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<sst xmlns="http://schemas.openxmlformats.org/spreadsheetml/2006/main" count="28768" uniqueCount="5523">
  <si>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</si>
  <si>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</si>
  <si>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</si>
  <si>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</si>
  <si>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</si>
  <si>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</si>
  <si>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</si>
  <si>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</si>
  <si>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</si>
  <si>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</si>
  <si>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</si>
  <si>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</si>
  <si>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</si>
  <si>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</si>
  <si>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</si>
  <si>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</si>
  <si>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</si>
  <si>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</si>
  <si>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</si>
  <si>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</si>
  <si>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</si>
  <si>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</si>
  <si>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</si>
  <si>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</si>
  <si>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</si>
  <si>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</si>
  <si>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</si>
  <si>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</si>
  <si>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</si>
  <si>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</si>
  <si>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</si>
  <si>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</si>
  <si>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</si>
  <si>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</si>
  <si>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</si>
  <si>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</si>
  <si>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</si>
  <si>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</si>
  <si>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</si>
  <si>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</si>
  <si>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</si>
  <si>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</si>
  <si>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</si>
  <si>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</si>
  <si>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</si>
  <si>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</si>
  <si>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</si>
  <si>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</si>
  <si>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</si>
  <si>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</si>
  <si>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</si>
  <si>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</si>
  <si>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</si>
  <si>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</si>
  <si>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</si>
  <si>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</si>
  <si>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</si>
  <si>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</si>
  <si>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</si>
  <si>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</si>
  <si>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</si>
  <si>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</si>
  <si>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</si>
  <si>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</si>
  <si>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</si>
  <si>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</si>
  <si>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</si>
  <si>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</si>
  <si>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</si>
  <si>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</si>
  <si>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</si>
  <si>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</si>
  <si>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</si>
  <si>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</si>
  <si>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</si>
  <si>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</si>
  <si>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</si>
  <si>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</si>
  <si>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</si>
  <si>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</si>
  <si>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</si>
  <si>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</si>
  <si>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</si>
  <si>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</si>
  <si>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</si>
  <si>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</si>
  <si>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</si>
  <si>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</si>
  <si>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</si>
  <si>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</si>
  <si>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</si>
  <si>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</si>
  <si>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</si>
  <si>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</si>
  <si>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</si>
  <si>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</si>
  <si>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</si>
  <si>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</si>
  <si>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</si>
  <si>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</si>
  <si>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</si>
  <si>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</si>
  <si>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</si>
  <si>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</si>
  <si>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</si>
  <si>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</si>
  <si>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</si>
  <si>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</si>
  <si>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</si>
  <si>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</si>
  <si>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</si>
  <si>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</si>
  <si>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</si>
  <si>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</si>
  <si>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</si>
  <si>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</si>
  <si>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</si>
  <si>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</si>
  <si>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</si>
  <si>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</si>
  <si>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</si>
  <si>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</si>
  <si>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</si>
  <si>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</si>
  <si>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</si>
  <si>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</si>
  <si>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</si>
  <si>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</si>
  <si>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</si>
  <si>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</si>
  <si>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</si>
  <si>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</si>
  <si>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</si>
  <si>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</si>
  <si>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</si>
  <si>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</si>
  <si>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</si>
  <si>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</si>
  <si>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</si>
  <si>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</si>
  <si>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</si>
  <si>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</si>
  <si>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</si>
  <si>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</si>
  <si>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</si>
  <si>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</si>
  <si>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</si>
  <si>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</si>
  <si>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</si>
  <si>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</si>
  <si>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</si>
  <si>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</si>
  <si>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</si>
  <si>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</si>
  <si>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</si>
  <si>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</si>
  <si>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</si>
  <si>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</si>
  <si>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</si>
  <si>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</si>
  <si>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</si>
  <si>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</si>
  <si>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</si>
  <si>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</si>
  <si>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</si>
  <si>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</si>
  <si>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</si>
  <si>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</si>
  <si>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</si>
  <si>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</si>
  <si>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</si>
  <si>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</si>
  <si>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</si>
  <si>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</si>
  <si>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</si>
  <si>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</si>
  <si>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</si>
  <si>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</si>
  <si>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</si>
  <si>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</si>
  <si>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</si>
  <si>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</si>
  <si>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</si>
  <si>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</si>
  <si>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</si>
  <si>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</si>
  <si>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</si>
  <si>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</si>
  <si>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</si>
  <si>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</si>
  <si>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</si>
  <si>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</si>
  <si>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</si>
  <si>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</si>
  <si>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</si>
  <si>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</si>
  <si>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</si>
  <si>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</si>
  <si>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</si>
  <si>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</si>
  <si>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</si>
  <si>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</si>
  <si>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</si>
  <si>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</si>
  <si>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</si>
  <si>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</si>
  <si>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</si>
  <si>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</si>
  <si>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</si>
  <si>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</si>
  <si>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</si>
  <si>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</si>
  <si>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entoutsi</t>
  </si>
  <si>
    <t>clancynewyork</t>
  </si>
  <si>
    <t>ffloeck</t>
  </si>
  <si>
    <t>alenyshkaxx</t>
  </si>
  <si>
    <t>zephyorus</t>
  </si>
  <si>
    <t>skyglowberlin</t>
  </si>
  <si>
    <t>roguechi</t>
  </si>
  <si>
    <t>skairam</t>
  </si>
  <si>
    <t>fish_globe</t>
  </si>
  <si>
    <t>theeluwin</t>
  </si>
  <si>
    <t>lightspeeer</t>
  </si>
  <si>
    <t>worrynet</t>
  </si>
  <si>
    <t>bckt1999</t>
  </si>
  <si>
    <t>soup0408</t>
  </si>
  <si>
    <t>new_newbie10</t>
  </si>
  <si>
    <t>old_tavern</t>
  </si>
  <si>
    <t>ilovemyvulcan</t>
  </si>
  <si>
    <t>grturtledosa</t>
  </si>
  <si>
    <t>droid_is_future</t>
  </si>
  <si>
    <t>ne_o5</t>
  </si>
  <si>
    <t>freiabereinsam_</t>
  </si>
  <si>
    <t>jongwon1917</t>
  </si>
  <si>
    <t>jmaen1037</t>
  </si>
  <si>
    <t>flowerof_sin</t>
  </si>
  <si>
    <t>describer7</t>
  </si>
  <si>
    <t>mcc1928</t>
  </si>
  <si>
    <t>kkobbiflowerain</t>
  </si>
  <si>
    <t>_honey1215</t>
  </si>
  <si>
    <t>kmo339</t>
  </si>
  <si>
    <t>y_es_yes_</t>
  </si>
  <si>
    <t>ny38387</t>
  </si>
  <si>
    <t>olbbaem67</t>
  </si>
  <si>
    <t>hgy031</t>
  </si>
  <si>
    <t>shootingfemi_jy</t>
  </si>
  <si>
    <t>omgclh</t>
  </si>
  <si>
    <t>gamja17000</t>
  </si>
  <si>
    <t>songyeon_l</t>
  </si>
  <si>
    <t>rockyee_ow</t>
  </si>
  <si>
    <t>laterlater_</t>
  </si>
  <si>
    <t>bluepersonaofs7</t>
  </si>
  <si>
    <t>choimg_iluvu</t>
  </si>
  <si>
    <t>ruvyn</t>
  </si>
  <si>
    <t>benichaentomi</t>
  </si>
  <si>
    <t>pink0tealeaf</t>
  </si>
  <si>
    <t>loklok6512</t>
  </si>
  <si>
    <t>eiffeleffy</t>
  </si>
  <si>
    <t>kiyoshi_nunaya</t>
  </si>
  <si>
    <t>hubu_2d</t>
  </si>
  <si>
    <t>saetigim</t>
  </si>
  <si>
    <t>djuna01</t>
  </si>
  <si>
    <t>gamsangnara</t>
  </si>
  <si>
    <t>hurryonezum</t>
  </si>
  <si>
    <t>givemetheupdate</t>
  </si>
  <si>
    <t>xixxsong</t>
  </si>
  <si>
    <t>blueblueregn</t>
  </si>
  <si>
    <t>jyeppa</t>
  </si>
  <si>
    <t>elda0802</t>
  </si>
  <si>
    <t>hwa_thefire</t>
  </si>
  <si>
    <t>krabbit_nope</t>
  </si>
  <si>
    <t>whocares_bout</t>
  </si>
  <si>
    <t>nine_ggom</t>
  </si>
  <si>
    <t>__guriguri__</t>
  </si>
  <si>
    <t>aunteppie</t>
  </si>
  <si>
    <t>kaist455</t>
  </si>
  <si>
    <t>yjh_0420</t>
  </si>
  <si>
    <t>whaqlrpdlarp</t>
  </si>
  <si>
    <t>sahjyloiom77</t>
  </si>
  <si>
    <t>binich_tyty</t>
  </si>
  <si>
    <t>xenus_c</t>
  </si>
  <si>
    <t>dinanshiral124</t>
  </si>
  <si>
    <t>guarikun</t>
  </si>
  <si>
    <t>ra42_</t>
  </si>
  <si>
    <t>what_is_a3</t>
  </si>
  <si>
    <t>mill_0</t>
  </si>
  <si>
    <t>ricky_mic_lim</t>
  </si>
  <si>
    <t>lamb_chops7</t>
  </si>
  <si>
    <t>tigris_master</t>
  </si>
  <si>
    <t>lilysea</t>
  </si>
  <si>
    <t>peng9oo</t>
  </si>
  <si>
    <t>sarawithnohp</t>
  </si>
  <si>
    <t>lljab_n1</t>
  </si>
  <si>
    <t>kamuhyuk</t>
  </si>
  <si>
    <t>rc0c9m</t>
  </si>
  <si>
    <t>su_kingsman</t>
  </si>
  <si>
    <t>vhsflr</t>
  </si>
  <si>
    <t>helloocitrus</t>
  </si>
  <si>
    <t>antwasp_dreamer</t>
  </si>
  <si>
    <t>mikoteisbest</t>
  </si>
  <si>
    <t>dd_snoring</t>
  </si>
  <si>
    <t>camaro_kr</t>
  </si>
  <si>
    <t>eatable_spoon</t>
  </si>
  <si>
    <t>mildthunder</t>
  </si>
  <si>
    <t>mhcish</t>
  </si>
  <si>
    <t>fhff14_rihe</t>
  </si>
  <si>
    <t>meeryu_namoo</t>
  </si>
  <si>
    <t>toto_min9735</t>
  </si>
  <si>
    <t>cheols13</t>
  </si>
  <si>
    <t>f_imtrying</t>
  </si>
  <si>
    <t>kouhogue</t>
  </si>
  <si>
    <t>hyangbipa</t>
  </si>
  <si>
    <t>ggeotyeo</t>
  </si>
  <si>
    <t>hokcenayeokcena</t>
  </si>
  <si>
    <t>djqzky1cjdjx9hh</t>
  </si>
  <si>
    <t>aloa5</t>
  </si>
  <si>
    <t>myalaska</t>
  </si>
  <si>
    <t>paradoobb</t>
  </si>
  <si>
    <t>ddach55</t>
  </si>
  <si>
    <t>re_de_lee</t>
  </si>
  <si>
    <t>nungguly</t>
  </si>
  <si>
    <t>wls0ssy</t>
  </si>
  <si>
    <t>edsudden</t>
  </si>
  <si>
    <t>outd6oywsschkrs</t>
  </si>
  <si>
    <t>koom2013</t>
  </si>
  <si>
    <t>o_zzim</t>
  </si>
  <si>
    <t>saturn_kirk</t>
  </si>
  <si>
    <t>haize019</t>
  </si>
  <si>
    <t>qpalzm12456</t>
  </si>
  <si>
    <t>kerim_kivrak</t>
  </si>
  <si>
    <t>00000290_d</t>
  </si>
  <si>
    <t>criorio</t>
  </si>
  <si>
    <t>coyotedweets</t>
  </si>
  <si>
    <t>_2gold</t>
  </si>
  <si>
    <t>yujujuseyo</t>
  </si>
  <si>
    <t>danpatpat</t>
  </si>
  <si>
    <t>star_cloud_kim</t>
  </si>
  <si>
    <t>xd8492</t>
  </si>
  <si>
    <t>homil_20</t>
  </si>
  <si>
    <t>rosemari0607</t>
  </si>
  <si>
    <t>war_ffxiv</t>
  </si>
  <si>
    <t>iyunchai</t>
  </si>
  <si>
    <t>oldmoon_sc</t>
  </si>
  <si>
    <t>mahgo29</t>
  </si>
  <si>
    <t>ice_milady</t>
  </si>
  <si>
    <t>unevermind_07</t>
  </si>
  <si>
    <t>duck_ducit123</t>
  </si>
  <si>
    <t>_momomom_32</t>
  </si>
  <si>
    <t>tgze2ua8wiyie2j</t>
  </si>
  <si>
    <t>sicksaaadworld</t>
  </si>
  <si>
    <t>_catch_it</t>
  </si>
  <si>
    <t>ld_2018001</t>
  </si>
  <si>
    <t>raybread</t>
  </si>
  <si>
    <t>tus_b</t>
  </si>
  <si>
    <t>jongjunimgyul</t>
  </si>
  <si>
    <t>poketmon2014</t>
  </si>
  <si>
    <t>kuragenoyoru</t>
  </si>
  <si>
    <t>stupid_circuit</t>
  </si>
  <si>
    <t>hanulsun</t>
  </si>
  <si>
    <t>namuu_</t>
  </si>
  <si>
    <t>3fois1_o</t>
  </si>
  <si>
    <t>wildslug_ad</t>
  </si>
  <si>
    <t>soy_logue</t>
  </si>
  <si>
    <t>djsflsdudn57</t>
  </si>
  <si>
    <t>k03deborah</t>
  </si>
  <si>
    <t>capbre</t>
  </si>
  <si>
    <t>yellow_st050</t>
  </si>
  <si>
    <t>mamimamamamim</t>
  </si>
  <si>
    <t>metal4mental</t>
  </si>
  <si>
    <t>raxumyself</t>
  </si>
  <si>
    <t>yuuuuuuuubin</t>
  </si>
  <si>
    <t>qbfksekdrbehrrp</t>
  </si>
  <si>
    <t>teaba_g</t>
  </si>
  <si>
    <t>hoho_beakbal</t>
  </si>
  <si>
    <t>tasha_jude</t>
  </si>
  <si>
    <t>_ssxsx</t>
  </si>
  <si>
    <t>deer_from_eden</t>
  </si>
  <si>
    <t>lalalabbok</t>
  </si>
  <si>
    <t>ionescofranz</t>
  </si>
  <si>
    <t>aoi_10</t>
  </si>
  <si>
    <t>orbis561</t>
  </si>
  <si>
    <t>burangburangg</t>
  </si>
  <si>
    <t>boomgoescat</t>
  </si>
  <si>
    <t>hana_mory</t>
  </si>
  <si>
    <t>mufreedae</t>
  </si>
  <si>
    <t>zzizz07</t>
  </si>
  <si>
    <t>ahn_ssr22</t>
  </si>
  <si>
    <t>5ha0m0r1</t>
  </si>
  <si>
    <t>duck_overwatch</t>
  </si>
  <si>
    <t>0320citron</t>
  </si>
  <si>
    <t>cynic_lusdemian</t>
  </si>
  <si>
    <t>chiclix</t>
  </si>
  <si>
    <t>baut_baul</t>
  </si>
  <si>
    <t>pfanderson</t>
  </si>
  <si>
    <t>critter77812189</t>
  </si>
  <si>
    <t>rachelannyes</t>
  </si>
  <si>
    <t>jasonkessler</t>
  </si>
  <si>
    <t>kyriakikalimeri</t>
  </si>
  <si>
    <t>apurba3110</t>
  </si>
  <si>
    <t>saiphcita</t>
  </si>
  <si>
    <t>1majorbitch</t>
  </si>
  <si>
    <t>trovdimi</t>
  </si>
  <si>
    <t>elaragon</t>
  </si>
  <si>
    <t>rmdes_</t>
  </si>
  <si>
    <t>anxosan</t>
  </si>
  <si>
    <t>nalrajebah</t>
  </si>
  <si>
    <t>timalthoff</t>
  </si>
  <si>
    <t>big_data_flow</t>
  </si>
  <si>
    <t>tinaeliassi</t>
  </si>
  <si>
    <t>arthur_spirling</t>
  </si>
  <si>
    <t>heyayeh</t>
  </si>
  <si>
    <t>raheljhirad</t>
  </si>
  <si>
    <t>munmun10</t>
  </si>
  <si>
    <t>bhavyaghai</t>
  </si>
  <si>
    <t>ferli90</t>
  </si>
  <si>
    <t>chholte</t>
  </si>
  <si>
    <t>ljwoodie</t>
  </si>
  <si>
    <t>areidross</t>
  </si>
  <si>
    <t>syrianviews</t>
  </si>
  <si>
    <t>observaitress</t>
  </si>
  <si>
    <t>gesis_org</t>
  </si>
  <si>
    <t>kwelle</t>
  </si>
  <si>
    <t>udomacena</t>
  </si>
  <si>
    <t>edinburghnlp</t>
  </si>
  <si>
    <t>tttthomasssss</t>
  </si>
  <si>
    <t>sreekanthcse</t>
  </si>
  <si>
    <t>iatitov</t>
  </si>
  <si>
    <t>gspandana</t>
  </si>
  <si>
    <t>chemistredpuck</t>
  </si>
  <si>
    <t>snchancellor</t>
  </si>
  <si>
    <t>rehman182</t>
  </si>
  <si>
    <t>ishiiakira</t>
  </si>
  <si>
    <t>mtknnktm</t>
  </si>
  <si>
    <t>tatsushi_do_ob</t>
  </si>
  <si>
    <t>bkeegan</t>
  </si>
  <si>
    <t>luca</t>
  </si>
  <si>
    <t>jaesgeht</t>
  </si>
  <si>
    <t>netzpat</t>
  </si>
  <si>
    <t>sroylee</t>
  </si>
  <si>
    <t>edumangaba</t>
  </si>
  <si>
    <t>tylersnetwork</t>
  </si>
  <si>
    <t>4gwdotdotdot</t>
  </si>
  <si>
    <t>yangzhangalmo</t>
  </si>
  <si>
    <t>jhblackb</t>
  </si>
  <si>
    <t>ciro</t>
  </si>
  <si>
    <t>cchelmis</t>
  </si>
  <si>
    <t>cervisiarius</t>
  </si>
  <si>
    <t>winteram</t>
  </si>
  <si>
    <t>emrecalisir</t>
  </si>
  <si>
    <t>codybuntain</t>
  </si>
  <si>
    <t>akbari59</t>
  </si>
  <si>
    <t>gokhan_kul</t>
  </si>
  <si>
    <t>jakehofman</t>
  </si>
  <si>
    <t>aekpalakorn</t>
  </si>
  <si>
    <t>emrek</t>
  </si>
  <si>
    <t>feedkoko</t>
  </si>
  <si>
    <t>netsci15</t>
  </si>
  <si>
    <t>icwsm</t>
  </si>
  <si>
    <t>shawnmjones</t>
  </si>
  <si>
    <t>pauldambra</t>
  </si>
  <si>
    <t>zignoai</t>
  </si>
  <si>
    <t>katja_mat</t>
  </si>
  <si>
    <t>clauwa</t>
  </si>
  <si>
    <t>alicetiara</t>
  </si>
  <si>
    <t>strnglss</t>
  </si>
  <si>
    <t>vorkoz</t>
  </si>
  <si>
    <t>mandyluo1002</t>
  </si>
  <si>
    <t>dkaushik96</t>
  </si>
  <si>
    <t>onurvarol</t>
  </si>
  <si>
    <t>andresmh</t>
  </si>
  <si>
    <t>shuai93tang</t>
  </si>
  <si>
    <t>takechan2000</t>
  </si>
  <si>
    <t>developerguide</t>
  </si>
  <si>
    <t>arcticpenguin</t>
  </si>
  <si>
    <t>tiannamaria</t>
  </si>
  <si>
    <t>geek_squad_love</t>
  </si>
  <si>
    <t>baileybattelle</t>
  </si>
  <si>
    <t>lunarlemonade</t>
  </si>
  <si>
    <t>zoelicata</t>
  </si>
  <si>
    <t>a_d_robertson</t>
  </si>
  <si>
    <t>luisgasco</t>
  </si>
  <si>
    <t>cpalmz7</t>
  </si>
  <si>
    <t>6grichie405</t>
  </si>
  <si>
    <t>marie77141292</t>
  </si>
  <si>
    <t>linzdefranco</t>
  </si>
  <si>
    <t>frooregard</t>
  </si>
  <si>
    <t>jurgenpfeffer</t>
  </si>
  <si>
    <t>lauraschelenz</t>
  </si>
  <si>
    <t>wahl_beobachter</t>
  </si>
  <si>
    <t>mountainherder</t>
  </si>
  <si>
    <t>niftyc</t>
  </si>
  <si>
    <t>fabiogiglietto</t>
  </si>
  <si>
    <t>walid_magdy</t>
  </si>
  <si>
    <t>arkaitz</t>
  </si>
  <si>
    <t>somayehzamani</t>
  </si>
  <si>
    <t>cfiesler</t>
  </si>
  <si>
    <t>eolamijuwon</t>
  </si>
  <si>
    <t>psg_lshtm</t>
  </si>
  <si>
    <t>poblacion_csic</t>
  </si>
  <si>
    <t>femquant</t>
  </si>
  <si>
    <t>malaikaamina</t>
  </si>
  <si>
    <t>rstatstweet</t>
  </si>
  <si>
    <t>eule_geheule</t>
  </si>
  <si>
    <t>saminrf</t>
  </si>
  <si>
    <t>demomapper</t>
  </si>
  <si>
    <t>demografia_csic</t>
  </si>
  <si>
    <t>ognyanova</t>
  </si>
  <si>
    <t>corbrantner</t>
  </si>
  <si>
    <t>share_mea</t>
  </si>
  <si>
    <t>iussp</t>
  </si>
  <si>
    <t>rmanzii</t>
  </si>
  <si>
    <t>vponomarenko_</t>
  </si>
  <si>
    <t>patrick_gerland</t>
  </si>
  <si>
    <t>pgbovine</t>
  </si>
  <si>
    <t>csde_uw</t>
  </si>
  <si>
    <t>shionguha</t>
  </si>
  <si>
    <t>syardi</t>
  </si>
  <si>
    <t>shriramkmurthi</t>
  </si>
  <si>
    <t>camieelias</t>
  </si>
  <si>
    <t>interdonatos</t>
  </si>
  <si>
    <t>marco_java</t>
  </si>
  <si>
    <t>um_psc</t>
  </si>
  <si>
    <t>geopophealthsta</t>
  </si>
  <si>
    <t>ischiathere</t>
  </si>
  <si>
    <t>populationeu</t>
  </si>
  <si>
    <t>grow_andre</t>
  </si>
  <si>
    <t>monjalexander</t>
  </si>
  <si>
    <t>morgan_raux</t>
  </si>
  <si>
    <t>chiccorampazzo</t>
  </si>
  <si>
    <t>uossocstatdemo</t>
  </si>
  <si>
    <t>angelorenti</t>
  </si>
  <si>
    <t>c_dudel</t>
  </si>
  <si>
    <t>rebeccasear</t>
  </si>
  <si>
    <t>dennisfeehan</t>
  </si>
  <si>
    <t>ingmarweber</t>
  </si>
  <si>
    <t>edyhsgr</t>
  </si>
  <si>
    <t>leogomes</t>
  </si>
  <si>
    <t>ezagheni</t>
  </si>
  <si>
    <t>leoferres</t>
  </si>
  <si>
    <t>cerenbudak</t>
  </si>
  <si>
    <t>d_alburez</t>
  </si>
  <si>
    <t>mpidrnews</t>
  </si>
  <si>
    <t>cassyc2107</t>
  </si>
  <si>
    <t>iuinfograd</t>
  </si>
  <si>
    <t>hfpmuenchen</t>
  </si>
  <si>
    <t>tu_muenchen</t>
  </si>
  <si>
    <t>j2bryson</t>
  </si>
  <si>
    <t>jessamyn</t>
  </si>
  <si>
    <t>tschfflr</t>
  </si>
  <si>
    <t>nlpado</t>
  </si>
  <si>
    <t>farbandish</t>
  </si>
  <si>
    <t>aquigley</t>
  </si>
  <si>
    <t>tytycolocolina</t>
  </si>
  <si>
    <t>zitatert</t>
  </si>
  <si>
    <t>bgebot</t>
  </si>
  <si>
    <t>floriangallwitz</t>
  </si>
  <si>
    <t>datenklempner</t>
  </si>
  <si>
    <t>netsci2018</t>
  </si>
  <si>
    <t>textasdata</t>
  </si>
  <si>
    <t>saviaga</t>
  </si>
  <si>
    <t>page88</t>
  </si>
  <si>
    <t>theannagat</t>
  </si>
  <si>
    <t>_pmkr</t>
  </si>
  <si>
    <t>amit_p</t>
  </si>
  <si>
    <t>gretchenamcc</t>
  </si>
  <si>
    <t>sanjrockz</t>
  </si>
  <si>
    <t>wired</t>
  </si>
  <si>
    <t>tschnoebelen</t>
  </si>
  <si>
    <t>bgzimmer</t>
  </si>
  <si>
    <t>nyudatascience</t>
  </si>
  <si>
    <t>dsi_columbia</t>
  </si>
  <si>
    <t>infated</t>
  </si>
  <si>
    <t>amyxzh</t>
  </si>
  <si>
    <t>jcccf</t>
  </si>
  <si>
    <t>kokomothegreat</t>
  </si>
  <si>
    <t>arxiv_org</t>
  </si>
  <si>
    <t>derek</t>
  </si>
  <si>
    <t>imjacobclark</t>
  </si>
  <si>
    <t>matttyas</t>
  </si>
  <si>
    <t>derekruths</t>
  </si>
  <si>
    <t>ica_cat</t>
  </si>
  <si>
    <t>nicholasajohn</t>
  </si>
  <si>
    <t>devjpow</t>
  </si>
  <si>
    <t>jaykaydee</t>
  </si>
  <si>
    <t>jeremycorbyn</t>
  </si>
  <si>
    <t>oxfordunion</t>
  </si>
  <si>
    <t>thegolem_</t>
  </si>
  <si>
    <t>__jacker__</t>
  </si>
  <si>
    <t>colegleason</t>
  </si>
  <si>
    <t>justpac</t>
  </si>
  <si>
    <t>jeffbigham</t>
  </si>
  <si>
    <t>lanceulanoff</t>
  </si>
  <si>
    <t>medium</t>
  </si>
  <si>
    <t>fredmorstatter</t>
  </si>
  <si>
    <t>davidlazer</t>
  </si>
  <si>
    <t>ryanjgallag</t>
  </si>
  <si>
    <t>nephillips84</t>
  </si>
  <si>
    <t>akd2003</t>
  </si>
  <si>
    <t>notanastronomer</t>
  </si>
  <si>
    <t>calmescreative</t>
  </si>
  <si>
    <t>Mentions</t>
  </si>
  <si>
    <t>Replies to</t>
  </si>
  <si>
    <t>RT @JurgenPfeffer: Spread the words! @icwsm 2019 will take place in Munich in June 2019. @TU_Muenchen @HfPMuenchen #CSS #ICWSM https://t.co…</t>
  </si>
  <si>
    <t>@j2bryson They're extremely bad. Don't do it. If it walks like a duck... See this reblogged bit for a precis: https://t.co/44niU8w8Br Here's WP on work of Kate Starbird et al https://t.co/oh2oiweB4L One of Starbird's papers w/screenshot https://t.co/a3qynZj6iw https://t.co/09G7PtBgOL</t>
  </si>
  <si>
    <t>@kwelle @ezagheni @gesis_org @icwsm I'm all for measuring a "coffee break impact score" of conferences!</t>
  </si>
  <si>
    <t>RT @kwelle: Awww - @ezagheni presenting results at #eurocss from some project that started as ideas at a coffebreak at the very same venue…</t>
  </si>
  <si>
    <t>@jessamyn the link given in https://t.co/TTxwkAyYhY no longer works I suggest this
https://t.co/xbtx9Xiws0 is what it may have linked to.</t>
  </si>
  <si>
    <t>@nlpado @tschfflr During the late winter, wake up times on free days track with sunrise. @tschfflr and I showed this is visible in twitter data, but similar studies with sleep journals, questionnaires, etc. have been done in the past. https://t.co/Z6VCket8rU (3/) https://t.co/Gh6mZ5Pzj2</t>
  </si>
  <si>
    <t>@aquigley @farbandish we've known about varied emoji meanings (dependent on culture, platform, etc) for some time now [1]!
[1] Miller, Thebault-Spieker, Chang, Johnson, Terveen, and Hecht. "Blissfully happy or ready to fight: Varying Interpretations of Emoji". Proceedings of ICWSM 2016.</t>
  </si>
  <si>
    <t>Any Twitter friends interested in organizing an ICWSM 2019 workshop on one of the following topics: livestreaming, chat, emoji, community moderation (or some other related topic)? https://t.co/z8zVgtqt7g</t>
  </si>
  <si>
    <t>RT @chiclix: 인종차별적이거나 호모포빅한 표현은 혐오발언으로 보지만 성차별적인 표현은 혐오발언으로 인정받지 못하고 그냥 좀 공격적인 말로만 취급되는 경향이 있다고 한다.
Davidson et al. “Automated Hate Speech…</t>
  </si>
  <si>
    <t>@Datenklempner @FlorianGallwitz @bgebot @ZitateRT @TytyColocolina /5 einen "politisch motivierten" Bot. Zumal es neben vollautomatischen [z.B. RT-Bots] auch halbautomatische gibt. Aus "Online Human-Bot Interactions: Detection, Estimation, and Characterization" https://t.co/tYmr9Axj8h Kann man jedoch einiges ziehen. https://t.co/yBrRK26Wze</t>
  </si>
  <si>
    <t>@Datenklempner @FlorianGallwitz @bgebot @ZitateRT @TytyColocolina ^^Ich auch. Ich lese täglich ein paar Studien [anstatt Zeitung] und diejenigen welche in Print/Online-Medien genannt werden [Thema egal] grundsätzlich alle auch selbst durch [aus Gründen]. Das ist, was unter methology angegeben wird: https://t.co/oHn4d8Gng5</t>
  </si>
  <si>
    <t>Man kann ja analysieren lassen [Bsp unten; einfach und ausführlich] . Oder man liest Varol 2017: "Online Human-Bot Interactions: Detection, Estimation, and Characterization" https://t.co/tYmr9Axj8h https://t.co/w9nPlu1DR8</t>
  </si>
  <si>
    <t>RT @areidross: for more on the responsible parties, Starbird's report is really helpful. note that Max Blumenthal's "grayzone project" was…</t>
  </si>
  <si>
    <t>인종차별적이거나 호모포빅한 표현은 혐오발언으로 보지만 성차별적인 표현은 혐오발언으로 인정받지 못하고 그냥 좀 공격적인 말로만 취급되는 경향이 있다고 한다.
Davidson et al. “Automated Hate Speech Detection and the Problem of Offensive Language.” ICWSM 2017. https://t.co/hueo7Vor9T https://t.co/k2KbVwNxQj</t>
  </si>
  <si>
    <t>Analysing Timelines of National Histories acrossWikipedia Editions: 
https://t.co/0g22G7GnZj</t>
  </si>
  <si>
    <t>Predicting Depression via Social Media / Microsoft Research, Redmond WA /
Proceedings of the Seventh International Association for the Advancement of Artificial Intelligence Conference on Weblogs and Social Media Copyright © 2013 aaaiDOTorg [10 PAGES]
https://t.co/EP6ceOdnHD</t>
  </si>
  <si>
    <t>"salient words for tweets associated with#whitepower and #nomuslimrefugee" From  Hate Lingo: A Target-Based Linguistic Analysis of Hate Speech in Social Media, ElSherief et al #icwsm https://t.co/QibTSdhmwI https://t.co/PeJQtXdg08</t>
  </si>
  <si>
    <t>RT @rachelannyes: "salient words for tweets associated with#whitepower and #nomuslimrefugee" From  Hate Lingo: A Target-Based Linguistic An…</t>
  </si>
  <si>
    <t>RT @heyayeh: Some of my fave conferences on #datascience #machinelearning #socialscience #econ #finance #nlp are @textasdata @netsci2018 ht…</t>
  </si>
  <si>
    <t>@_pmkr @TheAnnaGat @page88 @saviaga Thank you for includying us @_pmkr !
We studied how political trolls mobilize others to action! We found that the most effective techniques was explaining in detail what was going on in the political ecosystem
ICWSM Paper: https://t.co/FqpiOmsFe5
blog: https://t.co/lDi8yw7824 https://t.co/ApRNlWd3zf</t>
  </si>
  <si>
    <t>@bgzimmer @TSchnoebelen @WIRED @icwsm @sanjrockz @GretchenAMcC @amit_p Demons with a mask on how cute</t>
  </si>
  <si>
    <t>RT @icwsm: Publish your dataset with @icwsm 2019 - open data, open science, more citations! :)
More info: https://t.co/3NHKqDrbFc (deadlin…</t>
  </si>
  <si>
    <t>RT @icwsm: Publish your dataset with @icwsm 2019 - open data, open science, more citations! :)
More info: https://t.co/3NHKqDrbFc (deadlinâ€¦</t>
  </si>
  <si>
    <t>@heyayeh @RahelJhirad @textasdata @netsci2018 @icwsm @DSI_Columbia @NYUDataScience Hello!  There will be a TaDA conference in fall 2019.  We'll announce in the usual places meaning...Twitter, Polmeth (https://t.co/r049cDbH3W), and Text as Data group (https://t.co/HUqJugifhv) (1/2)</t>
  </si>
  <si>
    <t>@heyayeh @RahelJhirad @textasdata @netsci2018 @icwsm @DSI_Columbia @NYUDataScience Talks in the NYU #textasdata/NLP series will also resume in the new semester, though will be slightly further between than usual owing to some other logistics we have on at CDS. (2/2)</t>
  </si>
  <si>
    <t>@RahelJhirad @textasdata @netsci2018 @icwsm @DSI_Columbia It’s true. I couldn’t find dates yet for many of these either. @NYUDataScience’s #textasdata mailing list announces weekly talks and their conference: https://t.co/ysFn7BvJ4E Or, if you have work to present or know someone who does @arthur_spirling is the guy.</t>
  </si>
  <si>
    <t>RT @arthur_spirling: @heyayeh @RahelJhirad @textasdata @netsci2018 @icwsm @DSI_Columbia @NYUDataScience Hello!  There will be a TaDA confer…</t>
  </si>
  <si>
    <t>@heyayeh @textasdata @netsci2018 @icwsm @DSI_Columbia Thanks @heyayeh ... couldn't find the next #tada2019 or https://t.co/QNCYcJcd5o for 19 ... will add them.  How are you? wud love to catch up.</t>
  </si>
  <si>
    <t>Some of my fave conferences on #datascience #machinelearning #socialscience #econ #finance #nlp are @textasdata @netsci2018 https://t.co/WecMJEDjih @icwsm and @DSI_Columbia’s https://t.co/gPEl70LHUa https://t.co/pRRaOE8Elt</t>
  </si>
  <si>
    <t>RT @areidross: 21st Century Wire is at the epicenter of a massive pro-Russian disinformation cluster that puts out conspiracy theories abouâ€¦</t>
  </si>
  <si>
    <t>for more on the responsible parties, Starbird's report is really helpful. note that Max Blumenthal's "grayzone project" was with Alternet at the time. https://t.co/3cJJYlSz5i</t>
  </si>
  <si>
    <t>21st Century Wire is at the epicenter of a massive pro-Russian disinformation cluster that puts out conspiracy theories about the white helmets in Syria. Holocaust denial, 9/11 Truther stuff, White Helmets and chemical weapons trutherism, etc...
https://t.co/3cJJYlSz5i</t>
  </si>
  <si>
    <t>#openscience #openaccess #opensource #bibliothek #bibliotheken #libraries @gesis_org https://t.co/g35Vp8O650</t>
  </si>
  <si>
    <t>RT @observaitress: #openscience #openaccess #opensource #bibliothek #bibliotheken #libraries @gesis_org https://t.co/g35Vp8O650</t>
  </si>
  <si>
    <t>Awww - @ezagheni presenting results at #eurocss from some project that started as ideas at a coffebreak at the very same venue as today - back when @gesis_org was hosting @icwsm #icwsm in 2016 https://t.co/t0w9HPJeoA</t>
  </si>
  <si>
    <t>13. mednarodna konferenca AAAI (Association for the Advancement of Artificial Intelligence) o svetovnem spletu in druÅ¾abnih medijih, ki pokriva razliiÄna tehniÄna in druÅ¾boslovna podroÄja. Rok prijave je 15. 1. https://t.co/dBGcVDtvWK</t>
  </si>
  <si>
    <t>RT @walid_magdy: Reminder about our advertised academic position in Computational Social Science @InfAtEd.
Deadline is 15th of Jan.
Don't mâ€¦</t>
  </si>
  <si>
    <t>@amyxzh Inspired by your tweet, I just looked through the first paper submission I made (to ICWSM). 12 VERSIONS. WHAT WAS I THINKING????</t>
  </si>
  <si>
    <t>@mtknnktm ãŠãŠã€ä»Šå¹´ã®ICWSMã¯ã€ç§ãŒè«–æ–‡ã‚’æŠ•ç¨¿æ¸ˆã¿ã®ã‚ªãƒ”ãƒ‹ã‚ªãƒ³ãƒ€ã‚¤ãƒŠãƒŸã‚¯ã‚¹ã®å›½éš›ä¼šè­°ã¨æ—¥ç¨‹ãŒé‡ãªã£ã¦ã¾ã™ã­ã€‚è¡Œã‘ãªã„ã‹ãªã€‚</t>
  </si>
  <si>
    <t>@mtknnktm ç¢ºã‹ã«ICWSMã¯ãªã‹ãªã‹åŽ³ã—ãã†ã§ã™ã­ã€‚ãŸã ã€ç§ãŒæŠ•ç¨¿ã—ãŸã‚ªãƒ”ãƒ‹ã‚ªãƒ³ãƒ€ã‚¤ãƒŠãƒŸã‚¯ã‚¹ã®å›½éš›ä¼šè­°GDN2019ã‚‚ã“ã®åˆ†é‡Žã§ä»£è¡¨çš„ãªä¼šè­°ã‚‰ã—ã„ã®ã§ã€ãƒ¬ãƒ™ãƒ«ã¯é«˜ãã†ã§ã™ã€‚</t>
  </si>
  <si>
    <t>@ishiiakira è¢«ã£ã¦ã‚‹ä¼šè­°ãŒã‚ã£ãŸã‚“ã§ã™ã­ã€‚
ã“ã®åŽ³ã—ã•ã‚’è€ƒãˆã‚‹ã¨ç§ã‚‚ICWSMè¡Œã‘ãªã•ãã†ã§ã™w</t>
  </si>
  <si>
    <t>@mtknnktm ICWSMã§ã‚‚ãã‚“ãªã«ãªã£ã¦ã„ã‚‹ã‚“ã§ã™ã­ï¼AIã£ã¦ã‚ã‘ã§ã‚‚ãªã„ã¨æ€ã†ã—ãªã‚“ã§ãã‚“ãªã«ãªã£ã¦ã„ã‚‹ã®ã‹æŠ•ç¨¿ã‚¿ã‚¤ãƒˆãƒ«å…¨éƒ¨å…¬é–‹ã¨ã‹ã—ã¦æ¬²ã—ã„ã§ã™ã­</t>
  </si>
  <si>
    <t>@tatsushi_do_ob WWWã‚‚æŠ•ç¨¿æ•°å¤šã‹ã£ãŸã¿ãŸã„ã§ã™ã—ã€ãƒˆãƒƒãƒ—ã‚«ãƒ³ãƒ•ã‚¡ãƒ¬ãƒ³ã‚¹æŒ‡å‘ãŒå¼·ããªã£ã¦ã‚‹ã‚“ã§ã™ã‹ã­â€¦
ICWSMã¯æ˜¨å¹´ã®æƒœã—ã„è«–æ–‡ã®å†æŠ•ç¨¿æž ãŒã‚ã‚‹ã¿ãŸã„ãªã®ã§ã€ãã‚Œã‚‚ã‚ã‚Šãã†ã§ã™ï¼ˆã«ã—ã¦ã‚‚å¤šã™ãŽã‚‹ã¨æ€ã„ã¾ã™ãŒâ€¦ï¼‰</t>
  </si>
  <si>
    <t>ICWSMã€ã¨ã‚Šã‚ãˆãšã‚¿ã‚¤ãƒˆãƒ«ã ã‘ç™»éŒ²ã—ã¦ã¿ãŸã‚“ã ã‘ã©ã€æŠ•ç¨¿ç•ªå·ãŒã™ã§ã«1000ç•ªè¶…ãˆã¦ã‚‹ã‚“ã ã‘ã©â€¦ ã¡ãªã¿ã«åŽ»å¹´ã®æŽ¡æŠžãƒ•ãƒ«ãƒšãƒ¼ãƒ‘ãƒ¼ã¯50ä»¶ãã‚‰ã„ðŸ˜‡</t>
  </si>
  <si>
    <t>.@jcccf gets my preliminary #icwsm best audience question award.
Great mixed methods paper on Reddit’s r/roastme:  https://t.co/A5VeZ3zZeS
Justin’s question was: do these communities normalize or give a false sense of empathy about being the target of systemic harassment?</t>
  </si>
  <si>
    <t>RT @bkeegan: .@jcccf gets my preliminary #icwsm best audience question award.
Great mixed methods paper on Reddit’s r/roastme:  https://t.…</t>
  </si>
  <si>
    <t>RT @katja_mat: Publish your dataset with @icwsm 2019 - open data, open science, more citations! :)
More info: https://t.co/Y0NrCQInOq… (de…</t>
  </si>
  <si>
    <t>RT @icwsm: Have you considered organizing an ICWSM Workshop? Workshops are great opportunities to foster interaction and exchange ideas. Su…</t>
  </si>
  <si>
    <t>BOLLEN, Johan; MAO, Huina; PEPE, Alberto. Modeling public mood and emotion: Twitter sentiment and socio-economic phenomena. Icwsm, v. 11, p. 450-453, 2011.
https://t.co/2nYgc5ty0V</t>
  </si>
  <si>
    <t>Invited to serve as PC member for IEEE BigData 2018 and also for ICWSM 2018.</t>
  </si>
  <si>
    <t>@Kokomothegreat Some depictions of the Twitter universe. 1. https://t.co/eRdhmw9GWQ 2. https://t.co/LINR7TBs1P 3. https://t.co/nZhV3QdHoa 4. https://t.co/dISUjjo2bF 5. https://t.co/7OhKRPNVgS All our Twitter activity, incl yours, is somewhere in this large-scale war for freedom.</t>
  </si>
  <si>
    <t>I suppose the (new) pcs submission system for @icwsm allows a paper to be submitted/updated for multiple times?</t>
  </si>
  <si>
    <t>RT @cerenbudak: Just a reminder that the #ICWSM deadline for full/social science/demo/poster/dataset papers is January 15. For submission i…</t>
  </si>
  <si>
    <t>#datasharing has never been a top priority for #researchers. With citable #dataset papers @icwsm this can change. I'd welcome more #CS #conferences to opt for such types of contributions
#DataScience #AcademicTwitter #data4research #academia</t>
  </si>
  <si>
    <t>Our ICWSM paper on Profiling Web Communities of Diabetic Patients is now available on @arxiv_org https://t.co/OUdRgUEx9f https://t.co/ZtZc8NleO6</t>
  </si>
  <si>
    <t>That annual post-#icwsm-deadline feeling. What do I do now?
@icwsm #academictwitter https://t.co/xoaZmAyD7H</t>
  </si>
  <si>
    <t>RT @JurgenPfeffer: Jan 15, 2019 is over Anywhere on Earth (AoE) - Thanks for all the 2019 ICWSM submissions! Now the work is on our great r…</t>
  </si>
  <si>
    <t>Publish your dataset with @icwsm 2019 - open data, open science, more citations! :)
More info: https://t.co/3NHKqDrbFc (deadline: Jan 15, 2019)
Your Data Co-Chairs: @katja_mat @clauwa @derek https://t.co/SNFB93okrR</t>
  </si>
  <si>
    <t>@MattTyas @imjacobclark Number of studies show different emojisets are interpreted to have different sematic meaning
https://t.co/wR0SoZLPqv
Interestingly follow-up work looks to suggest text alongside doesn't help
https://t.co/QoKHuA0jzr
I'm not sure if that means people are terrible or emoji are :)</t>
  </si>
  <si>
    <t>Publish your dataset with @icwsm 2019 - open data, open science, more citations! :)
More info: https://t.co/Y0NrCQInOq… (deadline: Jan 15, 2019)
Your Data Co-Chairs: @katja_mat @clauwa @derekruths https://t.co/jJaq560mBr</t>
  </si>
  <si>
    <t>@devjpow @NicholasAJohn @niftyc Totally. As former prog committee chair for ICWSM I feel you. In @ICA_CAT this year reviews were AFAIK randomly assigned.</t>
  </si>
  <si>
    <t>@jaykaydee 336 million active users per month worldwide . . . at 9-15% puts us at as many as 50 million badfaith accounts.
That's a lot to go around!
https://t.co/UHfkZjsVz9</t>
  </si>
  <si>
    <t>@__jacker__ @TheGolem_ @OxfordUnion @jeremycorbyn I would also note that the site https://t.co/XpPa6FYYnV has also been identified to be part of the russian disinformation network https://t.co/KzEcIyrjyF
https://t.co/xVdhNzzA5I</t>
  </si>
  <si>
    <t>AAAI-ICWSM
https://t.co/zEIxoykmAg</t>
  </si>
  <si>
    <t>@jeffbigham @justpac @colegleason Yeah, looks that way. Got to know of a few other good works getting rejected as well. Looking forward to ICWSM reviews and ACL submissions now. _xD83D__xDE05_</t>
  </si>
  <si>
    <t>@icwsm is there a way to merge multiple email accounts? I received request for different emails :)</t>
  </si>
  <si>
    <t>@andresmh @icwsm Thank you Andres, I already did that but review tab only show part of the review tasks.</t>
  </si>
  <si>
    <t>@onurvarol @icwsm you can go to your profile page and add multiple email addresses to one account. Alternatively, email PCS for help :)</t>
  </si>
  <si>
    <t>@onurvarol @icwsm i suspect jstewart (at precisionconference dot com) can help</t>
  </si>
  <si>
    <t>Do I have any friends who are reviewing for ICWSM this year?</t>
  </si>
  <si>
    <t>4/ got an invite to review for ICWSM (seems that ICWSM tends to focus on identifying important problems in comp social science</t>
  </si>
  <si>
    <t>Twitterさんからの連絡によると、今日でTwitter を初めて10年だそうだ。たしかICWSMの会議中に登録したんじゃなかったっけ？#MyTwitterAnniversary</t>
  </si>
  <si>
    <t>RT @a_d_robertson: I was interviewed by Sage in the summer at #ICWSM about #emoji and #research. They just sent me this video, to remind me…</t>
  </si>
  <si>
    <t>@Medium @LanceUlanoff Our research shows what happens when feedback metrics are removed from the public eye and just visible to oneself: people stop comparing themselves with others but compare their own posts https://t.co/syV61jBHYj</t>
  </si>
  <si>
    <t>RT @LinzDeFranco: https://t.co/MQm77dRDOP
https://t.co/8dB3PIy2QA</t>
  </si>
  <si>
    <t>I was interviewed by Sage in the summer at #ICWSM about #emoji and #research. They just sent me this video, to remind me how sunburnt and frazzled I was (my first time in California) and that I used to weigh 6kg more. Fun times! https://t.co/eENHHfHrg9</t>
  </si>
  <si>
    <t>Social media has been growing rapidly for years. This article provides some insight to the trends that have taken place and what exactly causes things that are trending to continue to stay popular. #BUSM19 
https://t.co/PRVrRPVMS5</t>
  </si>
  <si>
    <t>&amp;amp; the other paper of importance that perfectly make clear the purpose of the program. 
The “Sentiment Prediction using Collaborative Filtering” https://t.co/IRKIv0XkwN</t>
  </si>
  <si>
    <t>RT @6GRichie405: &amp;amp; the other paper of importance that perfectly make clear the purpose of the program. 
The “Sentiment Prediction using Co…</t>
  </si>
  <si>
    <t>https://t.co/MQm77dRDOP
https://t.co/8dB3PIy2QA</t>
  </si>
  <si>
    <t>Spread the words! @icwsm 2019 will take place in Munich in June 2019. @TU_Muenchen @HfPMuenchen #CSS #ICWSM https://t.co/s4koPnheSL</t>
  </si>
  <si>
    <t>@nephillips84 @ryanjgallag @davidlazer @katja_mat @fredmorstatter Yes. However, we have previously pointed out that the Sample API might be non-random as well and is definitely another #blackbox
https://t.co/Zsy9iuVbd7 https://t.co/Edae3bdOF7</t>
  </si>
  <si>
    <t>@JurgenPfeffer @icwsm Sounds fascinating! Can one attend merely as a guest? What is the deadline for registration? Thanks!</t>
  </si>
  <si>
    <t>@LauraSchelenz @icwsm yes! details for registration will be online in March.</t>
  </si>
  <si>
    <t>Jan 15, 2019 is over Anywhere on Earth (AoE) - Thanks for all the 2019 ICWSM submissions! Now the work is on our great reviewers, PC members, and SPC/Editors @icwsm #ICWSM #CSS https://t.co/oCswkcFxtH</t>
  </si>
  <si>
    <t>Wahrscheinlich haben Nutzer*innen aber wohl eher nur zehn Tweets mit Fake News gesehen, da im Schnitt nur fünf Prozent der Tweets überhaupt wahrgenommen würden. AAAI Conference: Wang, 2016) https://t.co/ELfOMd2waU (.pdf)</t>
  </si>
  <si>
    <t>@notanastronomer @akd2003 If I can shamelessly promote something I worked on, the dynamics of how that works is fascinating: https://t.co/n8eVaM3ILD</t>
  </si>
  <si>
    <t>I'll vote for Land of a Thousand Hills as excellent espresso near #FAT2019. Given the Google Maps star rating, it's no secret. But was the algorithm fair? Eslami et al ICWSM 2017 found star rating inflation on other platforms... https://t.co/TV9p6jipO6</t>
  </si>
  <si>
    <t>Perfect match for #icwsm and #iamcr annual conference. Bonus content #AoIR Symposium &amp;gt; https://t.co/V7q3GNoW4x https://t.co/Z1Vxjgfc2Q</t>
  </si>
  <si>
    <t>Perfect match for #icwsm and #iamcr annual conferences. Bonus content 15th Conference of Sociocybernetics "Dark Ages 2.0”: Social Media And Their Impact" &amp;gt; https://t.co/2hntPrQwFH https://t.co/sdnUYhGSgV</t>
  </si>
  <si>
    <t>Reminder about our advertised academic position in Computational Social Science @InfAtEd.
Deadline is 15th of Jan.
Don't make #ICWSM deadline take all your time without applying :) https://t.co/9W7Gh75rAR</t>
  </si>
  <si>
    <t>We'll be hosting a new edition of the Workshop on Rumours and Deception in Social Media (RDSM 2019) co-located with @icwsm -- CfP will be out soon!</t>
  </si>
  <si>
    <t>@arkaitz @icwsm That's great!</t>
  </si>
  <si>
    <t>Doing research that cuts across many different topics/disciplines/communities is really difficult for this reason. Beyond CSCW and CHI which are staples for me, I would also like to go to FAT* and SIGCSE and ICWSM and and. Not to mention law conferences &amp;amp; fan studies conferences.</t>
  </si>
  <si>
    <t>RT @MPIDRnews: We invite submissions to the workshop "Demographic Research with Web and Social  Media Dataâ€ taking place at the Internationâ€¦</t>
  </si>
  <si>
    <t>RT @Ognyanova: We're extending the deadline for the @icwsm 2019 call for tutorials to FEBRUARY 15. Please consider submitting, especially iâ€¦</t>
  </si>
  <si>
    <t>We're extending the deadline for the @icwsm 2019 call for tutorials to FEBRUARY 15. Please consider submitting, especially if you are already going to Munich: https://t.co/OG9ZQBqXXS #rstats #sna https://t.co/dRgQkpc9jk</t>
  </si>
  <si>
    <t>We're extending the deadline for the @icwsm 2019 call for tutorials to FEBRUARY 15. Please consider submitting, especially if you are already going to Munich: https://t.co/OG9ZQBqXXS #rstats #sna #SocialMedia #bigdata #python #DataScience #NLProc #FakeNews #misinformation #ethics https://t.co/mW9mBs2EwX</t>
  </si>
  <si>
    <t>@syardi Some CS subfields like databases and software engineering have been experimenting with this for around 10 years now ... would be good to do a cscw/chi/icwsm paper about how that's perceived! Seems like awards/certificates provide some incentive</t>
  </si>
  <si>
    <t>RT @syardi: I wonder if venues like #icwsm #chi2020 #cscw2020 should add a replication track that encourages original authors to share codeâ€¦</t>
  </si>
  <si>
    <t>I wonder if venues like #icwsm #chi2020 #cscw2020 should add a replication track that encourages original authors to share code and software and new authors to replicate.</t>
  </si>
  <si>
    <t>RT @syardi: I wonder if venues like #icwsm #chi2020 #cscw2020 should add a replication track that encourages original authors to share code…</t>
  </si>
  <si>
    <t>@calmescreative Here's an interesting paper on that subject:
Measuring User Influence in Twitter: The Million Follower Fallacy
"popular users who have high indegree [followers] are not necessarily influential in terms of spawning retweets or mentions."
https://t.co/z7zw4qPsLp
#WritingCommunity https://t.co/OxjlUY8Dvt</t>
  </si>
  <si>
    <t>@calmescreative "influence [on Twitter] is not gained spontaneously or accidentally, but through concerted effort such as limiting tweets to a single topic."
Source: Measuring User Influence in Twitter: The Million Follower Fallacy
https://t.co/z7zw4qPsLp
#turtlewriters #writingcommunity https://t.co/l21Kh2OKEL</t>
  </si>
  <si>
    <t>Your secret passion is modeling complex networks out of social media? Then we are organizing a workshop which is perfect for you!   Soc2Net @ @icwsm 2019 https://t.co/quvq7EjqFG</t>
  </si>
  <si>
    <t>RT @interdonatos: Your secret passion is modeling complex networks out of social media? Then we are organizing a workshop which is perfect…</t>
  </si>
  <si>
    <t>RT @MPIDRnews: We invite submissions to the workshop "Demographic Research with Web and Social  Media Data” taking place at the Internation…</t>
  </si>
  <si>
    <t>RT @d_alburez: Working with online or social media data for demographic research? Heed the @MPIDRnews' call for contributions to the worksh…</t>
  </si>
  <si>
    <t>The deadline is approaching (Jan 15, 2019) https://t.co/kDzXge3MCr</t>
  </si>
  <si>
    <t>Just a reminder that the #ICWSM deadline for full/social science/demo/poster/dataset papers is January 15. For submission information, please visit https://t.co/zh847ZUttf. We are looking forward to your submissions! @icwsm</t>
  </si>
  <si>
    <t>Working with online or social media data for demographic research? Heed the @MPIDRnews' call for contributions to the workshop "Demographic Research with Web and Social Media Data” at @ICWSM (Munich, Germany, 11 June 2019)! Deadline for abstracts: 22 March https://t.co/HVcxcWUiIs</t>
  </si>
  <si>
    <t>We invite submissions to the workshop "Demographic Research with Web and Social  Media Dataâ€ taking place at the International Conference on Web and  Social Media (ICWSM) in Munich on 11th of June, 2019 https://t.co/v8gesPuIMX</t>
  </si>
  <si>
    <t>Have you considered organizing an ICWSM Workshop? Workshops are great opportunities to foster interaction and exchange ideas. Submit your proposal now! https://t.co/UTmr9axqjd
#ICWSM
Your Workshop Chairs: https://t.co/7jNGESV3ms</t>
  </si>
  <si>
    <t>ICWSM-19 - Home - Welcome https://t.co/aP2ABaICmU #icwsm via @icwsm</t>
  </si>
  <si>
    <t>https://tech.slashdot.org/story/18/05/12/0212244/russian-fake-news-ecosystem-targets-syrian-human-rights-workers https://www.washingtonpost.com/news/politics/wp/2017/04/04/the-web-of-conspiracy-theorists-that-was-ready-for-donald-trump/ http://faculty.washington.edu/kstarbi/Starbird-et-al-ICWSM-2018-Echosystem-final.pdf</t>
  </si>
  <si>
    <t>https://twitter.com/jessamyn/status/411615128438583296-- https://www.aaai.org/ocs/index.php/ICWSM/ICWSM13/paper/viewFile/6093/6350</t>
  </si>
  <si>
    <t>https://www.aaai.org/ocs/index.php/ICWSM/ICWSM16/paper/view/13080</t>
  </si>
  <si>
    <t>https://www.icwsm.org/2019/submitting/workshops/</t>
  </si>
  <si>
    <t>https://aaai.org/ocs/index.php/ICWSM/ICWSM17/paper/view/15587</t>
  </si>
  <si>
    <t>https://aaai.org/ocs/index.php/ICWSM/ICWSM17/paper/view/15587/14817</t>
  </si>
  <si>
    <t>https://aaai.org/ocs/index.php/ICWSM/ICWSM17/paper/view/15665</t>
  </si>
  <si>
    <t>https://aaai.org/ocs/index.php/ICWSM/ICWSM17/paper/download/15618/14810</t>
  </si>
  <si>
    <t>https://www.aaai.org/ocs/index.php/ICWSM/ICWSM13/paper/viewFile/6124/6351</t>
  </si>
  <si>
    <t>https://www.aaai.org/ocs/index.php/ICWSM/ICWSM18/paper/view/17910/16995</t>
  </si>
  <si>
    <t>https://arxiv.org/pdf/1806.00429.pdf https://theconversation.com/savvy-social-media-strategies-boost-anti-establishment-political-wins-98670</t>
  </si>
  <si>
    <t>https://www.icwsm.org/2019/submitting/datasets/</t>
  </si>
  <si>
    <t>https://www.cambridge.org/core/membership/spm/mailing-list https://groups.google.com/forum/#!forum/text-as-data</t>
  </si>
  <si>
    <t>https://cds.nyu.edu/text-data-speaker-series/</t>
  </si>
  <si>
    <t>http://Wiseconf.org</t>
  </si>
  <si>
    <t>http://www.wiseconf.org https://cfe.columbia.edu/machine-learning-finance-workshop-2018 https://twitter.com/raheljhirad/status/1080846446230990848</t>
  </si>
  <si>
    <t>https://faculty.washington.edu/kstarbi/Starbird-et-al-ICWSM-2018-Echosystem-final.pdf</t>
  </si>
  <si>
    <t>https://twitter.com/icwsm/status/1081477989534220288</t>
  </si>
  <si>
    <t>https://www.icwsm.org/2019/?fbclid=IwAR05bZUSYWZnhaGemkB0OWdSY2xmtfY8Ejih69NTMK8HefPoag2xf8Euzw4</t>
  </si>
  <si>
    <t>https://www.aaai.org/ocs/index.php/ICWSM/ICWSM18/paper/view/17870/17007</t>
  </si>
  <si>
    <t>https://icwsm.org/2019/submittin</t>
  </si>
  <si>
    <t>https://www.researchgate.net/publication/307948199_Modeling_public_mood_and_emotion_Twitter_sentiment_and_socio-economic_phenomena/amp</t>
  </si>
  <si>
    <t>https://dash.harvard.edu/handle/1/33759251 https://medium.com/@d1gi/left-right-the-combined-post-election2016-news-ecosystem-42fc358fbc96#.hxf3lzdoo https://www.aaai.org/ocs/index.php/ICWSM/ICWSM17/paper/view/15603 http://faculty.washington.edu/kstarbi/examining-trolls-polarization.pdf https://www.knightfoundation.org/reports/disinformation-fake-news-and-influence-campaigns-on-twitter</t>
  </si>
  <si>
    <t>http://arxiv.org/abs/1812.00912</t>
  </si>
  <si>
    <t>http://www.aaai.org/ocs/index.php/ICWSM/ICWSM16/paper/download/13167/12746 https://scholar.google.co.uk/scholar?q=emoji+interpretation+study&amp;hl=en&amp;as_sdt=0&amp;as_vis=1&amp;oi=scholart#d=gs_qabs&amp;u=%23p%3DODai0sIUj0oJ</t>
  </si>
  <si>
    <t>http://globalresearch.ca https://disinformationreport.blob.core.windows.net/disinformation-report/NewKnowledge-Disinformation-Report-Whitepaper-121718.pdf https://faculty.washington.edu/kstarbi/Starbird-et-al-ICWSM-2018-Echosystem-final.pdf</t>
  </si>
  <si>
    <t>https://www.aaai.org/Library/ICWSM/icwsm18contents.php</t>
  </si>
  <si>
    <t>https://arcticpenguin.files.wordpress.com/2010/01/2017-icwsm-designingforsocialsupport.pdf</t>
  </si>
  <si>
    <t>https://www.pbs.org/newshour/science/false-news-travels-6-times-faster-on-twitter-than-truthful-news https://www.aaai.org/ocs/index.php/ICWSM/ICWSM14/paper/view/8122</t>
  </si>
  <si>
    <t>http://methods.sagepub.com/video/srmpromo/LFPbcK/studying-usage-of-emoji-skin-tones-using-python-and-twitter-data</t>
  </si>
  <si>
    <t>https://www.aaai.org/ocs/index.php/ICWSM/ICWSM11/paper/viewFile/2815/3205</t>
  </si>
  <si>
    <t>https://www.isi.edu/~galstyan/papers/icwsm-CF.pdf</t>
  </si>
  <si>
    <t>https://www.aaai.org/ocs/index.php/ICWSM/ICWSM13/paper/view/6071</t>
  </si>
  <si>
    <t>https://www.icwsm.org/2019/</t>
  </si>
  <si>
    <t>https://www.aaai.org/ocs/index.php/ICWSM/ICWSM16/paper/view/13213/12848</t>
  </si>
  <si>
    <t>https://aoir.org/aoir2019symposia/ https://twitter.com/fabiogiglietto/status/1087674518301233152</t>
  </si>
  <si>
    <t>https://easychair.org/cfp/ICSC2019 https://twitter.com/fabiogiglietto/status/1087680027364339712</t>
  </si>
  <si>
    <t>https://twitter.com/walid_magdy/status/1065239955356745728</t>
  </si>
  <si>
    <t>https://www.icwsm.org/2019/submitting/tutorials/</t>
  </si>
  <si>
    <t>https://www.aaai.org/ocs/index.php/ICWSM/ICWSM10/paper/view/1538</t>
  </si>
  <si>
    <t>http://events.dimes.unical.it/soc2net/</t>
  </si>
  <si>
    <t>https://www.icwsm.org/2019/submitting/call-for-papers/</t>
  </si>
  <si>
    <t>https://www.demogr.mpg.de/go/icwsm_2019_mpidr_workshop</t>
  </si>
  <si>
    <t>https://www.demogr.mpg.de/en/education_career/what_is_demography_1908/workshop_demographic_research_with_web_and_social_media_data_6042/default.htm</t>
  </si>
  <si>
    <t>https://icwsm.org/2019/submitting/workshops/</t>
  </si>
  <si>
    <t>slashdot.org washingtonpost.com washington.edu</t>
  </si>
  <si>
    <t>twitter.com aaai.org</t>
  </si>
  <si>
    <t>aaai.org</t>
  </si>
  <si>
    <t>icwsm.org</t>
  </si>
  <si>
    <t>arxiv.org theconversation.com</t>
  </si>
  <si>
    <t>cambridge.org google.com</t>
  </si>
  <si>
    <t>nyu.edu</t>
  </si>
  <si>
    <t>wiseconf.org</t>
  </si>
  <si>
    <t>wiseconf.org columbia.edu twitter.com</t>
  </si>
  <si>
    <t>washington.edu</t>
  </si>
  <si>
    <t>twitter.com</t>
  </si>
  <si>
    <t>researchgate.net</t>
  </si>
  <si>
    <t>harvard.edu medium.com aaai.org washington.edu knightfoundation.org</t>
  </si>
  <si>
    <t>arxiv.org</t>
  </si>
  <si>
    <t>aaai.org co.uk</t>
  </si>
  <si>
    <t>globalresearch.ca windows.net washington.edu</t>
  </si>
  <si>
    <t>wordpress.com</t>
  </si>
  <si>
    <t>pbs.org aaai.org</t>
  </si>
  <si>
    <t>sagepub.com</t>
  </si>
  <si>
    <t>isi.edu</t>
  </si>
  <si>
    <t>aoir.org twitter.com</t>
  </si>
  <si>
    <t>easychair.org twitter.com</t>
  </si>
  <si>
    <t>unical.it</t>
  </si>
  <si>
    <t>mpg.de</t>
  </si>
  <si>
    <t>css icwsm</t>
  </si>
  <si>
    <t>eurocss</t>
  </si>
  <si>
    <t>nomuslimrefugee icwsm</t>
  </si>
  <si>
    <t>nomuslimrefugee</t>
  </si>
  <si>
    <t>datascience machinelearning socialscience econ finance nlp</t>
  </si>
  <si>
    <t>tada2019</t>
  </si>
  <si>
    <t>openscience openaccess opensource bibliothek bibliotheken libraries</t>
  </si>
  <si>
    <t>eurocss icwsm</t>
  </si>
  <si>
    <t>datasharing researchers dataset cs conferences datascience academictwitter data4research academia</t>
  </si>
  <si>
    <t>icwsm academictwitter</t>
  </si>
  <si>
    <t>mytwitteranniversary</t>
  </si>
  <si>
    <t>icwsm emoji research</t>
  </si>
  <si>
    <t>busm19</t>
  </si>
  <si>
    <t>blackbox</t>
  </si>
  <si>
    <t>icwsm css</t>
  </si>
  <si>
    <t>fat2019</t>
  </si>
  <si>
    <t>icwsm iamcr aoir</t>
  </si>
  <si>
    <t>icwsm iamcr</t>
  </si>
  <si>
    <t>rstats sna</t>
  </si>
  <si>
    <t>rstats sna socialmedia bigdata python datascience nlproc fakenews misinformation ethics</t>
  </si>
  <si>
    <t>icwsm chi2020 cscw2020</t>
  </si>
  <si>
    <t>writingcommunity</t>
  </si>
  <si>
    <t>turtlewriters writingcommunity</t>
  </si>
  <si>
    <t>https://pbs.twimg.com/media/DtudGnmXgAAswHz.jpg</t>
  </si>
  <si>
    <t>https://pbs.twimg.com/media/DuOieTxWwAAXxHA.jpg</t>
  </si>
  <si>
    <t>https://pbs.twimg.com/media/DuwvMDGXQAAZN66.jpg</t>
  </si>
  <si>
    <t>https://pbs.twimg.com/media/DurfBLjW0AAFzro.jpg</t>
  </si>
  <si>
    <t>https://pbs.twimg.com/media/Duw7wM5U0AAwfb3.jpg</t>
  </si>
  <si>
    <t>https://pbs.twimg.com/media/Dgo6_jJU8AAIoro.jpg</t>
  </si>
  <si>
    <t>https://pbs.twimg.com/media/DwB7orOUcAAh4dH.jpg</t>
  </si>
  <si>
    <t>https://pbs.twimg.com/media/DtzYn5fX4AAfJ6C.jpg</t>
  </si>
  <si>
    <t>https://pbs.twimg.com/media/DtqXfFJXQAEDItp.jpg</t>
  </si>
  <si>
    <t>https://pbs.twimg.com/tweet_video_thumb/DxB1hznV4AEFikm.jpg</t>
  </si>
  <si>
    <t>https://pbs.twimg.com/media/DwItRhLX4AE8IiH.jpg</t>
  </si>
  <si>
    <t>https://pbs.twimg.com/media/Dwi-IH8XgAALn4i.jpg</t>
  </si>
  <si>
    <t>https://pbs.twimg.com/media/DgqBO7ZV4AIO58d.jpg</t>
  </si>
  <si>
    <t>https://pbs.twimg.com/media/DwGR_8dX0AUIiOA.jpg</t>
  </si>
  <si>
    <t>https://pbs.twimg.com/media/DyLnv_hWsAUcloi.jpg</t>
  </si>
  <si>
    <t>https://pbs.twimg.com/media/DylowmjWoAMxqSO.jpg</t>
  </si>
  <si>
    <t>https://pbs.twimg.com/media/DylqkAbXQAkNJ6M.jpg</t>
  </si>
  <si>
    <t>https://pbs.twimg.com/tweet_video_thumb/Dyuo_1fX0AIAb-K.jpg</t>
  </si>
  <si>
    <t>https://pbs.twimg.com/tweet_video_thumb/DyussXFXQAElGBR.jpg</t>
  </si>
  <si>
    <t>https://pbs.twimg.com/media/Dwj_yjOW0AMDYui.jpg</t>
  </si>
  <si>
    <t>http://pbs.twimg.com/profile_images/1055713051364786176/2XWUURO5_normal.jpg</t>
  </si>
  <si>
    <t>http://pbs.twimg.com/profile_images/455200229755604993/Vu7vy1Ny_normal.jpeg</t>
  </si>
  <si>
    <t>http://pbs.twimg.com/profile_images/831078738628603904/OR1RPo5H_normal.jpg</t>
  </si>
  <si>
    <t>http://pbs.twimg.com/profile_images/3333149422/c57d9920512513c901a55d2bd45733b7_normal.jpeg</t>
  </si>
  <si>
    <t>http://pbs.twimg.com/profile_images/1042887659205537792/aNgVxB4o_normal.jpg</t>
  </si>
  <si>
    <t>http://pbs.twimg.com/profile_images/654771740707450880/O2xKsPRW_normal.jpg</t>
  </si>
  <si>
    <t>http://pbs.twimg.com/profile_images/1069565903358939143/qiAB4fcI_normal.jpg</t>
  </si>
  <si>
    <t>http://pbs.twimg.com/profile_images/1072446531490512899/J12Jxr8R_normal.jpg</t>
  </si>
  <si>
    <t>http://pbs.twimg.com/profile_images/875582600588304384/JpOTu_GC_normal.jpg</t>
  </si>
  <si>
    <t>http://pbs.twimg.com/profile_images/956790931637678080/TWMFOeyw_normal.jpg</t>
  </si>
  <si>
    <t>http://pbs.twimg.com/profile_images/1073762272579805184/RIY2pJev_normal.jpg</t>
  </si>
  <si>
    <t>http://pbs.twimg.com/profile_images/866503405245579264/Mq6s7TYt_normal.jpg</t>
  </si>
  <si>
    <t>http://pbs.twimg.com/profile_images/884248726746693632/fuNAz5i7_normal.jpg</t>
  </si>
  <si>
    <t>http://pbs.twimg.com/profile_images/686926251584442369/-foCcX9o_normal.png</t>
  </si>
  <si>
    <t>http://pbs.twimg.com/profile_images/1065648671608295424/6Mf7orPh_normal.jpg</t>
  </si>
  <si>
    <t>http://pbs.twimg.com/profile_images/1071235273797718016/zVWeDpTm_normal.jpg</t>
  </si>
  <si>
    <t>http://pbs.twimg.com/profile_images/1064906686052192256/mTrVnJO0_normal.png</t>
  </si>
  <si>
    <t>http://pbs.twimg.com/profile_images/1035023943789240320/GFda6q2v_normal.jpg</t>
  </si>
  <si>
    <t>http://pbs.twimg.com/profile_images/884059406073077761/7tgliJu4_normal.jpg</t>
  </si>
  <si>
    <t>http://pbs.twimg.com/profile_images/961163013687361536/cgscqgD__normal.jpg</t>
  </si>
  <si>
    <t>http://pbs.twimg.com/profile_images/1019056878083403776/arhSy2rj_normal.jpg</t>
  </si>
  <si>
    <t>http://pbs.twimg.com/profile_images/980487187551498240/vdsF0llI_normal.jpg</t>
  </si>
  <si>
    <t>http://pbs.twimg.com/profile_images/854862338503069697/NHSH1nc8_normal.jpg</t>
  </si>
  <si>
    <t>http://pbs.twimg.com/profile_images/1006445083481104385/qPImw75q_normal.jpg</t>
  </si>
  <si>
    <t>http://pbs.twimg.com/profile_images/1045207244772532224/y1eOUw5J_normal.jpg</t>
  </si>
  <si>
    <t>http://pbs.twimg.com/profile_images/1075299947128381440/QvpgvlnO_normal.jpg</t>
  </si>
  <si>
    <t>http://pbs.twimg.com/profile_images/1074203973140140033/OldTu7TR_normal.jpg</t>
  </si>
  <si>
    <t>http://pbs.twimg.com/profile_images/1075310051722547200/K5EeusGI_normal.jpg</t>
  </si>
  <si>
    <t>http://pbs.twimg.com/profile_images/1088730992230031360/NVIXUnqF_normal.jpg</t>
  </si>
  <si>
    <t>http://pbs.twimg.com/profile_images/1035898251013120000/v_JuUyqz_normal.jpg</t>
  </si>
  <si>
    <t>http://pbs.twimg.com/profile_images/1027232603189927936/7oYYyn31_normal.jpg</t>
  </si>
  <si>
    <t>http://pbs.twimg.com/profile_images/1061477309046112256/yFdsDrJ4_normal.jpg</t>
  </si>
  <si>
    <t>http://pbs.twimg.com/profile_images/901803739933052930/kND3NU8q_normal.jpg</t>
  </si>
  <si>
    <t>http://pbs.twimg.com/profile_images/1064909241520029696/krSoGFs3_normal.png</t>
  </si>
  <si>
    <t>http://pbs.twimg.com/profile_images/1013477395792211970/DCziowRE_normal.jpg</t>
  </si>
  <si>
    <t>http://pbs.twimg.com/profile_images/1033012105446715392/lp-oTWBY_normal.jpg</t>
  </si>
  <si>
    <t>http://pbs.twimg.com/profile_images/1083620916636991488/sfYURFZd_normal.jpg</t>
  </si>
  <si>
    <t>http://pbs.twimg.com/profile_images/1089411534097281024/87Vl6Z2r_normal.jpg</t>
  </si>
  <si>
    <t>http://pbs.twimg.com/profile_images/1088116008995381249/cY9tmtTD_normal.jpg</t>
  </si>
  <si>
    <t>http://pbs.twimg.com/profile_images/946162073242804224/2fsBc3_d_normal.jpg</t>
  </si>
  <si>
    <t>http://pbs.twimg.com/profile_images/1068914252897898497/wpo4gZ7p_normal.png</t>
  </si>
  <si>
    <t>http://pbs.twimg.com/profile_images/546586270277718016/FiBp5sEO_normal.jpeg</t>
  </si>
  <si>
    <t>http://pbs.twimg.com/profile_images/1076333807396020226/TK0Nqc3n_normal.jpg</t>
  </si>
  <si>
    <t>http://pbs.twimg.com/profile_images/996774812956508160/jcd3QDeM_normal.jpg</t>
  </si>
  <si>
    <t>http://pbs.twimg.com/profile_images/1057574110769762308/PmH1Kwan_normal.jpg</t>
  </si>
  <si>
    <t>http://pbs.twimg.com/profile_images/1085545215396536320/6XHReich_normal.jpg</t>
  </si>
  <si>
    <t>http://pbs.twimg.com/profile_images/985062349898899456/kGzc55rJ_normal.jpg</t>
  </si>
  <si>
    <t>http://pbs.twimg.com/profile_images/959625463051141121/TqD-WL7e_normal.jpg</t>
  </si>
  <si>
    <t>http://pbs.twimg.com/profile_images/1084825693794459648/OF7zR_RL_normal.jpg</t>
  </si>
  <si>
    <t>http://pbs.twimg.com/profile_images/1066275707423080449/DkH6WcYP_normal.jpg</t>
  </si>
  <si>
    <t>http://pbs.twimg.com/profile_images/1002624696641130496/D6MghaMb_normal.png</t>
  </si>
  <si>
    <t>http://pbs.twimg.com/profile_images/995628845477724163/T86F8ZXA_normal.jpg</t>
  </si>
  <si>
    <t>http://pbs.twimg.com/profile_images/1029702802044411904/F-NmTZy0_normal.jpg</t>
  </si>
  <si>
    <t>http://pbs.twimg.com/profile_images/1075060598197506048/TfriPvDQ_normal.jpg</t>
  </si>
  <si>
    <t>http://pbs.twimg.com/profile_images/756990107173826560/MKJdKN_z_normal.jpg</t>
  </si>
  <si>
    <t>http://pbs.twimg.com/profile_images/1074981264615038978/qBb95ZE__normal.jpg</t>
  </si>
  <si>
    <t>http://pbs.twimg.com/profile_images/1058590896982155264/MCvVyA-S_normal.jpg</t>
  </si>
  <si>
    <t>http://pbs.twimg.com/profile_images/1084794958874210304/OoH6XU_2_normal.jpg</t>
  </si>
  <si>
    <t>http://pbs.twimg.com/profile_images/1078357945207812097/iaYXpqJu_normal.jpg</t>
  </si>
  <si>
    <t>http://pbs.twimg.com/profile_images/1093902964270325760/rk4hY4hc_normal.jpg</t>
  </si>
  <si>
    <t>http://pbs.twimg.com/profile_images/1081732579596787712/hRwWWCU8_normal.jpg</t>
  </si>
  <si>
    <t>http://pbs.twimg.com/profile_images/999896675211661312/zSSZ8x8K_normal.jpg</t>
  </si>
  <si>
    <t>http://pbs.twimg.com/profile_images/1069164167699910657/Qqq6QEtl_normal.jpg</t>
  </si>
  <si>
    <t>http://pbs.twimg.com/profile_images/1064433855975710720/k1zuYgN9_normal.jpg</t>
  </si>
  <si>
    <t>http://pbs.twimg.com/profile_images/631456370332536835/k0mgQAQ__normal.jpg</t>
  </si>
  <si>
    <t>http://pbs.twimg.com/profile_images/1065165414827577344/_KlQ7FrS_normal.png</t>
  </si>
  <si>
    <t>http://pbs.twimg.com/profile_images/1035894962376736768/ty79Jxh__normal.jpg</t>
  </si>
  <si>
    <t>http://pbs.twimg.com/profile_images/742574779891208192/5KI9uxfl_normal.jpg</t>
  </si>
  <si>
    <t>http://pbs.twimg.com/profile_images/722006916843458560/ycoBtsgy_normal.jpg</t>
  </si>
  <si>
    <t>http://pbs.twimg.com/profile_images/794546815311843328/Fo_U91Ku_normal.jpg</t>
  </si>
  <si>
    <t>http://pbs.twimg.com/profile_images/1087952407299010560/yxJKVRnN_normal.jpg</t>
  </si>
  <si>
    <t>http://pbs.twimg.com/profile_images/1046640739269013504/KgzXdxQy_normal.jpg</t>
  </si>
  <si>
    <t>http://pbs.twimg.com/profile_images/1040685502951710720/g6Km2B_A_normal.jpg</t>
  </si>
  <si>
    <t>http://pbs.twimg.com/profile_images/1007624755556450305/Vhp3RYgZ_normal.jpg</t>
  </si>
  <si>
    <t>http://pbs.twimg.com/profile_images/1071579311746908161/WcorCLK4_normal.png</t>
  </si>
  <si>
    <t>http://pbs.twimg.com/profile_images/1034868562916126720/MNGFgZ6h_normal.jpg</t>
  </si>
  <si>
    <t>http://pbs.twimg.com/profile_images/1068388578697273344/USuL_sVN_normal.jpg</t>
  </si>
  <si>
    <t>http://pbs.twimg.com/profile_images/1075438865605746688/gSYyRYn9_normal.jpg</t>
  </si>
  <si>
    <t>http://pbs.twimg.com/profile_images/1074904762322018304/9dOcEYGJ_normal.jpg</t>
  </si>
  <si>
    <t>http://pbs.twimg.com/profile_images/865505511898193920/ytyO2f-i_normal.jpg</t>
  </si>
  <si>
    <t>http://pbs.twimg.com/profile_images/1073199535906643971/j-i5PqA1_normal.jpg</t>
  </si>
  <si>
    <t>http://pbs.twimg.com/profile_images/1080038091509747712/d5FvPIF8_normal.jpg</t>
  </si>
  <si>
    <t>http://pbs.twimg.com/profile_images/521977149868089344/rS5ksAeE_normal.jpeg</t>
  </si>
  <si>
    <t>http://pbs.twimg.com/profile_images/893140605487816705/p6HtZQSm_normal.jpg</t>
  </si>
  <si>
    <t>http://pbs.twimg.com/profile_images/1049155825527222272/CSN1o_dM_normal.jpg</t>
  </si>
  <si>
    <t>http://pbs.twimg.com/profile_images/1069104560357105664/kA4KKXa2_normal.jpg</t>
  </si>
  <si>
    <t>http://pbs.twimg.com/profile_images/1092056255269609472/NIfez0XC_normal.jpg</t>
  </si>
  <si>
    <t>http://pbs.twimg.com/profile_images/1073581234381443075/fph889j-_normal.jpg</t>
  </si>
  <si>
    <t>http://pbs.twimg.com/profile_images/1060551726321651712/HcjFEPAj_normal.png</t>
  </si>
  <si>
    <t>http://pbs.twimg.com/profile_images/998010321737400320/RHPhNelM_normal.jpg</t>
  </si>
  <si>
    <t>http://pbs.twimg.com/profile_images/1049947473299435520/D354LRlj_normal.jpg</t>
  </si>
  <si>
    <t>http://pbs.twimg.com/profile_images/1084417010224705538/fZQbsPt6_normal.png</t>
  </si>
  <si>
    <t>http://pbs.twimg.com/profile_images/717893673866792962/O_4CqwLE_normal.jpg</t>
  </si>
  <si>
    <t>http://pbs.twimg.com/profile_images/1049439814817173505/b3nmUKUf_normal.jpg</t>
  </si>
  <si>
    <t>http://pbs.twimg.com/profile_images/1073161984554688514/6jjJ8FXe_normal.jpg</t>
  </si>
  <si>
    <t>http://pbs.twimg.com/profile_images/944240407080189953/640q6XBS_normal.jpg</t>
  </si>
  <si>
    <t>http://pbs.twimg.com/profile_images/1028198835732926464/ZNFEu98N_normal.jpg</t>
  </si>
  <si>
    <t>http://pbs.twimg.com/profile_images/1089048800503554048/kxTC6FKq_normal.jpg</t>
  </si>
  <si>
    <t>http://pbs.twimg.com/profile_images/588581731839520768/iBW2WIBR_normal.jpg</t>
  </si>
  <si>
    <t>http://pbs.twimg.com/profile_images/959240549168381952/anuxQ_4j_normal.jpg</t>
  </si>
  <si>
    <t>http://pbs.twimg.com/profile_images/966969318746374146/CJejLha__normal.jpg</t>
  </si>
  <si>
    <t>http://pbs.twimg.com/profile_images/575642392/avaPIC01224_normal.jpg</t>
  </si>
  <si>
    <t>http://pbs.twimg.com/profile_images/893640366116810752/2QO_G5hz_normal.jpg</t>
  </si>
  <si>
    <t>http://pbs.twimg.com/profile_images/726951934632976384/Djil2GaM_normal.jpg</t>
  </si>
  <si>
    <t>http://pbs.twimg.com/profile_images/1017958684884754432/P4ugz4-E_normal.jpg</t>
  </si>
  <si>
    <t>http://pbs.twimg.com/profile_images/1069601782492409856/k4NBNtVc_normal.jpg</t>
  </si>
  <si>
    <t>http://pbs.twimg.com/profile_images/2279655575/e1e1c20s_normal</t>
  </si>
  <si>
    <t>http://pbs.twimg.com/profile_images/986597996975370240/jbGiqgSR_normal.jpg</t>
  </si>
  <si>
    <t>http://pbs.twimg.com/profile_images/920612864628576256/OE9CNopP_normal.jpg</t>
  </si>
  <si>
    <t>http://pbs.twimg.com/profile_images/1058735668694704128/a6rbPEaM_normal.jpg</t>
  </si>
  <si>
    <t>http://pbs.twimg.com/profile_images/572960839143014400/IyernePJ_normal.jpeg</t>
  </si>
  <si>
    <t>http://pbs.twimg.com/profile_images/978318265284833280/cbpxT6pK_normal.jpg</t>
  </si>
  <si>
    <t>http://pbs.twimg.com/profile_images/1056899882928074755/TJn0EWDF_normal.jpg</t>
  </si>
  <si>
    <t>http://pbs.twimg.com/profile_images/926343011486769152/_YudJBRu_normal.jpg</t>
  </si>
  <si>
    <t>http://pbs.twimg.com/profile_images/1073392093484134400/JJ1c6ngk_normal.jpg</t>
  </si>
  <si>
    <t>http://pbs.twimg.com/profile_images/1024765959742087170/E17J7gAS_normal.jpg</t>
  </si>
  <si>
    <t>http://pbs.twimg.com/profile_images/914277402171252736/D-AJZpUj_normal.jpg</t>
  </si>
  <si>
    <t>http://pbs.twimg.com/profile_images/1025407329993256960/bQ2Gork7_normal.jpg</t>
  </si>
  <si>
    <t>http://pbs.twimg.com/profile_images/1048179953366315009/2bgSH9P0_normal.jpg</t>
  </si>
  <si>
    <t>http://pbs.twimg.com/profile_images/1064383082524889089/S67ay32B_normal.png</t>
  </si>
  <si>
    <t>http://pbs.twimg.com/profile_images/1069915046078111745/_zDNy1iz_normal.jpg</t>
  </si>
  <si>
    <t>http://pbs.twimg.com/profile_images/1064905620451581955/Teck8Ir4_normal.jpg</t>
  </si>
  <si>
    <t>http://pbs.twimg.com/profile_images/1066374353627971584/jqBarwJF_normal.png</t>
  </si>
  <si>
    <t>http://pbs.twimg.com/profile_images/907451089665921026/4VYwPr7b_normal.jpg</t>
  </si>
  <si>
    <t>http://pbs.twimg.com/profile_images/1010866499911745536/2XOV5Glt_normal.jpg</t>
  </si>
  <si>
    <t>http://pbs.twimg.com/profile_images/1061955920295419904/2tNyjezl_normal.jpg</t>
  </si>
  <si>
    <t>http://pbs.twimg.com/profile_images/1067745916902207491/3-IuhDpC_normal.jpg</t>
  </si>
  <si>
    <t>http://pbs.twimg.com/profile_images/1079569978490142722/1zWMEIeg_normal.jpg</t>
  </si>
  <si>
    <t>http://pbs.twimg.com/profile_images/1056411185329823745/SIj2RdzX_normal.jpg</t>
  </si>
  <si>
    <t>http://pbs.twimg.com/profile_images/609096182774665216/IaP9w-qv_normal.jpg</t>
  </si>
  <si>
    <t>http://pbs.twimg.com/profile_images/1032294892058230785/6DQhdXUI_normal.jpg</t>
  </si>
  <si>
    <t>http://pbs.twimg.com/profile_images/1086578894948323328/w6PAvpw6_normal.jpg</t>
  </si>
  <si>
    <t>http://pbs.twimg.com/profile_images/831184414289780736/wEm7zyEM_normal.jpg</t>
  </si>
  <si>
    <t>http://pbs.twimg.com/profile_images/1059436438763130880/VaMzz7ce_normal.jpg</t>
  </si>
  <si>
    <t>http://pbs.twimg.com/profile_images/1048117619813900288/F3ksynJq_normal.jpg</t>
  </si>
  <si>
    <t>http://pbs.twimg.com/profile_images/1029982092426268672/t6Ww07x3_normal.jpg</t>
  </si>
  <si>
    <t>http://pbs.twimg.com/profile_images/1072343787958140929/kv5aBZS8_normal.jpg</t>
  </si>
  <si>
    <t>http://pbs.twimg.com/profile_images/1080858252563234818/ijMY6vog_normal.jpg</t>
  </si>
  <si>
    <t>http://pbs.twimg.com/profile_images/2736184350/cda0f19d42ceb9b5b835d88b4aea6219_normal.jpeg</t>
  </si>
  <si>
    <t>http://pbs.twimg.com/profile_images/1064185941403660288/23c3WM4O_normal.png</t>
  </si>
  <si>
    <t>http://pbs.twimg.com/profile_images/1068876286989201415/CFaJgaDZ_normal.jpg</t>
  </si>
  <si>
    <t>http://pbs.twimg.com/profile_images/919515907281391616/tTEmPn9T_normal.jpg</t>
  </si>
  <si>
    <t>http://pbs.twimg.com/profile_images/1070659230389043200/8U2wrhWP_normal.jpg</t>
  </si>
  <si>
    <t>http://pbs.twimg.com/profile_images/1041311845733134336/Zmw764Aq_normal.jpg</t>
  </si>
  <si>
    <t>http://pbs.twimg.com/profile_images/1053710855131455488/h73E2T9x_normal.png</t>
  </si>
  <si>
    <t>http://pbs.twimg.com/profile_images/2304976925/plm0u2wyt1exc0mth7jm_normal.gif</t>
  </si>
  <si>
    <t>http://pbs.twimg.com/profile_images/1080283984783785984/gS8dNq6J_normal.jpg</t>
  </si>
  <si>
    <t>http://pbs.twimg.com/profile_images/1004231677965582337/HPnLY1xo_normal.jpg</t>
  </si>
  <si>
    <t>http://pbs.twimg.com/profile_images/1085893730446405632/Ui8bbht-_normal.jpg</t>
  </si>
  <si>
    <t>http://pbs.twimg.com/profile_images/1091357007376871424/vedon8hT_normal.jpg</t>
  </si>
  <si>
    <t>http://pbs.twimg.com/profile_images/1027583960203710464/mrxXfyPQ_normal.jpg</t>
  </si>
  <si>
    <t>http://pbs.twimg.com/profile_images/1073224792696733697/boCGDcjh_normal.jpg</t>
  </si>
  <si>
    <t>http://pbs.twimg.com/profile_images/1064405273853407232/UGTEvvlB_normal.jpg</t>
  </si>
  <si>
    <t>http://pbs.twimg.com/profile_images/1067317957506686976/_a8jMdu0_normal.jpg</t>
  </si>
  <si>
    <t>http://pbs.twimg.com/profile_images/1080072909408751621/ypzm_pPJ_normal.jpg</t>
  </si>
  <si>
    <t>http://pbs.twimg.com/profile_images/1022918213598932993/z5-CuWGu_normal.jpg</t>
  </si>
  <si>
    <t>http://pbs.twimg.com/profile_images/1009799555565510656/t2URzQNP_normal.jpg</t>
  </si>
  <si>
    <t>http://pbs.twimg.com/profile_images/870267659165749249/DfdWPmmc_normal.jpg</t>
  </si>
  <si>
    <t>http://pbs.twimg.com/profile_images/1078005425935507458/V0Xs_mFg_normal.jpg</t>
  </si>
  <si>
    <t>http://pbs.twimg.com/profile_images/649801796748099584/Uf0-nCQC_normal.jpg</t>
  </si>
  <si>
    <t>http://pbs.twimg.com/profile_images/724579619999866880/NkmaJBrc_normal.jpg</t>
  </si>
  <si>
    <t>http://pbs.twimg.com/profile_images/1085931141964525568/lTKO1m0-_normal.jpg</t>
  </si>
  <si>
    <t>http://pbs.twimg.com/profile_images/1055716523208192000/cGq-eFuv_normal.jpg</t>
  </si>
  <si>
    <t>http://pbs.twimg.com/profile_images/1048935151311282181/wzRNVnYu_normal.jpg</t>
  </si>
  <si>
    <t>http://pbs.twimg.com/profile_images/1080729717693501442/qBMD-fHy_normal.jpg</t>
  </si>
  <si>
    <t>http://pbs.twimg.com/profile_images/689660465991970816/wMCPgoD9_normal.png</t>
  </si>
  <si>
    <t>http://pbs.twimg.com/profile_images/1052520316679811072/Cc8ecCG__normal.jpg</t>
  </si>
  <si>
    <t>http://pbs.twimg.com/profile_images/660887335660187649/feYiBIPm_normal.jpg</t>
  </si>
  <si>
    <t>http://pbs.twimg.com/profile_images/865525116762898432/wfvG7yfL_normal.jpg</t>
  </si>
  <si>
    <t>http://pbs.twimg.com/profile_images/928869096363401216/FE7e6nxc_normal.png</t>
  </si>
  <si>
    <t>http://pbs.twimg.com/profile_images/808021617494233088/UPA56vZg_normal.jpg</t>
  </si>
  <si>
    <t>http://pbs.twimg.com/profile_images/1008630948286492673/DSfl2NHT_normal.jpg</t>
  </si>
  <si>
    <t>http://pbs.twimg.com/profile_images/1029399987963056128/xBvFmIiT_normal.jpg</t>
  </si>
  <si>
    <t>http://pbs.twimg.com/profile_images/1038084288267177984/z3PV3wF5_normal.jpg</t>
  </si>
  <si>
    <t>http://pbs.twimg.com/profile_images/947511531683463168/2iGlI4K1_normal.jpg</t>
  </si>
  <si>
    <t>http://pbs.twimg.com/profile_images/917638220682207232/oMm0W-B4_normal.jpg</t>
  </si>
  <si>
    <t>http://pbs.twimg.com/profile_images/1081145558201319426/XjsiiEIk_normal.jpg</t>
  </si>
  <si>
    <t>http://pbs.twimg.com/profile_images/909815974051717120/qysJAlBG_normal.jpg</t>
  </si>
  <si>
    <t>http://pbs.twimg.com/profile_images/615239024236572676/dUaJlfbG_normal.png</t>
  </si>
  <si>
    <t>http://pbs.twimg.com/profile_images/1072477815226945542/mizhqCPb_normal.jpg</t>
  </si>
  <si>
    <t>http://pbs.twimg.com/profile_images/928773628690182144/gv60ucJq_normal.jpg</t>
  </si>
  <si>
    <t>http://pbs.twimg.com/profile_images/1039981366862143494/zxVoQ2Gr_normal.jpg</t>
  </si>
  <si>
    <t>http://pbs.twimg.com/profile_images/471195565389127680/aLKIpiP__normal.jpeg</t>
  </si>
  <si>
    <t>http://pbs.twimg.com/profile_images/672036989135364097/qV8EKhJX_normal.jpg</t>
  </si>
  <si>
    <t>http://pbs.twimg.com/profile_images/616241154657550340/XwjLxC3K_normal.jpg</t>
  </si>
  <si>
    <t>http://pbs.twimg.com/profile_images/859076004211458053/unCr0ZxT_normal.jpg</t>
  </si>
  <si>
    <t>http://pbs.twimg.com/profile_images/1063749927715643392/QK8eFZ7l_normal.jpg</t>
  </si>
  <si>
    <t>http://pbs.twimg.com/profile_images/1020019585494519808/kgvzEpZX_normal.jpg</t>
  </si>
  <si>
    <t>http://pbs.twimg.com/profile_images/378800000723263303/8debfd6ac3edabf841e6f4646c29ca79_normal.jpeg</t>
  </si>
  <si>
    <t>http://pbs.twimg.com/profile_images/802971687813660672/L4CCddo3_normal.jpg</t>
  </si>
  <si>
    <t>http://pbs.twimg.com/profile_images/733901283279708160/9_pvKhgH_normal.jpg</t>
  </si>
  <si>
    <t>http://pbs.twimg.com/profile_images/987828885/tina2007a_normal.jpg</t>
  </si>
  <si>
    <t>http://pbs.twimg.com/profile_images/873564719298224128/p03yHuuw_normal.jpg</t>
  </si>
  <si>
    <t>http://pbs.twimg.com/profile_images/837448436412739585/sS6CFMRN_normal.jpg</t>
  </si>
  <si>
    <t>http://pbs.twimg.com/profile_images/1148854672/TheMorinSurface_normal.png</t>
  </si>
  <si>
    <t>http://pbs.twimg.com/profile_images/1092151974475182080/jVHCNHcA_normal.jpg</t>
  </si>
  <si>
    <t>http://pbs.twimg.com/profile_images/955264948686516224/uK4IJeAT_normal.jpg</t>
  </si>
  <si>
    <t>http://pbs.twimg.com/profile_images/575334890096345088/NyY1j_sw_normal.png</t>
  </si>
  <si>
    <t>http://pbs.twimg.com/profile_images/795744115812143104/IcUZ2QFY_normal.jpg</t>
  </si>
  <si>
    <t>http://pbs.twimg.com/profile_images/2211033727/houston-texas_1__normal.jpg</t>
  </si>
  <si>
    <t>http://pbs.twimg.com/profile_images/1017891960458129409/NUUlMlbn_normal.jpg</t>
  </si>
  <si>
    <t>http://pbs.twimg.com/profile_images/726003771340279809/n99px417_normal.jpg</t>
  </si>
  <si>
    <t>http://pbs.twimg.com/profile_images/1173146264/Portrait-Vera-dkl-201010_DSC0132-Webklein_normal.jpg</t>
  </si>
  <si>
    <t>http://pbs.twimg.com/profile_images/2840291739/926f900a36e46987ff8ac10c060f2c07_normal.png</t>
  </si>
  <si>
    <t>http://pbs.twimg.com/profile_images/710760313008820224/CTUg9T-v_normal.jpg</t>
  </si>
  <si>
    <t>http://pbs.twimg.com/profile_images/876540772513918978/aoOKg_b0_normal.jpg</t>
  </si>
  <si>
    <t>http://pbs.twimg.com/profile_images/967488777903067136/_ms_aquN_normal.jpg</t>
  </si>
  <si>
    <t>http://pbs.twimg.com/profile_images/966004139552514048/xFJQn5Vw_normal.jpg</t>
  </si>
  <si>
    <t>http://pbs.twimg.com/profile_images/842359855298019328/5EkwsEZN_normal.jpg</t>
  </si>
  <si>
    <t>http://pbs.twimg.com/profile_images/489319441629736960/7IV0W1Yu_normal.jpeg</t>
  </si>
  <si>
    <t>http://pbs.twimg.com/profile_images/974021215890354176/5bk5FUXf_normal.jpg</t>
  </si>
  <si>
    <t>http://pbs.twimg.com/profile_images/802975423936098304/D4XkoOnz_normal.jpg</t>
  </si>
  <si>
    <t>http://pbs.twimg.com/profile_images/776716385795895296/keO-dKTf_normal.jpg</t>
  </si>
  <si>
    <t>http://pbs.twimg.com/profile_images/1083181052351238144/u8BfKxFf_normal.jpg</t>
  </si>
  <si>
    <t>http://pbs.twimg.com/profile_images/854589472716890112/bYPrnwMv_normal.jpg</t>
  </si>
  <si>
    <t>http://pbs.twimg.com/profile_images/875675166524579840/hDU1RmTh_normal.jpg</t>
  </si>
  <si>
    <t>http://pbs.twimg.com/profile_images/664544029225320452/s_W4ACEB_normal.png</t>
  </si>
  <si>
    <t>http://pbs.twimg.com/profile_images/1055807149786439680/sQiHu-95_normal.jpg</t>
  </si>
  <si>
    <t>http://pbs.twimg.com/profile_images/899604567788331010/jtK5AwtZ_normal.jpg</t>
  </si>
  <si>
    <t>http://pbs.twimg.com/profile_images/762044915887042560/TqYhILhS_normal.jpg</t>
  </si>
  <si>
    <t>http://pbs.twimg.com/profile_images/3207164109/b91c4372db2f4165249a76bc85da3c9b_normal.png</t>
  </si>
  <si>
    <t>http://pbs.twimg.com/profile_images/1041920854328836096/98sNjjjH_normal.jpg</t>
  </si>
  <si>
    <t>http://pbs.twimg.com/profile_images/857808155203452928/jy5G0zmT_normal.jpg</t>
  </si>
  <si>
    <t>http://pbs.twimg.com/profile_images/434790696633921536/Wg2qKxv4_normal.jpeg</t>
  </si>
  <si>
    <t>http://pbs.twimg.com/profile_images/1086739464125382663/EnvM1eAc_normal.jpg</t>
  </si>
  <si>
    <t>http://pbs.twimg.com/profile_images/841803825665187841/-Ok2hipH_normal.jpg</t>
  </si>
  <si>
    <t>http://pbs.twimg.com/profile_images/56071111/ciro_normal.jpg</t>
  </si>
  <si>
    <t>http://pbs.twimg.com/profile_images/3598616155/50db18fc5c8565a3cc7fd8c7d6cf73ed_normal.jpeg</t>
  </si>
  <si>
    <t>http://pbs.twimg.com/profile_images/847511340935757824/7zTrlT8R_normal.jpg</t>
  </si>
  <si>
    <t>http://pbs.twimg.com/profile_images/2820996416/5cdddcba9eaee0880bb5d99c1e4e60cc_normal.jpeg</t>
  </si>
  <si>
    <t>http://pbs.twimg.com/profile_images/1025090581939347456/7d3_UhBS_normal.jpg</t>
  </si>
  <si>
    <t>http://pbs.twimg.com/profile_images/720332841305812992/Raq_tVbf_normal.jpg</t>
  </si>
  <si>
    <t>http://pbs.twimg.com/profile_images/1040612291782344704/jVkDqFUv_normal.jpg</t>
  </si>
  <si>
    <t>http://pbs.twimg.com/profile_images/1017632076106002432/jDamgkFp_normal.jpg</t>
  </si>
  <si>
    <t>http://pbs.twimg.com/profile_images/71044209/jmh_dot_normal.jpg</t>
  </si>
  <si>
    <t>http://pbs.twimg.com/profile_images/634559746830266368/DSL2nEU0_normal.png</t>
  </si>
  <si>
    <t>http://pbs.twimg.com/profile_images/921869485425885184/UXTl2-ZN_normal.jpg</t>
  </si>
  <si>
    <t>http://pbs.twimg.com/profile_images/474959031799279616/dEaeLzrt_normal.jpeg</t>
  </si>
  <si>
    <t>http://pbs.twimg.com/profile_images/1080931629080559616/xr5EVh88_normal.jpg</t>
  </si>
  <si>
    <t>http://pbs.twimg.com/profile_images/3474772286/95b2195f86920394d9b2e1b0fd86276c_normal.jpeg</t>
  </si>
  <si>
    <t>http://abs.twimg.com/sticky/default_profile_images/default_profile_normal.png</t>
  </si>
  <si>
    <t>http://pbs.twimg.com/profile_images/826802386442342400/ChCqD4xd_normal.jpg</t>
  </si>
  <si>
    <t>http://pbs.twimg.com/profile_images/271273236/me_laughing_cropped_normal.jpg</t>
  </si>
  <si>
    <t>http://pbs.twimg.com/profile_images/1013890597130678272/5jpCxyxV_normal.jpg</t>
  </si>
  <si>
    <t>http://pbs.twimg.com/profile_images/740987221986140160/X4-KMqqS_normal.jpg</t>
  </si>
  <si>
    <t>http://pbs.twimg.com/profile_images/1080257988667924480/BdoM0PoR_normal.jpg</t>
  </si>
  <si>
    <t>http://pbs.twimg.com/profile_images/1003686168611950593/8oN71uTl_normal.jpg</t>
  </si>
  <si>
    <t>http://pbs.twimg.com/profile_images/448601634868703232/9gpvw5LT_normal.jpeg</t>
  </si>
  <si>
    <t>http://pbs.twimg.com/profile_images/886068542814142466/d8MwVvAT_normal.jpg</t>
  </si>
  <si>
    <t>http://pbs.twimg.com/profile_images/1016695539688079360/1rkdqLH7_normal.jpg</t>
  </si>
  <si>
    <t>http://pbs.twimg.com/profile_images/671150283825659904/RZXms1Mj_normal.png</t>
  </si>
  <si>
    <t>http://pbs.twimg.com/profile_images/1065008527612227585/8WF69gPM_normal.jpg</t>
  </si>
  <si>
    <t>http://pbs.twimg.com/profile_images/786284438103687168/gzSIGiuW_normal.jpg</t>
  </si>
  <si>
    <t>http://pbs.twimg.com/profile_images/1086264686880927744/lFhRHMK6_normal.jpg</t>
  </si>
  <si>
    <t>http://pbs.twimg.com/profile_images/1037816883288756224/SgRkY7GO_normal.jpg</t>
  </si>
  <si>
    <t>http://pbs.twimg.com/profile_images/1080238523096203265/FpBawGT6_normal.jpg</t>
  </si>
  <si>
    <t>http://pbs.twimg.com/profile_images/824257996779876353/aHhldVI6_normal.jpg</t>
  </si>
  <si>
    <t>http://pbs.twimg.com/profile_images/1061349113185296384/ctosgTKW_normal.jpg</t>
  </si>
  <si>
    <t>http://pbs.twimg.com/profile_images/976752327154716672/Ljxkkqgr_normal.jpg</t>
  </si>
  <si>
    <t>http://pbs.twimg.com/profile_images/657481529631842304/VwnYqhxb_normal.jpg</t>
  </si>
  <si>
    <t>http://pbs.twimg.com/profile_images/1085705101820321792/AiGEqLMa_normal.jpg</t>
  </si>
  <si>
    <t>http://pbs.twimg.com/profile_images/982080909720604672/AVNa53rG_normal.jpg</t>
  </si>
  <si>
    <t>http://pbs.twimg.com/profile_images/1083502867795849216/9k_u6jJK_normal.jpg</t>
  </si>
  <si>
    <t>http://pbs.twimg.com/profile_images/1069362777741914112/dWBT4QZf_normal.jpg</t>
  </si>
  <si>
    <t>http://pbs.twimg.com/profile_images/985180446156869632/kx9bBCC4_normal.jpg</t>
  </si>
  <si>
    <t>http://pbs.twimg.com/profile_images/378800000483599363/a84a437b0f1ee726343a6bb2cbae1124_normal.png</t>
  </si>
  <si>
    <t>http://pbs.twimg.com/profile_images/1080582273764917253/2LRt2lRe_normal.jpg</t>
  </si>
  <si>
    <t>http://pbs.twimg.com/profile_images/876913351158362112/2RJy5c_U_normal.jpg</t>
  </si>
  <si>
    <t>http://pbs.twimg.com/profile_images/633957468528373761/mD-uuuWj_normal.jpg</t>
  </si>
  <si>
    <t>http://pbs.twimg.com/profile_images/3784636880/4bffb4418b1a1f24b1d2fae45c11c7ad_normal.jpeg</t>
  </si>
  <si>
    <t>http://pbs.twimg.com/profile_images/1056019068623433728/VfP7hWLl_normal.jpg</t>
  </si>
  <si>
    <t>http://pbs.twimg.com/profile_images/1100556856/twitt_pic_normal.jpg</t>
  </si>
  <si>
    <t>http://pbs.twimg.com/profile_images/581053755405131777/gkWWSDIP_normal.jpg</t>
  </si>
  <si>
    <t>http://pbs.twimg.com/profile_images/903344761343541249/M1cKZg2S_normal.jpg</t>
  </si>
  <si>
    <t>http://pbs.twimg.com/profile_images/1089267553178808320/h38x4Wmo_normal.jpg</t>
  </si>
  <si>
    <t>http://pbs.twimg.com/profile_images/1074878911962443776/GzUtUN0a_normal.jpg</t>
  </si>
  <si>
    <t>http://pbs.twimg.com/profile_images/1010530295538438144/b84XuMkU_normal.jpg</t>
  </si>
  <si>
    <t>http://pbs.twimg.com/profile_images/847827739793129472/GSuyFTe1_normal.jpg</t>
  </si>
  <si>
    <t>http://pbs.twimg.com/profile_images/1759354147/perfil_normal.jpg</t>
  </si>
  <si>
    <t>http://pbs.twimg.com/profile_images/1004723423501869057/IZw-_1Yz_normal.jpg</t>
  </si>
  <si>
    <t>http://pbs.twimg.com/profile_images/827005448662372353/CR5bb3U0_normal.jpg</t>
  </si>
  <si>
    <t>http://pbs.twimg.com/profile_images/1011818295916417025/P1CkbdYi_normal.jpg</t>
  </si>
  <si>
    <t>http://pbs.twimg.com/profile_images/637739226/matthew-barney-c-3_normal.gif</t>
  </si>
  <si>
    <t>http://pbs.twimg.com/profile_images/875269401309609984/TnaDhUpt_normal.jpg</t>
  </si>
  <si>
    <t>http://pbs.twimg.com/profile_images/881952411732119552/qQPSxV5Z_normal.jpg</t>
  </si>
  <si>
    <t>http://pbs.twimg.com/profile_images/1083333523392602112/YUSrahyh_normal.jpg</t>
  </si>
  <si>
    <t>http://pbs.twimg.com/profile_images/1249381366/Ognyanova-200px_normal.png</t>
  </si>
  <si>
    <t>http://pbs.twimg.com/profile_images/644128014448611328/l2zQ_CS-_normal.jpg</t>
  </si>
  <si>
    <t>http://pbs.twimg.com/profile_images/778550735432740864/_n29W_8Q_normal.jpg</t>
  </si>
  <si>
    <t>http://pbs.twimg.com/profile_images/618336146456588288/Px9EsoAk_normal.png</t>
  </si>
  <si>
    <t>http://pbs.twimg.com/profile_images/1092700982616633344/6cWgFFXF_normal.jpg</t>
  </si>
  <si>
    <t>http://pbs.twimg.com/profile_images/1088059158677606401/4cSuukf5_normal.jpg</t>
  </si>
  <si>
    <t>http://pbs.twimg.com/profile_images/2531439758/idki1at8oapk17t6nwo9_normal.jpeg</t>
  </si>
  <si>
    <t>http://pbs.twimg.com/profile_images/661230489357967360/HB3vsn3O_normal.jpg</t>
  </si>
  <si>
    <t>http://pbs.twimg.com/profile_images/426136263960190976/AuCq7Rhs_normal.jpeg</t>
  </si>
  <si>
    <t>http://pbs.twimg.com/profile_images/765687785219039233/w5bRXIYM_normal.jpg</t>
  </si>
  <si>
    <t>http://pbs.twimg.com/profile_images/693173481853341696/24DGCmiT_normal.jpg</t>
  </si>
  <si>
    <t>http://pbs.twimg.com/profile_images/743650756272791554/hERghFWK_normal.jpg</t>
  </si>
  <si>
    <t>http://pbs.twimg.com/profile_images/871773431859163137/rNNq2N8U_normal.jpg</t>
  </si>
  <si>
    <t>http://pbs.twimg.com/profile_images/418446298451152896/V5OC7NkG_normal.jpeg</t>
  </si>
  <si>
    <t>http://pbs.twimg.com/profile_images/705052513058340864/NNC3iMW1_normal.jpg</t>
  </si>
  <si>
    <t>http://pbs.twimg.com/profile_images/803963513362333696/BTZMglPu_normal.jpg</t>
  </si>
  <si>
    <t>http://pbs.twimg.com/profile_images/1052819133702770688/KFA7JUlu_normal.jpg</t>
  </si>
  <si>
    <t>http://pbs.twimg.com/profile_images/697412097731383296/_9_iV4T2_normal.png</t>
  </si>
  <si>
    <t>http://pbs.twimg.com/profile_images/771679248868372480/3cE3rr3z_normal.jpg</t>
  </si>
  <si>
    <t>http://pbs.twimg.com/profile_images/569355142785294336/E-_AQX7r_normal.jpeg</t>
  </si>
  <si>
    <t>http://pbs.twimg.com/profile_images/925374463188918273/G4fKrzyv_normal.jpg</t>
  </si>
  <si>
    <t>http://pbs.twimg.com/profile_images/1071427852007030784/RP-5rUYj_normal.jpg</t>
  </si>
  <si>
    <t>http://pbs.twimg.com/profile_images/988087981859901441/WW_mnYT2_normal.jpg</t>
  </si>
  <si>
    <t>http://pbs.twimg.com/profile_images/994265746506215425/7IBlLvHh_normal.jpg</t>
  </si>
  <si>
    <t>http://pbs.twimg.com/profile_images/958968782189457411/rPh0Z7Tp_normal.jpg</t>
  </si>
  <si>
    <t>http://pbs.twimg.com/profile_images/1048642290162573312/1RYEYqkr_normal.jpg</t>
  </si>
  <si>
    <t>http://pbs.twimg.com/profile_images/498518381478178817/SA9ZJGVH_normal.jpeg</t>
  </si>
  <si>
    <t>http://pbs.twimg.com/profile_images/1020289516563648512/xUS013oN_normal.jpg</t>
  </si>
  <si>
    <t>http://pbs.twimg.com/profile_images/1082067215178883073/JJOupWI0_normal.jpg</t>
  </si>
  <si>
    <t>http://pbs.twimg.com/profile_images/1083407875978989570/OXKNYziC_normal.jpg</t>
  </si>
  <si>
    <t>http://pbs.twimg.com/profile_images/529859193730121729/QSDFtYXF_normal.jpeg</t>
  </si>
  <si>
    <t>http://pbs.twimg.com/profile_images/710855816182689793/meIA7ylB_normal.jpg</t>
  </si>
  <si>
    <t>http://pbs.twimg.com/profile_images/792086614990348288/weV2c7i4_normal.jpg</t>
  </si>
  <si>
    <t>http://pbs.twimg.com/profile_images/875382850924802048/qelGNARN_normal.jpg</t>
  </si>
  <si>
    <t>http://pbs.twimg.com/profile_images/2201180023/twitter_logo_normal.jpg</t>
  </si>
  <si>
    <t>http://pbs.twimg.com/profile_images/378800000198830827/88fc4fafb5518085e281a4c4dd3adefa_normal.jpeg</t>
  </si>
  <si>
    <t>http://pbs.twimg.com/profile_images/899674175346016257/9DqSoT6h_normal.jpg</t>
  </si>
  <si>
    <t>https://twitter.com/#!/entoutsi/status/1070239021497020416</t>
  </si>
  <si>
    <t>https://twitter.com/#!/clancynewyork/status/1070622465779490816</t>
  </si>
  <si>
    <t>https://twitter.com/#!/ffloeck/status/1070996321841176576</t>
  </si>
  <si>
    <t>https://twitter.com/#!/alenyshkaxx/status/1071029278672855041</t>
  </si>
  <si>
    <t>https://twitter.com/#!/zephyorus/status/1072229326937120768</t>
  </si>
  <si>
    <t>https://twitter.com/#!/skyglowberlin/status/1072880094262280194</t>
  </si>
  <si>
    <t>https://twitter.com/#!/roguechi/status/1073691974937370630</t>
  </si>
  <si>
    <t>https://twitter.com/#!/skairam/status/1074739030623801347</t>
  </si>
  <si>
    <t>https://twitter.com/#!/fish_globe/status/1075301901069996032</t>
  </si>
  <si>
    <t>https://twitter.com/#!/theeluwin/status/1075302060826931201</t>
  </si>
  <si>
    <t>https://twitter.com/#!/lightspeeer/status/1075302090694479872</t>
  </si>
  <si>
    <t>https://twitter.com/#!/worrynet/status/1075302659861635073</t>
  </si>
  <si>
    <t>https://twitter.com/#!/bckt1999/status/1075303194169733121</t>
  </si>
  <si>
    <t>https://twitter.com/#!/soup0408/status/1075303958933979136</t>
  </si>
  <si>
    <t>https://twitter.com/#!/new_newbie10/status/1075304629129244672</t>
  </si>
  <si>
    <t>https://twitter.com/#!/old_tavern/status/1075304794636541952</t>
  </si>
  <si>
    <t>https://twitter.com/#!/ilovemyvulcan/status/1075304998626516993</t>
  </si>
  <si>
    <t>https://twitter.com/#!/grturtledosa/status/1075305290315100160</t>
  </si>
  <si>
    <t>https://twitter.com/#!/droid_is_future/status/1075306320595566592</t>
  </si>
  <si>
    <t>https://twitter.com/#!/ne_o5/status/1075307107216384000</t>
  </si>
  <si>
    <t>https://twitter.com/#!/freiabereinsam_/status/1075307897326776321</t>
  </si>
  <si>
    <t>https://twitter.com/#!/jongwon1917/status/1075309136194072577</t>
  </si>
  <si>
    <t>https://twitter.com/#!/jmaen1037/status/1075309244004483072</t>
  </si>
  <si>
    <t>https://twitter.com/#!/flowerof_sin/status/1075310384230232065</t>
  </si>
  <si>
    <t>https://twitter.com/#!/describer7/status/1075310481240256513</t>
  </si>
  <si>
    <t>https://twitter.com/#!/mcc1928/status/1075311255412297728</t>
  </si>
  <si>
    <t>https://twitter.com/#!/kkobbiflowerain/status/1075312324880125952</t>
  </si>
  <si>
    <t>https://twitter.com/#!/_honey1215/status/1075312552924524545</t>
  </si>
  <si>
    <t>https://twitter.com/#!/kmo339/status/1075312630561009664</t>
  </si>
  <si>
    <t>https://twitter.com/#!/y_es_yes_/status/1075312884480061440</t>
  </si>
  <si>
    <t>https://twitter.com/#!/ny38387/status/1075314569235427328</t>
  </si>
  <si>
    <t>https://twitter.com/#!/olbbaem67/status/1075314854909493249</t>
  </si>
  <si>
    <t>https://twitter.com/#!/hgy031/status/1075315753409114112</t>
  </si>
  <si>
    <t>https://twitter.com/#!/shootingfemi_jy/status/1075316163045814272</t>
  </si>
  <si>
    <t>https://twitter.com/#!/omgclh/status/1075316177650429953</t>
  </si>
  <si>
    <t>https://twitter.com/#!/gamja17000/status/1075317083091525632</t>
  </si>
  <si>
    <t>https://twitter.com/#!/songyeon_l/status/1075318409141747712</t>
  </si>
  <si>
    <t>https://twitter.com/#!/rockyee_ow/status/1075320044832190465</t>
  </si>
  <si>
    <t>https://twitter.com/#!/laterlater_/status/1075322757968056320</t>
  </si>
  <si>
    <t>https://twitter.com/#!/bluepersonaofs7/status/1075323094787514370</t>
  </si>
  <si>
    <t>https://twitter.com/#!/choimg_iluvu/status/1075324987274231808</t>
  </si>
  <si>
    <t>https://twitter.com/#!/ruvyn/status/1075325387117232128</t>
  </si>
  <si>
    <t>https://twitter.com/#!/benichaentomi/status/1075325731612184576</t>
  </si>
  <si>
    <t>https://twitter.com/#!/pink0tealeaf/status/1075327290525900801</t>
  </si>
  <si>
    <t>https://twitter.com/#!/loklok6512/status/1075328346865586176</t>
  </si>
  <si>
    <t>https://twitter.com/#!/eiffeleffy/status/1075330405090320384</t>
  </si>
  <si>
    <t>https://twitter.com/#!/kiyoshi_nunaya/status/1075331591226896384</t>
  </si>
  <si>
    <t>https://twitter.com/#!/hubu_2d/status/1075331723372576769</t>
  </si>
  <si>
    <t>https://twitter.com/#!/saetigim/status/1075333284689674240</t>
  </si>
  <si>
    <t>https://twitter.com/#!/djuna01/status/1075334349287972864</t>
  </si>
  <si>
    <t>https://twitter.com/#!/gamsangnara/status/1075334541303111681</t>
  </si>
  <si>
    <t>https://twitter.com/#!/hurryonezum/status/1075334571426607104</t>
  </si>
  <si>
    <t>https://twitter.com/#!/givemetheupdate/status/1075334771444568064</t>
  </si>
  <si>
    <t>https://twitter.com/#!/xixxsong/status/1075334788662190080</t>
  </si>
  <si>
    <t>https://twitter.com/#!/blueblueregn/status/1075334843104251904</t>
  </si>
  <si>
    <t>https://twitter.com/#!/jyeppa/status/1075334860569436160</t>
  </si>
  <si>
    <t>https://twitter.com/#!/elda0802/status/1075334894903934976</t>
  </si>
  <si>
    <t>https://twitter.com/#!/hwa_thefire/status/1075335003221876736</t>
  </si>
  <si>
    <t>https://twitter.com/#!/krabbit_nope/status/1075335092254388227</t>
  </si>
  <si>
    <t>https://twitter.com/#!/whocares_bout/status/1075335121950011393</t>
  </si>
  <si>
    <t>https://twitter.com/#!/nine_ggom/status/1075335199502753792</t>
  </si>
  <si>
    <t>https://twitter.com/#!/__guriguri__/status/1075335252061474816</t>
  </si>
  <si>
    <t>https://twitter.com/#!/aunteppie/status/1075335310203006976</t>
  </si>
  <si>
    <t>https://twitter.com/#!/kaist455/status/1075335360958279682</t>
  </si>
  <si>
    <t>https://twitter.com/#!/yjh_0420/status/1075335443820888065</t>
  </si>
  <si>
    <t>https://twitter.com/#!/whaqlrpdlarp/status/1075335597831512069</t>
  </si>
  <si>
    <t>https://twitter.com/#!/sahjyloiom77/status/1075335626763821057</t>
  </si>
  <si>
    <t>https://twitter.com/#!/binich_tyty/status/1075335764664188929</t>
  </si>
  <si>
    <t>https://twitter.com/#!/xenus_c/status/1075335771941294081</t>
  </si>
  <si>
    <t>https://twitter.com/#!/dinanshiral124/status/1075335922286120965</t>
  </si>
  <si>
    <t>https://twitter.com/#!/guarikun/status/1075335992918208512</t>
  </si>
  <si>
    <t>https://twitter.com/#!/ra42_/status/1075336383605010432</t>
  </si>
  <si>
    <t>https://twitter.com/#!/what_is_a3/status/1075336527943675904</t>
  </si>
  <si>
    <t>https://twitter.com/#!/mill_0/status/1075336627201818624</t>
  </si>
  <si>
    <t>https://twitter.com/#!/ricky_mic_lim/status/1075336882299363329</t>
  </si>
  <si>
    <t>https://twitter.com/#!/lamb_chops7/status/1075337385255219200</t>
  </si>
  <si>
    <t>https://twitter.com/#!/tigris_master/status/1075337444453535744</t>
  </si>
  <si>
    <t>https://twitter.com/#!/lilysea/status/1075337467190902784</t>
  </si>
  <si>
    <t>https://twitter.com/#!/peng9oo/status/1075343300322766849</t>
  </si>
  <si>
    <t>https://twitter.com/#!/sarawithnohp/status/1075343333394853889</t>
  </si>
  <si>
    <t>https://twitter.com/#!/lljab_n1/status/1075343337551360000</t>
  </si>
  <si>
    <t>https://twitter.com/#!/kamuhyuk/status/1075343604355223553</t>
  </si>
  <si>
    <t>https://twitter.com/#!/rc0c9m/status/1075344059617538048</t>
  </si>
  <si>
    <t>https://twitter.com/#!/su_kingsman/status/1075345029529387009</t>
  </si>
  <si>
    <t>https://twitter.com/#!/vhsflr/status/1075348057347186688</t>
  </si>
  <si>
    <t>https://twitter.com/#!/helloocitrus/status/1075348164012462080</t>
  </si>
  <si>
    <t>https://twitter.com/#!/antwasp_dreamer/status/1075348648316137473</t>
  </si>
  <si>
    <t>https://twitter.com/#!/mikoteisbest/status/1075348782739410944</t>
  </si>
  <si>
    <t>https://twitter.com/#!/dd_snoring/status/1075352266926948352</t>
  </si>
  <si>
    <t>https://twitter.com/#!/camaro_kr/status/1075353227657281539</t>
  </si>
  <si>
    <t>https://twitter.com/#!/eatable_spoon/status/1075355282690035712</t>
  </si>
  <si>
    <t>https://twitter.com/#!/mildthunder/status/1075356401134841857</t>
  </si>
  <si>
    <t>https://twitter.com/#!/mhcish/status/1075356864815099905</t>
  </si>
  <si>
    <t>https://twitter.com/#!/fhff14_rihe/status/1075357763679662080</t>
  </si>
  <si>
    <t>https://twitter.com/#!/meeryu_namoo/status/1075359266318348288</t>
  </si>
  <si>
    <t>https://twitter.com/#!/toto_min9735/status/1075360553332203520</t>
  </si>
  <si>
    <t>https://twitter.com/#!/cheols13/status/1075362757359239170</t>
  </si>
  <si>
    <t>https://twitter.com/#!/f_imtrying/status/1075366280041877504</t>
  </si>
  <si>
    <t>https://twitter.com/#!/kouhogue/status/1075367108282740738</t>
  </si>
  <si>
    <t>https://twitter.com/#!/hyangbipa/status/1075368395887919104</t>
  </si>
  <si>
    <t>https://twitter.com/#!/ggeotyeo/status/1075368418730102784</t>
  </si>
  <si>
    <t>https://twitter.com/#!/hokcenayeokcena/status/1075371932076335105</t>
  </si>
  <si>
    <t>https://twitter.com/#!/djqzky1cjdjx9hh/status/1075373699702779906</t>
  </si>
  <si>
    <t>https://twitter.com/#!/aloa5/status/1075286305746153472</t>
  </si>
  <si>
    <t>https://twitter.com/#!/aloa5/status/1075381841144745985</t>
  </si>
  <si>
    <t>https://twitter.com/#!/aloa5/status/1074919616927940608</t>
  </si>
  <si>
    <t>https://twitter.com/#!/myalaska/status/1075384953536303104</t>
  </si>
  <si>
    <t>https://twitter.com/#!/paradoobb/status/1075386629789966338</t>
  </si>
  <si>
    <t>https://twitter.com/#!/ddach55/status/1075388197977305089</t>
  </si>
  <si>
    <t>https://twitter.com/#!/re_de_lee/status/1075396607489626112</t>
  </si>
  <si>
    <t>https://twitter.com/#!/nungguly/status/1075398654913966081</t>
  </si>
  <si>
    <t>https://twitter.com/#!/wls0ssy/status/1075401805582876672</t>
  </si>
  <si>
    <t>https://twitter.com/#!/edsudden/status/1075403194094813184</t>
  </si>
  <si>
    <t>https://twitter.com/#!/outd6oywsschkrs/status/1075422321064665088</t>
  </si>
  <si>
    <t>https://twitter.com/#!/koom2013/status/1075439674200535040</t>
  </si>
  <si>
    <t>https://twitter.com/#!/o_zzim/status/1075450432321871872</t>
  </si>
  <si>
    <t>https://twitter.com/#!/saturn_kirk/status/1075478664203055104</t>
  </si>
  <si>
    <t>https://twitter.com/#!/haize019/status/1075487014835744768</t>
  </si>
  <si>
    <t>https://twitter.com/#!/qpalzm12456/status/1075531498156023808</t>
  </si>
  <si>
    <t>https://twitter.com/#!/kerim_kivrak/status/1075532324442464256</t>
  </si>
  <si>
    <t>https://twitter.com/#!/00000290_d/status/1075551745198022656</t>
  </si>
  <si>
    <t>https://twitter.com/#!/criorio/status/1075561879655739393</t>
  </si>
  <si>
    <t>https://twitter.com/#!/coyotedweets/status/1075562343751249920</t>
  </si>
  <si>
    <t>https://twitter.com/#!/_2gold/status/1075562444456513536</t>
  </si>
  <si>
    <t>https://twitter.com/#!/yujujuseyo/status/1075562513998086145</t>
  </si>
  <si>
    <t>https://twitter.com/#!/danpatpat/status/1075562646735187968</t>
  </si>
  <si>
    <t>https://twitter.com/#!/star_cloud_kim/status/1075563263281192961</t>
  </si>
  <si>
    <t>https://twitter.com/#!/xd8492/status/1075563816807591937</t>
  </si>
  <si>
    <t>https://twitter.com/#!/homil_20/status/1075563817881333760</t>
  </si>
  <si>
    <t>https://twitter.com/#!/rosemari0607/status/1075564393352458240</t>
  </si>
  <si>
    <t>https://twitter.com/#!/war_ffxiv/status/1075564499585781760</t>
  </si>
  <si>
    <t>https://twitter.com/#!/iyunchai/status/1075566648440967168</t>
  </si>
  <si>
    <t>https://twitter.com/#!/oldmoon_sc/status/1075567297111109633</t>
  </si>
  <si>
    <t>https://twitter.com/#!/mahgo29/status/1075567742139301888</t>
  </si>
  <si>
    <t>https://twitter.com/#!/ice_milady/status/1075567959869771776</t>
  </si>
  <si>
    <t>https://twitter.com/#!/unevermind_07/status/1075568044280209408</t>
  </si>
  <si>
    <t>https://twitter.com/#!/duck_ducit123/status/1075568100580286464</t>
  </si>
  <si>
    <t>https://twitter.com/#!/_momomom_32/status/1075568395813154816</t>
  </si>
  <si>
    <t>https://twitter.com/#!/tgze2ua8wiyie2j/status/1075569779316903936</t>
  </si>
  <si>
    <t>https://twitter.com/#!/sicksaaadworld/status/1075571223940091905</t>
  </si>
  <si>
    <t>https://twitter.com/#!/_catch_it/status/1075573671731720197</t>
  </si>
  <si>
    <t>https://twitter.com/#!/ld_2018001/status/1075575653716484096</t>
  </si>
  <si>
    <t>https://twitter.com/#!/raybread/status/1075577674158862336</t>
  </si>
  <si>
    <t>https://twitter.com/#!/tus_b/status/1075579918505799680</t>
  </si>
  <si>
    <t>https://twitter.com/#!/jongjunimgyul/status/1075584503790202881</t>
  </si>
  <si>
    <t>https://twitter.com/#!/poketmon2014/status/1075586550031736832</t>
  </si>
  <si>
    <t>https://twitter.com/#!/kuragenoyoru/status/1075587527585673216</t>
  </si>
  <si>
    <t>https://twitter.com/#!/stupid_circuit/status/1075593284372725761</t>
  </si>
  <si>
    <t>https://twitter.com/#!/hanulsun/status/1075595927308529669</t>
  </si>
  <si>
    <t>https://twitter.com/#!/namuu_/status/1075598103061848064</t>
  </si>
  <si>
    <t>https://twitter.com/#!/3fois1_o/status/1075599011246104576</t>
  </si>
  <si>
    <t>https://twitter.com/#!/wildslug_ad/status/1075607232576778240</t>
  </si>
  <si>
    <t>https://twitter.com/#!/soy_logue/status/1075608583633432576</t>
  </si>
  <si>
    <t>https://twitter.com/#!/djsflsdudn57/status/1075612771562090496</t>
  </si>
  <si>
    <t>https://twitter.com/#!/k03deborah/status/1075618578135539713</t>
  </si>
  <si>
    <t>https://twitter.com/#!/capbre/status/1075618627829678080</t>
  </si>
  <si>
    <t>https://twitter.com/#!/yellow_st050/status/1075619776406290433</t>
  </si>
  <si>
    <t>https://twitter.com/#!/mamimamamamim/status/1075637168813465600</t>
  </si>
  <si>
    <t>https://twitter.com/#!/metal4mental/status/1075643535829884928</t>
  </si>
  <si>
    <t>https://twitter.com/#!/raxumyself/status/1075652793875226624</t>
  </si>
  <si>
    <t>https://twitter.com/#!/yuuuuuuuubin/status/1075658740907405312</t>
  </si>
  <si>
    <t>https://twitter.com/#!/qbfksekdrbehrrp/status/1075661043806785536</t>
  </si>
  <si>
    <t>https://twitter.com/#!/teaba_g/status/1075665017163448320</t>
  </si>
  <si>
    <t>https://twitter.com/#!/hoho_beakbal/status/1075665068694458370</t>
  </si>
  <si>
    <t>https://twitter.com/#!/tasha_jude/status/1075665412556185602</t>
  </si>
  <si>
    <t>https://twitter.com/#!/_ssxsx/status/1075665556110336001</t>
  </si>
  <si>
    <t>https://twitter.com/#!/deer_from_eden/status/1075667588708032512</t>
  </si>
  <si>
    <t>https://twitter.com/#!/lalalabbok/status/1075667847211233280</t>
  </si>
  <si>
    <t>https://twitter.com/#!/ionescofranz/status/1075670498325872640</t>
  </si>
  <si>
    <t>https://twitter.com/#!/aoi_10/status/1075672885061070849</t>
  </si>
  <si>
    <t>https://twitter.com/#!/orbis561/status/1075676112577908739</t>
  </si>
  <si>
    <t>https://twitter.com/#!/burangburangg/status/1075678600332857344</t>
  </si>
  <si>
    <t>https://twitter.com/#!/boomgoescat/status/1075684135803338752</t>
  </si>
  <si>
    <t>https://twitter.com/#!/hana_mory/status/1075694247989325824</t>
  </si>
  <si>
    <t>https://twitter.com/#!/mufreedae/status/1075697755127873536</t>
  </si>
  <si>
    <t>https://twitter.com/#!/zzizz07/status/1075720120536727552</t>
  </si>
  <si>
    <t>https://twitter.com/#!/ahn_ssr22/status/1075734642651611136</t>
  </si>
  <si>
    <t>https://twitter.com/#!/5ha0m0r1/status/1075742452168839169</t>
  </si>
  <si>
    <t>https://twitter.com/#!/duck_overwatch/status/1075748151473000453</t>
  </si>
  <si>
    <t>https://twitter.com/#!/0320citron/status/1075755449142538242</t>
  </si>
  <si>
    <t>https://twitter.com/#!/cynic_lusdemian/status/1075973870195138561</t>
  </si>
  <si>
    <t>https://twitter.com/#!/chiclix/status/1075301787488243712</t>
  </si>
  <si>
    <t>https://twitter.com/#!/baut_baul/status/1076145579485388802</t>
  </si>
  <si>
    <t>https://twitter.com/#!/pfanderson/status/1078491134538719238</t>
  </si>
  <si>
    <t>https://twitter.com/#!/critter77812189/status/1079018152141488128</t>
  </si>
  <si>
    <t>https://twitter.com/#!/rachelannyes/status/1011686102875303937</t>
  </si>
  <si>
    <t>https://twitter.com/#!/jasonkessler/status/1080314815422189568</t>
  </si>
  <si>
    <t>https://twitter.com/#!/kyriakikalimeri/status/1080595126974590981</t>
  </si>
  <si>
    <t>https://twitter.com/#!/apurba3110/status/1080872450110324739</t>
  </si>
  <si>
    <t>https://twitter.com/#!/saiphcita/status/1080999905869520896</t>
  </si>
  <si>
    <t>https://twitter.com/#!/1majorbitch/status/1081048524916252672</t>
  </si>
  <si>
    <t>https://twitter.com/#!/trovdimi/status/1081478215141601281</t>
  </si>
  <si>
    <t>https://twitter.com/#!/elaragon/status/1081506349891108866</t>
  </si>
  <si>
    <t>https://twitter.com/#!/rmdes_/status/1081512311867756544</t>
  </si>
  <si>
    <t>https://twitter.com/#!/anxosan/status/1081516645468782592</t>
  </si>
  <si>
    <t>https://twitter.com/#!/nalrajebah/status/1081616281198100480</t>
  </si>
  <si>
    <t>https://twitter.com/#!/timalthoff/status/1081662549987188737</t>
  </si>
  <si>
    <t>https://twitter.com/#!/big_data_flow/status/1081670113059880960</t>
  </si>
  <si>
    <t>https://twitter.com/#!/tinaeliassi/status/1081717960002191360</t>
  </si>
  <si>
    <t>https://twitter.com/#!/arthur_spirling/status/1080905483836305408</t>
  </si>
  <si>
    <t>https://twitter.com/#!/arthur_spirling/status/1080905688040333312</t>
  </si>
  <si>
    <t>https://twitter.com/#!/heyayeh/status/1080903701974401024</t>
  </si>
  <si>
    <t>https://twitter.com/#!/heyayeh/status/1080908139480772609</t>
  </si>
  <si>
    <t>https://twitter.com/#!/raheljhirad/status/1080892802668658688</t>
  </si>
  <si>
    <t>https://twitter.com/#!/heyayeh/status/1080868716286562304</t>
  </si>
  <si>
    <t>https://twitter.com/#!/heyayeh/status/1081764585093373953</t>
  </si>
  <si>
    <t>https://twitter.com/#!/munmun10/status/1081773813354979329</t>
  </si>
  <si>
    <t>https://twitter.com/#!/bhavyaghai/status/1081914474158850049</t>
  </si>
  <si>
    <t>https://twitter.com/#!/ferli90/status/1082010833897644033</t>
  </si>
  <si>
    <t>https://twitter.com/#!/chholte/status/1082112054163587072</t>
  </si>
  <si>
    <t>https://twitter.com/#!/ljwoodie/status/1082112247793676288</t>
  </si>
  <si>
    <t>https://twitter.com/#!/areidross/status/1075083632061034496</t>
  </si>
  <si>
    <t>https://twitter.com/#!/areidross/status/1082109888971468805</t>
  </si>
  <si>
    <t>https://twitter.com/#!/syrianviews/status/1082191692353101827</t>
  </si>
  <si>
    <t>https://twitter.com/#!/observaitress/status/1081483089967280128</t>
  </si>
  <si>
    <t>https://twitter.com/#!/gesis_org/status/1082256754090672128</t>
  </si>
  <si>
    <t>https://twitter.com/#!/kwelle/status/1070969013294034946</t>
  </si>
  <si>
    <t>https://twitter.com/#!/udomacena/status/1082569089686609920</t>
  </si>
  <si>
    <t>https://twitter.com/#!/edinburghnlp/status/1082681966875631617</t>
  </si>
  <si>
    <t>https://twitter.com/#!/tttthomasssss/status/1082687789781733377</t>
  </si>
  <si>
    <t>https://twitter.com/#!/sreekanthcse/status/1082703459629948929</t>
  </si>
  <si>
    <t>https://twitter.com/#!/iatitov/status/1082711201300262914</t>
  </si>
  <si>
    <t>https://twitter.com/#!/gspandana/status/1082758736081432576</t>
  </si>
  <si>
    <t>https://twitter.com/#!/chemistredpuck/status/1082784975366311937</t>
  </si>
  <si>
    <t>https://twitter.com/#!/snchancellor/status/1082807872348717057</t>
  </si>
  <si>
    <t>https://twitter.com/#!/rehman182/status/1082808157783707649</t>
  </si>
  <si>
    <t>https://twitter.com/#!/ishiiakira/status/1083001425691533313</t>
  </si>
  <si>
    <t>https://twitter.com/#!/ishiiakira/status/1083003311047901186</t>
  </si>
  <si>
    <t>https://twitter.com/#!/mtknnktm/status/1083002801460891648</t>
  </si>
  <si>
    <t>https://twitter.com/#!/tatsushi_do_ob/status/1083136038476935168</t>
  </si>
  <si>
    <t>https://twitter.com/#!/mtknnktm/status/1083160155930320896</t>
  </si>
  <si>
    <t>https://twitter.com/#!/mtknnktm/status/1082964449038749697</t>
  </si>
  <si>
    <t>https://twitter.com/#!/bkeegan/status/1011693638571646976</t>
  </si>
  <si>
    <t>https://twitter.com/#!/luca/status/1083347961491476480</t>
  </si>
  <si>
    <t>https://twitter.com/#!/bkeegan/status/1081745392973180928</t>
  </si>
  <si>
    <t>https://twitter.com/#!/jaesgeht/status/1083496455225163776</t>
  </si>
  <si>
    <t>https://twitter.com/#!/netzpat/status/1083496593645584384</t>
  </si>
  <si>
    <t>https://twitter.com/#!/sroylee/status/1083515145345654784</t>
  </si>
  <si>
    <t>https://twitter.com/#!/edumangaba/status/1084097074109521921</t>
  </si>
  <si>
    <t>https://twitter.com/#!/tylersnetwork/status/1079116893708001281</t>
  </si>
  <si>
    <t>https://twitter.com/#!/tylersnetwork/status/1084540530183282688</t>
  </si>
  <si>
    <t>https://twitter.com/#!/4gwdotdotdot/status/1084699619269971969</t>
  </si>
  <si>
    <t>https://twitter.com/#!/yangzhangalmo/status/1084846460234010624</t>
  </si>
  <si>
    <t>https://twitter.com/#!/jhblackb/status/1084868939673411586</t>
  </si>
  <si>
    <t>https://twitter.com/#!/ciro/status/1081512732808146950</t>
  </si>
  <si>
    <t>https://twitter.com/#!/ciro/status/1084889966709231616</t>
  </si>
  <si>
    <t>https://twitter.com/#!/cchelmis/status/1084908162380193792</t>
  </si>
  <si>
    <t>https://twitter.com/#!/cervisiarius/status/1084908936015343616</t>
  </si>
  <si>
    <t>https://twitter.com/#!/winteram/status/1081553733228658690</t>
  </si>
  <si>
    <t>https://twitter.com/#!/winteram/status/1083555401713430529</t>
  </si>
  <si>
    <t>https://twitter.com/#!/winteram/status/1084911036887490560</t>
  </si>
  <si>
    <t>https://twitter.com/#!/emrecalisir/status/1084911806773161986</t>
  </si>
  <si>
    <t>https://twitter.com/#!/codybuntain/status/1084920204298194945</t>
  </si>
  <si>
    <t>https://twitter.com/#!/akbari59/status/1070334463882743810</t>
  </si>
  <si>
    <t>https://twitter.com/#!/akbari59/status/1084954361875316736</t>
  </si>
  <si>
    <t>https://twitter.com/#!/gokhan_kul/status/1084955790631411712</t>
  </si>
  <si>
    <t>https://twitter.com/#!/jakehofman/status/1084998568191115272</t>
  </si>
  <si>
    <t>https://twitter.com/#!/aekpalakorn/status/1085029222895079424</t>
  </si>
  <si>
    <t>https://twitter.com/#!/emrek/status/1081590838772170752</t>
  </si>
  <si>
    <t>https://twitter.com/#!/emrek/status/1083514672223969280</t>
  </si>
  <si>
    <t>https://twitter.com/#!/emrek/status/1085116306049912832</t>
  </si>
  <si>
    <t>https://twitter.com/#!/feedkoko/status/1085496745813929989</t>
  </si>
  <si>
    <t>https://twitter.com/#!/netsci15/status/1085556742904262659</t>
  </si>
  <si>
    <t>https://twitter.com/#!/icwsm/status/1081477989534220288</t>
  </si>
  <si>
    <t>https://twitter.com/#!/shawnmjones/status/1081577759502000129</t>
  </si>
  <si>
    <t>https://twitter.com/#!/shawnmjones/status/1084884036307148801</t>
  </si>
  <si>
    <t>https://twitter.com/#!/shawnmjones/status/1085565195844341761</t>
  </si>
  <si>
    <t>https://twitter.com/#!/pauldambra/status/1085799243065880577</t>
  </si>
  <si>
    <t>https://twitter.com/#!/zignoai/status/1084919886609043456</t>
  </si>
  <si>
    <t>https://twitter.com/#!/zignoai/status/1085881694635339776</t>
  </si>
  <si>
    <t>https://twitter.com/#!/katja_mat/status/1083324776549101569</t>
  </si>
  <si>
    <t>https://twitter.com/#!/clauwa/status/1081838367892008960</t>
  </si>
  <si>
    <t>https://twitter.com/#!/alicetiara/status/1085920832378023936</t>
  </si>
  <si>
    <t>https://twitter.com/#!/strnglss/status/1085955678462603264</t>
  </si>
  <si>
    <t>https://twitter.com/#!/vorkoz/status/1086330208255242240</t>
  </si>
  <si>
    <t>https://twitter.com/#!/mandyluo1002/status/1087358537641017344</t>
  </si>
  <si>
    <t>https://twitter.com/#!/dkaushik96/status/1087412064308609026</t>
  </si>
  <si>
    <t>https://twitter.com/#!/onurvarol/status/1088299233982246912</t>
  </si>
  <si>
    <t>https://twitter.com/#!/onurvarol/status/1088306946686488576</t>
  </si>
  <si>
    <t>https://twitter.com/#!/andresmh/status/1088301044193419265</t>
  </si>
  <si>
    <t>https://twitter.com/#!/andresmh/status/1088309920213037057</t>
  </si>
  <si>
    <t>https://twitter.com/#!/shuai93tang/status/1088255316616040448</t>
  </si>
  <si>
    <t>https://twitter.com/#!/shuai93tang/status/1088449837467463680</t>
  </si>
  <si>
    <t>https://twitter.com/#!/takechan2000/status/1088467576856944640</t>
  </si>
  <si>
    <t>https://twitter.com/#!/developerguide/status/1088558318719823873</t>
  </si>
  <si>
    <t>https://twitter.com/#!/arcticpenguin/status/1088615236733751298</t>
  </si>
  <si>
    <t>https://twitter.com/#!/tiannamaria/status/1088616163758743553</t>
  </si>
  <si>
    <t>https://twitter.com/#!/geek_squad_love/status/1088627545648422913</t>
  </si>
  <si>
    <t>https://twitter.com/#!/baileybattelle/status/1088629999924637696</t>
  </si>
  <si>
    <t>https://twitter.com/#!/lunarlemonade/status/1088678137989337088</t>
  </si>
  <si>
    <t>https://twitter.com/#!/zoelicata/status/1088689710086737920</t>
  </si>
  <si>
    <t>https://twitter.com/#!/a_d_robertson/status/1088558222485663746</t>
  </si>
  <si>
    <t>https://twitter.com/#!/luisgasco/status/1088814178255679489</t>
  </si>
  <si>
    <t>https://twitter.com/#!/cpalmz7/status/1088882710305624064</t>
  </si>
  <si>
    <t>https://twitter.com/#!/6grichie405/status/1088900723545464832</t>
  </si>
  <si>
    <t>https://twitter.com/#!/marie77141292/status/1088908636913577984</t>
  </si>
  <si>
    <t>https://twitter.com/#!/linzdefranco/status/1088613336785145857</t>
  </si>
  <si>
    <t>https://twitter.com/#!/frooregard/status/1088934541417418752</t>
  </si>
  <si>
    <t>https://twitter.com/#!/jurgenpfeffer/status/1011764660008148992</t>
  </si>
  <si>
    <t>https://twitter.com/#!/jurgenpfeffer/status/1081305922327232522</t>
  </si>
  <si>
    <t>https://twitter.com/#!/katja_mat/status/1081614789376438272</t>
  </si>
  <si>
    <t>https://twitter.com/#!/katja_mat/status/1083696289836081152</t>
  </si>
  <si>
    <t>https://twitter.com/#!/katja_mat/status/1085079020302225408</t>
  </si>
  <si>
    <t>https://twitter.com/#!/katja_mat/status/1085882228473774080</t>
  </si>
  <si>
    <t>https://twitter.com/#!/lauraschelenz/status/1088886668428492800</t>
  </si>
  <si>
    <t>https://twitter.com/#!/jurgenpfeffer/status/1089101944327675904</t>
  </si>
  <si>
    <t>https://twitter.com/#!/icwsm/status/1085556815369142277</t>
  </si>
  <si>
    <t>https://twitter.com/#!/jurgenpfeffer/status/1081478089702604801</t>
  </si>
  <si>
    <t>https://twitter.com/#!/jurgenpfeffer/status/1083398181034123264</t>
  </si>
  <si>
    <t>https://twitter.com/#!/jurgenpfeffer/status/1084861584214761472</t>
  </si>
  <si>
    <t>https://twitter.com/#!/jurgenpfeffer/status/1085544065846988800</t>
  </si>
  <si>
    <t>https://twitter.com/#!/wahl_beobachter/status/1089838591000367104</t>
  </si>
  <si>
    <t>https://twitter.com/#!/mountainherder/status/1090440955218530304</t>
  </si>
  <si>
    <t>https://twitter.com/#!/niftyc/status/1090688885129134087</t>
  </si>
  <si>
    <t>https://twitter.com/#!/fabiogiglietto/status/1090722759292960768</t>
  </si>
  <si>
    <t>https://twitter.com/#!/fabiogiglietto/status/1090723579287781388</t>
  </si>
  <si>
    <t>https://twitter.com/#!/walid_magdy/status/1082623603286388736</t>
  </si>
  <si>
    <t>https://twitter.com/#!/arkaitz/status/1082640187837042688</t>
  </si>
  <si>
    <t>https://twitter.com/#!/arkaitz/status/1090923526117343232</t>
  </si>
  <si>
    <t>https://twitter.com/#!/somayehzamani/status/1090973682065960960</t>
  </si>
  <si>
    <t>https://twitter.com/#!/cfiesler/status/1091017023121805312</t>
  </si>
  <si>
    <t>https://twitter.com/#!/eolamijuwon/status/1092469133877350400</t>
  </si>
  <si>
    <t>https://twitter.com/#!/psg_lshtm/status/1092471754361061376</t>
  </si>
  <si>
    <t>https://twitter.com/#!/poblacion_csic/status/1092474094157737985</t>
  </si>
  <si>
    <t>https://twitter.com/#!/femquant/status/1092477692539293705</t>
  </si>
  <si>
    <t>https://twitter.com/#!/malaikaamina/status/1092522298119208960</t>
  </si>
  <si>
    <t>https://twitter.com/#!/rstatstweet/status/1092523254881890307</t>
  </si>
  <si>
    <t>https://twitter.com/#!/eule_geheule/status/1092532847515193344</t>
  </si>
  <si>
    <t>https://twitter.com/#!/saminrf/status/1092535271231508482</t>
  </si>
  <si>
    <t>https://twitter.com/#!/demomapper/status/1092563378189541376</t>
  </si>
  <si>
    <t>https://twitter.com/#!/demografia_csic/status/1092676863569395712</t>
  </si>
  <si>
    <t>https://twitter.com/#!/ognyanova/status/1083596142443679744</t>
  </si>
  <si>
    <t>https://twitter.com/#!/ognyanova/status/1092519707486363649</t>
  </si>
  <si>
    <t>https://twitter.com/#!/ognyanova/status/1092522120213602304</t>
  </si>
  <si>
    <t>https://twitter.com/#!/corbrantner/status/1092690618780917760</t>
  </si>
  <si>
    <t>https://twitter.com/#!/share_mea/status/1092696261663354882</t>
  </si>
  <si>
    <t>https://twitter.com/#!/iussp/status/1092717791713681408</t>
  </si>
  <si>
    <t>https://twitter.com/#!/rmanzii/status/1092718677756018689</t>
  </si>
  <si>
    <t>https://twitter.com/#!/vponomarenko_/status/1092770613629014019</t>
  </si>
  <si>
    <t>https://twitter.com/#!/patrick_gerland/status/1092774485831372802</t>
  </si>
  <si>
    <t>https://twitter.com/#!/pgbovine/status/1092804682161029125</t>
  </si>
  <si>
    <t>https://twitter.com/#!/csde_uw/status/1092846711934836736</t>
  </si>
  <si>
    <t>https://twitter.com/#!/shionguha/status/1092880976315928583</t>
  </si>
  <si>
    <t>https://twitter.com/#!/syardi/status/1092761359455014912</t>
  </si>
  <si>
    <t>https://twitter.com/#!/shriramkmurthi/status/1093002946231627776</t>
  </si>
  <si>
    <t>https://twitter.com/#!/camieelias/status/1093154578420375552</t>
  </si>
  <si>
    <t>https://twitter.com/#!/camieelias/status/1093157429586640901</t>
  </si>
  <si>
    <t>https://twitter.com/#!/interdonatos/status/1093157841454727168</t>
  </si>
  <si>
    <t>https://twitter.com/#!/marco_java/status/1093161426020155400</t>
  </si>
  <si>
    <t>https://twitter.com/#!/um_psc/status/1093186790398324737</t>
  </si>
  <si>
    <t>https://twitter.com/#!/geopophealthsta/status/1093462886301749249</t>
  </si>
  <si>
    <t>https://twitter.com/#!/ischiathere/status/1093502573192056833</t>
  </si>
  <si>
    <t>https://twitter.com/#!/populationeu/status/1093511132466298880</t>
  </si>
  <si>
    <t>https://twitter.com/#!/grow_andre/status/1092671291570749441</t>
  </si>
  <si>
    <t>https://twitter.com/#!/grow_andre/status/1093513278293241856</t>
  </si>
  <si>
    <t>https://twitter.com/#!/monjalexander/status/1092498438514716677</t>
  </si>
  <si>
    <t>https://twitter.com/#!/monjalexander/status/1093517938785767426</t>
  </si>
  <si>
    <t>https://twitter.com/#!/morgan_raux/status/1093522837179191297</t>
  </si>
  <si>
    <t>https://twitter.com/#!/chiccorampazzo/status/1092548511550398464</t>
  </si>
  <si>
    <t>https://twitter.com/#!/chiccorampazzo/status/1093528256861650944</t>
  </si>
  <si>
    <t>https://twitter.com/#!/uossocstatdemo/status/1092479232071122948</t>
  </si>
  <si>
    <t>https://twitter.com/#!/uossocstatdemo/status/1093528327044907013</t>
  </si>
  <si>
    <t>https://twitter.com/#!/angelorenti/status/1093528872430329856</t>
  </si>
  <si>
    <t>https://twitter.com/#!/c_dudel/status/1092492888985034752</t>
  </si>
  <si>
    <t>https://twitter.com/#!/c_dudel/status/1093591600171794432</t>
  </si>
  <si>
    <t>https://twitter.com/#!/rebeccasear/status/1093592515205386241</t>
  </si>
  <si>
    <t>https://twitter.com/#!/dennisfeehan/status/1093622423730049024</t>
  </si>
  <si>
    <t>https://twitter.com/#!/ingmarweber/status/1081566260503097344</t>
  </si>
  <si>
    <t>https://twitter.com/#!/ingmarweber/status/1084870501351051264</t>
  </si>
  <si>
    <t>https://twitter.com/#!/ingmarweber/status/1085064284487462912</t>
  </si>
  <si>
    <t>https://twitter.com/#!/ingmarweber/status/1093708363140136960</t>
  </si>
  <si>
    <t>https://twitter.com/#!/edyhsgr/status/1093710443858690048</t>
  </si>
  <si>
    <t>https://twitter.com/#!/leogomes/status/1093845923074060288</t>
  </si>
  <si>
    <t>https://twitter.com/#!/ezagheni/status/1092532482023612416</t>
  </si>
  <si>
    <t>https://twitter.com/#!/ezagheni/status/1093617907786006531</t>
  </si>
  <si>
    <t>https://twitter.com/#!/leoferres/status/1070976478978949120</t>
  </si>
  <si>
    <t>https://twitter.com/#!/cerenbudak/status/1084843738298548224</t>
  </si>
  <si>
    <t>https://twitter.com/#!/cerenbudak/status/1084845998931959808</t>
  </si>
  <si>
    <t>https://twitter.com/#!/icwsm/status/1084861700162183169</t>
  </si>
  <si>
    <t>https://twitter.com/#!/leoferres/status/1084863666737029123</t>
  </si>
  <si>
    <t>https://twitter.com/#!/d_alburez/status/1093510457401491456</t>
  </si>
  <si>
    <t>https://twitter.com/#!/leoferres/status/1093982383504801792</t>
  </si>
  <si>
    <t>https://twitter.com/#!/leoferres/status/1081501757187018752</t>
  </si>
  <si>
    <t>https://twitter.com/#!/mpidrnews/status/1092468666891935747</t>
  </si>
  <si>
    <t>https://twitter.com/#!/cassyc2107/status/1094140846067339264</t>
  </si>
  <si>
    <t>https://twitter.com/#!/icwsm/status/1083398031985172480</t>
  </si>
  <si>
    <t>https://twitter.com/#!/iuinfograd/status/1094563937352175617</t>
  </si>
  <si>
    <t>1070239021497020416</t>
  </si>
  <si>
    <t>1070622465779490816</t>
  </si>
  <si>
    <t>1070996321841176576</t>
  </si>
  <si>
    <t>1071029278672855041</t>
  </si>
  <si>
    <t>1072229326937120768</t>
  </si>
  <si>
    <t>1072880094262280194</t>
  </si>
  <si>
    <t>1073691974937370630</t>
  </si>
  <si>
    <t>1074739030623801347</t>
  </si>
  <si>
    <t>1075301901069996032</t>
  </si>
  <si>
    <t>1075302060826931201</t>
  </si>
  <si>
    <t>1075302090694479872</t>
  </si>
  <si>
    <t>1075302659861635073</t>
  </si>
  <si>
    <t>1075303194169733121</t>
  </si>
  <si>
    <t>1075303958933979136</t>
  </si>
  <si>
    <t>1075304629129244672</t>
  </si>
  <si>
    <t>1075304794636541952</t>
  </si>
  <si>
    <t>1075304998626516993</t>
  </si>
  <si>
    <t>1075305290315100160</t>
  </si>
  <si>
    <t>1075306320595566592</t>
  </si>
  <si>
    <t>1075307107216384000</t>
  </si>
  <si>
    <t>1075307897326776321</t>
  </si>
  <si>
    <t>1075309136194072577</t>
  </si>
  <si>
    <t>1075309244004483072</t>
  </si>
  <si>
    <t>1075310384230232065</t>
  </si>
  <si>
    <t>1075310481240256513</t>
  </si>
  <si>
    <t>1075311255412297728</t>
  </si>
  <si>
    <t>1075312324880125952</t>
  </si>
  <si>
    <t>1075312552924524545</t>
  </si>
  <si>
    <t>1075312630561009664</t>
  </si>
  <si>
    <t>1075312884480061440</t>
  </si>
  <si>
    <t>1075314569235427328</t>
  </si>
  <si>
    <t>1075314854909493249</t>
  </si>
  <si>
    <t>1075315753409114112</t>
  </si>
  <si>
    <t>1075316163045814272</t>
  </si>
  <si>
    <t>1075316177650429953</t>
  </si>
  <si>
    <t>1075317083091525632</t>
  </si>
  <si>
    <t>1075318409141747712</t>
  </si>
  <si>
    <t>1075320044832190465</t>
  </si>
  <si>
    <t>1075322757968056320</t>
  </si>
  <si>
    <t>1075323094787514370</t>
  </si>
  <si>
    <t>1075324987274231808</t>
  </si>
  <si>
    <t>1075325387117232128</t>
  </si>
  <si>
    <t>1075325731612184576</t>
  </si>
  <si>
    <t>1075327290525900801</t>
  </si>
  <si>
    <t>1075328346865586176</t>
  </si>
  <si>
    <t>1075330405090320384</t>
  </si>
  <si>
    <t>1075331591226896384</t>
  </si>
  <si>
    <t>1075331723372576769</t>
  </si>
  <si>
    <t>1075333284689674240</t>
  </si>
  <si>
    <t>1075334349287972864</t>
  </si>
  <si>
    <t>1075334541303111681</t>
  </si>
  <si>
    <t>1075334571426607104</t>
  </si>
  <si>
    <t>1075334771444568064</t>
  </si>
  <si>
    <t>1075334788662190080</t>
  </si>
  <si>
    <t>1075334843104251904</t>
  </si>
  <si>
    <t>1075334860569436160</t>
  </si>
  <si>
    <t>1075334894903934976</t>
  </si>
  <si>
    <t>1075335003221876736</t>
  </si>
  <si>
    <t>1075335092254388227</t>
  </si>
  <si>
    <t>1075335121950011393</t>
  </si>
  <si>
    <t>1075335199502753792</t>
  </si>
  <si>
    <t>1075335252061474816</t>
  </si>
  <si>
    <t>1075335310203006976</t>
  </si>
  <si>
    <t>1075335360958279682</t>
  </si>
  <si>
    <t>1075335443820888065</t>
  </si>
  <si>
    <t>1075335597831512069</t>
  </si>
  <si>
    <t>1075335626763821057</t>
  </si>
  <si>
    <t>1075335764664188929</t>
  </si>
  <si>
    <t>1075335771941294081</t>
  </si>
  <si>
    <t>1075335922286120965</t>
  </si>
  <si>
    <t>1075335992918208512</t>
  </si>
  <si>
    <t>1075336383605010432</t>
  </si>
  <si>
    <t>1075336527943675904</t>
  </si>
  <si>
    <t>1075336627201818624</t>
  </si>
  <si>
    <t>1075336882299363329</t>
  </si>
  <si>
    <t>1075337385255219200</t>
  </si>
  <si>
    <t>1075337444453535744</t>
  </si>
  <si>
    <t>1075337467190902784</t>
  </si>
  <si>
    <t>1075343300322766849</t>
  </si>
  <si>
    <t>1075343333394853889</t>
  </si>
  <si>
    <t>1075343337551360000</t>
  </si>
  <si>
    <t>1075343604355223553</t>
  </si>
  <si>
    <t>1075344059617538048</t>
  </si>
  <si>
    <t>1075345029529387009</t>
  </si>
  <si>
    <t>1075348057347186688</t>
  </si>
  <si>
    <t>1075348164012462080</t>
  </si>
  <si>
    <t>1075348648316137473</t>
  </si>
  <si>
    <t>1075348782739410944</t>
  </si>
  <si>
    <t>1075352266926948352</t>
  </si>
  <si>
    <t>1075353227657281539</t>
  </si>
  <si>
    <t>1075355282690035712</t>
  </si>
  <si>
    <t>1075356401134841857</t>
  </si>
  <si>
    <t>1075356864815099905</t>
  </si>
  <si>
    <t>1075357763679662080</t>
  </si>
  <si>
    <t>1075359266318348288</t>
  </si>
  <si>
    <t>1075360553332203520</t>
  </si>
  <si>
    <t>1075362757359239170</t>
  </si>
  <si>
    <t>1075366280041877504</t>
  </si>
  <si>
    <t>1075367108282740738</t>
  </si>
  <si>
    <t>1075368395887919104</t>
  </si>
  <si>
    <t>1075368418730102784</t>
  </si>
  <si>
    <t>1075371932076335105</t>
  </si>
  <si>
    <t>1075373699702779906</t>
  </si>
  <si>
    <t>1075286305746153472</t>
  </si>
  <si>
    <t>1075381841144745985</t>
  </si>
  <si>
    <t>1074919616927940608</t>
  </si>
  <si>
    <t>1075384953536303104</t>
  </si>
  <si>
    <t>1075386629789966338</t>
  </si>
  <si>
    <t>1075388197977305089</t>
  </si>
  <si>
    <t>1075396607489626112</t>
  </si>
  <si>
    <t>1075398654913966081</t>
  </si>
  <si>
    <t>1075401805582876672</t>
  </si>
  <si>
    <t>1075403194094813184</t>
  </si>
  <si>
    <t>1075422321064665088</t>
  </si>
  <si>
    <t>1075439674200535040</t>
  </si>
  <si>
    <t>1075450432321871872</t>
  </si>
  <si>
    <t>1075478664203055104</t>
  </si>
  <si>
    <t>1075487014835744768</t>
  </si>
  <si>
    <t>1075531498156023808</t>
  </si>
  <si>
    <t>1075532324442464256</t>
  </si>
  <si>
    <t>1075551745198022656</t>
  </si>
  <si>
    <t>1075561879655739393</t>
  </si>
  <si>
    <t>1075562343751249920</t>
  </si>
  <si>
    <t>1075562444456513536</t>
  </si>
  <si>
    <t>1075562513998086145</t>
  </si>
  <si>
    <t>1075562646735187968</t>
  </si>
  <si>
    <t>1075563263281192961</t>
  </si>
  <si>
    <t>1075563816807591937</t>
  </si>
  <si>
    <t>1075563817881333760</t>
  </si>
  <si>
    <t>1075564393352458240</t>
  </si>
  <si>
    <t>1075564499585781760</t>
  </si>
  <si>
    <t>1075566648440967168</t>
  </si>
  <si>
    <t>1075567297111109633</t>
  </si>
  <si>
    <t>1075567742139301888</t>
  </si>
  <si>
    <t>1075567959869771776</t>
  </si>
  <si>
    <t>1075568044280209408</t>
  </si>
  <si>
    <t>1075568100580286464</t>
  </si>
  <si>
    <t>1075568395813154816</t>
  </si>
  <si>
    <t>1075569779316903936</t>
  </si>
  <si>
    <t>1075571223940091905</t>
  </si>
  <si>
    <t>1075573671731720197</t>
  </si>
  <si>
    <t>1075575653716484096</t>
  </si>
  <si>
    <t>1075577674158862336</t>
  </si>
  <si>
    <t>1075579918505799680</t>
  </si>
  <si>
    <t>1075584503790202881</t>
  </si>
  <si>
    <t>1075586550031736832</t>
  </si>
  <si>
    <t>1075587527585673216</t>
  </si>
  <si>
    <t>1075593284372725761</t>
  </si>
  <si>
    <t>1075595927308529669</t>
  </si>
  <si>
    <t>1075598103061848064</t>
  </si>
  <si>
    <t>1075599011246104576</t>
  </si>
  <si>
    <t>1075607232576778240</t>
  </si>
  <si>
    <t>1075608583633432576</t>
  </si>
  <si>
    <t>1075612771562090496</t>
  </si>
  <si>
    <t>1075618578135539713</t>
  </si>
  <si>
    <t>1075618627829678080</t>
  </si>
  <si>
    <t>1075619776406290433</t>
  </si>
  <si>
    <t>1075637168813465600</t>
  </si>
  <si>
    <t>1075643535829884928</t>
  </si>
  <si>
    <t>1075652793875226624</t>
  </si>
  <si>
    <t>1075658740907405312</t>
  </si>
  <si>
    <t>1075661043806785536</t>
  </si>
  <si>
    <t>1075665017163448320</t>
  </si>
  <si>
    <t>1075665068694458370</t>
  </si>
  <si>
    <t>1075665412556185602</t>
  </si>
  <si>
    <t>1075665556110336001</t>
  </si>
  <si>
    <t>1075667588708032512</t>
  </si>
  <si>
    <t>1075667847211233280</t>
  </si>
  <si>
    <t>1075670498325872640</t>
  </si>
  <si>
    <t>1075672885061070849</t>
  </si>
  <si>
    <t>1075676112577908739</t>
  </si>
  <si>
    <t>1075678600332857344</t>
  </si>
  <si>
    <t>1075684135803338752</t>
  </si>
  <si>
    <t>1075694247989325824</t>
  </si>
  <si>
    <t>1075697755127873536</t>
  </si>
  <si>
    <t>1075720120536727552</t>
  </si>
  <si>
    <t>1075734642651611136</t>
  </si>
  <si>
    <t>1075742452168839169</t>
  </si>
  <si>
    <t>1075748151473000453</t>
  </si>
  <si>
    <t>1075755449142538242</t>
  </si>
  <si>
    <t>1075973870195138561</t>
  </si>
  <si>
    <t>1075301787488243712</t>
  </si>
  <si>
    <t>1076145579485388802</t>
  </si>
  <si>
    <t>1078491134538719238</t>
  </si>
  <si>
    <t>1079018152141488128</t>
  </si>
  <si>
    <t>1011686102875303937</t>
  </si>
  <si>
    <t>1080314815422189568</t>
  </si>
  <si>
    <t>1080595126974590981</t>
  </si>
  <si>
    <t>1080872450110324739</t>
  </si>
  <si>
    <t>1080999905869520896</t>
  </si>
  <si>
    <t>1081048524916252672</t>
  </si>
  <si>
    <t>1081478215141601281</t>
  </si>
  <si>
    <t>1081506349891108866</t>
  </si>
  <si>
    <t>1081512311867756544</t>
  </si>
  <si>
    <t>1081516645468782592</t>
  </si>
  <si>
    <t>1081616281198100480</t>
  </si>
  <si>
    <t>1081662549987188737</t>
  </si>
  <si>
    <t>1081670113059880960</t>
  </si>
  <si>
    <t>1081717960002191360</t>
  </si>
  <si>
    <t>1080905483836305408</t>
  </si>
  <si>
    <t>1080905688040333312</t>
  </si>
  <si>
    <t>1080903701974401024</t>
  </si>
  <si>
    <t>1080908139480772609</t>
  </si>
  <si>
    <t>1080892802668658688</t>
  </si>
  <si>
    <t>1080868716286562304</t>
  </si>
  <si>
    <t>1081764585093373953</t>
  </si>
  <si>
    <t>1081773813354979329</t>
  </si>
  <si>
    <t>1081914474158850049</t>
  </si>
  <si>
    <t>1082010833897644033</t>
  </si>
  <si>
    <t>1082112054163587072</t>
  </si>
  <si>
    <t>1082112247793676288</t>
  </si>
  <si>
    <t>1075083632061034496</t>
  </si>
  <si>
    <t>1082109888971468805</t>
  </si>
  <si>
    <t>1082191692353101827</t>
  </si>
  <si>
    <t>1081483089967280128</t>
  </si>
  <si>
    <t>1082256754090672128</t>
  </si>
  <si>
    <t>1070969013294034946</t>
  </si>
  <si>
    <t>1082569089686609920</t>
  </si>
  <si>
    <t>1082681966875631617</t>
  </si>
  <si>
    <t>1082687789781733377</t>
  </si>
  <si>
    <t>1082703459629948929</t>
  </si>
  <si>
    <t>1082711201300262914</t>
  </si>
  <si>
    <t>1082758736081432576</t>
  </si>
  <si>
    <t>1082784975366311937</t>
  </si>
  <si>
    <t>1082807872348717057</t>
  </si>
  <si>
    <t>1082808157783707649</t>
  </si>
  <si>
    <t>1083001425691533313</t>
  </si>
  <si>
    <t>1083003311047901186</t>
  </si>
  <si>
    <t>1083002801460891648</t>
  </si>
  <si>
    <t>1083136038476935168</t>
  </si>
  <si>
    <t>1083160155930320896</t>
  </si>
  <si>
    <t>1082964449038749697</t>
  </si>
  <si>
    <t>1011693638571646976</t>
  </si>
  <si>
    <t>1083347961491476480</t>
  </si>
  <si>
    <t>1081745392973180928</t>
  </si>
  <si>
    <t>1083496455225163776</t>
  </si>
  <si>
    <t>1083496593645584384</t>
  </si>
  <si>
    <t>1083515145345654784</t>
  </si>
  <si>
    <t>1084097074109521921</t>
  </si>
  <si>
    <t>1079116893708001281</t>
  </si>
  <si>
    <t>1084540530183282688</t>
  </si>
  <si>
    <t>1084699619269971969</t>
  </si>
  <si>
    <t>1084846460234010624</t>
  </si>
  <si>
    <t>1084868939673411586</t>
  </si>
  <si>
    <t>1081512732808146950</t>
  </si>
  <si>
    <t>1084889966709231616</t>
  </si>
  <si>
    <t>1084908162380193792</t>
  </si>
  <si>
    <t>1084908936015343616</t>
  </si>
  <si>
    <t>1081553733228658690</t>
  </si>
  <si>
    <t>1083555401713430529</t>
  </si>
  <si>
    <t>1084911036887490560</t>
  </si>
  <si>
    <t>1084911806773161986</t>
  </si>
  <si>
    <t>1084920204298194945</t>
  </si>
  <si>
    <t>1070334463882743810</t>
  </si>
  <si>
    <t>1084954361875316736</t>
  </si>
  <si>
    <t>1084955790631411712</t>
  </si>
  <si>
    <t>1084998568191115272</t>
  </si>
  <si>
    <t>1085029222895079424</t>
  </si>
  <si>
    <t>1081590838772170752</t>
  </si>
  <si>
    <t>1083514672223969280</t>
  </si>
  <si>
    <t>1085116306049912832</t>
  </si>
  <si>
    <t>1085496745813929989</t>
  </si>
  <si>
    <t>1085556742904262659</t>
  </si>
  <si>
    <t>1081477989534220288</t>
  </si>
  <si>
    <t>1081577759502000129</t>
  </si>
  <si>
    <t>1084884036307148801</t>
  </si>
  <si>
    <t>1085565195844341761</t>
  </si>
  <si>
    <t>1085799243065880577</t>
  </si>
  <si>
    <t>1084919886609043456</t>
  </si>
  <si>
    <t>1085881694635339776</t>
  </si>
  <si>
    <t>1083324776549101569</t>
  </si>
  <si>
    <t>1081838367892008960</t>
  </si>
  <si>
    <t>1085920832378023936</t>
  </si>
  <si>
    <t>1085955678462603264</t>
  </si>
  <si>
    <t>1086330208255242240</t>
  </si>
  <si>
    <t>1087358537641017344</t>
  </si>
  <si>
    <t>1087412064308609026</t>
  </si>
  <si>
    <t>1088299233982246912</t>
  </si>
  <si>
    <t>1088306946686488576</t>
  </si>
  <si>
    <t>1088301044193419265</t>
  </si>
  <si>
    <t>1088309920213037057</t>
  </si>
  <si>
    <t>1088255316616040448</t>
  </si>
  <si>
    <t>1088449837467463680</t>
  </si>
  <si>
    <t>1088467576856944640</t>
  </si>
  <si>
    <t>1088558318719823873</t>
  </si>
  <si>
    <t>1088615236733751298</t>
  </si>
  <si>
    <t>1088616163758743553</t>
  </si>
  <si>
    <t>1088627545648422913</t>
  </si>
  <si>
    <t>1088629999924637696</t>
  </si>
  <si>
    <t>1088678137989337088</t>
  </si>
  <si>
    <t>1088689710086737920</t>
  </si>
  <si>
    <t>1088558222485663746</t>
  </si>
  <si>
    <t>1088814178255679489</t>
  </si>
  <si>
    <t>1088882710305624064</t>
  </si>
  <si>
    <t>1088900723545464832</t>
  </si>
  <si>
    <t>1088908636913577984</t>
  </si>
  <si>
    <t>1088613336785145857</t>
  </si>
  <si>
    <t>1088934541417418752</t>
  </si>
  <si>
    <t>1011764660008148992</t>
  </si>
  <si>
    <t>1081305922327232522</t>
  </si>
  <si>
    <t>1081614789376438272</t>
  </si>
  <si>
    <t>1083696289836081152</t>
  </si>
  <si>
    <t>1085079020302225408</t>
  </si>
  <si>
    <t>1085882228473774080</t>
  </si>
  <si>
    <t>1088886668428492800</t>
  </si>
  <si>
    <t>1089101944327675904</t>
  </si>
  <si>
    <t>1085556815369142277</t>
  </si>
  <si>
    <t>1081478089702604801</t>
  </si>
  <si>
    <t>1083398181034123264</t>
  </si>
  <si>
    <t>1084861584214761472</t>
  </si>
  <si>
    <t>1085544065846988800</t>
  </si>
  <si>
    <t>1089838591000367104</t>
  </si>
  <si>
    <t>1090440955218530304</t>
  </si>
  <si>
    <t>1090688885129134087</t>
  </si>
  <si>
    <t>1090722759292960768</t>
  </si>
  <si>
    <t>1090723579287781388</t>
  </si>
  <si>
    <t>1082623603286388736</t>
  </si>
  <si>
    <t>1082640187837042688</t>
  </si>
  <si>
    <t>1090923526117343232</t>
  </si>
  <si>
    <t>1090973682065960960</t>
  </si>
  <si>
    <t>1091017023121805312</t>
  </si>
  <si>
    <t>1092469133877350400</t>
  </si>
  <si>
    <t>1092471754361061376</t>
  </si>
  <si>
    <t>1092474094157737985</t>
  </si>
  <si>
    <t>1092477692539293705</t>
  </si>
  <si>
    <t>1092522298119208960</t>
  </si>
  <si>
    <t>1092523254881890307</t>
  </si>
  <si>
    <t>1092532847515193344</t>
  </si>
  <si>
    <t>1092535271231508482</t>
  </si>
  <si>
    <t>1092563378189541376</t>
  </si>
  <si>
    <t>1092676863569395712</t>
  </si>
  <si>
    <t>1083596142443679744</t>
  </si>
  <si>
    <t>1092519707486363649</t>
  </si>
  <si>
    <t>1092522120213602304</t>
  </si>
  <si>
    <t>1092690618780917760</t>
  </si>
  <si>
    <t>1092696261663354882</t>
  </si>
  <si>
    <t>1092717791713681408</t>
  </si>
  <si>
    <t>1092718677756018689</t>
  </si>
  <si>
    <t>1092770613629014019</t>
  </si>
  <si>
    <t>1092774485831372802</t>
  </si>
  <si>
    <t>1092804682161029125</t>
  </si>
  <si>
    <t>1092846711934836736</t>
  </si>
  <si>
    <t>1092880976315928583</t>
  </si>
  <si>
    <t>1092761359455014912</t>
  </si>
  <si>
    <t>1093002946231627776</t>
  </si>
  <si>
    <t>1093154578420375552</t>
  </si>
  <si>
    <t>1093157429586640901</t>
  </si>
  <si>
    <t>1093157841454727168</t>
  </si>
  <si>
    <t>1093161426020155400</t>
  </si>
  <si>
    <t>1093186790398324737</t>
  </si>
  <si>
    <t>1093462886301749249</t>
  </si>
  <si>
    <t>1093502573192056833</t>
  </si>
  <si>
    <t>1093511132466298880</t>
  </si>
  <si>
    <t>1092671291570749441</t>
  </si>
  <si>
    <t>1093513278293241856</t>
  </si>
  <si>
    <t>1092498438514716677</t>
  </si>
  <si>
    <t>1093517938785767426</t>
  </si>
  <si>
    <t>1093522837179191297</t>
  </si>
  <si>
    <t>1092548511550398464</t>
  </si>
  <si>
    <t>1093528256861650944</t>
  </si>
  <si>
    <t>1092479232071122948</t>
  </si>
  <si>
    <t>1093528327044907013</t>
  </si>
  <si>
    <t>1093528872430329856</t>
  </si>
  <si>
    <t>1092492888985034752</t>
  </si>
  <si>
    <t>1093591600171794432</t>
  </si>
  <si>
    <t>1093592515205386241</t>
  </si>
  <si>
    <t>1093622423730049024</t>
  </si>
  <si>
    <t>1081566260503097344</t>
  </si>
  <si>
    <t>1084870501351051264</t>
  </si>
  <si>
    <t>1085064284487462912</t>
  </si>
  <si>
    <t>1093708363140136960</t>
  </si>
  <si>
    <t>1093710443858690048</t>
  </si>
  <si>
    <t>1093845923074060288</t>
  </si>
  <si>
    <t>1092532482023612416</t>
  </si>
  <si>
    <t>1093617907786006531</t>
  </si>
  <si>
    <t>1070976478978949120</t>
  </si>
  <si>
    <t>1084843738298548224</t>
  </si>
  <si>
    <t>1084845998931959808</t>
  </si>
  <si>
    <t>1084861700162183169</t>
  </si>
  <si>
    <t>1084863666737029123</t>
  </si>
  <si>
    <t>1093510457401491456</t>
  </si>
  <si>
    <t>1093982383504801792</t>
  </si>
  <si>
    <t>1081501757187018752</t>
  </si>
  <si>
    <t>1092468666891935747</t>
  </si>
  <si>
    <t>1094140846067339264</t>
  </si>
  <si>
    <t>1083398031985172480</t>
  </si>
  <si>
    <t>1094563937352175617</t>
  </si>
  <si>
    <t>1070618876566798336</t>
  </si>
  <si>
    <t>411615128438583296</t>
  </si>
  <si>
    <t>1072879143375785985</t>
  </si>
  <si>
    <t>1073690042340564993</t>
  </si>
  <si>
    <t>1075285254582272000</t>
  </si>
  <si>
    <t>1075377820807901184</t>
  </si>
  <si>
    <t>1074919615753531392</t>
  </si>
  <si>
    <t>1080913765594365953</t>
  </si>
  <si>
    <t>1012018198932283393</t>
  </si>
  <si>
    <t>1075083132380954625</t>
  </si>
  <si>
    <t>1082109031601192961</t>
  </si>
  <si>
    <t>1082796085276565504</t>
  </si>
  <si>
    <t>1083748126417215493</t>
  </si>
  <si>
    <t>1085790095700054017</t>
  </si>
  <si>
    <t>1085920578865975301</t>
  </si>
  <si>
    <t>1085953993443102721</t>
  </si>
  <si>
    <t>1086329303602683904</t>
  </si>
  <si>
    <t>1087411283190865920</t>
  </si>
  <si>
    <t>1088448978667024384</t>
  </si>
  <si>
    <t>1088531733484654598</t>
  </si>
  <si>
    <t>1088899876409225219</t>
  </si>
  <si>
    <t>1088610967464755201</t>
  </si>
  <si>
    <t>1081285117522399235</t>
  </si>
  <si>
    <t>1089838589754728449</t>
  </si>
  <si>
    <t>1090439943799730176</t>
  </si>
  <si>
    <t>1091016024776892416</t>
  </si>
  <si>
    <t>1092762000000729088</t>
  </si>
  <si>
    <t>1093151841368621057</t>
  </si>
  <si>
    <t/>
  </si>
  <si>
    <t>2919151</t>
  </si>
  <si>
    <t>78688499</t>
  </si>
  <si>
    <t>75913</t>
  </si>
  <si>
    <t>313813951</t>
  </si>
  <si>
    <t>15219932</t>
  </si>
  <si>
    <t>96944615</t>
  </si>
  <si>
    <t>1332051835</t>
  </si>
  <si>
    <t>863612539</t>
  </si>
  <si>
    <t>15104164</t>
  </si>
  <si>
    <t>28508957</t>
  </si>
  <si>
    <t>4646611941</t>
  </si>
  <si>
    <t>157012781</t>
  </si>
  <si>
    <t>812363924</t>
  </si>
  <si>
    <t>330151669</t>
  </si>
  <si>
    <t>229858727</t>
  </si>
  <si>
    <t>90168897</t>
  </si>
  <si>
    <t>97840123</t>
  </si>
  <si>
    <t>772557411177623552</t>
  </si>
  <si>
    <t>881336677138128897</t>
  </si>
  <si>
    <t>20230682</t>
  </si>
  <si>
    <t>461230285</t>
  </si>
  <si>
    <t>14648961</t>
  </si>
  <si>
    <t>2608539079</t>
  </si>
  <si>
    <t>16136933</t>
  </si>
  <si>
    <t>103989154</t>
  </si>
  <si>
    <t>14392797</t>
  </si>
  <si>
    <t>77436536</t>
  </si>
  <si>
    <t>3877821072</t>
  </si>
  <si>
    <t>571202103</t>
  </si>
  <si>
    <t>1411638948</t>
  </si>
  <si>
    <t>11223812</t>
  </si>
  <si>
    <t>2381300257</t>
  </si>
  <si>
    <t>2329657867</t>
  </si>
  <si>
    <t>2387746514</t>
  </si>
  <si>
    <t>243586130</t>
  </si>
  <si>
    <t>2893208653</t>
  </si>
  <si>
    <t>1855871</t>
  </si>
  <si>
    <t>194203770</t>
  </si>
  <si>
    <t>750093</t>
  </si>
  <si>
    <t>1063485977606406149</t>
  </si>
  <si>
    <t>2883827451</t>
  </si>
  <si>
    <t>en</t>
  </si>
  <si>
    <t>ko</t>
  </si>
  <si>
    <t>de</t>
  </si>
  <si>
    <t>und</t>
  </si>
  <si>
    <t>sl</t>
  </si>
  <si>
    <t>ja</t>
  </si>
  <si>
    <t>cy</t>
  </si>
  <si>
    <t>1080846446230990848</t>
  </si>
  <si>
    <t>1065239955356745728</t>
  </si>
  <si>
    <t>1087674518301233152</t>
  </si>
  <si>
    <t>1087680027364339712</t>
  </si>
  <si>
    <t>Twitter Lite</t>
  </si>
  <si>
    <t>Twitter Web Client</t>
  </si>
  <si>
    <t>Twitter for Android</t>
  </si>
  <si>
    <t>TweetDeck</t>
  </si>
  <si>
    <t>Twitter for iPhone</t>
  </si>
  <si>
    <t>Janetter for Android</t>
  </si>
  <si>
    <t>Twitter for iPad</t>
  </si>
  <si>
    <t>Big Data news flow</t>
  </si>
  <si>
    <t>Hootsuite Inc.</t>
  </si>
  <si>
    <t>Tweetbot for Mac</t>
  </si>
  <si>
    <t>Twitter Web App</t>
  </si>
  <si>
    <t>AutoPost Viper IT</t>
  </si>
  <si>
    <t>wallsapi</t>
  </si>
  <si>
    <t>rstatsretweetingtool</t>
  </si>
  <si>
    <t>Nuzzel</t>
  </si>
  <si>
    <t>Retweet</t>
  </si>
  <si>
    <t>-2.659936,51.399367 
-2.510844,51.399367 
-2.510844,51.516387 
-2.659936,51.516387</t>
  </si>
  <si>
    <t>-77.119401,38.801826 
-76.909396,38.801826 
-76.909396,38.9953797 
-77.119401,38.9953797</t>
  </si>
  <si>
    <t>-117.282538,32.53962 
-116.9274403,32.53962 
-116.9274403,33.0804044 
-117.282538,33.0804044</t>
  </si>
  <si>
    <t>United Kingdom</t>
  </si>
  <si>
    <t>United States</t>
  </si>
  <si>
    <t>GB</t>
  </si>
  <si>
    <t>US</t>
  </si>
  <si>
    <t>Bristol, England</t>
  </si>
  <si>
    <t>Washington, DC</t>
  </si>
  <si>
    <t>San Diego, CA</t>
  </si>
  <si>
    <t>7f15dd80ac78ef40</t>
  </si>
  <si>
    <t>01fbe706f872cb32</t>
  </si>
  <si>
    <t>a592bd6ceb1319f7</t>
  </si>
  <si>
    <t>Bristol</t>
  </si>
  <si>
    <t>Washington</t>
  </si>
  <si>
    <t>San Diego</t>
  </si>
  <si>
    <t>city</t>
  </si>
  <si>
    <t>https://api.twitter.com/1.1/geo/id/7f15dd80ac78ef40.json</t>
  </si>
  <si>
    <t>https://api.twitter.com/1.1/geo/id/01fbe706f872cb32.json</t>
  </si>
  <si>
    <t>https://api.twitter.com/1.1/geo/id/a592bd6ceb1319f7.json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</si>
  <si>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</si>
  <si>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</si>
  <si>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</si>
  <si>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</si>
  <si>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</si>
  <si>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</si>
  <si>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</si>
  <si>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</si>
  <si>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</si>
  <si>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</si>
  <si>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</si>
  <si>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</si>
  <si>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</si>
  <si>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</si>
  <si>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</si>
  <si>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</si>
  <si>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</si>
  <si>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</si>
  <si>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</si>
  <si>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</si>
  <si>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</si>
  <si>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Eirini Ntoutsi</t>
  </si>
  <si>
    <t>HfPMuenchen</t>
  </si>
  <si>
    <t>TU München</t>
  </si>
  <si>
    <t>ICWSM</t>
  </si>
  <si>
    <t>Jürgen Pfeffer</t>
  </si>
  <si>
    <t>Eileen Clancy</t>
  </si>
  <si>
    <t>Joanna J Bryson</t>
  </si>
  <si>
    <t>Fabian Flöck</t>
  </si>
  <si>
    <t>GESIS</t>
  </si>
  <si>
    <t>Emilio Zagheni</t>
  </si>
  <si>
    <t>Katrin Weller</t>
  </si>
  <si>
    <t>Olga Zagovora</t>
  </si>
  <si>
    <t>T.M.W.</t>
  </si>
  <si>
    <t>jessamyn west</t>
  </si>
  <si>
    <t>Christopher Kyba</t>
  </si>
  <si>
    <t>Tatjana Scheffler</t>
  </si>
  <si>
    <t>Sebastian Pado</t>
  </si>
  <si>
    <t>rogue CHI</t>
  </si>
  <si>
    <t>Goth Merenghi</t>
  </si>
  <si>
    <t>Sanjay Kairam</t>
  </si>
  <si>
    <t>pongdang</t>
  </si>
  <si>
    <t>쉭릯(트랜스남성)</t>
  </si>
  <si>
    <t>제이미_xD83C__xDF64_</t>
  </si>
  <si>
    <t>테오</t>
  </si>
  <si>
    <t>Nam Myoung-Hee</t>
  </si>
  <si>
    <t>少年</t>
  </si>
  <si>
    <t>❄️슾❄️</t>
  </si>
  <si>
    <t>초보자</t>
  </si>
  <si>
    <t>레디삐 병을 앓는 견습기사</t>
  </si>
  <si>
    <t>[디페/B16a]_xD83D__xDE08_ㅁㄱㅂㅇ_xD83D__xDE08_</t>
  </si>
  <si>
    <t>북도</t>
  </si>
  <si>
    <t>합법해적☠️대기번호1번</t>
  </si>
  <si>
    <t>[음주형] 네오</t>
  </si>
  <si>
    <t>애옹_xD83D__xDC2F_구이진</t>
  </si>
  <si>
    <t>입헌민주당원 나보코프</t>
  </si>
  <si>
    <t>지맨</t>
  </si>
  <si>
    <t>소양</t>
  </si>
  <si>
    <t>서술꾼</t>
  </si>
  <si>
    <t>맥칵청</t>
  </si>
  <si>
    <t>바이크전도사</t>
  </si>
  <si>
    <t>절약버니</t>
  </si>
  <si>
    <t>금비랑</t>
  </si>
  <si>
    <t>✨현님✨</t>
  </si>
  <si>
    <t>답장 좀 해 VIVID</t>
  </si>
  <si>
    <t>심란한 올쀔</t>
  </si>
  <si>
    <t>한고은</t>
  </si>
  <si>
    <t>정윤_xD83C__xDF53_</t>
  </si>
  <si>
    <t>다행씨</t>
  </si>
  <si>
    <t>감자</t>
  </si>
  <si>
    <t>새우_xD83C__xDFF3_️‍_xD83C__xDF08_</t>
  </si>
  <si>
    <t>록희님</t>
  </si>
  <si>
    <t>콩</t>
  </si>
  <si>
    <t>Jubileena Bing-bing who does not advocate shits</t>
  </si>
  <si>
    <t>최세포</t>
  </si>
  <si>
    <t>ruvyn‎</t>
  </si>
  <si>
    <t>챈</t>
  </si>
  <si>
    <t>오즈</t>
  </si>
  <si>
    <t>⚡록록⚡</t>
  </si>
  <si>
    <t>김엪</t>
  </si>
  <si>
    <t>마음봇 꺼져_xD83D__xDCA2_ 파슬리 Whisk 세르크</t>
  </si>
  <si>
    <t>_xD83D__xDC26_92</t>
  </si>
  <si>
    <t>djuna</t>
  </si>
  <si>
    <t>분노!!!</t>
  </si>
  <si>
    <t>_xD83C__xDF0A_츏츏_xD83C__xDF0A_</t>
  </si>
  <si>
    <t>[모13a] yetdaa</t>
  </si>
  <si>
    <t>니븐</t>
  </si>
  <si>
    <t>♠B͙L͙U͙E͙♠스탠딩인블루</t>
  </si>
  <si>
    <t>김재빠와 무쇠맷돌의 숲_xD83C__xDF64_</t>
  </si>
  <si>
    <t>카부라기 [엘다] 스타크</t>
  </si>
  <si>
    <t>_xD83D__xDD25_화승火昇</t>
  </si>
  <si>
    <t>K톹[21.셤1보고서1]_xD83D__xDC3E__xD83D__xDC07_</t>
  </si>
  <si>
    <t>안돔가리</t>
  </si>
  <si>
    <t>꼼구</t>
  </si>
  <si>
    <t>굴굴(followX)</t>
  </si>
  <si>
    <t>Ruth E.</t>
  </si>
  <si>
    <t>Seongyong Cho</t>
  </si>
  <si>
    <t>포이/PPOI</t>
  </si>
  <si>
    <t>타브좀비</t>
  </si>
  <si>
    <t>sahjyloiom_xD83C__xDF97_</t>
  </si>
  <si>
    <t>TY</t>
  </si>
  <si>
    <t>해람</t>
  </si>
  <si>
    <t>Mühe</t>
  </si>
  <si>
    <t>논문 쓰는 과리</t>
  </si>
  <si>
    <t>갈Rㅏ파고스_xD83C__xDF83_코77ㅣ리7ㅓ북이</t>
  </si>
  <si>
    <t>오,한(갓캐프사)</t>
  </si>
  <si>
    <t>밀파크(ミル・パク)</t>
  </si>
  <si>
    <t>약먹어라 묘순</t>
  </si>
  <si>
    <t>_xD83C__xDDEF_ _xD83C__xDDE6_ _xD83C__xDDE8_ _xD83C__xDDF0_︎_xD83C__xDF57_</t>
  </si>
  <si>
    <t>산송장 흰범/TIGRIS</t>
  </si>
  <si>
    <t>Ocasio-Cortez for President</t>
  </si>
  <si>
    <t>펭9</t>
  </si>
  <si>
    <t>사라_xD83C__xDF19_</t>
  </si>
  <si>
    <t>_xD83D__xDE08_ 엘 츠 _xD83D__xDC9E_ エ ル ツ _xD83D__xDE08_</t>
  </si>
  <si>
    <t>EB</t>
  </si>
  <si>
    <t>콰이단검있는지강</t>
  </si>
  <si>
    <t>수</t>
  </si>
  <si>
    <t>폰릭</t>
  </si>
  <si>
    <t>생귤탱귤</t>
  </si>
  <si>
    <t>알렌솜니움_xD83D__xDC1C__xD83D__xDC1D_</t>
  </si>
  <si>
    <t>(은빛검날)Necone</t>
  </si>
  <si>
    <t>_xD83C__xDF08_이꽃</t>
  </si>
  <si>
    <t>크마로</t>
  </si>
  <si>
    <t>라기_xD83C__xDFB2_</t>
  </si>
  <si>
    <t>챠노_xD83C__xDF64_</t>
  </si>
  <si>
    <t>(방학) 펠/フェル/Fel</t>
  </si>
  <si>
    <t>미류나무</t>
  </si>
  <si>
    <t>잡덕 토토 스타크</t>
  </si>
  <si>
    <t>난시</t>
  </si>
  <si>
    <t>사는</t>
  </si>
  <si>
    <t>모이</t>
  </si>
  <si>
    <t>洛洛夫人 阿薯 향비파</t>
  </si>
  <si>
    <t>너므나</t>
  </si>
  <si>
    <t>[절전반동결]혹CENA뷁_xD83C__xDF37_</t>
  </si>
  <si>
    <t>오늘(:)</t>
  </si>
  <si>
    <t>Otmar S</t>
  </si>
  <si>
    <t>Stefany'Alejandra</t>
  </si>
  <si>
    <t>Beste Zitate</t>
  </si>
  <si>
    <t>BGE Bot</t>
  </si>
  <si>
    <t>Florian Gallwitz</t>
  </si>
  <si>
    <t>Daten Klempner</t>
  </si>
  <si>
    <t>멍멍_xD83C__xDFF3_️‍_xD83C__xDF08_현수</t>
  </si>
  <si>
    <t>파라두</t>
  </si>
  <si>
    <t>펭(사망)_xD83C__xDF64__xD83C__xDF08_</t>
  </si>
  <si>
    <t>두영</t>
  </si>
  <si>
    <t>눙굴~!</t>
  </si>
  <si>
    <t>Jㅔ로</t>
  </si>
  <si>
    <t>Ed Sutton</t>
  </si>
  <si>
    <t>(((Alexander Reid Ross)))</t>
  </si>
  <si>
    <t>zooko</t>
  </si>
  <si>
    <t>글쎄</t>
  </si>
  <si>
    <t>느적</t>
  </si>
  <si>
    <t>주피터</t>
  </si>
  <si>
    <t>타르트라진</t>
  </si>
  <si>
    <t>Kerim</t>
  </si>
  <si>
    <t>뇨롱</t>
  </si>
  <si>
    <t>크리오</t>
  </si>
  <si>
    <t>코</t>
  </si>
  <si>
    <t>2gold_xD83C__xDFAF_</t>
  </si>
  <si>
    <t>물개.SEAL</t>
  </si>
  <si>
    <t>단팥빵</t>
  </si>
  <si>
    <t>김성운_xD83C__xDFF3_️‍_xD83C__xDF08__xD83E__xDD90_</t>
  </si>
  <si>
    <t>D.D</t>
  </si>
  <si>
    <t>호밀_xD83E__xDD56_HOMIL</t>
  </si>
  <si>
    <t>사느_xD83C__xDF63__xD83D__xDC31_</t>
  </si>
  <si>
    <t>(25/50) 병차니</t>
  </si>
  <si>
    <t>윤차이_xD83C__xDF3E__xD83D__xDC07_</t>
  </si>
  <si>
    <t>MC 호치민</t>
  </si>
  <si>
    <t>MHAGO</t>
  </si>
  <si>
    <t>_xD83C__xDF64__xD83D__xDD2B_아싸</t>
  </si>
  <si>
    <t>a_perfect_day</t>
  </si>
  <si>
    <t>오게독</t>
  </si>
  <si>
    <t>비참후회묨</t>
  </si>
  <si>
    <t>한강</t>
  </si>
  <si>
    <t>#웹하드카르텔 _xD83C__xDF64_ROMrom_xD83C__xDF64_</t>
  </si>
  <si>
    <t>{응!애!) 린다</t>
  </si>
  <si>
    <t>Ray Bread</t>
  </si>
  <si>
    <t>벤</t>
  </si>
  <si>
    <t>깐 귤</t>
  </si>
  <si>
    <t>단백질/Protein</t>
  </si>
  <si>
    <t>[마음봇 차단함] 꾸끼몬스터</t>
  </si>
  <si>
    <t>뷁듫</t>
  </si>
  <si>
    <t>kai あずき@槍鯖</t>
  </si>
  <si>
    <t>나무(쨘! 통장이 사라졌습니다!_xD83D__xDE33_</t>
  </si>
  <si>
    <t>쓸오</t>
  </si>
  <si>
    <t>난폭한 민달팽이</t>
  </si>
  <si>
    <t>SOY</t>
  </si>
  <si>
    <t>[존버는 승리한다]월야</t>
  </si>
  <si>
    <t>현_xD83C__xDF97__xD83C__xDF08_</t>
  </si>
  <si>
    <t>ㅁrㅇ5_xD83C__xDF37_ㄴl口_xD83C__xDF38_</t>
  </si>
  <si>
    <t>호또또꾸</t>
  </si>
  <si>
    <t>마미_xD83D__xDC07_</t>
  </si>
  <si>
    <t>론바</t>
  </si>
  <si>
    <t>라즈를...울게하소서..</t>
  </si>
  <si>
    <t>김유빈</t>
  </si>
  <si>
    <t>뷰규</t>
  </si>
  <si>
    <t>teabag</t>
  </si>
  <si>
    <t>귀신 간첩 호호할머니</t>
  </si>
  <si>
    <t>타샤</t>
  </si>
  <si>
    <t>(금)이수정_xD83C__xDFF3_️‍_xD83C__xDF08_(주)</t>
  </si>
  <si>
    <t>LV.2슬라임_xD83C__xDF38_밤비_xD83C__xDF38_</t>
  </si>
  <si>
    <t>라볶_xD83C__xDF08_⛄돈진짜!!쓰지마</t>
  </si>
  <si>
    <t>Noid</t>
  </si>
  <si>
    <t>아오이@휴일을주세요</t>
  </si>
  <si>
    <t>눈썹 _xD83D__xDE16_배아픔의 계절</t>
  </si>
  <si>
    <t>부랑부랑</t>
  </si>
  <si>
    <t>우주먼지(죽었음)</t>
  </si>
  <si>
    <t>모리(뜸합니다...)</t>
  </si>
  <si>
    <t>얼녹</t>
  </si>
  <si>
    <t>덹_xD83C__xDF08_</t>
  </si>
  <si>
    <t>_xD83E__xDD91__xD83D__xDC19_Ahn_xD83E__xDD91__xD83D__xDC19_</t>
  </si>
  <si>
    <t>0N1BA13A</t>
  </si>
  <si>
    <t>duck_xD83C__xDFF3_️‍_xD83C__xDF08_졸작끝난 자유의 도비</t>
  </si>
  <si>
    <t>봄바람잘알 두마리</t>
  </si>
  <si>
    <t>_xD83C__xDF08_루스데미안_xD83C__xDF08_</t>
  </si>
  <si>
    <t>멉스</t>
  </si>
  <si>
    <t>P. F. Anderson</t>
  </si>
  <si>
    <t>critter</t>
  </si>
  <si>
    <t>Rachel Weidinger</t>
  </si>
  <si>
    <t>Jason Kessler</t>
  </si>
  <si>
    <t>Kyriaki Kalimeri</t>
  </si>
  <si>
    <t>Apurba Kumar</t>
  </si>
  <si>
    <t>NetSci 2018</t>
  </si>
  <si>
    <t>Text as Data</t>
  </si>
  <si>
    <t>Ayeh Bandeh-Ahmadi</t>
  </si>
  <si>
    <t>Saiph Savage _xD83D__xDE80__xD83D__xDCBB_</t>
  </si>
  <si>
    <t>ClaudiaFloresSaviaga</t>
  </si>
  <si>
    <t>Virginia Heffernan</t>
  </si>
  <si>
    <t>Anna Gát</t>
  </si>
  <si>
    <t>Peter Krafft</t>
  </si>
  <si>
    <t>We are not the same</t>
  </si>
  <si>
    <t>Amit Sheth</t>
  </si>
  <si>
    <t>Gretchen McCulloch</t>
  </si>
  <si>
    <t>Sanjaya Wijeratne</t>
  </si>
  <si>
    <t>WIRED</t>
  </si>
  <si>
    <t>Tyler Schnoebelen</t>
  </si>
  <si>
    <t>Ben Zimmer</t>
  </si>
  <si>
    <t>Dimitar Dimitrov</t>
  </si>
  <si>
    <t>Pablo Aragón</t>
  </si>
  <si>
    <t>Ricardo Mendes</t>
  </si>
  <si>
    <t>Anxo Sánchez</t>
  </si>
  <si>
    <t>nora alrajebah</t>
  </si>
  <si>
    <t>Tim Althoff</t>
  </si>
  <si>
    <t>Big DataScience Flow</t>
  </si>
  <si>
    <t>Tina Eliassi</t>
  </si>
  <si>
    <t>Arthur Spirling</t>
  </si>
  <si>
    <t>NYU Data Science</t>
  </si>
  <si>
    <t>Rahel Jhirad</t>
  </si>
  <si>
    <t>Columbia DataScience</t>
  </si>
  <si>
    <t>Munmun De Choudhury</t>
  </si>
  <si>
    <t>Bhavya Ghai</t>
  </si>
  <si>
    <t>Andreⓐs Ferus _xD83C__xDF08_ _xD83E__xDD84_ _xD83D__xDC36_</t>
  </si>
  <si>
    <t>Christopher H Holte</t>
  </si>
  <si>
    <t>LJ Woodie</t>
  </si>
  <si>
    <t>Vera Münch</t>
  </si>
  <si>
    <t>Udomačena statistika_xD83D__xDCC8_</t>
  </si>
  <si>
    <t>EdinburghNLP</t>
  </si>
  <si>
    <t>InformaticsEdinburgh</t>
  </si>
  <si>
    <t>Walid Magdy</t>
  </si>
  <si>
    <t>Thomas Kober</t>
  </si>
  <si>
    <t>Sreekanth Madisetty</t>
  </si>
  <si>
    <t>Ivan Titov</t>
  </si>
  <si>
    <t>Spandana Gella</t>
  </si>
  <si>
    <t>#mujeresenciencia</t>
  </si>
  <si>
    <t>Stevie Chancellor</t>
  </si>
  <si>
    <t>Amy X Zhang</t>
  </si>
  <si>
    <t>Zia Rehman-ضیأالرحمن</t>
  </si>
  <si>
    <t>石井晃</t>
  </si>
  <si>
    <t>takano</t>
  </si>
  <si>
    <t>Tatsushi Matsubayashi _xD83C__xDF63_</t>
  </si>
  <si>
    <t>Brian Keegan</t>
  </si>
  <si>
    <t>Justin Cheng</t>
  </si>
  <si>
    <t>Luca Hammer</t>
  </si>
  <si>
    <t>NR Klub JETZT (ListePilz) #fans</t>
  </si>
  <si>
    <t>Katja Mayer</t>
  </si>
  <si>
    <t>Netzpol. Abend Wien</t>
  </si>
  <si>
    <t>Roy Lee</t>
  </si>
  <si>
    <t>Sim, morenão da penha aqui</t>
  </si>
  <si>
    <t>Tyler Derr</t>
  </si>
  <si>
    <t>James Scaminaci III</t>
  </si>
  <si>
    <t>_xD83D__xDC99_Koko ✊_xD83C__xDFFB_✊_xD83C__xDFFE_✊_xD83C__xDFFF__xD83D__xDC99_</t>
  </si>
  <si>
    <t>Yang Zhang</t>
  </si>
  <si>
    <t>Jeremy Blackburn</t>
  </si>
  <si>
    <t>Ceren Budak</t>
  </si>
  <si>
    <t>Ciro Cattuto</t>
  </si>
  <si>
    <t>Charalampos Chelmis</t>
  </si>
  <si>
    <t>Bob West</t>
  </si>
  <si>
    <t>Winter Mason</t>
  </si>
  <si>
    <t>Emre Calisir</t>
  </si>
  <si>
    <t>Cody Buntain</t>
  </si>
  <si>
    <t>Mohammad Akbari</t>
  </si>
  <si>
    <t>arxiv</t>
  </si>
  <si>
    <t>Gökhan Kul</t>
  </si>
  <si>
    <t>jake hofman</t>
  </si>
  <si>
    <t>Aek Palakorn</t>
  </si>
  <si>
    <t>Emre Kıcıman</t>
  </si>
  <si>
    <t>K0k!l J</t>
  </si>
  <si>
    <t>NetSci 2015</t>
  </si>
  <si>
    <t>Derek Gathright</t>
  </si>
  <si>
    <t>Shawn M. Jones</t>
  </si>
  <si>
    <t>Paul D'Ambra</t>
  </si>
  <si>
    <t>Jacob Clark</t>
  </si>
  <si>
    <t>Matt Tyas</t>
  </si>
  <si>
    <t>Matteo Zignani</t>
  </si>
  <si>
    <t>Derek Ruths</t>
  </si>
  <si>
    <t>Claudia Wagner</t>
  </si>
  <si>
    <t>ICA CAT</t>
  </si>
  <si>
    <t>Nicholas John</t>
  </si>
  <si>
    <t>Devon Powers</t>
  </si>
  <si>
    <t>Christian Sandvig_xD83D__xDC29_</t>
  </si>
  <si>
    <t>Stringless Paultron</t>
  </si>
  <si>
    <t>JKD</t>
  </si>
  <si>
    <t>Vorkoz</t>
  </si>
  <si>
    <t>Jeremy Corbyn</t>
  </si>
  <si>
    <t>Oxford Union</t>
  </si>
  <si>
    <t>The Golem</t>
  </si>
  <si>
    <t>Jon Acker יונתן</t>
  </si>
  <si>
    <t>Manman Luo</t>
  </si>
  <si>
    <t>Divyansh Kaushik</t>
  </si>
  <si>
    <t>Cole Gleason</t>
  </si>
  <si>
    <t>Patrick Carrington</t>
  </si>
  <si>
    <t>Rogue P. Bigha_xD83D__xDCE2_!!</t>
  </si>
  <si>
    <t>Onur Varol</t>
  </si>
  <si>
    <t>Andrés Monroy-Hernández</t>
  </si>
  <si>
    <t>Shuai Tang</t>
  </si>
  <si>
    <t>Hideaki Takeda</t>
  </si>
  <si>
    <t>Developer Guide</t>
  </si>
  <si>
    <t>Alexander Robertson</t>
  </si>
  <si>
    <t>D. Yvette Wohn</t>
  </si>
  <si>
    <t>Lance Ulanoff</t>
  </si>
  <si>
    <t>Medium</t>
  </si>
  <si>
    <t>chai chai ✨</t>
  </si>
  <si>
    <t>Linz DeFranco</t>
  </si>
  <si>
    <t>Grace Lewis</t>
  </si>
  <si>
    <t>Bailey _xD83D__xDC1D_</t>
  </si>
  <si>
    <t>Lemón</t>
  </si>
  <si>
    <t>Zoe Licata</t>
  </si>
  <si>
    <t>Luis Gasco Sanchez</t>
  </si>
  <si>
    <t>Chris Palmer</t>
  </si>
  <si>
    <t>E$ Richie 6G OG™</t>
  </si>
  <si>
    <t>Tia</t>
  </si>
  <si>
    <t>Frooregard</t>
  </si>
  <si>
    <t>Fred Morstatter</t>
  </si>
  <si>
    <t>David Lazer</t>
  </si>
  <si>
    <t>Ryan J. Gallagher</t>
  </si>
  <si>
    <t>Nolan Phillips</t>
  </si>
  <si>
    <t>Laura Schelenz</t>
  </si>
  <si>
    <t>Martin Fuchs</t>
  </si>
  <si>
    <t>Daniel Scarnecchia</t>
  </si>
  <si>
    <t>Anjali Dayal</t>
  </si>
  <si>
    <t>Lauren Gilbert</t>
  </si>
  <si>
    <t>Fabio Giglietto _xD83C__xDDEA__xD83C__xDDFA_</t>
  </si>
  <si>
    <t>Arkaitz Zubiaga</t>
  </si>
  <si>
    <t>Somayeh Zamani</t>
  </si>
  <si>
    <t>Casey Fiesler</t>
  </si>
  <si>
    <t>Emmanuel Ọlámíjùwọ́n</t>
  </si>
  <si>
    <t>MPIDRnews</t>
  </si>
  <si>
    <t>PSG LSHTM</t>
  </si>
  <si>
    <t>Población CSIC</t>
  </si>
  <si>
    <t>Femquant</t>
  </si>
  <si>
    <t>Malaika</t>
  </si>
  <si>
    <t>Katherine Ognyanova</t>
  </si>
  <si>
    <t>Rstats</t>
  </si>
  <si>
    <t>Hanky Tanky</t>
  </si>
  <si>
    <t>Samin Aref</t>
  </si>
  <si>
    <t>Sebastian Kluesener</t>
  </si>
  <si>
    <t>Demografía (CSIC)</t>
  </si>
  <si>
    <t>Cornelia Brantner</t>
  </si>
  <si>
    <t>SHARE_MEA</t>
  </si>
  <si>
    <t>IUSSP</t>
  </si>
  <si>
    <t>MunziiR</t>
  </si>
  <si>
    <t>Valentina Ponomarenko</t>
  </si>
  <si>
    <t>Patrick Gerland</t>
  </si>
  <si>
    <t>Philip Guo</t>
  </si>
  <si>
    <t>Sarita Schoenebeck</t>
  </si>
  <si>
    <t>CSDE UW</t>
  </si>
  <si>
    <t>Shion Guha</t>
  </si>
  <si>
    <t>ShriramKrishnamurthi</t>
  </si>
  <si>
    <t>Camie Elias</t>
  </si>
  <si>
    <t>Matthew Calmes</t>
  </si>
  <si>
    <t>Roberto Interdonato</t>
  </si>
  <si>
    <t>Marco A. Javarone</t>
  </si>
  <si>
    <t>UM PSC</t>
  </si>
  <si>
    <t>Pop&amp;Health Research</t>
  </si>
  <si>
    <t>Chia</t>
  </si>
  <si>
    <t>Population Europe</t>
  </si>
  <si>
    <t>Diego Alburez</t>
  </si>
  <si>
    <t>André Grow</t>
  </si>
  <si>
    <t>Monica Alexander</t>
  </si>
  <si>
    <t>Morgan Raux</t>
  </si>
  <si>
    <t>Francesco Rampazzo</t>
  </si>
  <si>
    <t>UoS Social Statistics and Demography</t>
  </si>
  <si>
    <t>Angelo</t>
  </si>
  <si>
    <t>Christian Dudel</t>
  </si>
  <si>
    <t>Rebecca Sear</t>
  </si>
  <si>
    <t>dennis feehan</t>
  </si>
  <si>
    <t>Ingmar Weber</t>
  </si>
  <si>
    <t>Eddie Hunsinger</t>
  </si>
  <si>
    <t>Leonardo Gomes de Sousa</t>
  </si>
  <si>
    <t>Leo Ferres</t>
  </si>
  <si>
    <t>CassyC</t>
  </si>
  <si>
    <t>IU Informatics</t>
  </si>
  <si>
    <t>Artificial Intelligence researcher, combinging data mining, machine learning and data stream mining towards positive goals and real-world problems.</t>
  </si>
  <si>
    <t>Tweets from the TUM web communications team. 
https://t.co/2UtX6LkR4u | 
https://t.co/jnLqFukIVY | 
https://t.co/H68y9VfhuL
| Imprint: https://t.co/UVKLxs6JDU</t>
  </si>
  <si>
    <t>The 13th International AAAI Conference on Web and Social Media will be held June 2019, in Munich, Germany.</t>
  </si>
  <si>
    <t>Prof of Computational Social Science @TU_Muenchen / Bavarian School of Public Policy. Adjunct Prof @CarnegieMellon. Social Network Analysis, Social Media, #CSS.</t>
  </si>
  <si>
    <t>Scholarly infrastructure | M.A. student | Edits | Researches | Archives. Digital Humanities. History of science, data, computing Formerly: collaborating @zeynep</t>
  </si>
  <si>
    <t>Artificial &amp; Natural Intelligence; Cognition, Culture, &amp; Society; AI Ethics, Safety, &amp; Policy. Vaguely professional tweets—for more: @j2blather; fewer: @j2breve</t>
  </si>
  <si>
    <t>Computational Social Science, Wikipedia, Crowdsourcing, Pancakes</t>
  </si>
  <si>
    <t>GESIS - Leibniz-Institut für Sozialwissenschaften bietet u.a. Forschungsdaten, sozialwissenschaftliche Fachinformationen, Umfrageberatung und vieles mehr.</t>
  </si>
  <si>
    <t>Social Scientist | Director of the Max Planck Institute for Demographic Research (@MPIDRnews) | Digital and Computational Demography</t>
  </si>
  <si>
    <t>Information scientist with multi-disciplinary interests. Social media researcher at @gesis_org. Former digital studies fellow at @KlugeCtr/@librarycongress.</t>
  </si>
  <si>
    <t>Data Scientist in Computational Social Science, Science of Science @gesis_org &amp; PHD candidate @ U. of Koblenz-Landau</t>
  </si>
  <si>
    <t>The one I am living.
Lamb's Tales and KatKins. Psychology Social Housing Charities Corruption</t>
  </si>
  <si>
    <t>Rural tech geek. Proud member of the librarian resistance. Collector of mosses. Enjoyer of postcards. ✉️ box 345 05060 ✉️</t>
  </si>
  <si>
    <t>Public Scientist. Light pollution researcher at @GFZ_Potsdam (tweeting personal opinions). Follow me for cool nighttime photos, from ground, air, and space!</t>
  </si>
  <si>
    <t>Linguistics / NLProc researcher &amp; teacher; academia, ling-nerdery, social media analysis, some kid &amp; cat content
pronouns: she/her</t>
  </si>
  <si>
    <t>Institut für Maschinelle Sprachverarbeitung (IMS), Uni Stuttgart</t>
  </si>
  <si>
    <t>i'm like R2 but more belligerent</t>
  </si>
  <si>
    <t>Both kinds of trans researcher @UW. Studying&amp;/breaking gender in computers. Wrote your second-favourite paper on anarchist HCI. Ada Lovelace Fellow. (they/them)</t>
  </si>
  <si>
    <t>The personal opinions of Aaron Quigley. Human Computer Interaction Prof @SACHI_research @StAndrewsCS @univofstandrews. @SIGCHI Vice President for Conferences.</t>
  </si>
  <si>
    <t>Data Scientist @ Twitch
Social computing, information visualization, network science, and some other stuff.
If you follow me, @ me to say hi!</t>
  </si>
  <si>
    <t>아이허브 추천코드 RVB124/ 마켓컬리 추천아이디 pongdang / 허허 꿀꿀 실실.</t>
  </si>
  <si>
    <t>잠자는 비덕의 잠자는 정치계정</t>
  </si>
  <si>
    <t>대학원생 #GirlsCanDoAnything</t>
  </si>
  <si>
    <t>Lecturer of Films/Fandom Study. The X-Files/Misha Collins/US TV Shows. I write books of US TV shows, and fanficion. 저서 '미치도록 드라마틱한 세계, 미드', '팬픽션의 이해'</t>
  </si>
  <si>
    <t>촌놈. 춤은 feel이야.</t>
  </si>
  <si>
    <t>즐기면서☝</t>
  </si>
  <si>
    <t>프사: https://t.co/DPDa3PuQci (CC-BY-NC-SA 2.0)</t>
  </si>
  <si>
    <t>렛잇비↘ 렛잇↗비↗ 렛잇비↘↘ 렛잇↘비↗</t>
  </si>
  <si>
    <t>_xD83D__xDE08_셰캐리언 Shakarian_xD83D__xDE08_ /베트라이더 Vetryder_xD83D__xDE08_/_xD83D__xDE08_ME 매펙1,2,3 +안드 /드에/ 데스티니 하는중~ /Star Trek 시리즈/ 닉:매가보약</t>
  </si>
  <si>
    <t>하드코어 무성애자 / 일단은 pc 게이머 / 비팔알림 끔 / 웰멧_xD83D__xDC81_‍♀️_xD83E__xDD26_‍♀️ / ✨매스이펙트 하고 우는중✨/ 아가리 남혐 안할려고 노력함 / 탈코진행중 / 6B하자</t>
  </si>
  <si>
    <t>맨날 술이야_xD83E__xDD43_</t>
  </si>
  <si>
    <t>_xD83C__xDF52__xD83C__xDF1C__xD83D__xDC96_ _xD83C__xDF6B__xD83C__xDF52_ 팽창하는 지금 폭발 직전인 기분. A small, good thing. LIFE is a series of MOMENTS.</t>
  </si>
  <si>
    <t>Умение и труд на благо Родине</t>
  </si>
  <si>
    <t>_xD83C__xDFF3_️‍_xD83C__xDF08_ 사담 RT 덕질 | 0n년생 멀티러 | MARVEL | 레미제라블 | ⭐️WARS | 은하영웅전설 | 셸리 케이건 | 기타등등 | 리버시블 올라운더 | 쩜오디 스포계 @Skewered0426 | 체인블락 사용 중. FUBM free</t>
  </si>
  <si>
    <t>cats can do anything!</t>
  </si>
  <si>
    <t>프사출처:레진코믹스 망고의 뼈</t>
  </si>
  <si>
    <t>혁명 아니면 멸종 // 술? @onemoreroundplz</t>
  </si>
  <si>
    <t>알티 많고 폭트합니다. 배우 김꽃비만 궁금하신 분은 @flowerain2nd 여기로</t>
  </si>
  <si>
    <t>[ identity V 게임•덕질계는 디엠으로 와줘요! ]</t>
  </si>
  <si>
    <t>_xD83D__xDEAB_도검난무 진격거 오소마츠상 페그오 앙스타 등등 우익 우익논란 장르_xD83D__xDEAB_
i can't eng jp only kr
맞팔은 멘션주세용
노맞팔 디엠 안보여요ㅠ</t>
  </si>
  <si>
    <t>최고존엄엠페러현님</t>
  </si>
  <si>
    <t>조별 도대체 왜 하는거냐 그거</t>
  </si>
  <si>
    <t>쩜오디 잡덕에 알티머신입니다 최애는 쌓이는것/덕계는 팔언팔 블언블 자유롭게 하세요 말 걸면 매우 좋아함</t>
  </si>
  <si>
    <t>#고은_글 해리포터 (론 위즐리) 한국 2.5D (유해진 김윤석 엄기준 한지상) 마블 시네마틱 유니버스 (MCU) (배너 팔콘) Girls can do anything</t>
  </si>
  <si>
    <t>✨찍는페미 활동가✨ http://asked.kr/uni01342</t>
  </si>
  <si>
    <t>여행 아트&amp;문화 인테리어 정치 타고난 채식주의자 바이</t>
  </si>
  <si>
    <t>_xD83D__xDE4B_‍♀️_xD83E__xDD26_‍♀️밀드레드/_xD83D__xDC8E_스유/_xD83D__xDC69_‍_xD83C__xDF3E_빨간머리앤/_xD83D__xDD2B_남부의여왕/☠_xD83C__xDF67_합해파/_xD83D__xDCAA__xD83D__xDD31_쉬라/_xD83C__xDFAE_겜덕/
자지안사요/ 여성주연서사만 주워먹는사람_xD83D__xDE09_ 탈코인_xD83D__xDC87_‍♂️</t>
  </si>
  <si>
    <t>_xD83D__xDD95_호모포비아꺼져_xD83D__xDD95_캣닢키우는중
_xD83C__xDFF3_️‍_xD83C__xDF08__xD83C__xDFF3_️‍_xD83C__xDF08__xD83C__xDFF3_️‍_xD83C__xDF08__xD83C__xDFF3_️‍_xD83C__xDF08__xD83C__xDFF3_️‍_xD83C__xDF08__xD83C__xDFF3_️‍_xD83C__xDF08__xD83C__xDFF3_️‍_xD83C__xDF08__xD83C__xDFF3_️‍_xD83C__xDF08__xD83C__xDFF3_️‍_xD83C__xDF08__xD83C__xDFF3_️‍_xD83C__xDF08__xD83C__xDFF3_️‍_xD83C__xDF08__xD83C__xDFF3_️‍_xD83C__xDF08__xD83C__xDFF3_️‍_xD83C__xDF08__xD83C__xDFF3_️‍_xD83C__xDF08__xD83C__xDFF3_️‍_xD83C__xDF08__xD83C__xDFF3_️‍_xD83C__xDF08__xD83C__xDFF3_️‍_xD83C__xDF08__xD83C__xDFF3_️‍_xD83C__xDF08__xD83C__xDFF3_️‍_xD83C__xDF08__xD83C__xDFF3_️‍_xD83C__xDF08_
감성적이지만 사람을 죽이지않음</t>
  </si>
  <si>
    <t>FUB FREE/Rockyee/@MillpieW  _xD83D__xDC96_</t>
  </si>
  <si>
    <t>좋아하는 것들에 대해</t>
  </si>
  <si>
    <t>you dumbass</t>
  </si>
  <si>
    <t>밍갸의 19951103번째 세포 속 미토콘드리아 플텍 @zzinman_panda</t>
  </si>
  <si>
    <t>책덕, 드덕, 영덕
₍₍(ง˘ω˘)ว⁾⁾ ₍₍(ง˘ω˘)ว⁾⁾</t>
  </si>
  <si>
    <t>김선바님 류제홍님 베니님 사토미님 변요한님 그대들은 도덕책,,(´°̥̥̥̥̥̥̥̥ω°̥̥̥̥̥̥̥̥｀)</t>
  </si>
  <si>
    <t>퍼오인 핀치리스 + 불씨가 남아있는 아궁이스러운 느낌으로 해리스네 / 비덕차단합니다</t>
  </si>
  <si>
    <t>얕고 넓게 좋아함*그렇게 안넓을 수 있음 주의*아마 데이빗 보위를 가장 오래 좋아해왔을듯</t>
  </si>
  <si>
    <t>パセリ Whisk セルクです。
모르는 분 팔로 안 받아요
[30회차] 쿠로바스/하이큐/도검/킹프리.
목일목/다이스가다이/야겐기네/미나토 오빠 진짜 사랑해 많이 사랑해. 카케타이카케. 동축 리버시블러
黒バス/ハイキュー/刀剣乱舞/キンプリ. 木日木/大菅大/薬研杵/ミナト_xD83D__xDC95_カケタイカケ</t>
  </si>
  <si>
    <t>憧れはきっと明日の道しるべ • 十王院カケル_xD83E__xDDE1_ • 大人 • 韓国語と英語少しOK • 夢はエーデルローズ新入生高2たちのデビュー</t>
  </si>
  <si>
    <t>成人 구독알티</t>
  </si>
  <si>
    <t>[구부전], [안개와 더러운 공기 속에서], [마지막 테스트], [추억충], [마지막 피 한 방울까지], [각자의 시간 속에서], [민트의 세계], [두 번째 유모], [그 겨울, 손탁 호텔에서], [캘리번], [그깟 공놀이] | 극장 마스킹 정보 http://goo.gl/y6Idv1</t>
  </si>
  <si>
    <t>떡볶이!!!!</t>
  </si>
  <si>
    <t>알티마음 막눌러서 죄송합니다 근데 진짜 누르고싶었어요</t>
  </si>
  <si>
    <t>루이신 좌우고정 ルヰシン 左右固定 헤더 첨지님</t>
  </si>
  <si>
    <t>구독구독_xD83D__xDE18_(성인입니다)
덕질에자아의탁하지말자</t>
  </si>
  <si>
    <t>에이섹슈얼 에이로맨틱 시스젠더 여성, 페미니스트 / 트젠•비건 혐오닉 보이는 대로 블락 / 리트윗 많음 / 마비노기, 쿠키런 합니다</t>
  </si>
  <si>
    <t>재빠[ゼパ]20↑/맞팔은성인만 싫은소리많이하니까팔로추천안합니다 성차별은 좀 하지만 여자한텐 좋은 친구</t>
  </si>
  <si>
    <t>Adult 成人済み. 본진 T&amp;B MARVEL RDJ 하야미 쇼. 쵱캐 코테츠 토니 제이(클로저스) 시로(볼트론). 쵱컾 兎虎 Stony 제이유정, 최애른경향. 적립형 잡덕. 안젤리크 밧사로드 셜록홈즈 스타워즈 등등등 팝니다 헤더 @kashiyan_TnB님!</t>
  </si>
  <si>
    <t>화승火昇 불꽃의 날아오름/ 계정이동 했습니다! / 입시 동결 조만간 갑니다</t>
  </si>
  <si>
    <t>18↑ 욕트폭트우울트 삶이힘듬
NOPEYASS1818</t>
  </si>
  <si>
    <t>안락한삶에도움이되는소량의청산가리</t>
  </si>
  <si>
    <t>잡담,게임얘기多,그림은 자주 안 올라옵니다 / FUB free</t>
  </si>
  <si>
    <t>망한듯 @guri_neverland</t>
  </si>
  <si>
    <t>바보인 게 뭐가 나빠! / 나빠. 그리고 알몸인 것도 사실은 나빠.</t>
  </si>
  <si>
    <t>A disastrously lazy guy with PhD in Biological Science, graduated from KAIST, S Korea. An unfathomably devious far-flung correspondent at http://rogerebert.com.</t>
  </si>
  <si>
    <t>잡덕. 20↑. 리트윗이 아주 정말 매우 엄청 너무 많음. 트윗 자주 지웁니다. 체인블락 돌림./☘️Alter_4u _xD83C__xDF40_Estinien_4u</t>
  </si>
  <si>
    <t>AC, Destiny2 등등 잡덕 Eng ok, 쉬엄 쉬엄갑니다 요샌 열심히 데스티니 하는중 fub free | nsfw @foggy_night___</t>
  </si>
  <si>
    <t>김연아 버모네 피겨 야구 NC다이노스 kt위즈 the sea inside 동주 우리들 땐뽀걸즈(다큐) 스파이더맨 뉴유니버스 SADE ADU 국카스텐 박사가 사랑한수식 3월의 라이온 호텔아프리카 김숙 송은이 이종욱 손시헌 장현식 양의지다!!! 린의지!!!_xD83D__xDE0D__xD83E__xDD23__xD83E__xDD29__xD83E__xDD73__xD83D__xDE3B_전문구독러</t>
  </si>
  <si>
    <t>스타워즈를 보세요 로그원을 보시면 더 좋아요 / 인장은 쵸퍼님 @ga1axyscoundrel</t>
  </si>
  <si>
    <t>Girls Can Do Anything!</t>
  </si>
  <si>
    <t>game graphic designer</t>
  </si>
  <si>
    <t>겜덕 / 바웨 본진 / 베데스다, 옵시디언 첨가 / 성인 글러 / 겜덕이시면 FUB Free / 이외엔 블언블 / 맞팔은 멘션 / 프사는 렌님 모멘님 / 헤더는 늘보님!</t>
  </si>
  <si>
    <t>잡덕까빠.스포계→ @_Ra42_
하야바레❌
마이티브라더즈오시_xD83D__xDC68_‍⚕️_xD83C__xDFAE__xD83D__xDC7E_</t>
  </si>
  <si>
    <t>서사부터 흥행까지 모든 게 망한 찐쿠소애니 아나스타샤(1997) 얘기 해주실 분</t>
  </si>
  <si>
    <t>M. KMD/千早P/アイマス/반도리(한)/이벤터
맞팔은 팔로 후 신청한 사람 한정으로 받습니다.
フォロー後あいさつする人だけ返し</t>
  </si>
  <si>
    <t>계정분리가 뭐야 몰라 그런거</t>
  </si>
  <si>
    <t>영화더쿠. 스포도 함. 팔로는 성인여덕만(알계 플텍 블락) 언블락뮤트 프리. 과도한 밈 소비 출처 모를 유행어 여혐 국산 개저영화 여혐게이 싫어함.</t>
  </si>
  <si>
    <t>흰범 / TIGRIS / 20⬆ / FF14 빰빰 / 언약자, 르베유르와 새벽의 현자들을 사랑함 / 본계 = 잡덕계, 일상계  / 파판스포계 @tigris_FFXIV</t>
  </si>
  <si>
    <t>Alpacas. Capybaras. Dinosaurs. Disability Advocacy. Paleoart. Puffins. Quolls. Sea otters. Snow leopards.</t>
  </si>
  <si>
    <t>에이로맨틱</t>
  </si>
  <si>
    <t>초단위로 앓는 장르가 달라지는 잡덕 (⚠️스포일러 필터 없음)</t>
  </si>
  <si>
    <t>_xD83D__xDC3A__xD83E__xDD40_│夢女│Bプロ/ボイきら/夢キャス/アイナナ/プリスト/うたプリ│ディアヴォ/生け贄謳り/タナナイ│黒バス│彩雲国│KUBERA/어공주│豊永利行/小野友樹/島崎信長/KENN│その他色々│日本語勉強中│※모든 창작물의 무단불펌 및 도용, 공유를 금지합니다.│연성 거의 안 함… 볼 거 없어요…</t>
  </si>
  <si>
    <t>이쯤되면 프로알티러</t>
  </si>
  <si>
    <t>근육 떡대와 기빨린 아저씨들을 동시에 좋아하는 사람</t>
  </si>
  <si>
    <t>eggsy❌harry, 20⬆️</t>
  </si>
  <si>
    <t>조용히 이것저것 덕질하는 계정</t>
  </si>
  <si>
    <t>앤와슾스포중/이딴세상 사는데 환멸이 난다/성인</t>
  </si>
  <si>
    <t>아무말러. 본진은 앤트맨, 앤트맨과 와스프 주력. 앤트맨&amp;와스프 최애.  타장르언급도 많습니다. 미러블락사용중. 후방주의 계정:@4nt_spider_zzz 스포계:@marvel_dreamer</t>
  </si>
  <si>
    <t>FF14☆모그리
헤더협찬 우니
프사협찬 롱님☆
언팔&amp;블언 프리</t>
  </si>
  <si>
    <t>페미니즘 공부중 / 동동이 계정 ➡️ @LOVE_LeeDD / RT대마왕 / 왕 잡 덕</t>
  </si>
  <si>
    <t>느낌표 많이 씀//본진 ☆메이플☆/그 외의 것들도 판다(나츠메, 늪지대 등)//여러분 프리드는 사랑입니다/그림러/낯많이가림</t>
  </si>
  <si>
    <t>라기_xD83C__xDFB2_/22/젠더플루이드 바이-데미로맨틱 그레이섹슈얼_xD83C__xDFF3_️‍_xD83C__xDF08_
日本語/English/FUB FREE/맞팔은 멘션주세여~나는 누구든 사랑할 수 있고 무엇이든 될 수 있다.~
#에이스펙트럼우산습격단 #에이스_우산습격단</t>
  </si>
  <si>
    <t>몬스터하이, 에버 애프터 하이 등 패션돌 본진인 잡덕/프리파라계 @chano_star</t>
  </si>
  <si>
    <t>오르슈팡...드디어 만났어요!! ㅠㅁㅠ/ 펠의 파판계 /성인 /모그리섭 /모험오르 리버시블, 풀크모험도 리버시블/ 탐라 대화 ㅇ/日本語下手です/オルシュファン/光オル&amp;オル光/전투보단 채작 중심/팔로시 아래의 상세플필을 참고해주세요!/Do not use my artworks/LGBT혐오반대</t>
  </si>
  <si>
    <t>생산은 잘 못하고 주로 소비합니다. 예의상 맞팔하는 일은 없고요, 재미있거나 유익한 정보 올려주시는 분만 팔로우해요. 몽땅 읽기가 원칙이라 늘상 폭트하시는 분은 언팔합니다.</t>
  </si>
  <si>
    <t>덕질- 스토니,토니른, 마블, 레일로, 스타워즈, 콜린, 신동사, 말렉, 섀도우헌터스, 잰슨민호, 아서빌, 킹아서, 에이단.
토니_xD83D__xDC95_- @ToTo_stark
성인분만 팔로 부탁 드립니다._xD83D__xDE4F_
이별은 블언블로 부탁드립니다.</t>
  </si>
  <si>
    <t>데레스테-142's P_xD83C__xDF44__xD83D__xDC9C__xD83D__xDC7B_ | 반도리-코코로_xD83D__xDC9B_ | 킹프리-루이_xD83C__xDF19_ | 전독시-중독 | 마도조사-망무 | 란카_xD83D__xDC9A_ | 힢마-돗포_xD83D__xDC54_ | 준칼-카르나 | 레드벨벳 | 인장 미칸느님 커미션</t>
  </si>
  <si>
    <t>Feminist/</t>
  </si>
  <si>
    <t>3n／기락부인 洛洛夫人 阿薯 ／맞팔은 멘션／글쟁이, 노멀러, 드림러, 굿즈 소비러／창작, 주기락, 신의퀴즈, 김명준님／드림 지뢰이신 분 &amp; 공개계로 주의 문구 없이 스포하시는 분 블락／기락른, 꾸금 수위, 오토메비엘 지뢰／文字書き／周棋洛、キラ／r-18、乙女BL地雷</t>
  </si>
  <si>
    <t>#나는페미니스트입니다</t>
  </si>
  <si>
    <t>시야를 더 넓고 깊게 하고 싶은 얄팍한 잡덕. RT머신이되 마음편한 것만 RT하진 않으려 합니다.
각종 사이비 종교계정은 사절합니다. 즉시 블락함.
사람은 스펙트럼.</t>
  </si>
  <si>
    <t>괜찮을 것이다 결국에는</t>
  </si>
  <si>
    <t>logician, data-junkie-nerd, living macro-economy-data-container, politics, german econ-enfant-terrible, law, fairness, blogger</t>
  </si>
  <si>
    <t>Holo:w me llamo Stefany*-* &amp; me gustan los ratones'Jí*-* emms .. me dicen titi *-* ju*-* &amp; no soy pesa:)</t>
  </si>
  <si>
    <t>Der #BGE-Bot retweetet Grundeinkommens-Tweets. #grundeinkommen wählen: https://t.co/X9DTMXmdVp News: https://t.co/oeeHp9V5Wr</t>
  </si>
  <si>
    <t>Professor of computer science and media - pattern recognition, computer vision, speech recognition, deep learning, robotics.</t>
  </si>
  <si>
    <t>Alter IT Sack</t>
  </si>
  <si>
    <t>Queer &amp; proud_xD83C__xDF08_변영주감독님 디엠 기다리다가 192살 됨_xD83C__xDF52_Transphobia sucks</t>
  </si>
  <si>
    <t>ง( ᐛ )ง _xD83C__xDDF4__xD83D__xDD73__xD83C__xDDF4_
文スト/이영싫/ヨルシカ
문스독 현지 단행본 이야기를 살짝 합니다. 중요 스포일러는 말하지 않음</t>
  </si>
  <si>
    <t>이름에 영이 두개</t>
  </si>
  <si>
    <t>자유롭게 상상하려면 예리하게 볼 줄 알아야 한다.</t>
  </si>
  <si>
    <t>Dirty re-pat. Why oh why? Former Swiss trumpetbuilder and rabblerouser, current Midwestern hibernator and worrier. Still gonna make some noise.</t>
  </si>
  <si>
    <t>Currently teach Global Water Issues &amp; Sustainability @Portland_State Geography Dept | Author of Against the Fascist Creep | RTs ≠ endorsements | All tweets mine</t>
  </si>
  <si>
    <t>생활을 기록합니다.</t>
  </si>
  <si>
    <t>Mother of Claire Han</t>
  </si>
  <si>
    <t>유사종교 텐 믿습니다</t>
  </si>
  <si>
    <t>ᴄᴀᴛᴇ ʙʟᴀɴᴄʜᴇᴛᴛ | ᴄᴀʀᴏʟ | ʜᴇᴍᴛᴜʙᴇ | ʜᴇᴏ ᴄʜᴀʀᴍɪɴɢ | ɢᴜʀᴜᴍɪ | sᴛᴀʀ ᴛʀᴇᴋ ʙᴇʏᴏɴᴅ | sᴛᴀʀ ᴛʀᴇᴋ ᴅɪsᴄᴏᴠᴇʀʏ | ᴏᴄᴇᴀɴ's_xD83C__xDFB1_ | ʟᴏᴜᴅᴇʙʙɪᴇ | ʙʀᴏᴏᴋʟʏɴ ɴɪɴᴇ-ɴɪɴᴇ</t>
  </si>
  <si>
    <t>Feminist / 잡덕 / 모든 동물들이 행복하기를_xD83D__xDC96_</t>
  </si>
  <si>
    <t>말은 많이 하지않지만 알티를 많이합니다ㅠ+엄청난잡덕 
불편하신분은 편하게 블언블하세요!
                        빅스만 파는 계정:@00000291D
성인입니다!!!!!!!!!</t>
  </si>
  <si>
    <t>빛의 훈타</t>
  </si>
  <si>
    <t>말많은코요테(줄여서 '코'), 떠나실 때는 언팔해주세요(제 구독을 지켜주세요.). / 헤더 @modagit 프사 @mandy_UL / 평범하게 신화랑 유물 좋아하는 사람입니다.</t>
  </si>
  <si>
    <t>Art : https://t.co/2NDhPnAboL  Game : https://t.co/AF29blgUKA  Comic : https://t.co/84sppPU3jw
2gold.tem@gmail.com</t>
  </si>
  <si>
    <t>가끔 그림. たまに絵。한국어+日本語.</t>
  </si>
  <si>
    <t>페미니스트_xD83D__xDCAA_•인형덕•게임덕•그림러•성인•알티봇•잡덕입니다</t>
  </si>
  <si>
    <t>자유로운 우리르을 봐 자유로워_xD83D__xDC08_ 
*아무말과 리틧 폭격을 합니다</t>
  </si>
  <si>
    <t>日本で音響の勉強をしてます。変わった韓国語と日本語で呟いてます。アイマスメイン、朋花様の子豚ちゃん(ともみや、マイペースユニット）。 RT多い。 ときどきツイート全部消しちゃいます。 FUB Free / 헤더프사는 일히님이.</t>
  </si>
  <si>
    <t>F,B,R free｜game art designer | 한국어,日本語OK My english not good | 문의 메일은 이쪽 ✉sjpw96@gmail.com | ff14 펜밀 |</t>
  </si>
  <si>
    <t>FUBM free / 알티 많음 / 가히리, 우타이테, 섹시존_xD83D__xDC9A_, 아라시_xD83D__xDC9B_ 등등 잡덕 / Girls Can Do Anything</t>
  </si>
  <si>
    <t>don't touch my life, don't touch my game playin' I'm the soooooo coooooooool warrior. / 욕쟁이 / 미터기 포함 외부프로그램 좇까셈 / 겜개발자 FUB FREE 맞블락은 그냥 보이는 대로 함</t>
  </si>
  <si>
    <t>[백합] 카데바 소셜 클럽 1부완결이벤트중 [로판] 완벽한 황태자님은 현모양처가 되고 싶어! 는 9월부터 딜리헙에 연재할 예정 이제 BL만 쓰면 된다!</t>
  </si>
  <si>
    <t>感情所困 無心戀愛世</t>
  </si>
  <si>
    <t>Feminist / Disney / Kalafina / Ace</t>
  </si>
  <si>
    <t>강아지와 내 일상 &amp; 연뮤계, 정덕계. Mind your business, I do mine. 페미계 분리합니다.</t>
  </si>
  <si>
    <t>&amp;%#☆@♡덩치 큰 인외 사랑함♡@☆#%&amp;</t>
  </si>
  <si>
    <t>애인있는 레즈/페미/ rt 많이 함</t>
  </si>
  <si>
    <t>혐오자가 말이 너무 많아서 응급블락을 했어요 블언블은 없어요</t>
  </si>
  <si>
    <t>only for womyns</t>
  </si>
  <si>
    <t>지극히 개인적인</t>
  </si>
  <si>
    <t>여성주의 - 자전거 - 농구</t>
  </si>
  <si>
    <t>비디오 게임, 여캐위주 잡덕. / 아바타 시리즈 / POI / SU / Overwatch</t>
  </si>
  <si>
    <t>덕' 이외에는 블락합니다. :) 정치계, 플텍계는 팔로하셔도 블락합니다~
귤, 차(tea), 은영전, 스타트렉, 스타워즈 덕 환영. 고양이 집사님 환영. 이외에는 팔로우 하지 말아주세요.</t>
  </si>
  <si>
    <t>■눈물샘이 약하다 ■남녀컾 GL BL ■이 계정을 팔로우 하시면 저에 대한 TMI를 무상으로 제공받으실 수 있습니다. ■체인블락 사용함. 불따러랑 짭만쥬 만드는 분들이랑 마음봇이랑 지뢰컾파시는분 그리고 말 드럽게 하는 분들 블락합니다</t>
  </si>
  <si>
    <t>좃같으뇨ㅔ상 뻐끔거림업5이 못살라</t>
  </si>
  <si>
    <t>주로 게임 이야기 ❉ FF14 Global Server. 한섭은 안 합니다 ❉ 네타바레 주의 ❉ 20↑ 主にゲームの呟き。FF14FF15など ❉ 日本語はおｋですが、ツイートは殆ど韓国語なのでご注意を</t>
  </si>
  <si>
    <t>정체는 RT봇, 양, 오비츠11, 버섯 좋아♥♥한스타.....하지메!! 라비츠!! 오비츠물품 사고 입히지 않는 게으름, 라그 열심히 하는중, 식완 콜렉터, 하지메 넨도 개조중!! 쿠키런 다시 달리는중!</t>
  </si>
  <si>
    <t>쓸오(쓰로), Ssu-ro, ツロ  / 아무도 안 파는거 파는사람 / ※체인블락 돌림※</t>
  </si>
  <si>
    <t>_xD83D__xDE4B_‍♀️_xD83D__xDDE3_”_xD83D__xDCA2__xD83D__xDC0C_”//_xD83D__xDD1E_//_xD83C__xDD97__xD83C__xDDF0__xD83C__xDDF7__xD83C__xDDEF__xD83C__xDDF5_//_xD83D__xDD01_//❤️_xD83D__xDC69_‍❤️‍_xD83D__xDC69_//❤️_xD83C__xDF4C__xD83D__xDEBA_//_xD83C__xDF6B_＆_xD83C__xDF4A_//I use chain block//μ'sic forever ♪♪♪♪♪♪♪♪♪</t>
  </si>
  <si>
    <t>겨울 인간 , 14학년</t>
  </si>
  <si>
    <t>GIRLS CAN DO ANYTHING
인피니트 마마무 코난 하이큐 등등 잡덕</t>
  </si>
  <si>
    <t>•톰홐 *몸모벨이_xD83C__xDF38__xD83C__xDF53_ *카5앉z *샄쿠윶으 *7ㅣ弓ㅏU연 *샤54쿠 *금흑금</t>
  </si>
  <si>
    <t>일상계가 된 구독 동물 마니 알티합니다</t>
  </si>
  <si>
    <t>비엘소비계정 _xD83E__xDD81__xD83D__xDC30_ 벨테기가 웬말이냐                                             
매일매일 현타맞으며 또 벨망가 본다...(!)
인장: @tkdgkdltmvkdltm 
헤더: @cool_kid_never</t>
  </si>
  <si>
    <t>천천히, 그저 천천히 지나갔으면 싶던 그 시간들을 좀 더 천천히 잊게 되길.
#HappyLonbaDay</t>
  </si>
  <si>
    <t>늙고 지친 대학원생. 재미없는 현생과 연구 이야기 위주. 빻은 덕질은 @quantileregress</t>
  </si>
  <si>
    <t>현수 the 부란당에 감김
불한당 구독계</t>
  </si>
  <si>
    <t>oh the weather outside is weather</t>
  </si>
  <si>
    <t>함께 식사하실 인공지능 구합니다</t>
  </si>
  <si>
    <t>조용한 구독계 / ♥와 RT / 우주 잡덕 /  불편하시다면 애기해주세요☺️</t>
  </si>
  <si>
    <t>A로맨틱/ 뉴트로이스/ 페미니스트/ 소수자혐오하는 자칭래디컬 워마드 연대안함 꺼져</t>
  </si>
  <si>
    <t>_xD83D__xDC96__xD83D__xDC9B__xD83D__xDC99_데미플루이드 팬로맨틱 옴니섹슈얼_xD83C__xDF38_우울증환자_xD83D__xDC90_ 믿는퀴어페미_xD83D__xDC0D_ #girlscandoanything #TransRightsAreHumanRights</t>
  </si>
  <si>
    <t>약간의 다정함이 정말 좋은 걸 데려올 수 있으니까요</t>
  </si>
  <si>
    <t>성인글러/쿠농 흑화 메인의 화우전반+황청,황재,고녹,적녹,자목 등/흑우적우황우 수용불가</t>
  </si>
  <si>
    <t>배아파... 부르륵...푸륵...</t>
  </si>
  <si>
    <t>20살 이상인 분들만 팔로우 부탁드립니다ㅠ0ㅠ! 잡덕입니다! NLBLGL가리지않습니다!</t>
  </si>
  <si>
    <t>퐄냥이 터져서 우주먼지가 되었습니다 짝짝짝 이건 무슨 계정인지 저도 몰라요 퀴어계인가</t>
  </si>
  <si>
    <t>모리입니다/성인/보카로 카이토 최애/BL,HL,GL 가리지않고 파는 슈퍼 잡덕.자캐,여캐덕 ts병자/알티,사담 많음/리버스 불가/_xD83D__xDC93_프레미르_xD83D__xDC93_2017.05.08~/❤아서이삭❤2018.03.18~</t>
  </si>
  <si>
    <t>뮤지컬, 연극, 만화...여러가지 그러나 내가 하는건 없다 그냥 혼잣말</t>
  </si>
  <si>
    <t>과제찌꺼지덩이</t>
  </si>
  <si>
    <t>20↑/Splatoon 2/金カム(only NL, 골카BL은 지뢰)/星のカービｲ/アシㇼパさん推し/alarm❌(off)/귀찮아</t>
  </si>
  <si>
    <t>Head of Strategic Planning Department of SHAO INDUSTRIES</t>
  </si>
  <si>
    <t>오뉴블 시즌7 나왔니?</t>
  </si>
  <si>
    <t>GL 소비러</t>
  </si>
  <si>
    <t>English major/They/Writer,Piano player/Bisexual Genderless Feminist/그림공부중/돔 무신론자 바이 젠더리스 페미/랟펨,웜,한남충 꺼져/GL&amp;BL/Age:22/♥:쉬라어글리후드더블랙라벨웹자친구米津玄師한니발 등/알티多/이별블락팔로자유</t>
  </si>
  <si>
    <t>오버워치와 데바데.</t>
  </si>
  <si>
    <t>single mom, emtech, ehealth, informatics, ebhc, MODERATE, ♫, quilts/yarn/origami, food, GF/CF, PTSD, ASD, iaido. Follows/RTs≠endorsement. Tweets my own.</t>
  </si>
  <si>
    <t>gone, forgotten, and glad of it ...</t>
  </si>
  <si>
    <t>Artist. Worker. Fond of @_Narrative. Future for Good Fellow @IFTF. Ex @upwell @ybca @policylink. These words are unabashedly mine, not bought.</t>
  </si>
  <si>
    <t>Creator of Scattertext. Machine Learning Engineer @awscloud. not the travel show host, screenwriter, or white supremacist. Views are mine.</t>
  </si>
  <si>
    <t>Computational Social Science Researcher @ISI_Fondazione, Electronic Engineer, Explorer</t>
  </si>
  <si>
    <t>Love movies, music, football, tv and scotch amateur rider, day dreamer, want to travel the world and an sdet by day</t>
  </si>
  <si>
    <t>Twitter account of the 2018 NetSci conference.</t>
  </si>
  <si>
    <t>Dedicated to all things related to the analysis of text as data and text analytics. Maintained by @kenbenoit.</t>
  </si>
  <si>
    <t>Tells stories w words &amp; data. Reads GB of text w algos. Gobbles good writing old-fashioned way. @ustreasury via @quid @caltech @kickstarter @ida_org views mine</t>
  </si>
  <si>
    <t>Director HCI Lab at WVU |  Collaborating with: @cmuhcii, @UNAM_MX |  Innovator Under 35 @MIT | Research: Crowdsourcing &amp; Civic Media</t>
  </si>
  <si>
    <t>PhD Student of Computer Science WVU. Facebook Fellow. Misinformation, Machine Learning, Crowdsourcing &amp; Social Computing.</t>
  </si>
  <si>
    <t>contributing editor @WIRED / columnist @latimesopinion / host @realTrumpcast / tv @MSNBC / MAGIC + LOSS https://tinyurl.com/y733942r / ph.d. fwiw</t>
  </si>
  <si>
    <t>Co-founder @Actual_Chat app. Co-founder @IxyLabs research team. Happy to be creating AI for a future with happy humans _xD83C__xDF3A__xD83E__xDD16__xD83E__xDD17_</t>
  </si>
  <si>
    <t>I am researcher who studies information technologies and society.</t>
  </si>
  <si>
    <t>Nobody's home/The more you know the crazier you look/when u start to feel comfortable..question yourself.. did they get me?The Agenda's Alive.Just Smile #KK</t>
  </si>
  <si>
    <t>Educator, researcher, entrepreneur. Ohio Eminent Scholar @knoesis on Computing for Human Experience, Web 3.0, Semantic+Social+Sensor Web/WoT.</t>
  </si>
  <si>
    <t>Internet Linguist. BECAUSE INTERNET, my book about internet language, out July 23. Resident Linguist @WIRED (&amp; @TheToast). Podcast @lingthusiasm. she/her</t>
  </si>
  <si>
    <t>PhD in CS. @knoesis &amp; @wrightstate alumnus. Works on Emoji Understanding, NLP, Applied ML &amp; DL. Creator of #EmojiNet https://t.co/Kh2YLVOy9q Go @bengals!</t>
  </si>
  <si>
    <t>WIRED is where tomorrow is realized.</t>
  </si>
  <si>
    <t>Linguistics and language, data science and artificial intelligence, UX and design, travel, San Francisco. Want to talk about emoticons, emoji or AI?</t>
  </si>
  <si>
    <t>Linguist / lexicographer / @WSJ columnist / @TheAtlantic contributing editor / all-around word nut.</t>
  </si>
  <si>
    <t>PhD candidate at @gesis_org - Leibniz Institute for the Social Sciences. Interested in network science, user modeling and machine learning.</t>
  </si>
  <si>
    <t>Researcher at @dtic_upf @eurecat_news @decidimbcn @participa_lab @datanalysis15M
#computationalsocialscience #socialsystems #technopolitics #dataviz #sna</t>
  </si>
  <si>
    <t>TEM @digityser Co-Captain @armadalive | Like to promote #Indieweb Grow #CivicTech Learn #Dataviz Use #RSS Test #Blockchain  rmdes@fosstodon.org</t>
  </si>
  <si>
    <t>Physicist, Applied Math professor, @gisc_group, @uc3m, Spain. Research on complex systems &amp; applications of phys &amp; math to social science. Opinions are my own</t>
  </si>
  <si>
    <t>assistant professor at @_ksu | interests: web/network/data sciences</t>
  </si>
  <si>
    <t>CS PhD Candidate @Stanford.   Developing data science methods that leverage large-scale behavioral data to improve human well-being. 
Joining @uwcse 1/2019.</t>
  </si>
  <si>
    <t>Big Data, Data Science, Huge Data, Tableau, Analytics, Business Intelligence, Google, Hadoop, Data Influencer news</t>
  </si>
  <si>
    <t>Associate Prof, @NYUDataScience @NYUpolitics. DGS of one of the greatest programs on the planet. Coordinator #textasdata: https://t.co/2WB7PUHaFZ</t>
  </si>
  <si>
    <t>Official profile of the Center for Data Science at NYU, home of the Master's and Ph.D. in Data Science, and part of the Moore-Sloan Data Science Environment</t>
  </si>
  <si>
    <t>media knowledge discovery nlp big data ML deeplearning recsys econ math incentives mechanism design finance networks bridges boundaries VP ML Engineering Hearst</t>
  </si>
  <si>
    <t>Training the next generation of data scientists and developing innovative technology to serve society. Founded at @CUSEAS in 2012, now @Columbia-wide.</t>
  </si>
  <si>
    <t>Social computing/Computational social science researcher: social media + AI/ML + mental health. Assistant Professor at @gtcomputing</t>
  </si>
  <si>
    <t>PhD CS student at Stony Brook. Research Interests: Algorithmic Fairness, Human-Centered AI, Data Visualization, Social Computing</t>
  </si>
  <si>
    <t>Librarian, Open Access advocate, Academy of Fine Arts Vienna, interested in #openaccess #openscience...#scholcomm...#digitalhumanities... Views are my own!</t>
  </si>
  <si>
    <t>Technically retired analyst, writer, poet, amateur historian, art, econ, politics and food lover. Profile picture is a cartoon drawn by a troll I cleaned up.</t>
  </si>
  <si>
    <t>Sehen, staunen, berichten für http://t.co/Sn90iUUM29 #weltvollerwunder Regeln? Demokratie? Information? Desinformation? Der Mensch ist gut.</t>
  </si>
  <si>
    <t>Blog doktorskih študentov statistike. @aslavec @crtahlin @marijapaladin @katkakosmrlj @romunov @ninalamut @BoYoB_MC</t>
  </si>
  <si>
    <t>The Natural Language Processing Group at the University of Edinburgh</t>
  </si>
  <si>
    <t>Lecturer (assistant prof) @InfAtEd &amp; fellow @turinginst.
Interests: Social Computing, Data mining, and Arabic NLP</t>
  </si>
  <si>
    <t>Linguational Computist</t>
  </si>
  <si>
    <t>PhD student at Indian Institute of Technology Hyderabad. Interested in Social Media, IR, NLP, etc..</t>
  </si>
  <si>
    <t>Associate Professor in NLP at Uni Edinburgh / Uni Amsterdam</t>
  </si>
  <si>
    <t>PhD Student, University of Edinburgh</t>
  </si>
  <si>
    <t>Aprendiz de quimica y visibilizacion d mujeres en la ciencia en todos lugares pero sobre todo en las calles. Actualmente en #11F https://t.co/Wdy3YRZ0iZ</t>
  </si>
  <si>
    <t>Doctoral candidate at @georgiatech HCC. Social computing, data science, ML for deviant behaviors on social media.</t>
  </si>
  <si>
    <t>Researcher @MIT_CSAIL @BKCHarvard improving online discussion systems. Formerly @GoogleAI @MSFTResearch @Gates_Cambridge, SWE @newscred, tennis @rutgersU</t>
  </si>
  <si>
    <t>I am pretty deterministic and pretty simple; love to talk and love to go out. Conscientious - Courteous - Assertive. #Fastian</t>
  </si>
  <si>
    <t>鳥取大学教授。工学部機械物理系学科。計算社会科学研究会主査。Complex Systems SocietyのCouncil。研究分野は社会物理学、計算社会科学。 使用してるのは、新MacBook, iPad Pro, 自分の手、自分の眼</t>
  </si>
  <si>
    <t>複雑系→SI系→Web系。データ解析やってます。博士（情報科学）。複雑系・人工生命・計算社会科学・理論生物学・進化心理学・ゲーム理論に興味があります。 Slide: http://www.slideshare.net/MasanoriTakano1 Blog: http://mtkn.hatenablog.com/</t>
  </si>
  <si>
    <t>天文学でDr，けど通信系に就職。グラフ可視化とか機械学習とか高速化とか．中間管理職．  AgentSimulation/Factorization/Graph/visualization/Topigraphy/MIC/GPU/GRAPE＠京大/東工大/理研/東大/電話/電通大（客員）</t>
  </si>
  <si>
    <t>{Social, Data, Network} Scientist. @CUInfoScience assistant professor. Research on collaboration, games, misinformation, sequences, cannabis. [he/his/him]</t>
  </si>
  <si>
    <t>I like chocolate.</t>
  </si>
  <si>
    <t>Try @accountanalysis to get insights about any Twitter account. // Meet me at #rp19 
_xD83D__xDCDC_ Code of Conduct: https://t.co/LrodE5b3wK…</t>
  </si>
  <si>
    <t>"Meine Brüder, weitverstreut mögt ihr auch sein, denkt daran, die neue Zeit kommt nicht von allein." (sisters as well) - Fanclub #JETZT @Peter_Pilz</t>
  </si>
  <si>
    <t>openscience  | sts | visualization | critical data studies | digitalmethods | social studies of social science | citizen social science | technology and society</t>
  </si>
  <si>
    <t>Jeden ersten Donnerstag im Monat, in Wien im @MetalabVie</t>
  </si>
  <si>
    <t>Research Fellow working on data mining, machine learning and social computing.</t>
  </si>
  <si>
    <t>foda-se</t>
  </si>
  <si>
    <t>PhD student focused on Signed Networks: Modeling, Measuring, and Mining (Lab: https://t.co/FCe402ANly)</t>
  </si>
  <si>
    <t>4GW researcher. Former chief, SFOR CJ2 Special Projects. Specialties: counter-terrorism, counter-mafia, Balkans. Retired sr civ intel analyst. PhD Soc Stanford.</t>
  </si>
  <si>
    <t>seeker of knowledge, smartass, flawed.  #PoliticalJunkie
#TheResistance • #blϻ • #ϻϵtϴϴ • ϵͷδ thϵ stῖgϻα on MHI • #CKD
#FuckTrump</t>
  </si>
  <si>
    <t>Research group leader @CISPA. Working on machine learning privacy, biomedical privacy, and social network privacy. My tweets are my own.</t>
  </si>
  <si>
    <t>Asst. Professor, Computer Science, University of Alabama at Birmingham. Co-author of 1st and 2nd peer-reviewed papers on rare Pepes. Meme scholar. #cuckademic</t>
  </si>
  <si>
    <t>Assistant Professor @ University of Michigan, School of Information</t>
  </si>
  <si>
    <t>Data Science · Wearable sensors · Digital Epidemiology · Network Science. Scientific Director @ISI_Fondazione. https://t.co/xoSUF37mVu co-founder.</t>
  </si>
  <si>
    <t>Living, thinking, inquiring, tinkering with data &amp; network science for social good --
Assistant Professor in Computer Science</t>
  </si>
  <si>
    <t>Tenure-track assistant professor at EPFL, Data Science Lab (dlab)</t>
  </si>
  <si>
    <t>Data Science Reserch Fellow, PhD(c) at Politecnico Milano. Formerly R&amp;D Engineer @Vodafone &amp; Business Analyst @Accenture #Startup #AI #MachineLearning  #BigData</t>
  </si>
  <si>
    <t>Postdoc at NYU’s @smapp_nyu. Previously @hcil_umd/ Studying social movements, crises, and other problems in social media. Cyber security in a past life</t>
  </si>
  <si>
    <t>Making enterprise applications intelligent, interested in social informatics and health informatics, Senior Research Associate, @UCL and Research Scientist @NYU</t>
  </si>
  <si>
    <t>Unofficial bot posting recent scientific paper e-prints every hour, run by @yddt</t>
  </si>
  <si>
    <t>Assistant Professor @ Delaware State University | Cybersecurity &amp; Data Science</t>
  </si>
  <si>
    <t>researcher at msr nyc, adjunct at columbia</t>
  </si>
  <si>
    <t>All models are wrong, but some are useful</t>
  </si>
  <si>
    <t>principal researcher @MSFTResearch. social media. data bias. causal analysis. computational social science. ai. systems. more. tweets represent my own opinions.</t>
  </si>
  <si>
    <t>PhD #AcademicTwitter | NTU Singapore | UPenn | Adobe I NLP, computational social science | Tweets may occasionally self-destruct | I support public radio!</t>
  </si>
  <si>
    <t>NetSci is the leading conference on Network Science and it aims to bring together leading researchers, practitioners, and teachers in network science.</t>
  </si>
  <si>
    <t>I dig JavaScript, science, open-source, web standards, chocolate stouts, and the Kansas Jayhawks. I code things @Quid.</t>
  </si>
  <si>
    <t>PhD Student at Old Dominion University; web science/digital libraries/web archiving. Opinions are my own and retweets are not necessarily endorsements.</t>
  </si>
  <si>
    <t>Devlopr @coopdigital. Avoiding watermelons, asking questions, typing, semi-colons?</t>
  </si>
  <si>
    <t>All about people, culture &amp; technology.</t>
  </si>
  <si>
    <t>Principal designer @CoopDigital http://coop.co.uk/designsystem Director http://manchestersfinest.com / @mrcfinest Noise maker @HEAVYCRATES</t>
  </si>
  <si>
    <t>Professor, father, husband, human</t>
  </si>
  <si>
    <t>JProf in Computer Science at Univ. Koblenz &amp; head of Data Science team at GESIS. Interested in  computational social science, networks and data science.</t>
  </si>
  <si>
    <t>Marwick, @UNCDeptComm &amp; @datasociety. Studies social media &amp; society. Loves fantasy/sci-fi, pop culture, &amp; feminism. _xD83D__xDC85__xD83C__xDFFB_ she/her/femme</t>
  </si>
  <si>
    <t>Official account for the Communication &amp; Technology Division of the International Communication Association, @katypearce &amp; @commfox &amp; @anneohirsch at the wheel</t>
  </si>
  <si>
    <t>New media researcher at the Dept. of Comm. at Hebrew University of Jerusalem. Study sharing and unfriending. Author: The Age of Sharing. Views my own.</t>
  </si>
  <si>
    <t>Associate Prof @TUKleinCollege ADVPR | I study consumer culture. My book, ON TREND: THE BUSINESS OF FORECASTING THE FUTURE, publishes in 2019| Chair, @ICAPopCom</t>
  </si>
  <si>
    <t>a professor</t>
  </si>
  <si>
    <t>Available for buddy comedies directed by Kiwis.</t>
  </si>
  <si>
    <t>Podcast, digital identity and user research/strategy. Fmr @panoply, @nymag, @wnyc. Ph.D. @uncsils. Consulting on audio and audience strategy. Also likes birds.</t>
  </si>
  <si>
    <t>Started this account to keep in touch with Twitch mates. Also commentary on anti-GMO movement and other conspiracy theories and their spread online + elsewhere.</t>
  </si>
  <si>
    <t>Leader of the Labour Party.</t>
  </si>
  <si>
    <t>The last bastion of free speech', founded in 1823; the Oxford Union is the most famous debating society in the world. https://youtube.com/oxfordunion.</t>
  </si>
  <si>
    <t>Fighting antisemitism _xD83D__xDC4A__xD83C__xDFFC_. Truth, Emet, אמת</t>
  </si>
  <si>
    <t>Web App - Developer, PHP, Java and Javascript Programmer, BDD/TDD advocate. Software Engineer.</t>
  </si>
  <si>
    <t>I research social media, information diffusion, collective online participation.</t>
  </si>
  <si>
    <t>Grad student @LTIatCMU @carnegiemellon | Federal Affairs chair @cmugsa | Director Comms. @NAGPS Northeast. Working on ML and NLP.</t>
  </si>
  <si>
    <t>Ph.D. student @cmuhcii working on accessibility tech for people with visual impairments. VP of Communications for @cmugsa.</t>
  </si>
  <si>
    <t>Postdoc at @cmuhcii. Sometimes reinventing is appropriate. #a11y #chairable #UX #UMBCAlum</t>
  </si>
  <si>
    <t>prof &amp; phd director at @cmuhcii, @ltiatcmu. . #a11y, people, HCI, AI, @acm_fca, runner, dad, Pittsburgh❄️… I’m an extrovert on twitter.</t>
  </si>
  <si>
    <t>Postdoc at @NUnetsi, PhD in Informatics at Indiana University. Developed @Botometer -- Microsoft Research Intern (2014,2015)
#networkscience, #machinelearning</t>
  </si>
  <si>
    <t>Leading a team of research scientists at @Snap. Also, affiliate professor at @UW. Formerly @MSFTResearch @Scratch @MIT @MediaLab  @BKCHarvard _xD83C__xDDF2__xD83C__xDDFD_ expat.</t>
  </si>
  <si>
    <t>A language learner. A Cognitive Science learner (fake). A graduate student at UC San Diego.</t>
  </si>
  <si>
    <t>雑食系の研究者。興味あることはなんでもやります。まあキーワード的には：AI、知識処理、セマンティックWeb、情報共有、CGM分析、図書館情報、、、ほんとになにやっているだか。</t>
  </si>
  <si>
    <t>I´m an aggregator of developer content guides, tips and news, Curated by @danielbastos All languages are welcome #NET #Javascript #Java #Ruby #Python #Lua #GO</t>
  </si>
  <si>
    <t>PhD candidate at the Center for Doctoral Training in Data Science at the University of Edinburgh. NLP, machine learning, emoji and people.</t>
  </si>
  <si>
    <t>Assistant professor of Human-Computer Interaction. Researching role of algorithms and social interactions in livestreaming, esports, gaming, and social media.</t>
  </si>
  <si>
    <t>The Upgrade tech columnist for Medium https://medium.com/s/the-upgrade Tech + Social Media expert. TV guy. YouTube: https://bit.ly/2DlDKfp Ex- @Mashable, @PCMag</t>
  </si>
  <si>
    <t>Words matter. Learn more at https://t.co/KXvi8xUeaK. For support go to @MediumSupport or https://t.co/A7QR3wf377. To contact us,  email yourfriends@medium.com.</t>
  </si>
  <si>
    <t>Student. Computer Science. Class of 'whenever UWI frees me'.
@Arsenal FC ❤
IG: tiannamcorrie</t>
  </si>
  <si>
    <t>Georgia girl living in LA. Recovering Mommy Vlogger.</t>
  </si>
  <si>
    <t>✌_xD83C__xDFFB_✌✌_xD83C__xDFFD_✌_xD83C__xDFFE_✌_xD83C__xDFFF_</t>
  </si>
  <si>
    <t>googly eye aficionado _xD83D__xDC40_</t>
  </si>
  <si>
    <t>Conservative. Tweeting the truth, no matter how sour.</t>
  </si>
  <si>
    <t>Intern, Hyrax Films. Asst. Editor @Newscoop. Reporter/Producer, 88.9 @WERSNEWS. Emerson College '19</t>
  </si>
  <si>
    <t>Acoustics &amp; #DataScience.PhD Researcher at @i2a2_upm and @EIT_Digital.
Former visitor at @belllabs and @TelecomPTech</t>
  </si>
  <si>
    <t>Lebron the _xD83D__xDC10_</t>
  </si>
  <si>
    <t>♪ Health, Wealth and True knowledge of self, Understanding is key #TaylorMade™ study nature not books... SC: Akhenaten314: founder of Make. Better. Decisions ™</t>
  </si>
  <si>
    <t>Manifest Destiny Nixon War On Drugs  New Jim Crow #AboriginalAwakening #WeChargeGenocide #ReparationsNOW #TheBlackMatrix #AntiBlackPropaganda</t>
  </si>
  <si>
    <t>Computational social scientist at Northeastern and Harvard Universities.</t>
  </si>
  <si>
    <t>Networks ∩ NLP ∩ Comp Social Science. PhD student @NUnetsi with @CoMMLabNU. Previously @compstorylab and @USC_ISI. Aspiring one-man band.</t>
  </si>
  <si>
    <t>Researcher @uni_tue interested in digitalization, human rights, gender, and development | Tweets in English and German</t>
  </si>
  <si>
    <t>Beobachtungen &amp; Analysen aus Politik &amp; dem sogenannten Internet. @Pluragraph, Politikberater https://t.co/9G42lZ7WWK Impressum: https://t.co/8GTPEiliKm</t>
  </si>
  <si>
    <t>@HHI_Signal. Humanitarian info/disinfo, occasional photography, former  Vermont goatherd. Views mine. Ecoute moi, camarade.</t>
  </si>
  <si>
    <t>International relations professor @FordhamNYC, researcher with @giwps. Interested in the UN, Security Council, peacekeeping, &amp; peace processes. Opinions mine.</t>
  </si>
  <si>
    <t>twenty-something @UCSanDiego political science PhD student. lapsed (astro)physicist, @qikipedia elf, @singlesjukebox writer, @Caltech alum &amp; cat lady.</t>
  </si>
  <si>
    <t>Associate Professor Department of Communication @uniurbit. Interests: social systems, internet studies. Publications: https://t.co/QqezwKvAG9</t>
  </si>
  <si>
    <t>Senior Research Fellow @warwickdcs; Human Factors in NLP, Social media, CSCW. Visiting lecturer @lsi_uned. #openknowledge</t>
  </si>
  <si>
    <t>Data Science, Social Media Mining, Machine Learning Algorithms, Computational Journalism, Digital Politics, NLP, #LetExcellenceBeYourBrand</t>
  </si>
  <si>
    <t>Faculty in @CUinfoscience by way of @gtcomputing &amp; @vanderbiltlaw. Studying social computing, law, ethics, fandom. Max level geek. Views/opinions my own!</t>
  </si>
  <si>
    <t>Lecturer @UNISWA, Program Facilitator @GHMentorships, Doctoral Fellow @SASAC_SA and  PhD Candidate @WitsDemography. #DigitalDemography #SRHR #YouthAdvocate</t>
  </si>
  <si>
    <t>Max Planck Institute for Demographic Research (MPIDR), Rostock, Germany. News &amp; press releases.</t>
  </si>
  <si>
    <t>Twitter feed of the Population Studies Group at the London School of Hygiene and Tropical Medicine</t>
  </si>
  <si>
    <t>Grupo de Dinámicas Demográficas del CSIC. Sharing Scientific Research on Social Demography and Population Studies. Spanglish. Views our own</t>
  </si>
  <si>
    <t>Network of researchers interested in feminist, quantitative social science #femquant17 #feminism #socialscience Co-ordinated by @Rose_E_Cook &amp; @JenChanf</t>
  </si>
  <si>
    <t>Market Research + Strategy | Big Data Analytics | Brand | Innovation | Communication | Broad + Niche Target Audiences</t>
  </si>
  <si>
    <t>Research: tech, politics &amp; media, networks &amp; computational social science | Asst. Prof. @RutgersU | Past: PhD @USC, Lazer Lab postdoc @Northeastern &amp; @Harvard</t>
  </si>
  <si>
    <t>I retweet #rstats stuff. Operated by a real person.</t>
  </si>
  <si>
    <t>Soziologe.</t>
  </si>
  <si>
    <t>Migrant and researcher working on migration of researchers and networks @MPIDRnews  (Re-tweet  →  endorse)    ⇔    ( ¬p ∧ p )   CompSci PhD @AucklandUni</t>
  </si>
  <si>
    <t>To observe and detect.</t>
  </si>
  <si>
    <t>Demographic Dynamics Group at the Spanish National Research Council. Grupo Dinámicas Demográficas del CSIC.To share information on demography and related issues</t>
  </si>
  <si>
    <t>communication researcher</t>
  </si>
  <si>
    <t>Survey of Health, Ageing and Retirement in Europe (SHARE), Munich Center for the Economics of Aging (MEA), Max Planck Institute for Social Law and Social Policy</t>
  </si>
  <si>
    <t>International Union for the Scientific Study of Population (IUSSP)</t>
  </si>
  <si>
    <t>IITian|Wanderer lBookDrunkard| Blogger| ⛷️_xD83C__xDFA8__xD83D__xDEB5_‍♂️|Mystic Mind|RumiFan|Realistic|ProudKashmiri|NothgElse|JustMe,Books,DeepConversations&amp;Kashmir|FakePplPlzStayAway</t>
  </si>
  <si>
    <t>Focus on demographic estimation problems/methods and projections, especially in Africa and Asia. https://t.co/8uZXS9GBWo</t>
  </si>
  <si>
    <t>Assistant Professor of Cognitive Science, UC San Diego | human-computer interaction | https://t.co/hSmyM0Gyjk | https://t.co/80fN0WOiVg</t>
  </si>
  <si>
    <t>Assoc Prof @ University of Michigan School of Information. I study online behavior. Currently, harassment, families, impulse buying, fatherhood. she/her</t>
  </si>
  <si>
    <t>The Center for Studies in #Demography and #Ecology - Training the Next Generation of Population Scientists at the University of Washington</t>
  </si>
  <si>
    <t>assistant professor, computer science and director, data science @MarquetteU; previously @CornellInfoSci ; computational social science; privacy; ethics; ict4d</t>
  </si>
  <si>
    <t>Professor, @BrownCSDept;
Co-Director, @BootstrapWorld.
I practice the 3 R's: 'riting, riding, and recursion.
Fb: https://t.co/bTw5keWw3T</t>
  </si>
  <si>
    <t>"Always be a poet, even in prose." ― Charles Baudelaire *** Fav hashtags: #TurtleWriters #WritingCommunity #FebWritingChallenge #vss365</t>
  </si>
  <si>
    <t>Poet, photographer, husband and father. 
All works ©.
https://t.co/ZBa0PaUaph</t>
  </si>
  <si>
    <t>If you're here for my job: researcher [remote sensing, network analysis and mining]. Also: music and comics critic, amateur chef and polemic, former-rock-dj.</t>
  </si>
  <si>
    <t>Senior Lecturer in Statistical Physics. Lead Scientist @natetech_. Complex Systems, Deep Learning, Evo Games, Fintech and Cryptos. Love Animals #animal-rights</t>
  </si>
  <si>
    <t>The University of Michigan's Population Studies Center, established in 1961, is an interdisciplinary community of scholars in population research and training.</t>
  </si>
  <si>
    <t>Research cluster based in the School of Geography and Sustainable Development at the University of St Andrews.</t>
  </si>
  <si>
    <t>Researcher: family, marriage, gender, labor migration</t>
  </si>
  <si>
    <t>Population Europe is the Network of Europe's Leading Demographic Research Centres. The Secretariat is located in Berlin, Germany.</t>
  </si>
  <si>
    <t>Social scientist at #MPIDR. Interested in demography, internet data, and war. #rstats user. Own opinions in English and español.</t>
  </si>
  <si>
    <t>Researcher, Max Planck Institute for Demographic Research. Family Sociology, Social Stratification, Agent-Based Computational Modelling, Migration.</t>
  </si>
  <si>
    <t>Assistant Professor in statistics and sociology at @UofT. _xD83C__xDDE6__xD83C__xDDFA_. Demography; Bayesian stats; health and mortality disparities; #rstats.</t>
  </si>
  <si>
    <t>PhD Candidate in Economics @AMSE. Interested by all issues related to Labor, especially migrations! #Data nerd; In love w. #Empirics #WebScraping #DataScience</t>
  </si>
  <si>
    <t>PhD Student at @unisouthampton. Doctoral Fellow at the @MPIDRnews. Research on Digital Demography. European with Italian accent and citizenship.</t>
  </si>
  <si>
    <t>Social Statistics and Demography Department of the University of Southampton. 
Follow for updates on the cutting edge research of our Staff and PhD students.</t>
  </si>
  <si>
    <t>Research Scientist at the Max Planck Institute for Demographic Research</t>
  </si>
  <si>
    <t>Quantitative social scientist at MPIDR. Interested in modeling life courses, labor market trajectories, causal inference, and longitudinal data analysis.</t>
  </si>
  <si>
    <t>Evolutionary demographer and human behavioural ecologist, London School of Hygiene and Tropical Medicine</t>
  </si>
  <si>
    <t>I'm an assistant prof at UC Berkeley, where I study demography, social networks, and quantitative methodology.</t>
  </si>
  <si>
    <t>Research Director for Social Computing @QatarComputing. Dad of https://www.instagram.com/sophie.a.weber/. #DigitalDemography, #D4D, #Migration, #Gender. He/his.</t>
  </si>
  <si>
    <t>Demography, LIS, Alaska, California</t>
  </si>
  <si>
    <t>Demographer, Professor, Husband n Dad. Planning Director at Solis https://t.co/s8FKZxjM5q #migration #socialnetworks #gis</t>
  </si>
  <si>
    <t>Professor of Computer Science, @DataScienceUDD, @IngenierosUDD &amp; Fellow, Telefónica I+D, @tidchile</t>
  </si>
  <si>
    <t>Science - SciFi - Fiction / StarTrek _xD83D__xDD96__xD83D__xDC99_ Cassycutas of Borg since 28th of December 2018</t>
  </si>
  <si>
    <t>News, events, and announcements from the Informatics Graduate Program at IU's School of Informatics, Computing, and Engineering. 
Contact: infograd@indiana.edu</t>
  </si>
  <si>
    <t>Hannover</t>
  </si>
  <si>
    <t>München, Bayern</t>
  </si>
  <si>
    <t>Munich, Bavaria</t>
  </si>
  <si>
    <t>Munich, Germany</t>
  </si>
  <si>
    <t>Princeton, NJ</t>
  </si>
  <si>
    <t>Cologne, Germany</t>
  </si>
  <si>
    <t>Mannheim</t>
  </si>
  <si>
    <t>Rostock, Germany</t>
  </si>
  <si>
    <t>Köln / Düsseldorf</t>
  </si>
  <si>
    <t>Köln, Deutschland</t>
  </si>
  <si>
    <t>UK</t>
  </si>
  <si>
    <t>vermont</t>
  </si>
  <si>
    <t>Potsdam, Germany</t>
  </si>
  <si>
    <t>Potsdam</t>
  </si>
  <si>
    <t>Stuttgart, Germany</t>
  </si>
  <si>
    <t>Glasgow, Scotland</t>
  </si>
  <si>
    <t>Mad science, bad decisions</t>
  </si>
  <si>
    <t>St Andrews</t>
  </si>
  <si>
    <t>San Francisco, CA</t>
  </si>
  <si>
    <t>무신론수도원 수면실</t>
  </si>
  <si>
    <t>Seoul, S. Korea</t>
  </si>
  <si>
    <t>M35 MAKO, 노르망디 격납고</t>
  </si>
  <si>
    <t>우주는 드로이드가 지배한다</t>
  </si>
  <si>
    <t>(영혼격리)</t>
  </si>
  <si>
    <t>삼망이 근처</t>
  </si>
  <si>
    <t>인간싫어맨</t>
  </si>
  <si>
    <t>三鷹の森ジブリ美術館</t>
  </si>
  <si>
    <t>그대 뒤에..☆</t>
  </si>
  <si>
    <t>오존층과 내핵 사이</t>
  </si>
  <si>
    <t>에더리아 비치시티 그린게이블 69로 캐클 아카데미</t>
  </si>
  <si>
    <t>퍼랭이라고 합니다</t>
  </si>
  <si>
    <t>ㄴ.ㅇ.ㅅ.ㅌ._xD83D__xDC22__xD83D__xDC36__xD83D__xDC2F__xD83D__xDC30__xD83E__xDD8A_</t>
  </si>
  <si>
    <t>here and now</t>
  </si>
  <si>
    <t>160810~</t>
  </si>
  <si>
    <t>내 위치 자각 완료</t>
  </si>
  <si>
    <t>미나토 오빠의 손바닥 안</t>
  </si>
  <si>
    <t>抱き枕販売中止への道</t>
  </si>
  <si>
    <t>윌프레드 저택의 아궁이</t>
  </si>
  <si>
    <t>South Korea</t>
  </si>
  <si>
    <t>たまに日本語</t>
  </si>
  <si>
    <t>전라남도 뉴욕시160820</t>
  </si>
  <si>
    <t>별나라 총총별</t>
  </si>
  <si>
    <t>girls can do anything</t>
  </si>
  <si>
    <t>함선 인디고라이트/ 엔지니어</t>
  </si>
  <si>
    <t xml:space="preserve"> @cuzimterrified </t>
  </si>
  <si>
    <t>var lath vir suledin</t>
  </si>
  <si>
    <t>Court of Tunon</t>
  </si>
  <si>
    <t>오성과 한음 아님</t>
  </si>
  <si>
    <t>Mill Park</t>
  </si>
  <si>
    <t>_xD83C__xDF08_</t>
  </si>
  <si>
    <t>취미 생활에 충성심 갖지 말자</t>
  </si>
  <si>
    <t>hopefully sitting down, Australia</t>
  </si>
  <si>
    <t>1926년 8월 4일, 관부연락선 도쿠주마루</t>
  </si>
  <si>
    <t>ＮＥＶＥＲ  ＥＮＤ  ＳＴＯＲＩＥＳ</t>
  </si>
  <si>
    <t>Firtherton Road, London</t>
  </si>
  <si>
    <t>양자영역</t>
  </si>
  <si>
    <t>시로가네 마당의 도도방명록</t>
  </si>
  <si>
    <t>공부</t>
  </si>
  <si>
    <t>좀비콘의 낙원</t>
  </si>
  <si>
    <t>히히 이제 커르다스도 갔음!</t>
  </si>
  <si>
    <t>제주</t>
  </si>
  <si>
    <t>구독만 하지만 이게 본계</t>
  </si>
  <si>
    <t>기락이 옆자리</t>
  </si>
  <si>
    <t>인생에 부침 있을지라도 내가 나임은 변치 않기에.</t>
  </si>
  <si>
    <t>Nuremberg</t>
  </si>
  <si>
    <t>Frankfurt am Main</t>
  </si>
  <si>
    <t>인장 ㅇㅜㅓㄹㄷㅗㄹ(@ woldol0261)</t>
  </si>
  <si>
    <t>Haunted Northwoods</t>
  </si>
  <si>
    <t>Portland, OR</t>
  </si>
  <si>
    <t>대한민국 서울</t>
  </si>
  <si>
    <t>San Jose,  CA</t>
  </si>
  <si>
    <t>케이트와 톰 하디를 앓고 있음</t>
  </si>
  <si>
    <t>C16H9N4Na3O9S2</t>
  </si>
  <si>
    <t>宇宙</t>
  </si>
  <si>
    <t>KOREA</t>
  </si>
  <si>
    <t>Korea</t>
  </si>
  <si>
    <t>GCDA</t>
  </si>
  <si>
    <t>Tokyo-to, Japan</t>
  </si>
  <si>
    <t>(:3)</t>
  </si>
  <si>
    <t>대한민국</t>
  </si>
  <si>
    <t>모그리 하늘잔마루 확장 2구 32번지</t>
  </si>
  <si>
    <t>뒷일은 내 알 바 아니고 다들 엿이나 먹길 바란다</t>
  </si>
  <si>
    <t xml:space="preserve">I'm not there with you </t>
  </si>
  <si>
    <t>인외없는 세상</t>
  </si>
  <si>
    <t>스위치동숲 한글화 5분대기조</t>
  </si>
  <si>
    <t>에린 울라대륙 던바튼 어딘가</t>
  </si>
  <si>
    <t>Seoul</t>
  </si>
  <si>
    <t>물고기의 뻐끔의 빔히</t>
  </si>
  <si>
    <t>エオルゼア</t>
  </si>
  <si>
    <t>랩실 한구석</t>
  </si>
  <si>
    <t>와레라가 리ㅡ다 타카미 치카高海千歌에게 공정한 한 표를</t>
  </si>
  <si>
    <t>라디오 영화 책 연극 야구</t>
  </si>
  <si>
    <t>Dear god,I am terribly lost</t>
  </si>
  <si>
    <t>비엘지옥</t>
  </si>
  <si>
    <t>trolling in the deep</t>
  </si>
  <si>
    <t>_xD83C__xDDFA__xD83C__xDDF8_</t>
  </si>
  <si>
    <t>대한민국 울산</t>
  </si>
  <si>
    <t>공기 중 균사 속</t>
  </si>
  <si>
    <t>space</t>
  </si>
  <si>
    <t>덕계아님 | 퀴어페미 | RPS | ☂️</t>
  </si>
  <si>
    <t>Gliese 581</t>
  </si>
  <si>
    <t>흑화가 자는 침대 밑</t>
  </si>
  <si>
    <t>변기 위</t>
  </si>
  <si>
    <t>프레미르 신혼집</t>
  </si>
  <si>
    <t>귀환석</t>
  </si>
  <si>
    <t>잉코폴리스</t>
  </si>
  <si>
    <t>上海, 中华人民共和国</t>
  </si>
  <si>
    <t>Ad followers→instant block</t>
  </si>
  <si>
    <t>Ann Arbor, Michigan</t>
  </si>
  <si>
    <t>Piedmont North Carolina, USA</t>
  </si>
  <si>
    <t>San Francisco/ Berkeley/ Oakland</t>
  </si>
  <si>
    <t>Seattle, WA</t>
  </si>
  <si>
    <t>Turin, Italy</t>
  </si>
  <si>
    <t>Hyderabad, India</t>
  </si>
  <si>
    <t>Paris, France</t>
  </si>
  <si>
    <t>London</t>
  </si>
  <si>
    <t>West Virginia &amp; Mexico City</t>
  </si>
  <si>
    <t>Bad Wildbad, Deutschland</t>
  </si>
  <si>
    <t>Dayton, Ohio, USA</t>
  </si>
  <si>
    <t>Montreal, Quebec</t>
  </si>
  <si>
    <t>San Francisco/New York</t>
  </si>
  <si>
    <t>Jersey City, NJ</t>
  </si>
  <si>
    <t>Barcelona</t>
  </si>
  <si>
    <t>Brussels</t>
  </si>
  <si>
    <t>Madrid</t>
  </si>
  <si>
    <t>Stanford, CA</t>
  </si>
  <si>
    <t>Paris, Ile-de-France</t>
  </si>
  <si>
    <t>New York, NY</t>
  </si>
  <si>
    <t xml:space="preserve">500 West 120 St New York, NY </t>
  </si>
  <si>
    <t>Atlanta, GA</t>
  </si>
  <si>
    <t>Stony Brook, NY</t>
  </si>
  <si>
    <t>Vienna, Austria</t>
  </si>
  <si>
    <t>Brunswick, MD</t>
  </si>
  <si>
    <t>Houston</t>
  </si>
  <si>
    <t>Edinburgh, Scotland</t>
  </si>
  <si>
    <t>Edinburgh, Scotland, UK</t>
  </si>
  <si>
    <t>Edinburgh</t>
  </si>
  <si>
    <t>Atlanta</t>
  </si>
  <si>
    <t>Cambridge, MA</t>
  </si>
  <si>
    <t>Lahore, Pakistan</t>
  </si>
  <si>
    <t>東京都</t>
  </si>
  <si>
    <t>北極点</t>
  </si>
  <si>
    <t>Stanford</t>
  </si>
  <si>
    <t>Altenbeken, Deutschland</t>
  </si>
  <si>
    <t>Wien, Österreich</t>
  </si>
  <si>
    <t>Vienna / Munich</t>
  </si>
  <si>
    <t>Singapore</t>
  </si>
  <si>
    <t>Michigan, USA</t>
  </si>
  <si>
    <t>Pensacola, FL</t>
  </si>
  <si>
    <t>Birmingham, AL</t>
  </si>
  <si>
    <t>Ann Arbor, MI</t>
  </si>
  <si>
    <t>_xD83C__xDDEE__xD83C__xDDF9_</t>
  </si>
  <si>
    <t>University at Albany, SUNY</t>
  </si>
  <si>
    <t>Lausanne, Switzerland</t>
  </si>
  <si>
    <t>North Potomac, MD</t>
  </si>
  <si>
    <t>Milan, Lombardy</t>
  </si>
  <si>
    <t>NYC/DC</t>
  </si>
  <si>
    <t>London, England</t>
  </si>
  <si>
    <t>Delaware, USA</t>
  </si>
  <si>
    <t>new york, ny</t>
  </si>
  <si>
    <t>Zaragoza, Spain</t>
  </si>
  <si>
    <t>Santa Fe, NM</t>
  </si>
  <si>
    <t>Greater ManchestGB, Manchester</t>
  </si>
  <si>
    <t>Manchester, England</t>
  </si>
  <si>
    <t>Manchester, UK</t>
  </si>
  <si>
    <t>Chapel Hill, NC</t>
  </si>
  <si>
    <t>Motown/Philly</t>
  </si>
  <si>
    <t>Brooklyn, NY</t>
  </si>
  <si>
    <t>FI</t>
  </si>
  <si>
    <t>Oxford, England</t>
  </si>
  <si>
    <t>Your attic</t>
  </si>
  <si>
    <t>China</t>
  </si>
  <si>
    <t>Pittsburgh, PA</t>
  </si>
  <si>
    <t>Boston, MA</t>
  </si>
  <si>
    <t>Fremont, Seattle</t>
  </si>
  <si>
    <t>La Jolla, San Diego</t>
  </si>
  <si>
    <t>東京</t>
  </si>
  <si>
    <t>Cyberspace</t>
  </si>
  <si>
    <t>San Francisco, CA, US</t>
  </si>
  <si>
    <t>Caribbean Sea</t>
  </si>
  <si>
    <t>Los Angeles</t>
  </si>
  <si>
    <t xml:space="preserve">Sugar Land, TX </t>
  </si>
  <si>
    <t>España</t>
  </si>
  <si>
    <t>La Mirada, CA</t>
  </si>
  <si>
    <t>Loud City,Ok</t>
  </si>
  <si>
    <t>Germany</t>
  </si>
  <si>
    <t>Hamburg</t>
  </si>
  <si>
    <t>District of Columbia, USA</t>
  </si>
  <si>
    <t>Urbino, Italy</t>
  </si>
  <si>
    <t>Birmingham, UK</t>
  </si>
  <si>
    <t>Tehran</t>
  </si>
  <si>
    <t>Boulder, CO</t>
  </si>
  <si>
    <t>Johannesburg, SA</t>
  </si>
  <si>
    <t>Max Planck Institute for Demog</t>
  </si>
  <si>
    <t>Somewhere</t>
  </si>
  <si>
    <t>CCHS-CSIC Madrid, Spain</t>
  </si>
  <si>
    <t>Paris</t>
  </si>
  <si>
    <t>Kashmir (IO)</t>
  </si>
  <si>
    <t>Ann Arbor</t>
  </si>
  <si>
    <t>Milwaukee, WI</t>
  </si>
  <si>
    <t>Providence, RI, USA</t>
  </si>
  <si>
    <t>Sunny Southern Europe</t>
  </si>
  <si>
    <t>Toronto, Ontario</t>
  </si>
  <si>
    <t>Cosenza/Catanzaro</t>
  </si>
  <si>
    <t>Regno Unito</t>
  </si>
  <si>
    <t>St Andrews, Scotland</t>
  </si>
  <si>
    <t>Berlin, Germany</t>
  </si>
  <si>
    <t>Southampton, England</t>
  </si>
  <si>
    <t>Berkeley, CA</t>
  </si>
  <si>
    <t>Doha, Qatar</t>
  </si>
  <si>
    <t>Governador Valadares, Brasil</t>
  </si>
  <si>
    <t>Santiago, Chile</t>
  </si>
  <si>
    <t>Bloomington, IN</t>
  </si>
  <si>
    <t>https://t.co/aDlQM3z4Km</t>
  </si>
  <si>
    <t>https://t.co/pKunVTYywy</t>
  </si>
  <si>
    <t>http://www.tum.de</t>
  </si>
  <si>
    <t>https://t.co/ZBaxJVtSzK</t>
  </si>
  <si>
    <t>https://t.co/X3iSzG79QS</t>
  </si>
  <si>
    <t>https://t.co/yDB9FAZS6n</t>
  </si>
  <si>
    <t>http://www.cs.bath.ac.uk/~jjb/</t>
  </si>
  <si>
    <t>http://t.co/XwH2faSGiw</t>
  </si>
  <si>
    <t>http://t.co/9Xe7V3pBRo</t>
  </si>
  <si>
    <t>http://t.co/KiQUmXhE</t>
  </si>
  <si>
    <t>http://t.co/fQStGeIXhE</t>
  </si>
  <si>
    <t>https://t.co/hwTjcO8Yww</t>
  </si>
  <si>
    <t>http://t.co/i6kxQNLwb6</t>
  </si>
  <si>
    <t>https://t.co/kwTB2498mW</t>
  </si>
  <si>
    <t>https://t.co/nGd00Gbg4g</t>
  </si>
  <si>
    <t>https://t.co/g3M6ULNyK4</t>
  </si>
  <si>
    <t>https://t.co/cdoUjP9bzn</t>
  </si>
  <si>
    <t>http://www.sanjaykairam.com/</t>
  </si>
  <si>
    <t>https://t.co/66Ufi5Bhp3</t>
  </si>
  <si>
    <t>https://t.co/fbhk3JQXL4</t>
  </si>
  <si>
    <t>http://www.worrynet.com</t>
  </si>
  <si>
    <t>https://t.co/lxygTvMboc</t>
  </si>
  <si>
    <t>https://t.co/TVpHRh058J</t>
  </si>
  <si>
    <t>https://t.co/RV3aeqTnNQ</t>
  </si>
  <si>
    <t>https://t.co/rnnoYIfZ9g</t>
  </si>
  <si>
    <t>https://ask.fm/BluePersonaOfS7</t>
  </si>
  <si>
    <t>http://xn--ok0brsx5futph6jq2mm0m.com</t>
  </si>
  <si>
    <t>http://blog.naver.com/s_h_228</t>
  </si>
  <si>
    <t>http://djuna.kr</t>
  </si>
  <si>
    <t>https://marshmallow-qa.com/jyeppa?utm_medium=url_text&amp;utm_source=promotion</t>
  </si>
  <si>
    <t>https://t.co/G490vhxYQu</t>
  </si>
  <si>
    <t>https://t.co/S3YrMTvWJA</t>
  </si>
  <si>
    <t>https://www.instagram.com/clockwork_soubrette/</t>
  </si>
  <si>
    <t>http://kaist455.wordpress.com/</t>
  </si>
  <si>
    <t>https://t.co/ayrOAbh6H3</t>
  </si>
  <si>
    <t>https://archiveofourown.org/users/tyty_wars/works</t>
  </si>
  <si>
    <t>https://t.co/KpoK8axXWt</t>
  </si>
  <si>
    <t>https://t.co/ThL46l38lf</t>
  </si>
  <si>
    <t>https://t.co/5omvmP1Goc</t>
  </si>
  <si>
    <t>https://t.co/sihbsFDR3z</t>
  </si>
  <si>
    <t>https://t.co/QhyaYGaUP6</t>
  </si>
  <si>
    <t>https://ask.fm/Mikoteisbest</t>
  </si>
  <si>
    <t>http://m.blog.naver.com/kln_at</t>
  </si>
  <si>
    <t>http://twpf.jp/FHFF14_Rihe</t>
  </si>
  <si>
    <t>http://hyangbipa2.postype.com</t>
  </si>
  <si>
    <t>http://logicorum.wordpress.com/</t>
  </si>
  <si>
    <t>https://t.co/70IcPwAf9Y</t>
  </si>
  <si>
    <t>https://t.co/kpJRUvmYXW</t>
  </si>
  <si>
    <t>http://antidotezine.com</t>
  </si>
  <si>
    <t>http://alexanderreidross.net</t>
  </si>
  <si>
    <t>https://t.co/rmjviRV3Z9</t>
  </si>
  <si>
    <t>https://t.co/bJhbvAccwD</t>
  </si>
  <si>
    <t>https://t.co/KrKmsDtoxO</t>
  </si>
  <si>
    <t>https://britg.kr/novel-group/novel-posts/?novel_post_id=64062</t>
  </si>
  <si>
    <t>https://pluto-syndrome.postype.com/</t>
  </si>
  <si>
    <t>https://t.co/GlAbXIpX2z</t>
  </si>
  <si>
    <t>https://t.co/wmwwvnIpxP</t>
  </si>
  <si>
    <t>http://gs.dengeki.com/sunshine_tohyo/</t>
  </si>
  <si>
    <t>https://ask.fm/lalalabbok?utm_source=copy_link&amp;utm_medium=android</t>
  </si>
  <si>
    <t>http://tsukinoaoi.postype.com/</t>
  </si>
  <si>
    <t>https://t.co/2Dy2Ozva5s</t>
  </si>
  <si>
    <t>https://t.co/SRmKWGF3zc</t>
  </si>
  <si>
    <t>https://www.splcenter.org/</t>
  </si>
  <si>
    <t>https://t.co/W6izMXlZZX</t>
  </si>
  <si>
    <t>https://t.co/5R1b52xHzA</t>
  </si>
  <si>
    <t>https://t.co/PnlemoFECR</t>
  </si>
  <si>
    <t>https://t.co/iyUOFFUEV7</t>
  </si>
  <si>
    <t>http://t.co/KQZpZp3OvL</t>
  </si>
  <si>
    <t>http://www.heyayeh.com</t>
  </si>
  <si>
    <t>https://t.co/IyUt7IuHsg</t>
  </si>
  <si>
    <t>http://saviaga.com/</t>
  </si>
  <si>
    <t>https://t.co/mX4EJrxqus</t>
  </si>
  <si>
    <t>https://t.co/kCtfYjquJE</t>
  </si>
  <si>
    <t>http://knoesis.org/amit</t>
  </si>
  <si>
    <t>https://t.co/Qe83KUP4YH</t>
  </si>
  <si>
    <t>https://t.co/5NFT4B0d4o</t>
  </si>
  <si>
    <t>https://t.co/KT14PZrouQ</t>
  </si>
  <si>
    <t>https://t.co/4Rh2W4b9nT</t>
  </si>
  <si>
    <t>http://t.co/1m2ix6t5Jo</t>
  </si>
  <si>
    <t>http://t.co/L45cE7WdNS</t>
  </si>
  <si>
    <t>https://t.co/f37fJJarKt</t>
  </si>
  <si>
    <t>https://t.co/JdAD1V5t8X</t>
  </si>
  <si>
    <t>https://t.co/3moFkUWWg2</t>
  </si>
  <si>
    <t>http://t.co/a8bfsrdyUR</t>
  </si>
  <si>
    <t>https://www.linkedin.com/in/didiervalat</t>
  </si>
  <si>
    <t>http://t.co/6SCWaStpYA</t>
  </si>
  <si>
    <t>https://t.co/AQGm9KUgnN</t>
  </si>
  <si>
    <t>http://t.co/r4a33TQ17a</t>
  </si>
  <si>
    <t>https://t.co/6sYGSC5Nkg</t>
  </si>
  <si>
    <t>https://t.co/m8rI7qLKHT</t>
  </si>
  <si>
    <t>https://t.co/1G9T2YhMYC</t>
  </si>
  <si>
    <t>https://t.co/rVqfJFsPMI</t>
  </si>
  <si>
    <t>https://t.co/6xOLW2k0bj</t>
  </si>
  <si>
    <t>http://holtesthoughts.blogspot.com/</t>
  </si>
  <si>
    <t>http://t.co/Mcwru5ix1g</t>
  </si>
  <si>
    <t>http://t.co/hE3Eqsk1F6</t>
  </si>
  <si>
    <t>https://t.co/IY4YlmdHrO</t>
  </si>
  <si>
    <t>http://www.inf.ed.ac.uk</t>
  </si>
  <si>
    <t>https://t.co/5knPpVHgWt</t>
  </si>
  <si>
    <t>https://t.co/W2c7FRtwjg</t>
  </si>
  <si>
    <t>http://t.co/DuTflistaj</t>
  </si>
  <si>
    <t>https://t.co/qUVQ4tKCNb</t>
  </si>
  <si>
    <t>http://t.co/zw1s8O7e3p</t>
  </si>
  <si>
    <t>https://t.co/53dUI4ljrc</t>
  </si>
  <si>
    <t>https://sites.google.com/site/mtkn35699/Home</t>
  </si>
  <si>
    <t>https://t.co/BfpplZ6pph</t>
  </si>
  <si>
    <t>https://t.co/HkgceIuHWt</t>
  </si>
  <si>
    <t>http://t.co/E5k43LllVg</t>
  </si>
  <si>
    <t>https://t.co/rP70iEaTrB</t>
  </si>
  <si>
    <t>https://t.co/SeDiAJhmsf</t>
  </si>
  <si>
    <t>https://t.co/cHsvcg2mKr</t>
  </si>
  <si>
    <t>https://t.co/DP9P3tJQBY</t>
  </si>
  <si>
    <t>https://t.co/x6OPekrcSm</t>
  </si>
  <si>
    <t>https://t.co/PaD3o9XKY5</t>
  </si>
  <si>
    <t>https://t.co/306Jgx1Tt5</t>
  </si>
  <si>
    <t>https://t.co/cj2hXZ7Yrw</t>
  </si>
  <si>
    <t>https://t.co/fTx6vnrm2j</t>
  </si>
  <si>
    <t>https://t.co/1MqXdGHPIc</t>
  </si>
  <si>
    <t>https://t.co/DSNJIwO3jP</t>
  </si>
  <si>
    <t>http://t.co/5pTQGlxq</t>
  </si>
  <si>
    <t>https://t.co/xFLBUuBvK7</t>
  </si>
  <si>
    <t>https://t.co/IrHMt3wUxl</t>
  </si>
  <si>
    <t>https://t.co/S01qzmL9oy</t>
  </si>
  <si>
    <t>https://t.co/HHqPequzVU</t>
  </si>
  <si>
    <t>https://t.co/WoOAz4aj1u</t>
  </si>
  <si>
    <t>http://t.co/Wcb7rbepaV</t>
  </si>
  <si>
    <t>https://t.co/fbQ2OvWMSl</t>
  </si>
  <si>
    <t>https://goo.gl/7RZCqo</t>
  </si>
  <si>
    <t>http://t.co/hfYZ2NItqv</t>
  </si>
  <si>
    <t>https://t.co/QNQej3jFSn</t>
  </si>
  <si>
    <t>https://t.co/HxQRwXBiJ6</t>
  </si>
  <si>
    <t>http://pauldambra.github.io</t>
  </si>
  <si>
    <t>http://www.matthewtyas.com</t>
  </si>
  <si>
    <t>http://t.co/ha5NX3GXPr</t>
  </si>
  <si>
    <t>http://t.co/GOP9En3DTL</t>
  </si>
  <si>
    <t>https://t.co/wJ1iQLZuGP</t>
  </si>
  <si>
    <t>http://nicholasjohn.huji.ac.il</t>
  </si>
  <si>
    <t>http://www.devonpowers.com</t>
  </si>
  <si>
    <t>http://www.niftyc.org/</t>
  </si>
  <si>
    <t>https://ebird.org/profile/ODI5MjI5/world</t>
  </si>
  <si>
    <t>https://t.co/n2rYxpGf57</t>
  </si>
  <si>
    <t>http://www.oxford-union.org</t>
  </si>
  <si>
    <t>https://t.co/uNjLoplbqG</t>
  </si>
  <si>
    <t>https://t.co/Pa5YwHpGvR</t>
  </si>
  <si>
    <t>http://patrickcarrington.com</t>
  </si>
  <si>
    <t>http://www.jeffreybigham.com</t>
  </si>
  <si>
    <t>http://t.co/riQ9FqfKtz</t>
  </si>
  <si>
    <t>https://t.co/UDghVPAxPF</t>
  </si>
  <si>
    <t>https://t.co/axGmPp4D0F</t>
  </si>
  <si>
    <t>http://t.co/3y6Tqmt27X</t>
  </si>
  <si>
    <t>https://t.co/xx5tKZ6aTL</t>
  </si>
  <si>
    <t>http://www.yvettewohn.com</t>
  </si>
  <si>
    <t>http://www.lanceulanoff.com</t>
  </si>
  <si>
    <t>https://t.co/JV5396gd2O</t>
  </si>
  <si>
    <t>https://t.co/ERJPXjMLhe</t>
  </si>
  <si>
    <t>https://t.co/zqs687caCT</t>
  </si>
  <si>
    <t>https://t.co/W4mJVnwfso</t>
  </si>
  <si>
    <t>http://www.governmentreparations.org</t>
  </si>
  <si>
    <t>https://t.co/0tDV5Kq5zR</t>
  </si>
  <si>
    <t>http://t.co/3VA8Yzceuu</t>
  </si>
  <si>
    <t>https://t.co/IufRvLD3R0</t>
  </si>
  <si>
    <t>https://t.co/vFxhBMjwfm</t>
  </si>
  <si>
    <t>https://t.co/m2eKgO58FV</t>
  </si>
  <si>
    <t>https://scarnecchia.github.io</t>
  </si>
  <si>
    <t>https://t.co/fMNFCc9k0z</t>
  </si>
  <si>
    <t>https://t.co/jDVnvqkJTw</t>
  </si>
  <si>
    <t>https://t.co/iZ4ohnKuMi</t>
  </si>
  <si>
    <t>https://t.co/plwzf0zRkS</t>
  </si>
  <si>
    <t>https://t.co/WZ77Lq26id</t>
  </si>
  <si>
    <t>https://t.co/y3V6aqbH9P</t>
  </si>
  <si>
    <t>http://t.co/Js2M7ZDIoc</t>
  </si>
  <si>
    <t>https://t.co/cTeUON5g9M</t>
  </si>
  <si>
    <t>https://t.co/bn8HPgVHH2</t>
  </si>
  <si>
    <t>https://femquant.squarespace.com/</t>
  </si>
  <si>
    <t>http://t.co/D423cg25gz</t>
  </si>
  <si>
    <t>https://t.co/GvrRMdPD0m</t>
  </si>
  <si>
    <t>http://demografia.iegd.csic.es</t>
  </si>
  <si>
    <t>https://t.co/Q04QhIOh9J</t>
  </si>
  <si>
    <t>http://t.co/3ejHijynk4</t>
  </si>
  <si>
    <t>https://t.co/khkXE2Cvuk</t>
  </si>
  <si>
    <t>https://t.co/MXgrmnaJeu</t>
  </si>
  <si>
    <t>https://t.co/qR7HZGivNr</t>
  </si>
  <si>
    <t>http://t.co/1y4dwNLHFz</t>
  </si>
  <si>
    <t>http://t.co/oedaeJwX9R</t>
  </si>
  <si>
    <t>https://t.co/sYJ8KUGgfx</t>
  </si>
  <si>
    <t>http://t.co/bKte26pxKZ</t>
  </si>
  <si>
    <t>https://t.co/2ZeVzrbRua</t>
  </si>
  <si>
    <t>http://t.co/OUjiuJBvOJ</t>
  </si>
  <si>
    <t>https://t.co/NMshe8uCt7</t>
  </si>
  <si>
    <t>http://www.population-europe.eu/</t>
  </si>
  <si>
    <t>https://t.co/s2s67HHmBO</t>
  </si>
  <si>
    <t>https://t.co/CWiCeQnS90</t>
  </si>
  <si>
    <t>https://t.co/Jx3izrjy0u</t>
  </si>
  <si>
    <t>https://t.co/J895xiaXjC</t>
  </si>
  <si>
    <t>https://t.co/sTNug6oOly</t>
  </si>
  <si>
    <t>https://t.co/jDF4WKECkz</t>
  </si>
  <si>
    <t>https://t.co/n6nFoyfn6n</t>
  </si>
  <si>
    <t>http://www.lshtm.ac.uk/aboutus/people/sear.rebecca</t>
  </si>
  <si>
    <t>https://t.co/ruVQcqTkDO</t>
  </si>
  <si>
    <t>http://www.qcri.qa/our-people/bio?pid=67&amp;name=IngmarWeber</t>
  </si>
  <si>
    <t>https://t.co/lgsXlGzsay</t>
  </si>
  <si>
    <t>https://t.co/tGucCuNVJx</t>
  </si>
  <si>
    <t>https://t.co/YAB3eMIrMR</t>
  </si>
  <si>
    <t>http://www.sice.indiana.edu</t>
  </si>
  <si>
    <t>Berlin</t>
  </si>
  <si>
    <t>Atlantic Time (Canada)</t>
  </si>
  <si>
    <t>Pacific Time (US &amp; Canada)</t>
  </si>
  <si>
    <t>https://pbs.twimg.com/profile_banners/23348794/1540536665</t>
  </si>
  <si>
    <t>https://pbs.twimg.com/profile_banners/49567644/1398773621</t>
  </si>
  <si>
    <t>https://pbs.twimg.com/profile_banners/103989154/1439982703</t>
  </si>
  <si>
    <t>https://pbs.twimg.com/profile_banners/2329657867/1401928922</t>
  </si>
  <si>
    <t>https://pbs.twimg.com/profile_banners/1711281463/1524887721</t>
  </si>
  <si>
    <t>https://pbs.twimg.com/profile_banners/2919151/1450627255</t>
  </si>
  <si>
    <t>https://pbs.twimg.com/profile_banners/145554242/1352730315</t>
  </si>
  <si>
    <t>https://pbs.twimg.com/profile_banners/78688499/1404978889</t>
  </si>
  <si>
    <t>https://pbs.twimg.com/profile_banners/114563183/1524046190</t>
  </si>
  <si>
    <t>https://pbs.twimg.com/profile_banners/607555653/1364830469</t>
  </si>
  <si>
    <t>https://pbs.twimg.com/profile_banners/75913/1548711046</t>
  </si>
  <si>
    <t>https://pbs.twimg.com/profile_banners/313813951/1398178043</t>
  </si>
  <si>
    <t>https://pbs.twimg.com/profile_banners/313810815/1362573858</t>
  </si>
  <si>
    <t>https://pbs.twimg.com/profile_banners/360159584/1529261450</t>
  </si>
  <si>
    <t>https://pbs.twimg.com/profile_banners/1006490087985696773/1537077475</t>
  </si>
  <si>
    <t>https://pbs.twimg.com/profile_banners/15219932/1547293119</t>
  </si>
  <si>
    <t>https://pbs.twimg.com/profile_banners/10313732/1398210498</t>
  </si>
  <si>
    <t>https://pbs.twimg.com/profile_banners/449860542/1543839359</t>
  </si>
  <si>
    <t>https://pbs.twimg.com/profile_banners/167779084/1491471149</t>
  </si>
  <si>
    <t>https://pbs.twimg.com/profile_banners/2535090752/1521245393</t>
  </si>
  <si>
    <t>https://pbs.twimg.com/profile_banners/705936112754163712/1497590400</t>
  </si>
  <si>
    <t>https://pbs.twimg.com/profile_banners/48216244/1545200336</t>
  </si>
  <si>
    <t>https://pbs.twimg.com/profile_banners/886595471937912832/1544791032</t>
  </si>
  <si>
    <t>https://pbs.twimg.com/profile_banners/2861575597/1535884943</t>
  </si>
  <si>
    <t>https://pbs.twimg.com/profile_banners/291240082/1481370112</t>
  </si>
  <si>
    <t>https://pbs.twimg.com/profile_banners/2250042002/1538254838</t>
  </si>
  <si>
    <t>https://pbs.twimg.com/profile_banners/943797050931429376/1522593153</t>
  </si>
  <si>
    <t>https://pbs.twimg.com/profile_banners/2911872042/1549669335</t>
  </si>
  <si>
    <t>https://pbs.twimg.com/profile_banners/1101503786/1467125607</t>
  </si>
  <si>
    <t>https://pbs.twimg.com/profile_banners/835741294798368769/1525438850</t>
  </si>
  <si>
    <t>https://pbs.twimg.com/profile_banners/1004363141566771200/1532923289</t>
  </si>
  <si>
    <t>https://pbs.twimg.com/profile_banners/541406359/1528215569</t>
  </si>
  <si>
    <t>https://pbs.twimg.com/profile_banners/771371091100971008/1489491616</t>
  </si>
  <si>
    <t>https://pbs.twimg.com/profile_banners/127225406/1478867741</t>
  </si>
  <si>
    <t>https://pbs.twimg.com/profile_banners/1012756756416434176/1542017727</t>
  </si>
  <si>
    <t>https://pbs.twimg.com/profile_banners/3299487511/1539787056</t>
  </si>
  <si>
    <t>https://pbs.twimg.com/profile_banners/1048085923638853632/1545208870</t>
  </si>
  <si>
    <t>https://pbs.twimg.com/profile_banners/2817261584/1526743956</t>
  </si>
  <si>
    <t>https://pbs.twimg.com/profile_banners/157581807/1544375799</t>
  </si>
  <si>
    <t>https://pbs.twimg.com/profile_banners/714071854713942016/1521194938</t>
  </si>
  <si>
    <t>https://pbs.twimg.com/profile_banners/1059240611235024896/1541383471</t>
  </si>
  <si>
    <t>https://pbs.twimg.com/profile_banners/398362405/1503841742</t>
  </si>
  <si>
    <t>https://pbs.twimg.com/profile_banners/943774802719866880/1542632330</t>
  </si>
  <si>
    <t>https://pbs.twimg.com/profile_banners/804636249499672576/1532706541</t>
  </si>
  <si>
    <t>https://pbs.twimg.com/profile_banners/736947080216772610/1538919467</t>
  </si>
  <si>
    <t>https://pbs.twimg.com/profile_banners/983355295320629248/1530364650</t>
  </si>
  <si>
    <t>https://pbs.twimg.com/profile_banners/1036970365740699651/1536072575</t>
  </si>
  <si>
    <t>https://pbs.twimg.com/profile_banners/1059574027604258816/1547478394</t>
  </si>
  <si>
    <t>https://pbs.twimg.com/profile_banners/54877073/1539911938</t>
  </si>
  <si>
    <t>https://pbs.twimg.com/profile_banners/771699841319727105/1539812924</t>
  </si>
  <si>
    <t>https://pbs.twimg.com/profile_banners/2600865139/1472230828</t>
  </si>
  <si>
    <t>https://pbs.twimg.com/profile_banners/3213150915/1531850694</t>
  </si>
  <si>
    <t>https://pbs.twimg.com/profile_banners/3231686066/1526484611</t>
  </si>
  <si>
    <t>https://pbs.twimg.com/profile_banners/144873413/1376587836</t>
  </si>
  <si>
    <t>https://pbs.twimg.com/profile_banners/896657951384940544/1529580504</t>
  </si>
  <si>
    <t>https://pbs.twimg.com/profile_banners/1580358092/1516723384</t>
  </si>
  <si>
    <t>https://pbs.twimg.com/profile_banners/151807455/1540048520</t>
  </si>
  <si>
    <t>https://pbs.twimg.com/profile_banners/4890149048/1547477576</t>
  </si>
  <si>
    <t>https://pbs.twimg.com/profile_banners/2332002271/1544944345</t>
  </si>
  <si>
    <t>https://pbs.twimg.com/profile_banners/705365093169541120/1548775299</t>
  </si>
  <si>
    <t>https://pbs.twimg.com/profile_banners/2219733152/1526211430</t>
  </si>
  <si>
    <t>https://pbs.twimg.com/profile_banners/977153121947275267/1540706340</t>
  </si>
  <si>
    <t>https://pbs.twimg.com/profile_banners/716689256958140416/1529115196</t>
  </si>
  <si>
    <t>https://pbs.twimg.com/profile_banners/549187575/1400294413</t>
  </si>
  <si>
    <t>https://pbs.twimg.com/profile_banners/2664834427/1523513461</t>
  </si>
  <si>
    <t>https://pbs.twimg.com/profile_banners/876612708665180160/1544534763</t>
  </si>
  <si>
    <t>https://pbs.twimg.com/profile_banners/936664328622686208/1512948285</t>
  </si>
  <si>
    <t>https://pbs.twimg.com/profile_banners/906128454529179648/1545634653</t>
  </si>
  <si>
    <t>https://pbs.twimg.com/profile_banners/165425706/1483353890</t>
  </si>
  <si>
    <t>https://pbs.twimg.com/profile_banners/143669316/1398178047</t>
  </si>
  <si>
    <t>https://pbs.twimg.com/profile_banners/942809420/1520771865</t>
  </si>
  <si>
    <t>https://pbs.twimg.com/profile_banners/911886370687160320/1542708173</t>
  </si>
  <si>
    <t>https://pbs.twimg.com/profile_banners/2549396382/1523621465</t>
  </si>
  <si>
    <t>https://pbs.twimg.com/profile_banners/791234312750313473/1495194792</t>
  </si>
  <si>
    <t>https://pbs.twimg.com/profile_banners/228036408/1435390490</t>
  </si>
  <si>
    <t>https://pbs.twimg.com/profile_banners/137581312/1445841462</t>
  </si>
  <si>
    <t>https://pbs.twimg.com/profile_banners/907541623/1452081675</t>
  </si>
  <si>
    <t>https://pbs.twimg.com/profile_banners/618057939/1481881493</t>
  </si>
  <si>
    <t>https://pbs.twimg.com/profile_banners/707133372343001088/1548227547</t>
  </si>
  <si>
    <t>https://pbs.twimg.com/profile_banners/150751035/1522520088</t>
  </si>
  <si>
    <t>https://pbs.twimg.com/profile_banners/735141960/1531680297</t>
  </si>
  <si>
    <t>https://pbs.twimg.com/profile_banners/1860388548/1505477923</t>
  </si>
  <si>
    <t>https://pbs.twimg.com/profile_banners/278026360/1534619829</t>
  </si>
  <si>
    <t>https://pbs.twimg.com/profile_banners/1034867675405549568/1544979150</t>
  </si>
  <si>
    <t>https://pbs.twimg.com/profile_banners/876096506821976064/1519235277</t>
  </si>
  <si>
    <t>https://pbs.twimg.com/profile_banners/776983348988092416/1517107944</t>
  </si>
  <si>
    <t>https://pbs.twimg.com/profile_banners/367714109/1538735012</t>
  </si>
  <si>
    <t>https://pbs.twimg.com/profile_banners/410356896/1463387062</t>
  </si>
  <si>
    <t>https://pbs.twimg.com/profile_banners/3299172241/1544187126</t>
  </si>
  <si>
    <t>https://pbs.twimg.com/profile_banners/145095309/1538560953</t>
  </si>
  <si>
    <t>https://pbs.twimg.com/profile_banners/764044676730986496/1535818549</t>
  </si>
  <si>
    <t>https://pbs.twimg.com/profile_banners/741365325652844544/1492911333</t>
  </si>
  <si>
    <t>https://pbs.twimg.com/profile_banners/708856679136235520/1505976417</t>
  </si>
  <si>
    <t>https://pbs.twimg.com/profile_banners/917004324722503680/1507557768</t>
  </si>
  <si>
    <t>https://pbs.twimg.com/profile_banners/731088063858769921/1516640627</t>
  </si>
  <si>
    <t>https://pbs.twimg.com/profile_banners/196832717/1479432936</t>
  </si>
  <si>
    <t>https://pbs.twimg.com/profile_banners/824486256486674432/1531496131</t>
  </si>
  <si>
    <t>https://pbs.twimg.com/profile_banners/949325965158567937/1539054786</t>
  </si>
  <si>
    <t>https://pbs.twimg.com/profile_banners/3998544860/1536412247</t>
  </si>
  <si>
    <t>https://pbs.twimg.com/profile_banners/3033794203/1544536764</t>
  </si>
  <si>
    <t>https://pbs.twimg.com/profile_banners/590694009/1537498376</t>
  </si>
  <si>
    <t>https://pbs.twimg.com/profile_banners/953103102/1361662246</t>
  </si>
  <si>
    <t>https://pbs.twimg.com/profile_banners/382023067/1498641284</t>
  </si>
  <si>
    <t>https://pbs.twimg.com/profile_banners/155725393/1350249101</t>
  </si>
  <si>
    <t>https://pbs.twimg.com/profile_banners/939607503805042689/1512855729</t>
  </si>
  <si>
    <t>https://pbs.twimg.com/profile_banners/1503415327/1506122204</t>
  </si>
  <si>
    <t>https://pbs.twimg.com/profile_banners/742956457277181952/1542436699</t>
  </si>
  <si>
    <t>https://pbs.twimg.com/profile_banners/4035847580/1532748861</t>
  </si>
  <si>
    <t>https://pbs.twimg.com/profile_banners/175311653/1535701157</t>
  </si>
  <si>
    <t>https://pbs.twimg.com/profile_banners/1374821550/1423410092</t>
  </si>
  <si>
    <t>https://pbs.twimg.com/profile_banners/812363924/1547923485</t>
  </si>
  <si>
    <t>https://pbs.twimg.com/profile_banners/860697518060978178/1541257231</t>
  </si>
  <si>
    <t>https://pbs.twimg.com/profile_banners/714838082030206976/1549191359</t>
  </si>
  <si>
    <t>https://pbs.twimg.com/profile_banners/773275999148515328/1529003027</t>
  </si>
  <si>
    <t>https://pbs.twimg.com/profile_banners/3219401521/1544759667</t>
  </si>
  <si>
    <t>https://pbs.twimg.com/profile_banners/3245834183/1548912683</t>
  </si>
  <si>
    <t>https://pbs.twimg.com/profile_banners/858677241865158656/1506815692</t>
  </si>
  <si>
    <t>https://pbs.twimg.com/profile_banners/155410105/1533311189</t>
  </si>
  <si>
    <t>https://pbs.twimg.com/profile_banners/855246186877378561/1541861793</t>
  </si>
  <si>
    <t>https://pbs.twimg.com/profile_banners/54167055/1538669619</t>
  </si>
  <si>
    <t>https://pbs.twimg.com/profile_banners/334478722/1545146457</t>
  </si>
  <si>
    <t>https://pbs.twimg.com/profile_banners/3382093460/1474602760</t>
  </si>
  <si>
    <t>https://pbs.twimg.com/profile_banners/4577118588/1520098856</t>
  </si>
  <si>
    <t>https://pbs.twimg.com/profile_banners/2323885153/1536101231</t>
  </si>
  <si>
    <t>https://pbs.twimg.com/profile_banners/1552970102/1543029441</t>
  </si>
  <si>
    <t>https://pbs.twimg.com/profile_banners/832811574/1539194022</t>
  </si>
  <si>
    <t>https://pbs.twimg.com/profile_banners/710862397733347328/1548266041</t>
  </si>
  <si>
    <t>https://pbs.twimg.com/profile_banners/900340590050656258/1546233953</t>
  </si>
  <si>
    <t>https://pbs.twimg.com/profile_banners/826836739700424704/1531543543</t>
  </si>
  <si>
    <t>https://pbs.twimg.com/profile_banners/612181579/1534953257</t>
  </si>
  <si>
    <t>https://pbs.twimg.com/profile_banners/599282937/1547087383</t>
  </si>
  <si>
    <t>https://pbs.twimg.com/profile_banners/950994905236566017/1545301621</t>
  </si>
  <si>
    <t>https://pbs.twimg.com/profile_banners/927583709678538752/1514806874</t>
  </si>
  <si>
    <t>https://pbs.twimg.com/profile_banners/3191709138/1536897905</t>
  </si>
  <si>
    <t>https://pbs.twimg.com/profile_banners/927726483795165185/1534753000</t>
  </si>
  <si>
    <t>https://pbs.twimg.com/profile_banners/2951841590/1541629824</t>
  </si>
  <si>
    <t>https://pbs.twimg.com/profile_banners/202138484/1531048234</t>
  </si>
  <si>
    <t>https://pbs.twimg.com/profile_banners/700917786525065216/1543673335</t>
  </si>
  <si>
    <t>https://pbs.twimg.com/profile_banners/977789866426511360/1540019403</t>
  </si>
  <si>
    <t>https://pbs.twimg.com/profile_banners/826109848081354752/1538639968</t>
  </si>
  <si>
    <t>https://pbs.twimg.com/profile_banners/74470265/1495980660</t>
  </si>
  <si>
    <t>https://pbs.twimg.com/profile_banners/607298338/1498320369</t>
  </si>
  <si>
    <t>https://pbs.twimg.com/profile_banners/1847166553/1505220653</t>
  </si>
  <si>
    <t>https://pbs.twimg.com/profile_banners/2956144928/1422264698</t>
  </si>
  <si>
    <t>https://pbs.twimg.com/profile_banners/1014070775383379968/1546353062</t>
  </si>
  <si>
    <t>https://pbs.twimg.com/profile_banners/2215319418/1497691041</t>
  </si>
  <si>
    <t>https://pbs.twimg.com/profile_banners/3248276041/1541091184</t>
  </si>
  <si>
    <t>https://pbs.twimg.com/profile_banners/992065118409142273/1545053849</t>
  </si>
  <si>
    <t>https://pbs.twimg.com/profile_banners/743944629511282689/1546344424</t>
  </si>
  <si>
    <t>https://pbs.twimg.com/profile_banners/1013429243760394240/1541967803</t>
  </si>
  <si>
    <t>https://pbs.twimg.com/profile_banners/872584785641717761/1529589950</t>
  </si>
  <si>
    <t>https://pbs.twimg.com/profile_banners/870253073796550656/1496322952</t>
  </si>
  <si>
    <t>https://pbs.twimg.com/profile_banners/348192116/1477934825</t>
  </si>
  <si>
    <t>https://pbs.twimg.com/profile_banners/108900861/1548420174</t>
  </si>
  <si>
    <t>https://pbs.twimg.com/profile_banners/3867715518/1518846478</t>
  </si>
  <si>
    <t>https://pbs.twimg.com/profile_banners/1725139010/1468345943</t>
  </si>
  <si>
    <t>https://pbs.twimg.com/profile_banners/795257605673209856/1533226134</t>
  </si>
  <si>
    <t>https://pbs.twimg.com/profile_banners/822767714280189953/1531944900</t>
  </si>
  <si>
    <t>https://pbs.twimg.com/profile_banners/897694253836644354/1546500781</t>
  </si>
  <si>
    <t>https://pbs.twimg.com/profile_banners/851598133335277568/1535396162</t>
  </si>
  <si>
    <t>https://pbs.twimg.com/profile_banners/789091759116607488/1480393072</t>
  </si>
  <si>
    <t>https://pbs.twimg.com/profile_banners/343421505/1494925854</t>
  </si>
  <si>
    <t>https://pbs.twimg.com/profile_banners/1879368626/1523613912</t>
  </si>
  <si>
    <t>https://pbs.twimg.com/profile_banners/826816323673927680/1534263077</t>
  </si>
  <si>
    <t>https://pbs.twimg.com/profile_banners/973533323321470978/1532966272</t>
  </si>
  <si>
    <t>https://pbs.twimg.com/profile_banners/749217036677451778/1512805592</t>
  </si>
  <si>
    <t>https://pbs.twimg.com/profile_banners/3237844044/1477241603</t>
  </si>
  <si>
    <t>https://pbs.twimg.com/profile_banners/742982952/1418917361</t>
  </si>
  <si>
    <t>https://pbs.twimg.com/profile_banners/5618162/1348870463</t>
  </si>
  <si>
    <t>https://pbs.twimg.com/profile_banners/1066035262512406531/1549806005</t>
  </si>
  <si>
    <t>https://pbs.twimg.com/profile_banners/13448172/1495678704</t>
  </si>
  <si>
    <t>https://pbs.twimg.com/profile_banners/18435292/1534960293</t>
  </si>
  <si>
    <t>https://pbs.twimg.com/profile_banners/164241783/1399927108</t>
  </si>
  <si>
    <t>https://pbs.twimg.com/profile_banners/2227822376/1480842153</t>
  </si>
  <si>
    <t>https://pbs.twimg.com/profile_banners/821654937851613186/1496264389</t>
  </si>
  <si>
    <t>https://pbs.twimg.com/profile_banners/3014393895/1423064281</t>
  </si>
  <si>
    <t>https://pbs.twimg.com/profile_banners/16507835/1507150169</t>
  </si>
  <si>
    <t>https://pbs.twimg.com/profile_banners/121881387/1428812985</t>
  </si>
  <si>
    <t>https://pbs.twimg.com/profile_banners/4282171/1530139016</t>
  </si>
  <si>
    <t>https://pbs.twimg.com/profile_banners/22073831/1549514120</t>
  </si>
  <si>
    <t>https://pbs.twimg.com/profile_banners/863612539/1401214382</t>
  </si>
  <si>
    <t>https://pbs.twimg.com/profile_banners/595164495/1411245170</t>
  </si>
  <si>
    <t>https://pbs.twimg.com/profile_banners/17580853/1513214779</t>
  </si>
  <si>
    <t>https://pbs.twimg.com/profile_banners/920491754/1421913572</t>
  </si>
  <si>
    <t>https://pbs.twimg.com/profile_banners/42632880/1401559739</t>
  </si>
  <si>
    <t>https://pbs.twimg.com/profile_banners/1344951/1547561262</t>
  </si>
  <si>
    <t>https://pbs.twimg.com/profile_banners/15104164/1348634413</t>
  </si>
  <si>
    <t>https://pbs.twimg.com/profile_banners/3353136183/1435758464</t>
  </si>
  <si>
    <t>https://pbs.twimg.com/profile_banners/123695829/1516700393</t>
  </si>
  <si>
    <t>https://pbs.twimg.com/profile_banners/1562961949/1542386723</t>
  </si>
  <si>
    <t>https://pbs.twimg.com/profile_banners/254497239/1530957351</t>
  </si>
  <si>
    <t>https://pbs.twimg.com/profile_banners/4619684853/1518265285</t>
  </si>
  <si>
    <t>https://pbs.twimg.com/profile_banners/4646611941/1451421869</t>
  </si>
  <si>
    <t>https://pbs.twimg.com/profile_banners/2249045844/1526913741</t>
  </si>
  <si>
    <t>https://pbs.twimg.com/profile_banners/157012781/1411951078</t>
  </si>
  <si>
    <t>https://pbs.twimg.com/profile_banners/1137408992/1490909647</t>
  </si>
  <si>
    <t>https://pbs.twimg.com/profile_banners/722868640819728384/1544513727</t>
  </si>
  <si>
    <t>https://pbs.twimg.com/profile_banners/346257872/1540505971</t>
  </si>
  <si>
    <t>https://pbs.twimg.com/profile_banners/956555346/1461927763</t>
  </si>
  <si>
    <t>https://pbs.twimg.com/profile_banners/213728429/1398267208</t>
  </si>
  <si>
    <t>https://pbs.twimg.com/profile_banners/1308665366/1449615293</t>
  </si>
  <si>
    <t>https://pbs.twimg.com/profile_banners/862649978170245120/1506960090</t>
  </si>
  <si>
    <t>https://pbs.twimg.com/profile_banners/90873580/1398696510</t>
  </si>
  <si>
    <t>https://pbs.twimg.com/profile_banners/260971421/1505479254</t>
  </si>
  <si>
    <t>https://pbs.twimg.com/profile_banners/2625278321/1521059731</t>
  </si>
  <si>
    <t>https://pbs.twimg.com/profile_banners/72220010/1400435681</t>
  </si>
  <si>
    <t>https://pbs.twimg.com/profile_banners/330151669/1426399674</t>
  </si>
  <si>
    <t>https://pbs.twimg.com/profile_banners/138496297/1469741652</t>
  </si>
  <si>
    <t>https://pbs.twimg.com/profile_banners/90168897/1537235626</t>
  </si>
  <si>
    <t>https://pbs.twimg.com/profile_banners/97840123/1398227201</t>
  </si>
  <si>
    <t>https://pbs.twimg.com/profile_banners/16629994/1349830806</t>
  </si>
  <si>
    <t>https://pbs.twimg.com/profile_banners/15002894/1398796926</t>
  </si>
  <si>
    <t>https://pbs.twimg.com/profile_banners/11985982/1401891622</t>
  </si>
  <si>
    <t>https://pbs.twimg.com/profile_banners/892497545934589952/1503318374</t>
  </si>
  <si>
    <t>https://pbs.twimg.com/profile_banners/1112296472/1541422921</t>
  </si>
  <si>
    <t>https://pbs.twimg.com/profile_banners/705443743726505984/1463743808</t>
  </si>
  <si>
    <t>https://pbs.twimg.com/profile_banners/44336748/1360069269</t>
  </si>
  <si>
    <t>https://pbs.twimg.com/profile_banners/772557411177623552/1539536583</t>
  </si>
  <si>
    <t>https://pbs.twimg.com/profile_banners/850892377627742209/1505099892</t>
  </si>
  <si>
    <t>https://pbs.twimg.com/profile_banners/881336677138128897/1547280500</t>
  </si>
  <si>
    <t>https://pbs.twimg.com/profile_banners/264689972/1545613314</t>
  </si>
  <si>
    <t>https://pbs.twimg.com/profile_banners/34721078/1449159311</t>
  </si>
  <si>
    <t>https://pbs.twimg.com/profile_banners/382393/1398264803</t>
  </si>
  <si>
    <t>https://pbs.twimg.com/profile_banners/363200844/1460575773</t>
  </si>
  <si>
    <t>https://pbs.twimg.com/profile_banners/751734284092792832/1468206938</t>
  </si>
  <si>
    <t>https://pbs.twimg.com/profile_banners/173795303/1541479053</t>
  </si>
  <si>
    <t>https://pbs.twimg.com/profile_banners/305469439/1401875951</t>
  </si>
  <si>
    <t>https://pbs.twimg.com/profile_banners/14826566/1497081239</t>
  </si>
  <si>
    <t>https://pbs.twimg.com/profile_banners/34570530/1540982956</t>
  </si>
  <si>
    <t>https://pbs.twimg.com/profile_banners/1493423918/1402073522</t>
  </si>
  <si>
    <t>https://pbs.twimg.com/profile_banners/22826489/1452665869</t>
  </si>
  <si>
    <t>https://pbs.twimg.com/profile_banners/20371582/1526679100</t>
  </si>
  <si>
    <t>https://pbs.twimg.com/profile_banners/614713707/1539137045</t>
  </si>
  <si>
    <t>https://pbs.twimg.com/profile_banners/20230682/1381958974</t>
  </si>
  <si>
    <t>https://pbs.twimg.com/profile_banners/15045590/1399180125</t>
  </si>
  <si>
    <t>https://pbs.twimg.com/profile_banners/784078/1519057732</t>
  </si>
  <si>
    <t>https://pbs.twimg.com/profile_banners/45511008/1467788494</t>
  </si>
  <si>
    <t>https://pbs.twimg.com/profile_banners/461230285/1546102630</t>
  </si>
  <si>
    <t>https://pbs.twimg.com/profile_banners/32973/1354557343</t>
  </si>
  <si>
    <t>https://pbs.twimg.com/profile_banners/1447077272/1543282347</t>
  </si>
  <si>
    <t>https://pbs.twimg.com/profile_banners/14648961/1438009833</t>
  </si>
  <si>
    <t>https://pbs.twimg.com/profile_banners/117777690/1506521898</t>
  </si>
  <si>
    <t>https://pbs.twimg.com/profile_banners/40305538/1504705880</t>
  </si>
  <si>
    <t>https://pbs.twimg.com/profile_banners/985830531366563840/1523875623</t>
  </si>
  <si>
    <t>https://pbs.twimg.com/profile_banners/1194033416/1525090532</t>
  </si>
  <si>
    <t>https://pbs.twimg.com/profile_banners/734482297/1510552870</t>
  </si>
  <si>
    <t>https://pbs.twimg.com/profile_banners/952442351905058816/1522977284</t>
  </si>
  <si>
    <t>https://pbs.twimg.com/profile_banners/839145824/1510174400</t>
  </si>
  <si>
    <t>https://pbs.twimg.com/profile_banners/16136933/1525621101</t>
  </si>
  <si>
    <t>https://pbs.twimg.com/profile_banners/77436536/1398287263</t>
  </si>
  <si>
    <t>https://pbs.twimg.com/profile_banners/14392797/1496200930</t>
  </si>
  <si>
    <t>https://pbs.twimg.com/profile_banners/3877821072/1530622665</t>
  </si>
  <si>
    <t>https://pbs.twimg.com/profile_banners/1065001284699340801/1542753766</t>
  </si>
  <si>
    <t>https://pbs.twimg.com/profile_banners/14859445/1406242123</t>
  </si>
  <si>
    <t>https://pbs.twimg.com/profile_banners/1501471/1398440990</t>
  </si>
  <si>
    <t>https://pbs.twimg.com/profile_banners/571202103/1549303184</t>
  </si>
  <si>
    <t>https://pbs.twimg.com/profile_banners/305964511/1547522673</t>
  </si>
  <si>
    <t>https://pbs.twimg.com/profile_banners/11223812/1474948104</t>
  </si>
  <si>
    <t>https://pbs.twimg.com/profile_banners/870038078466834432/1536269916</t>
  </si>
  <si>
    <t>https://pbs.twimg.com/profile_banners/213360204/1536808637</t>
  </si>
  <si>
    <t>https://pbs.twimg.com/profile_banners/3214630234/1485354114</t>
  </si>
  <si>
    <t>https://pbs.twimg.com/profile_banners/2393475218/1541880323</t>
  </si>
  <si>
    <t>https://pbs.twimg.com/profile_banners/130206145/1348057246</t>
  </si>
  <si>
    <t>https://pbs.twimg.com/profile_banners/1085703505262698496/1547687296</t>
  </si>
  <si>
    <t>https://pbs.twimg.com/profile_banners/1411638948/1474410038</t>
  </si>
  <si>
    <t>https://pbs.twimg.com/profile_banners/1033324014373154816/1540436047</t>
  </si>
  <si>
    <t>https://pbs.twimg.com/profile_banners/985178283007504389/1533014012</t>
  </si>
  <si>
    <t>https://pbs.twimg.com/profile_banners/37213193/1491675289</t>
  </si>
  <si>
    <t>https://pbs.twimg.com/profile_banners/2584784815/1458868264</t>
  </si>
  <si>
    <t>https://pbs.twimg.com/profile_banners/2387746514/1546466127</t>
  </si>
  <si>
    <t>https://pbs.twimg.com/profile_banners/243586130/1347982158</t>
  </si>
  <si>
    <t>https://pbs.twimg.com/profile_banners/14253694/1488374154</t>
  </si>
  <si>
    <t>https://pbs.twimg.com/profile_banners/25929101/1545030805</t>
  </si>
  <si>
    <t>https://pbs.twimg.com/profile_banners/1340011/1356537549</t>
  </si>
  <si>
    <t>https://pbs.twimg.com/profile_banners/1855871/1523380398</t>
  </si>
  <si>
    <t>https://pbs.twimg.com/profile_banners/1050020449/1544579549</t>
  </si>
  <si>
    <t>https://pbs.twimg.com/profile_banners/194203770/1538232471</t>
  </si>
  <si>
    <t>https://pbs.twimg.com/profile_banners/573691525/1471856000</t>
  </si>
  <si>
    <t>https://pbs.twimg.com/profile_banners/847789794470105088/1490972943</t>
  </si>
  <si>
    <t>https://pbs.twimg.com/profile_banners/366661199/1401360058</t>
  </si>
  <si>
    <t>https://pbs.twimg.com/profile_banners/856593179419828230/1493817183</t>
  </si>
  <si>
    <t>https://pbs.twimg.com/profile_banners/75641981/1398338003</t>
  </si>
  <si>
    <t>https://pbs.twimg.com/profile_banners/105871629/1475453258</t>
  </si>
  <si>
    <t>https://pbs.twimg.com/profile_banners/4272310881/1525436688</t>
  </si>
  <si>
    <t>https://pbs.twimg.com/profile_banners/877812200056000513/1547846898</t>
  </si>
  <si>
    <t>https://pbs.twimg.com/profile_banners/555839290/1474455922</t>
  </si>
  <si>
    <t>https://pbs.twimg.com/profile_banners/217353107/1442828689</t>
  </si>
  <si>
    <t>https://pbs.twimg.com/profile_banners/1075355231058198528/1547349152</t>
  </si>
  <si>
    <t>https://pbs.twimg.com/profile_banners/773343421/1427134453</t>
  </si>
  <si>
    <t>https://pbs.twimg.com/profile_banners/17773446/1471163765</t>
  </si>
  <si>
    <t>https://pbs.twimg.com/profile_banners/750093/1471534066</t>
  </si>
  <si>
    <t>https://pbs.twimg.com/profile_banners/1155693566/1547598253</t>
  </si>
  <si>
    <t>https://pbs.twimg.com/profile_banners/951637830/1471049816</t>
  </si>
  <si>
    <t>https://pbs.twimg.com/profile_banners/2883827451/1548022055</t>
  </si>
  <si>
    <t>https://pbs.twimg.com/profile_banners/1063485977606406149/1542390016</t>
  </si>
  <si>
    <t>https://pbs.twimg.com/profile_banners/63734068/1493717421</t>
  </si>
  <si>
    <t>https://pbs.twimg.com/profile_banners/1316984629/1529522537</t>
  </si>
  <si>
    <t>https://pbs.twimg.com/profile_banners/380560534/1456935283</t>
  </si>
  <si>
    <t>https://pbs.twimg.com/profile_banners/756125371955867648/1480515727</t>
  </si>
  <si>
    <t>https://pbs.twimg.com/profile_banners/2348343486/1444893687</t>
  </si>
  <si>
    <t>https://pbs.twimg.com/profile_banners/131217939/1511337993</t>
  </si>
  <si>
    <t>https://pbs.twimg.com/profile_banners/3028524397/1467164357</t>
  </si>
  <si>
    <t>https://pbs.twimg.com/profile_banners/2717630279/1547643215</t>
  </si>
  <si>
    <t>https://pbs.twimg.com/profile_banners/306303285/1547044140</t>
  </si>
  <si>
    <t>https://pbs.twimg.com/profile_banners/988086969438818306/1524413687</t>
  </si>
  <si>
    <t>https://pbs.twimg.com/profile_banners/895581931974254592/1515059190</t>
  </si>
  <si>
    <t>https://pbs.twimg.com/profile_banners/290582982/1538850780</t>
  </si>
  <si>
    <t>https://pbs.twimg.com/profile_banners/547871798/1530969890</t>
  </si>
  <si>
    <t>https://pbs.twimg.com/profile_banners/1082060756122660864/1548032120</t>
  </si>
  <si>
    <t>https://pbs.twimg.com/profile_banners/9770992/1442600358</t>
  </si>
  <si>
    <t>https://pbs.twimg.com/profile_banners/137349966/1458316417</t>
  </si>
  <si>
    <t>https://pbs.twimg.com/profile_banners/1626302582/1540622300</t>
  </si>
  <si>
    <t>https://pbs.twimg.com/profile_banners/4503332541/1453068817</t>
  </si>
  <si>
    <t>es</t>
  </si>
  <si>
    <t>fr</t>
  </si>
  <si>
    <t>pt</t>
  </si>
  <si>
    <t>it</t>
  </si>
  <si>
    <t>en-gb</t>
  </si>
  <si>
    <t>http://abs.twimg.com/images/themes/theme5/bg.gif</t>
  </si>
  <si>
    <t>http://abs.twimg.com/images/themes/theme1/bg.png</t>
  </si>
  <si>
    <t>http://abs.twimg.com/images/themes/theme12/bg.gif</t>
  </si>
  <si>
    <t>http://abs.twimg.com/images/themes/theme4/bg.gif</t>
  </si>
  <si>
    <t>http://abs.twimg.com/images/themes/theme9/bg.gif</t>
  </si>
  <si>
    <t>http://abs.twimg.com/images/themes/theme15/bg.png</t>
  </si>
  <si>
    <t>http://abs.twimg.com/images/themes/theme14/bg.gif</t>
  </si>
  <si>
    <t>http://abs.twimg.com/images/themes/theme18/bg.gif</t>
  </si>
  <si>
    <t>http://abs.twimg.com/images/themes/theme10/bg.gif</t>
  </si>
  <si>
    <t>http://abs.twimg.com/images/themes/theme2/bg.gif</t>
  </si>
  <si>
    <t>http://abs.twimg.com/images/themes/theme13/bg.gif</t>
  </si>
  <si>
    <t>http://abs.twimg.com/images/themes/theme17/bg.gif</t>
  </si>
  <si>
    <t>http://abs.twimg.com/images/themes/theme3/bg.gif</t>
  </si>
  <si>
    <t>http://abs.twimg.com/images/themes/theme7/bg.gif</t>
  </si>
  <si>
    <t>http://abs.twimg.com/images/themes/theme19/bg.gif</t>
  </si>
  <si>
    <t>http://pbs.twimg.com/profile_background_images/683882793/06c91cf3bb302551e4fff3ef3be196ec.jpeg</t>
  </si>
  <si>
    <t>http://abs.twimg.com/images/themes/theme6/bg.gif</t>
  </si>
  <si>
    <t>http://abs.twimg.com/images/themes/theme16/bg.gif</t>
  </si>
  <si>
    <t>http://abs.twimg.com/images/themes/theme8/bg.gif</t>
  </si>
  <si>
    <t>http://pbs.twimg.com/profile_images/852452176337219585/4Z2nQh8L_normal.jpg</t>
  </si>
  <si>
    <t>http://pbs.twimg.com/profile_images/879317549133041664/XE9lXzUN_normal.jpg</t>
  </si>
  <si>
    <t>http://pbs.twimg.com/profile_images/1058548424549662721/QFQbPyPq_normal.jpg</t>
  </si>
  <si>
    <t>http://pbs.twimg.com/profile_images/747758179610693632/Zulwi-Ie_normal.jpg</t>
  </si>
  <si>
    <t>http://pbs.twimg.com/profile_images/1386200672/portrait_normal.jpg</t>
  </si>
  <si>
    <t>http://pbs.twimg.com/profile_images/672609613603168256/hvd8GEnS_normal.jpg</t>
  </si>
  <si>
    <t>http://pbs.twimg.com/profile_images/1388267727/cloud_turm_color_normal.jpg</t>
  </si>
  <si>
    <t>http://pbs.twimg.com/profile_images/513959324305981441/hYO47fqk_normal.jpeg</t>
  </si>
  <si>
    <t>http://pbs.twimg.com/profile_images/1008421947473002497/WuxMDxW4_normal.jpg</t>
  </si>
  <si>
    <t>http://pbs.twimg.com/profile_images/1006500137072406529/6W-WDHdU_normal.jpg</t>
  </si>
  <si>
    <t>http://pbs.twimg.com/profile_images/1084052019843743744/BirDMYGM_normal.jpg</t>
  </si>
  <si>
    <t>http://pbs.twimg.com/profile_images/1010034008976076800/n6IgbhXR_normal.jpg</t>
  </si>
  <si>
    <t>http://pbs.twimg.com/profile_images/2718635310/df5f13ab15c8cb36e34b34e6c43de4fd_normal.jpeg</t>
  </si>
  <si>
    <t>http://pbs.twimg.com/profile_images/939613428372647938/D299lB8n_normal.jpg</t>
  </si>
  <si>
    <t>http://pbs.twimg.com/profile_images/1161922354/bge-bot-big-twitterversion2_normal.png</t>
  </si>
  <si>
    <t>http://pbs.twimg.com/profile_images/443172103555399680/9y-RromD_normal.jpeg</t>
  </si>
  <si>
    <t>http://pbs.twimg.com/profile_images/3485474728/9de370fdde086bf81b54c943c964cbfb_normal.jpeg</t>
  </si>
  <si>
    <t>http://pbs.twimg.com/profile_images/867566287567892481/SDFk6piH_normal.jpg</t>
  </si>
  <si>
    <t>http://pbs.twimg.com/profile_images/870021379030167554/svJrClIC_normal.jpg</t>
  </si>
  <si>
    <t>http://pbs.twimg.com/profile_images/562998961221296128/O6dIuPIg_normal.png</t>
  </si>
  <si>
    <t>http://pbs.twimg.com/profile_images/1080204696059408384/ockv4WGY_normal.jpg</t>
  </si>
  <si>
    <t>http://pbs.twimg.com/profile_images/1079374662763724801/tvIDz9T-_normal.jpg</t>
  </si>
  <si>
    <t>http://pbs.twimg.com/profile_images/959542172751138817/QcHhm46G_normal.jpg</t>
  </si>
  <si>
    <t>http://pbs.twimg.com/profile_images/1093367655535443968/6bNJ_BFd_normal.jpg</t>
  </si>
  <si>
    <t>http://pbs.twimg.com/profile_images/471660831692697600/oMlpJucq_normal.jpeg</t>
  </si>
  <si>
    <t>http://pbs.twimg.com/profile_images/951278168165568514/kXubtp0c_normal.jpg</t>
  </si>
  <si>
    <t>http://pbs.twimg.com/profile_images/2800002402/fb810f2f606e0f1413ed5191e2eac190_normal.png</t>
  </si>
  <si>
    <t>http://pbs.twimg.com/profile_images/864567398262689793/E1uFeOzM_normal.jpg</t>
  </si>
  <si>
    <t>http://pbs.twimg.com/profile_images/615598832726970372/jsK-gBSt_normal.png</t>
  </si>
  <si>
    <t>http://pbs.twimg.com/profile_images/604427674203779072/Y4t_NODB_normal.jpg</t>
  </si>
  <si>
    <t>http://pbs.twimg.com/profile_images/510517460773007360/UKfBppaU_normal.jpeg</t>
  </si>
  <si>
    <t>http://pbs.twimg.com/profile_images/631178831022419968/QAUCuXNR_normal.jpg</t>
  </si>
  <si>
    <t>http://pbs.twimg.com/profile_images/624684759990407168/_BWay9TR_normal.png</t>
  </si>
  <si>
    <t>http://pbs.twimg.com/profile_images/875630790297608192/wmE5dAWH_normal.jpg</t>
  </si>
  <si>
    <t>http://pbs.twimg.com/profile_images/1428656187/Picture_11_normal.jpg</t>
  </si>
  <si>
    <t>http://pbs.twimg.com/profile_images/646544513339514881/1z313YBp_normal.png</t>
  </si>
  <si>
    <t>http://pbs.twimg.com/profile_images/1091536062323851264/KtRXKITt_normal.jpg</t>
  </si>
  <si>
    <t>http://pbs.twimg.com/profile_images/752339815002091520/d403dpBl_normal.jpg</t>
  </si>
  <si>
    <t>http://pbs.twimg.com/profile_images/1076825416172658689/WMq4BjEk_normal.jpg</t>
  </si>
  <si>
    <t>http://pbs.twimg.com/profile_images/894370344420622336/UW6ptLE3_normal.jpg</t>
  </si>
  <si>
    <t>http://pbs.twimg.com/profile_images/1081885991525322752/8xsjzbrJ_normal.jpg</t>
  </si>
  <si>
    <t>http://pbs.twimg.com/profile_images/957713522728800257/hq_SVLaO_normal.jpg</t>
  </si>
  <si>
    <t>http://pbs.twimg.com/profile_images/646186068635615232/d6ggJK4q_normal.jpg</t>
  </si>
  <si>
    <t>http://pbs.twimg.com/profile_images/2241810406/j0427655_normal.jpg</t>
  </si>
  <si>
    <t>http://pbs.twimg.com/profile_images/1023293436298977281/4P8niR6h_normal.jpg</t>
  </si>
  <si>
    <t>http://pbs.twimg.com/profile_images/1050736976419270656/qMaUs5oa_normal.jpg</t>
  </si>
  <si>
    <t>http://pbs.twimg.com/profile_images/931245586401120256/-gqo8ECk_normal.jpg</t>
  </si>
  <si>
    <t>http://pbs.twimg.com/profile_images/1080170051368497152/WAc6Nh7r_normal.jpg</t>
  </si>
  <si>
    <t>http://pbs.twimg.com/profile_images/868124921402150912/V0SkMhCD_normal.jpg</t>
  </si>
  <si>
    <t>http://pbs.twimg.com/profile_images/805540234272325633/PC16DyMj_normal.jpg</t>
  </si>
  <si>
    <t>http://pbs.twimg.com/profile_images/985831351994773505/aZvqavvr_normal.jpg</t>
  </si>
  <si>
    <t>http://pbs.twimg.com/profile_images/1074665764618166274/6RAtJBMh_normal.jpg</t>
  </si>
  <si>
    <t>http://pbs.twimg.com/profile_images/1015991183288479745/62GdLOvP_normal.jpg</t>
  </si>
  <si>
    <t>http://pbs.twimg.com/profile_images/617888789164199936/XR6xjTyX_normal.jpg</t>
  </si>
  <si>
    <t>http://pbs.twimg.com/profile_images/1015347649384361984/cu3ssF1F_normal.jpg</t>
  </si>
  <si>
    <t>http://pbs.twimg.com/profile_images/1080875445082566657/Gxv5rXiv_normal.jpg</t>
  </si>
  <si>
    <t>http://pbs.twimg.com/profile_images/900033008685666305/c6Q38U35_normal.png</t>
  </si>
  <si>
    <t>http://pbs.twimg.com/profile_images/821137581286912000/IyaVNz5K_normal.jpg</t>
  </si>
  <si>
    <t>http://pbs.twimg.com/profile_images/192936165/d_lazer_normal.jpg</t>
  </si>
  <si>
    <t>http://pbs.twimg.com/profile_images/803418473732997120/MvRK6pV6_normal.jpg</t>
  </si>
  <si>
    <t>http://pbs.twimg.com/profile_images/990941775610118146/fdL9Q9wA_normal.jpg</t>
  </si>
  <si>
    <t>http://pbs.twimg.com/profile_images/1036483673602764800/Oeyb2hb3_normal.jpg</t>
  </si>
  <si>
    <t>http://pbs.twimg.com/profile_images/1087115057383833600/wHpWYV5-_normal.jpg</t>
  </si>
  <si>
    <t>http://pbs.twimg.com/profile_images/1080089070028668928/0w0o3NPU_normal.jpg</t>
  </si>
  <si>
    <t>Open Twitter Page for This Person</t>
  </si>
  <si>
    <t>https://twitter.com/entoutsi</t>
  </si>
  <si>
    <t>https://twitter.com/hfpmuenchen</t>
  </si>
  <si>
    <t>https://twitter.com/tu_muenchen</t>
  </si>
  <si>
    <t>https://twitter.com/icwsm</t>
  </si>
  <si>
    <t>https://twitter.com/jurgenpfeffer</t>
  </si>
  <si>
    <t>https://twitter.com/clancynewyork</t>
  </si>
  <si>
    <t>https://twitter.com/j2bryson</t>
  </si>
  <si>
    <t>https://twitter.com/ffloeck</t>
  </si>
  <si>
    <t>https://twitter.com/gesis_org</t>
  </si>
  <si>
    <t>https://twitter.com/ezagheni</t>
  </si>
  <si>
    <t>https://twitter.com/kwelle</t>
  </si>
  <si>
    <t>https://twitter.com/alenyshkaxx</t>
  </si>
  <si>
    <t>https://twitter.com/zephyorus</t>
  </si>
  <si>
    <t>https://twitter.com/jessamyn</t>
  </si>
  <si>
    <t>https://twitter.com/skyglowberlin</t>
  </si>
  <si>
    <t>https://twitter.com/tschfflr</t>
  </si>
  <si>
    <t>https://twitter.com/nlpado</t>
  </si>
  <si>
    <t>https://twitter.com/roguechi</t>
  </si>
  <si>
    <t>https://twitter.com/farbandish</t>
  </si>
  <si>
    <t>https://twitter.com/aquigley</t>
  </si>
  <si>
    <t>https://twitter.com/skairam</t>
  </si>
  <si>
    <t>https://twitter.com/fish_globe</t>
  </si>
  <si>
    <t>https://twitter.com/chiclix</t>
  </si>
  <si>
    <t>https://twitter.com/theeluwin</t>
  </si>
  <si>
    <t>https://twitter.com/lightspeeer</t>
  </si>
  <si>
    <t>https://twitter.com/worrynet</t>
  </si>
  <si>
    <t>https://twitter.com/bckt1999</t>
  </si>
  <si>
    <t>https://twitter.com/soup0408</t>
  </si>
  <si>
    <t>https://twitter.com/new_newbie10</t>
  </si>
  <si>
    <t>https://twitter.com/old_tavern</t>
  </si>
  <si>
    <t>https://twitter.com/ilovemyvulcan</t>
  </si>
  <si>
    <t>https://twitter.com/grturtledosa</t>
  </si>
  <si>
    <t>https://twitter.com/droid_is_future</t>
  </si>
  <si>
    <t>https://twitter.com/ne_o5</t>
  </si>
  <si>
    <t>https://twitter.com/freiabereinsam_</t>
  </si>
  <si>
    <t>https://twitter.com/jongwon1917</t>
  </si>
  <si>
    <t>https://twitter.com/jmaen1037</t>
  </si>
  <si>
    <t>https://twitter.com/flowerof_sin</t>
  </si>
  <si>
    <t>https://twitter.com/describer7</t>
  </si>
  <si>
    <t>https://twitter.com/mcc1928</t>
  </si>
  <si>
    <t>https://twitter.com/kkobbiflowerain</t>
  </si>
  <si>
    <t>https://twitter.com/_honey1215</t>
  </si>
  <si>
    <t>https://twitter.com/kmo339</t>
  </si>
  <si>
    <t>https://twitter.com/y_es_yes_</t>
  </si>
  <si>
    <t>https://twitter.com/ny38387</t>
  </si>
  <si>
    <t>https://twitter.com/olbbaem67</t>
  </si>
  <si>
    <t>https://twitter.com/hgy031</t>
  </si>
  <si>
    <t>https://twitter.com/shootingfemi_jy</t>
  </si>
  <si>
    <t>https://twitter.com/omgclh</t>
  </si>
  <si>
    <t>https://twitter.com/gamja17000</t>
  </si>
  <si>
    <t>https://twitter.com/songyeon_l</t>
  </si>
  <si>
    <t>https://twitter.com/rockyee_ow</t>
  </si>
  <si>
    <t>https://twitter.com/laterlater_</t>
  </si>
  <si>
    <t>https://twitter.com/bluepersonaofs7</t>
  </si>
  <si>
    <t>https://twitter.com/choimg_iluvu</t>
  </si>
  <si>
    <t>https://twitter.com/ruvyn</t>
  </si>
  <si>
    <t>https://twitter.com/benichaentomi</t>
  </si>
  <si>
    <t>https://twitter.com/pink0tealeaf</t>
  </si>
  <si>
    <t>https://twitter.com/loklok6512</t>
  </si>
  <si>
    <t>https://twitter.com/eiffeleffy</t>
  </si>
  <si>
    <t>https://twitter.com/kiyoshi_nunaya</t>
  </si>
  <si>
    <t>https://twitter.com/hubu_2d</t>
  </si>
  <si>
    <t>https://twitter.com/saetigim</t>
  </si>
  <si>
    <t>https://twitter.com/djuna01</t>
  </si>
  <si>
    <t>https://twitter.com/gamsangnara</t>
  </si>
  <si>
    <t>https://twitter.com/hurryonezum</t>
  </si>
  <si>
    <t>https://twitter.com/givemetheupdate</t>
  </si>
  <si>
    <t>https://twitter.com/xixxsong</t>
  </si>
  <si>
    <t>https://twitter.com/blueblueregn</t>
  </si>
  <si>
    <t>https://twitter.com/jyeppa</t>
  </si>
  <si>
    <t>https://twitter.com/elda0802</t>
  </si>
  <si>
    <t>https://twitter.com/hwa_thefire</t>
  </si>
  <si>
    <t>https://twitter.com/krabbit_nope</t>
  </si>
  <si>
    <t>https://twitter.com/whocares_bout</t>
  </si>
  <si>
    <t>https://twitter.com/nine_ggom</t>
  </si>
  <si>
    <t>https://twitter.com/__guriguri__</t>
  </si>
  <si>
    <t>https://twitter.com/aunteppie</t>
  </si>
  <si>
    <t>https://twitter.com/kaist455</t>
  </si>
  <si>
    <t>https://twitter.com/yjh_0420</t>
  </si>
  <si>
    <t>https://twitter.com/whaqlrpdlarp</t>
  </si>
  <si>
    <t>https://twitter.com/sahjyloiom77</t>
  </si>
  <si>
    <t>https://twitter.com/binich_tyty</t>
  </si>
  <si>
    <t>https://twitter.com/xenus_c</t>
  </si>
  <si>
    <t>https://twitter.com/dinanshiral124</t>
  </si>
  <si>
    <t>https://twitter.com/guarikun</t>
  </si>
  <si>
    <t>https://twitter.com/ra42_</t>
  </si>
  <si>
    <t>https://twitter.com/what_is_a3</t>
  </si>
  <si>
    <t>https://twitter.com/mill_0</t>
  </si>
  <si>
    <t>https://twitter.com/ricky_mic_lim</t>
  </si>
  <si>
    <t>https://twitter.com/lamb_chops7</t>
  </si>
  <si>
    <t>https://twitter.com/tigris_master</t>
  </si>
  <si>
    <t>https://twitter.com/lilysea</t>
  </si>
  <si>
    <t>https://twitter.com/peng9oo</t>
  </si>
  <si>
    <t>https://twitter.com/sarawithnohp</t>
  </si>
  <si>
    <t>https://twitter.com/lljab_n1</t>
  </si>
  <si>
    <t>https://twitter.com/kamuhyuk</t>
  </si>
  <si>
    <t>https://twitter.com/rc0c9m</t>
  </si>
  <si>
    <t>https://twitter.com/su_kingsman</t>
  </si>
  <si>
    <t>https://twitter.com/vhsflr</t>
  </si>
  <si>
    <t>https://twitter.com/helloocitrus</t>
  </si>
  <si>
    <t>https://twitter.com/antwasp_dreamer</t>
  </si>
  <si>
    <t>https://twitter.com/mikoteisbest</t>
  </si>
  <si>
    <t>https://twitter.com/dd_snoring</t>
  </si>
  <si>
    <t>https://twitter.com/camaro_kr</t>
  </si>
  <si>
    <t>https://twitter.com/eatable_spoon</t>
  </si>
  <si>
    <t>https://twitter.com/mildthunder</t>
  </si>
  <si>
    <t>https://twitter.com/mhcish</t>
  </si>
  <si>
    <t>https://twitter.com/fhff14_rihe</t>
  </si>
  <si>
    <t>https://twitter.com/meeryu_namoo</t>
  </si>
  <si>
    <t>https://twitter.com/toto_min9735</t>
  </si>
  <si>
    <t>https://twitter.com/cheols13</t>
  </si>
  <si>
    <t>https://twitter.com/f_imtrying</t>
  </si>
  <si>
    <t>https://twitter.com/kouhogue</t>
  </si>
  <si>
    <t>https://twitter.com/hyangbipa</t>
  </si>
  <si>
    <t>https://twitter.com/ggeotyeo</t>
  </si>
  <si>
    <t>https://twitter.com/hokcenayeokcena</t>
  </si>
  <si>
    <t>https://twitter.com/djqzky1cjdjx9hh</t>
  </si>
  <si>
    <t>https://twitter.com/aloa5</t>
  </si>
  <si>
    <t>https://twitter.com/tytycolocolina</t>
  </si>
  <si>
    <t>https://twitter.com/zitatert</t>
  </si>
  <si>
    <t>https://twitter.com/bgebot</t>
  </si>
  <si>
    <t>https://twitter.com/floriangallwitz</t>
  </si>
  <si>
    <t>https://twitter.com/datenklempner</t>
  </si>
  <si>
    <t>https://twitter.com/myalaska</t>
  </si>
  <si>
    <t>https://twitter.com/paradoobb</t>
  </si>
  <si>
    <t>https://twitter.com/ddach55</t>
  </si>
  <si>
    <t>https://twitter.com/re_de_lee</t>
  </si>
  <si>
    <t>https://twitter.com/nungguly</t>
  </si>
  <si>
    <t>https://twitter.com/wls0ssy</t>
  </si>
  <si>
    <t>https://twitter.com/edsudden</t>
  </si>
  <si>
    <t>https://twitter.com/areidross</t>
  </si>
  <si>
    <t>https://twitter.com/outd6oywsschkrs</t>
  </si>
  <si>
    <t>https://twitter.com/koom2013</t>
  </si>
  <si>
    <t>https://twitter.com/o_zzim</t>
  </si>
  <si>
    <t>https://twitter.com/saturn_kirk</t>
  </si>
  <si>
    <t>https://twitter.com/haize019</t>
  </si>
  <si>
    <t>https://twitter.com/qpalzm12456</t>
  </si>
  <si>
    <t>https://twitter.com/kerim_kivrak</t>
  </si>
  <si>
    <t>https://twitter.com/00000290_d</t>
  </si>
  <si>
    <t>https://twitter.com/criorio</t>
  </si>
  <si>
    <t>https://twitter.com/coyotedweets</t>
  </si>
  <si>
    <t>https://twitter.com/_2gold</t>
  </si>
  <si>
    <t>https://twitter.com/yujujuseyo</t>
  </si>
  <si>
    <t>https://twitter.com/danpatpat</t>
  </si>
  <si>
    <t>https://twitter.com/star_cloud_kim</t>
  </si>
  <si>
    <t>https://twitter.com/xd8492</t>
  </si>
  <si>
    <t>https://twitter.com/homil_20</t>
  </si>
  <si>
    <t>https://twitter.com/rosemari0607</t>
  </si>
  <si>
    <t>https://twitter.com/war_ffxiv</t>
  </si>
  <si>
    <t>https://twitter.com/iyunchai</t>
  </si>
  <si>
    <t>https://twitter.com/oldmoon_sc</t>
  </si>
  <si>
    <t>https://twitter.com/mahgo29</t>
  </si>
  <si>
    <t>https://twitter.com/ice_milady</t>
  </si>
  <si>
    <t>https://twitter.com/unevermind_07</t>
  </si>
  <si>
    <t>https://twitter.com/duck_ducit123</t>
  </si>
  <si>
    <t>https://twitter.com/_momomom_32</t>
  </si>
  <si>
    <t>https://twitter.com/tgze2ua8wiyie2j</t>
  </si>
  <si>
    <t>https://twitter.com/sicksaaadworld</t>
  </si>
  <si>
    <t>https://twitter.com/_catch_it</t>
  </si>
  <si>
    <t>https://twitter.com/ld_2018001</t>
  </si>
  <si>
    <t>https://twitter.com/raybread</t>
  </si>
  <si>
    <t>https://twitter.com/tus_b</t>
  </si>
  <si>
    <t>https://twitter.com/jongjunimgyul</t>
  </si>
  <si>
    <t>https://twitter.com/poketmon2014</t>
  </si>
  <si>
    <t>https://twitter.com/kuragenoyoru</t>
  </si>
  <si>
    <t>https://twitter.com/stupid_circuit</t>
  </si>
  <si>
    <t>https://twitter.com/hanulsun</t>
  </si>
  <si>
    <t>https://twitter.com/namuu_</t>
  </si>
  <si>
    <t>https://twitter.com/3fois1_o</t>
  </si>
  <si>
    <t>https://twitter.com/wildslug_ad</t>
  </si>
  <si>
    <t>https://twitter.com/soy_logue</t>
  </si>
  <si>
    <t>https://twitter.com/djsflsdudn57</t>
  </si>
  <si>
    <t>https://twitter.com/k03deborah</t>
  </si>
  <si>
    <t>https://twitter.com/capbre</t>
  </si>
  <si>
    <t>https://twitter.com/yellow_st050</t>
  </si>
  <si>
    <t>https://twitter.com/mamimamamamim</t>
  </si>
  <si>
    <t>https://twitter.com/metal4mental</t>
  </si>
  <si>
    <t>https://twitter.com/raxumyself</t>
  </si>
  <si>
    <t>https://twitter.com/yuuuuuuuubin</t>
  </si>
  <si>
    <t>https://twitter.com/qbfksekdrbehrrp</t>
  </si>
  <si>
    <t>https://twitter.com/teaba_g</t>
  </si>
  <si>
    <t>https://twitter.com/hoho_beakbal</t>
  </si>
  <si>
    <t>https://twitter.com/tasha_jude</t>
  </si>
  <si>
    <t>https://twitter.com/_ssxsx</t>
  </si>
  <si>
    <t>https://twitter.com/deer_from_eden</t>
  </si>
  <si>
    <t>https://twitter.com/lalalabbok</t>
  </si>
  <si>
    <t>https://twitter.com/ionescofranz</t>
  </si>
  <si>
    <t>https://twitter.com/aoi_10</t>
  </si>
  <si>
    <t>https://twitter.com/orbis561</t>
  </si>
  <si>
    <t>https://twitter.com/burangburangg</t>
  </si>
  <si>
    <t>https://twitter.com/boomgoescat</t>
  </si>
  <si>
    <t>https://twitter.com/hana_mory</t>
  </si>
  <si>
    <t>https://twitter.com/mufreedae</t>
  </si>
  <si>
    <t>https://twitter.com/zzizz07</t>
  </si>
  <si>
    <t>https://twitter.com/ahn_ssr22</t>
  </si>
  <si>
    <t>https://twitter.com/5ha0m0r1</t>
  </si>
  <si>
    <t>https://twitter.com/duck_overwatch</t>
  </si>
  <si>
    <t>https://twitter.com/0320citron</t>
  </si>
  <si>
    <t>https://twitter.com/cynic_lusdemian</t>
  </si>
  <si>
    <t>https://twitter.com/baut_baul</t>
  </si>
  <si>
    <t>https://twitter.com/pfanderson</t>
  </si>
  <si>
    <t>https://twitter.com/critter77812189</t>
  </si>
  <si>
    <t>https://twitter.com/rachelannyes</t>
  </si>
  <si>
    <t>https://twitter.com/jasonkessler</t>
  </si>
  <si>
    <t>https://twitter.com/kyriakikalimeri</t>
  </si>
  <si>
    <t>https://twitter.com/apurba3110</t>
  </si>
  <si>
    <t>https://twitter.com/netsci2018</t>
  </si>
  <si>
    <t>https://twitter.com/textasdata</t>
  </si>
  <si>
    <t>https://twitter.com/heyayeh</t>
  </si>
  <si>
    <t>https://twitter.com/saiphcita</t>
  </si>
  <si>
    <t>https://twitter.com/saviaga</t>
  </si>
  <si>
    <t>https://twitter.com/page88</t>
  </si>
  <si>
    <t>https://twitter.com/theannagat</t>
  </si>
  <si>
    <t>https://twitter.com/_pmkr</t>
  </si>
  <si>
    <t>https://twitter.com/1majorbitch</t>
  </si>
  <si>
    <t>https://twitter.com/amit_p</t>
  </si>
  <si>
    <t>https://twitter.com/gretchenamcc</t>
  </si>
  <si>
    <t>https://twitter.com/sanjrockz</t>
  </si>
  <si>
    <t>https://twitter.com/wired</t>
  </si>
  <si>
    <t>https://twitter.com/tschnoebelen</t>
  </si>
  <si>
    <t>https://twitter.com/bgzimmer</t>
  </si>
  <si>
    <t>https://twitter.com/trovdimi</t>
  </si>
  <si>
    <t>https://twitter.com/elaragon</t>
  </si>
  <si>
    <t>https://twitter.com/rmdes_</t>
  </si>
  <si>
    <t>https://twitter.com/anxosan</t>
  </si>
  <si>
    <t>https://twitter.com/nalrajebah</t>
  </si>
  <si>
    <t>https://twitter.com/timalthoff</t>
  </si>
  <si>
    <t>https://twitter.com/big_data_flow</t>
  </si>
  <si>
    <t>https://twitter.com/tinaeliassi</t>
  </si>
  <si>
    <t>https://twitter.com/arthur_spirling</t>
  </si>
  <si>
    <t>https://twitter.com/nyudatascience</t>
  </si>
  <si>
    <t>https://twitter.com/raheljhirad</t>
  </si>
  <si>
    <t>https://twitter.com/dsi_columbia</t>
  </si>
  <si>
    <t>https://twitter.com/munmun10</t>
  </si>
  <si>
    <t>https://twitter.com/bhavyaghai</t>
  </si>
  <si>
    <t>https://twitter.com/ferli90</t>
  </si>
  <si>
    <t>https://twitter.com/chholte</t>
  </si>
  <si>
    <t>https://twitter.com/ljwoodie</t>
  </si>
  <si>
    <t>https://twitter.com/syrianviews</t>
  </si>
  <si>
    <t>https://twitter.com/observaitress</t>
  </si>
  <si>
    <t>https://twitter.com/udomacena</t>
  </si>
  <si>
    <t>https://twitter.com/edinburghnlp</t>
  </si>
  <si>
    <t>https://twitter.com/infated</t>
  </si>
  <si>
    <t>https://twitter.com/walid_magdy</t>
  </si>
  <si>
    <t>https://twitter.com/tttthomasssss</t>
  </si>
  <si>
    <t>https://twitter.com/sreekanthcse</t>
  </si>
  <si>
    <t>https://twitter.com/iatitov</t>
  </si>
  <si>
    <t>https://twitter.com/gspandana</t>
  </si>
  <si>
    <t>https://twitter.com/chemistredpuck</t>
  </si>
  <si>
    <t>https://twitter.com/snchancellor</t>
  </si>
  <si>
    <t>https://twitter.com/amyxzh</t>
  </si>
  <si>
    <t>https://twitter.com/rehman182</t>
  </si>
  <si>
    <t>https://twitter.com/ishiiakira</t>
  </si>
  <si>
    <t>https://twitter.com/mtknnktm</t>
  </si>
  <si>
    <t>https://twitter.com/tatsushi_do_ob</t>
  </si>
  <si>
    <t>https://twitter.com/bkeegan</t>
  </si>
  <si>
    <t>https://twitter.com/jcccf</t>
  </si>
  <si>
    <t>https://twitter.com/luca</t>
  </si>
  <si>
    <t>https://twitter.com/jaesgeht</t>
  </si>
  <si>
    <t>https://twitter.com/katja_mat</t>
  </si>
  <si>
    <t>https://twitter.com/netzpat</t>
  </si>
  <si>
    <t>https://twitter.com/sroylee</t>
  </si>
  <si>
    <t>https://twitter.com/edumangaba</t>
  </si>
  <si>
    <t>https://twitter.com/tylersnetwork</t>
  </si>
  <si>
    <t>https://twitter.com/4gwdotdotdot</t>
  </si>
  <si>
    <t>https://twitter.com/kokomothegreat</t>
  </si>
  <si>
    <t>https://twitter.com/yangzhangalmo</t>
  </si>
  <si>
    <t>https://twitter.com/jhblackb</t>
  </si>
  <si>
    <t>https://twitter.com/cerenbudak</t>
  </si>
  <si>
    <t>https://twitter.com/ciro</t>
  </si>
  <si>
    <t>https://twitter.com/cchelmis</t>
  </si>
  <si>
    <t>https://twitter.com/cervisiarius</t>
  </si>
  <si>
    <t>https://twitter.com/winteram</t>
  </si>
  <si>
    <t>https://twitter.com/emrecalisir</t>
  </si>
  <si>
    <t>https://twitter.com/codybuntain</t>
  </si>
  <si>
    <t>https://twitter.com/akbari59</t>
  </si>
  <si>
    <t>https://twitter.com/arxiv_org</t>
  </si>
  <si>
    <t>https://twitter.com/gokhan_kul</t>
  </si>
  <si>
    <t>https://twitter.com/jakehofman</t>
  </si>
  <si>
    <t>https://twitter.com/aekpalakorn</t>
  </si>
  <si>
    <t>https://twitter.com/emrek</t>
  </si>
  <si>
    <t>https://twitter.com/feedkoko</t>
  </si>
  <si>
    <t>https://twitter.com/netsci15</t>
  </si>
  <si>
    <t>https://twitter.com/derek</t>
  </si>
  <si>
    <t>https://twitter.com/shawnmjones</t>
  </si>
  <si>
    <t>https://twitter.com/pauldambra</t>
  </si>
  <si>
    <t>https://twitter.com/imjacobclark</t>
  </si>
  <si>
    <t>https://twitter.com/matttyas</t>
  </si>
  <si>
    <t>https://twitter.com/zignoai</t>
  </si>
  <si>
    <t>https://twitter.com/derekruths</t>
  </si>
  <si>
    <t>https://twitter.com/clauwa</t>
  </si>
  <si>
    <t>https://twitter.com/alicetiara</t>
  </si>
  <si>
    <t>https://twitter.com/ica_cat</t>
  </si>
  <si>
    <t>https://twitter.com/nicholasajohn</t>
  </si>
  <si>
    <t>https://twitter.com/devjpow</t>
  </si>
  <si>
    <t>https://twitter.com/niftyc</t>
  </si>
  <si>
    <t>https://twitter.com/strnglss</t>
  </si>
  <si>
    <t>https://twitter.com/jaykaydee</t>
  </si>
  <si>
    <t>https://twitter.com/vorkoz</t>
  </si>
  <si>
    <t>https://twitter.com/jeremycorbyn</t>
  </si>
  <si>
    <t>https://twitter.com/oxfordunion</t>
  </si>
  <si>
    <t>https://twitter.com/thegolem_</t>
  </si>
  <si>
    <t>https://twitter.com/__jacker__</t>
  </si>
  <si>
    <t>https://twitter.com/mandyluo1002</t>
  </si>
  <si>
    <t>https://twitter.com/dkaushik96</t>
  </si>
  <si>
    <t>https://twitter.com/colegleason</t>
  </si>
  <si>
    <t>https://twitter.com/justpac</t>
  </si>
  <si>
    <t>https://twitter.com/jeffbigham</t>
  </si>
  <si>
    <t>https://twitter.com/onurvarol</t>
  </si>
  <si>
    <t>https://twitter.com/andresmh</t>
  </si>
  <si>
    <t>https://twitter.com/shuai93tang</t>
  </si>
  <si>
    <t>https://twitter.com/takechan2000</t>
  </si>
  <si>
    <t>https://twitter.com/developerguide</t>
  </si>
  <si>
    <t>https://twitter.com/a_d_robertson</t>
  </si>
  <si>
    <t>https://twitter.com/arcticpenguin</t>
  </si>
  <si>
    <t>https://twitter.com/lanceulanoff</t>
  </si>
  <si>
    <t>https://twitter.com/medium</t>
  </si>
  <si>
    <t>https://twitter.com/tiannamaria</t>
  </si>
  <si>
    <t>https://twitter.com/linzdefranco</t>
  </si>
  <si>
    <t>https://twitter.com/geek_squad_love</t>
  </si>
  <si>
    <t>https://twitter.com/baileybattelle</t>
  </si>
  <si>
    <t>https://twitter.com/lunarlemonade</t>
  </si>
  <si>
    <t>https://twitter.com/zoelicata</t>
  </si>
  <si>
    <t>https://twitter.com/luisgasco</t>
  </si>
  <si>
    <t>https://twitter.com/cpalmz7</t>
  </si>
  <si>
    <t>https://twitter.com/6grichie405</t>
  </si>
  <si>
    <t>https://twitter.com/marie77141292</t>
  </si>
  <si>
    <t>https://twitter.com/frooregard</t>
  </si>
  <si>
    <t>https://twitter.com/fredmorstatter</t>
  </si>
  <si>
    <t>https://twitter.com/davidlazer</t>
  </si>
  <si>
    <t>https://twitter.com/ryanjgallag</t>
  </si>
  <si>
    <t>https://twitter.com/nephillips84</t>
  </si>
  <si>
    <t>https://twitter.com/lauraschelenz</t>
  </si>
  <si>
    <t>https://twitter.com/wahl_beobachter</t>
  </si>
  <si>
    <t>https://twitter.com/mountainherder</t>
  </si>
  <si>
    <t>https://twitter.com/akd2003</t>
  </si>
  <si>
    <t>https://twitter.com/notanastronomer</t>
  </si>
  <si>
    <t>https://twitter.com/fabiogiglietto</t>
  </si>
  <si>
    <t>https://twitter.com/arkaitz</t>
  </si>
  <si>
    <t>https://twitter.com/somayehzamani</t>
  </si>
  <si>
    <t>https://twitter.com/cfiesler</t>
  </si>
  <si>
    <t>https://twitter.com/eolamijuwon</t>
  </si>
  <si>
    <t>https://twitter.com/mpidrnews</t>
  </si>
  <si>
    <t>https://twitter.com/psg_lshtm</t>
  </si>
  <si>
    <t>https://twitter.com/poblacion_csic</t>
  </si>
  <si>
    <t>https://twitter.com/femquant</t>
  </si>
  <si>
    <t>https://twitter.com/malaikaamina</t>
  </si>
  <si>
    <t>https://twitter.com/ognyanova</t>
  </si>
  <si>
    <t>https://twitter.com/rstatstweet</t>
  </si>
  <si>
    <t>https://twitter.com/eule_geheule</t>
  </si>
  <si>
    <t>https://twitter.com/saminrf</t>
  </si>
  <si>
    <t>https://twitter.com/demomapper</t>
  </si>
  <si>
    <t>https://twitter.com/demografia_csic</t>
  </si>
  <si>
    <t>https://twitter.com/corbrantner</t>
  </si>
  <si>
    <t>https://twitter.com/share_mea</t>
  </si>
  <si>
    <t>https://twitter.com/iussp</t>
  </si>
  <si>
    <t>https://twitter.com/rmanzii</t>
  </si>
  <si>
    <t>https://twitter.com/vponomarenko_</t>
  </si>
  <si>
    <t>https://twitter.com/patrick_gerland</t>
  </si>
  <si>
    <t>https://twitter.com/pgbovine</t>
  </si>
  <si>
    <t>https://twitter.com/syardi</t>
  </si>
  <si>
    <t>https://twitter.com/csde_uw</t>
  </si>
  <si>
    <t>https://twitter.com/shionguha</t>
  </si>
  <si>
    <t>https://twitter.com/shriramkmurthi</t>
  </si>
  <si>
    <t>https://twitter.com/camieelias</t>
  </si>
  <si>
    <t>https://twitter.com/calmescreative</t>
  </si>
  <si>
    <t>https://twitter.com/interdonatos</t>
  </si>
  <si>
    <t>https://twitter.com/marco_java</t>
  </si>
  <si>
    <t>https://twitter.com/um_psc</t>
  </si>
  <si>
    <t>https://twitter.com/geopophealthsta</t>
  </si>
  <si>
    <t>https://twitter.com/ischiathere</t>
  </si>
  <si>
    <t>https://twitter.com/populationeu</t>
  </si>
  <si>
    <t>https://twitter.com/d_alburez</t>
  </si>
  <si>
    <t>https://twitter.com/grow_andre</t>
  </si>
  <si>
    <t>https://twitter.com/monjalexander</t>
  </si>
  <si>
    <t>https://twitter.com/morgan_raux</t>
  </si>
  <si>
    <t>https://twitter.com/chiccorampazzo</t>
  </si>
  <si>
    <t>https://twitter.com/uossocstatdemo</t>
  </si>
  <si>
    <t>https://twitter.com/angelorenti</t>
  </si>
  <si>
    <t>https://twitter.com/c_dudel</t>
  </si>
  <si>
    <t>https://twitter.com/rebeccasear</t>
  </si>
  <si>
    <t>https://twitter.com/dennisfeehan</t>
  </si>
  <si>
    <t>https://twitter.com/ingmarweber</t>
  </si>
  <si>
    <t>https://twitter.com/edyhsgr</t>
  </si>
  <si>
    <t>https://twitter.com/leogomes</t>
  </si>
  <si>
    <t>https://twitter.com/leoferres</t>
  </si>
  <si>
    <t>https://twitter.com/cassyc2107</t>
  </si>
  <si>
    <t>https://twitter.com/iuinfograd</t>
  </si>
  <si>
    <t>entoutsi
RT @JurgenPfeffer: Spread the words!
@icwsm 2019 will take place in
Munich in June 2019. @TU_Muenchen
@HfPMuenchen #CSS #ICWSM https://t.co…</t>
  </si>
  <si>
    <t xml:space="preserve">hfpmuenchen
</t>
  </si>
  <si>
    <t xml:space="preserve">tu_muenchen
</t>
  </si>
  <si>
    <t>icwsm
RT @JurgenPfeffer: Jan 15, 2019
is over Anywhere on Earth (AoE)
- Thanks for all the 2019 ICWSM
submissions! Now the work is on
our great r…</t>
  </si>
  <si>
    <t>jurgenpfeffer
@LauraSchelenz @icwsm yes! details
for registration will be online
in March.</t>
  </si>
  <si>
    <t>clancynewyork
@j2bryson They're extremely bad.
Don't do it. If it walks like a
duck... See this reblogged bit
for a precis: https://t.co/44niU8w8Br
Here's WP on work of Kate Starbird
et al https://t.co/oh2oiweB4L One
of Starbird's papers w/screenshot
https://t.co/a3qynZj6iw https://t.co/09G7PtBgOL</t>
  </si>
  <si>
    <t xml:space="preserve">j2bryson
</t>
  </si>
  <si>
    <t>ffloeck
@kwelle @ezagheni @gesis_org @icwsm
I'm all for measuring a "coffee
break impact score" of conferences!</t>
  </si>
  <si>
    <t>gesis_org
RT @observaitress: #openscience
#openaccess #opensource #bibliothek
#bibliotheken #libraries @gesis_org
https://t.co/g35Vp8O650</t>
  </si>
  <si>
    <t>ezagheni
RT @d_alburez: Working with online
or social media data for demographic
research? Heed the @MPIDRnews'
call for contributions to the worksh…</t>
  </si>
  <si>
    <t>kwelle
Awww - @ezagheni presenting results
at #eurocss from some project that
started as ideas at a coffebreak
at the very same venue as today
- back when @gesis_org was hosting
@icwsm #icwsm in 2016 https://t.co/t0w9HPJeoA</t>
  </si>
  <si>
    <t>alenyshkaxx
RT @kwelle: Awww - @ezagheni presenting
results at #eurocss from some project
that started as ideas at a coffebreak
at the very same venue…</t>
  </si>
  <si>
    <t>zephyorus
@jessamyn the link given in https://t.co/TTxwkAyYhY
no longer works I suggest this
https://t.co/xbtx9Xiws0 is what
it may have linked to.</t>
  </si>
  <si>
    <t xml:space="preserve">jessamyn
</t>
  </si>
  <si>
    <t>skyglowberlin
@nlpado @tschfflr During the late
winter, wake up times on free days
track with sunrise. @tschfflr and
I showed this is visible in twitter
data, but similar studies with
sleep journals, questionnaires,
etc. have been done in the past.
https://t.co/Z6VCket8rU (3/) https://t.co/Gh6mZ5Pzj2</t>
  </si>
  <si>
    <t xml:space="preserve">tschfflr
</t>
  </si>
  <si>
    <t xml:space="preserve">nlpado
</t>
  </si>
  <si>
    <t>roguechi
@aquigley @farbandish we've known
about varied emoji meanings (dependent
on culture, platform, etc) for
some time now [1]! [1] Miller,
Thebault-Spieker, Chang, Johnson,
Terveen, and Hecht. "Blissfully
happy or ready to fight: Varying
Interpretations of Emoji". Proceedings
of ICWSM 2016.</t>
  </si>
  <si>
    <t xml:space="preserve">farbandish
</t>
  </si>
  <si>
    <t xml:space="preserve">aquigley
</t>
  </si>
  <si>
    <t>skairam
Any Twitter friends interested
in organizing an ICWSM 2019 workshop
on one of the following topics:
livestreaming, chat, emoji, community
moderation (or some other related
topic)? https://t.co/z8zVgtqt7g</t>
  </si>
  <si>
    <t>fish_globe
RT @chiclix: 인종차별적이거나 호모포빅한 표현은
혐오발언으로 보지만 성차별적인 표현은 혐오발언으로 인정받지
못하고 그냥 좀 공격적인 말로만 취급되는 경향이 있다고
한다. Davidson et al. “Automated
Hate Speech…</t>
  </si>
  <si>
    <t>chiclix
인종차별적이거나 호모포빅한 표현은 혐오발언으로 보지만 성차별적인
표현은 혐오발언으로 인정받지 못하고 그냥 좀 공격적인 말로만
취급되는 경향이 있다고 한다. Davidson et al.
“Automated Hate Speech Detection
and the Problem of Offensive Language.”
ICWSM 2017. https://t.co/hueo7Vor9T
https://t.co/k2KbVwNxQj</t>
  </si>
  <si>
    <t>theeluwin
RT @chiclix: 인종차별적이거나 호모포빅한 표현은
혐오발언으로 보지만 성차별적인 표현은 혐오발언으로 인정받지
못하고 그냥 좀 공격적인 말로만 취급되는 경향이 있다고
한다. Davidson et al. “Automated
Hate Speech…</t>
  </si>
  <si>
    <t>lightspeeer
RT @chiclix: 인종차별적이거나 호모포빅한 표현은
혐오발언으로 보지만 성차별적인 표현은 혐오발언으로 인정받지
못하고 그냥 좀 공격적인 말로만 취급되는 경향이 있다고
한다. Davidson et al. “Automated
Hate Speech…</t>
  </si>
  <si>
    <t>worrynet
RT @chiclix: 인종차별적이거나 호모포빅한 표현은
혐오발언으로 보지만 성차별적인 표현은 혐오발언으로 인정받지
못하고 그냥 좀 공격적인 말로만 취급되는 경향이 있다고
한다. Davidson et al. “Automated
Hate Speech…</t>
  </si>
  <si>
    <t>bckt1999
RT @chiclix: 인종차별적이거나 호모포빅한 표현은
혐오발언으로 보지만 성차별적인 표현은 혐오발언으로 인정받지
못하고 그냥 좀 공격적인 말로만 취급되는 경향이 있다고
한다. Davidson et al. “Automated
Hate Speech…</t>
  </si>
  <si>
    <t>soup0408
RT @chiclix: 인종차별적이거나 호모포빅한 표현은
혐오발언으로 보지만 성차별적인 표현은 혐오발언으로 인정받지
못하고 그냥 좀 공격적인 말로만 취급되는 경향이 있다고
한다. Davidson et al. “Automated
Hate Speech…</t>
  </si>
  <si>
    <t>new_newbie10
RT @chiclix: 인종차별적이거나 호모포빅한 표현은
혐오발언으로 보지만 성차별적인 표현은 혐오발언으로 인정받지
못하고 그냥 좀 공격적인 말로만 취급되는 경향이 있다고
한다. Davidson et al. “Automated
Hate Speech…</t>
  </si>
  <si>
    <t>old_tavern
RT @chiclix: 인종차별적이거나 호모포빅한 표현은
혐오발언으로 보지만 성차별적인 표현은 혐오발언으로 인정받지
못하고 그냥 좀 공격적인 말로만 취급되는 경향이 있다고
한다. Davidson et al. “Automated
Hate Speech…</t>
  </si>
  <si>
    <t>ilovemyvulcan
RT @chiclix: 인종차별적이거나 호모포빅한 표현은
혐오발언으로 보지만 성차별적인 표현은 혐오발언으로 인정받지
못하고 그냥 좀 공격적인 말로만 취급되는 경향이 있다고
한다. Davidson et al. “Automated
Hate Speech…</t>
  </si>
  <si>
    <t>grturtledosa
RT @chiclix: 인종차별적이거나 호모포빅한 표현은
혐오발언으로 보지만 성차별적인 표현은 혐오발언으로 인정받지
못하고 그냥 좀 공격적인 말로만 취급되는 경향이 있다고
한다. Davidson et al. “Automated
Hate Speech…</t>
  </si>
  <si>
    <t>droid_is_future
RT @chiclix: 인종차별적이거나 호모포빅한 표현은
혐오발언으로 보지만 성차별적인 표현은 혐오발언으로 인정받지
못하고 그냥 좀 공격적인 말로만 취급되는 경향이 있다고
한다. Davidson et al. “Automated
Hate Speech…</t>
  </si>
  <si>
    <t>ne_o5
RT @chiclix: 인종차별적이거나 호모포빅한 표현은
혐오발언으로 보지만 성차별적인 표현은 혐오발언으로 인정받지
못하고 그냥 좀 공격적인 말로만 취급되는 경향이 있다고
한다. Davidson et al. “Automated
Hate Speech…</t>
  </si>
  <si>
    <t>freiabereinsam_
RT @chiclix: 인종차별적이거나 호모포빅한 표현은
혐오발언으로 보지만 성차별적인 표현은 혐오발언으로 인정받지
못하고 그냥 좀 공격적인 말로만 취급되는 경향이 있다고
한다. Davidson et al. “Automated
Hate Speech…</t>
  </si>
  <si>
    <t>jongwon1917
RT @chiclix: 인종차별적이거나 호모포빅한 표현은
혐오발언으로 보지만 성차별적인 표현은 혐오발언으로 인정받지
못하고 그냥 좀 공격적인 말로만 취급되는 경향이 있다고
한다. Davidson et al. “Automated
Hate Speech…</t>
  </si>
  <si>
    <t>jmaen1037
RT @chiclix: 인종차별적이거나 호모포빅한 표현은
혐오발언으로 보지만 성차별적인 표현은 혐오발언으로 인정받지
못하고 그냥 좀 공격적인 말로만 취급되는 경향이 있다고
한다. Davidson et al. “Automated
Hate Speech…</t>
  </si>
  <si>
    <t>flowerof_sin
RT @chiclix: 인종차별적이거나 호모포빅한 표현은
혐오발언으로 보지만 성차별적인 표현은 혐오발언으로 인정받지
못하고 그냥 좀 공격적인 말로만 취급되는 경향이 있다고
한다. Davidson et al. “Automated
Hate Speech…</t>
  </si>
  <si>
    <t>describer7
RT @chiclix: 인종차별적이거나 호모포빅한 표현은
혐오발언으로 보지만 성차별적인 표현은 혐오발언으로 인정받지
못하고 그냥 좀 공격적인 말로만 취급되는 경향이 있다고
한다. Davidson et al. “Automated
Hate Speech…</t>
  </si>
  <si>
    <t>mcc1928
RT @chiclix: 인종차별적이거나 호모포빅한 표현은
혐오발언으로 보지만 성차별적인 표현은 혐오발언으로 인정받지
못하고 그냥 좀 공격적인 말로만 취급되는 경향이 있다고
한다. Davidson et al. “Automated
Hate Speech…</t>
  </si>
  <si>
    <t>kkobbiflowerain
RT @chiclix: 인종차별적이거나 호모포빅한 표현은
혐오발언으로 보지만 성차별적인 표현은 혐오발언으로 인정받지
못하고 그냥 좀 공격적인 말로만 취급되는 경향이 있다고
한다. Davidson et al. “Automated
Hate Speech…</t>
  </si>
  <si>
    <t>_honey1215
RT @chiclix: 인종차별적이거나 호모포빅한 표현은
혐오발언으로 보지만 성차별적인 표현은 혐오발언으로 인정받지
못하고 그냥 좀 공격적인 말로만 취급되는 경향이 있다고
한다. Davidson et al. “Automated
Hate Speech…</t>
  </si>
  <si>
    <t>kmo339
RT @chiclix: 인종차별적이거나 호모포빅한 표현은
혐오발언으로 보지만 성차별적인 표현은 혐오발언으로 인정받지
못하고 그냥 좀 공격적인 말로만 취급되는 경향이 있다고
한다. Davidson et al. “Automated
Hate Speech…</t>
  </si>
  <si>
    <t>y_es_yes_
RT @chiclix: 인종차별적이거나 호모포빅한 표현은
혐오발언으로 보지만 성차별적인 표현은 혐오발언으로 인정받지
못하고 그냥 좀 공격적인 말로만 취급되는 경향이 있다고
한다. Davidson et al. “Automated
Hate Speech…</t>
  </si>
  <si>
    <t>ny38387
RT @chiclix: 인종차별적이거나 호모포빅한 표현은
혐오발언으로 보지만 성차별적인 표현은 혐오발언으로 인정받지
못하고 그냥 좀 공격적인 말로만 취급되는 경향이 있다고
한다. Davidson et al. “Automated
Hate Speech…</t>
  </si>
  <si>
    <t>olbbaem67
RT @chiclix: 인종차별적이거나 호모포빅한 표현은
혐오발언으로 보지만 성차별적인 표현은 혐오발언으로 인정받지
못하고 그냥 좀 공격적인 말로만 취급되는 경향이 있다고
한다. Davidson et al. “Automated
Hate Speech…</t>
  </si>
  <si>
    <t>hgy031
RT @chiclix: 인종차별적이거나 호모포빅한 표현은
혐오발언으로 보지만 성차별적인 표현은 혐오발언으로 인정받지
못하고 그냥 좀 공격적인 말로만 취급되는 경향이 있다고
한다. Davidson et al. “Automated
Hate Speech…</t>
  </si>
  <si>
    <t>shootingfemi_jy
RT @chiclix: 인종차별적이거나 호모포빅한 표현은
혐오발언으로 보지만 성차별적인 표현은 혐오발언으로 인정받지
못하고 그냥 좀 공격적인 말로만 취급되는 경향이 있다고
한다. Davidson et al. “Automated
Hate Speech…</t>
  </si>
  <si>
    <t>omgclh
RT @chiclix: 인종차별적이거나 호모포빅한 표현은
혐오발언으로 보지만 성차별적인 표현은 혐오발언으로 인정받지
못하고 그냥 좀 공격적인 말로만 취급되는 경향이 있다고
한다. Davidson et al. “Automated
Hate Speech…</t>
  </si>
  <si>
    <t>gamja17000
RT @chiclix: 인종차별적이거나 호모포빅한 표현은
혐오발언으로 보지만 성차별적인 표현은 혐오발언으로 인정받지
못하고 그냥 좀 공격적인 말로만 취급되는 경향이 있다고
한다. Davidson et al. “Automated
Hate Speech…</t>
  </si>
  <si>
    <t>songyeon_l
RT @chiclix: 인종차별적이거나 호모포빅한 표현은
혐오발언으로 보지만 성차별적인 표현은 혐오발언으로 인정받지
못하고 그냥 좀 공격적인 말로만 취급되는 경향이 있다고
한다. Davidson et al. “Automated
Hate Speech…</t>
  </si>
  <si>
    <t>rockyee_ow
RT @chiclix: 인종차별적이거나 호모포빅한 표현은
혐오발언으로 보지만 성차별적인 표현은 혐오발언으로 인정받지
못하고 그냥 좀 공격적인 말로만 취급되는 경향이 있다고
한다. Davidson et al. “Automated
Hate Speech…</t>
  </si>
  <si>
    <t>laterlater_
RT @chiclix: 인종차별적이거나 호모포빅한 표현은
혐오발언으로 보지만 성차별적인 표현은 혐오발언으로 인정받지
못하고 그냥 좀 공격적인 말로만 취급되는 경향이 있다고
한다. Davidson et al. “Automated
Hate Speech…</t>
  </si>
  <si>
    <t>bluepersonaofs7
RT @chiclix: 인종차별적이거나 호모포빅한 표현은
혐오발언으로 보지만 성차별적인 표현은 혐오발언으로 인정받지
못하고 그냥 좀 공격적인 말로만 취급되는 경향이 있다고
한다. Davidson et al. “Automated
Hate Speech…</t>
  </si>
  <si>
    <t>choimg_iluvu
RT @chiclix: 인종차별적이거나 호모포빅한 표현은
혐오발언으로 보지만 성차별적인 표현은 혐오발언으로 인정받지
못하고 그냥 좀 공격적인 말로만 취급되는 경향이 있다고
한다. Davidson et al. “Automated
Hate Speech…</t>
  </si>
  <si>
    <t>ruvyn
RT @chiclix: 인종차별적이거나 호모포빅한 표현은
혐오발언으로 보지만 성차별적인 표현은 혐오발언으로 인정받지
못하고 그냥 좀 공격적인 말로만 취급되는 경향이 있다고
한다. Davidson et al. “Automated
Hate Speech…</t>
  </si>
  <si>
    <t>benichaentomi
RT @chiclix: 인종차별적이거나 호모포빅한 표현은
혐오발언으로 보지만 성차별적인 표현은 혐오발언으로 인정받지
못하고 그냥 좀 공격적인 말로만 취급되는 경향이 있다고
한다. Davidson et al. “Automated
Hate Speech…</t>
  </si>
  <si>
    <t>pink0tealeaf
RT @chiclix: 인종차별적이거나 호모포빅한 표현은
혐오발언으로 보지만 성차별적인 표현은 혐오발언으로 인정받지
못하고 그냥 좀 공격적인 말로만 취급되는 경향이 있다고
한다. Davidson et al. “Automated
Hate Speech…</t>
  </si>
  <si>
    <t>loklok6512
RT @chiclix: 인종차별적이거나 호모포빅한 표현은
혐오발언으로 보지만 성차별적인 표현은 혐오발언으로 인정받지
못하고 그냥 좀 공격적인 말로만 취급되는 경향이 있다고
한다. Davidson et al. “Automated
Hate Speech…</t>
  </si>
  <si>
    <t>eiffeleffy
RT @chiclix: 인종차별적이거나 호모포빅한 표현은
혐오발언으로 보지만 성차별적인 표현은 혐오발언으로 인정받지
못하고 그냥 좀 공격적인 말로만 취급되는 경향이 있다고
한다. Davidson et al. “Automated
Hate Speech…</t>
  </si>
  <si>
    <t>kiyoshi_nunaya
RT @chiclix: 인종차별적이거나 호모포빅한 표현은
혐오발언으로 보지만 성차별적인 표현은 혐오발언으로 인정받지
못하고 그냥 좀 공격적인 말로만 취급되는 경향이 있다고
한다. Davidson et al. “Automated
Hate Speech…</t>
  </si>
  <si>
    <t>hubu_2d
RT @chiclix: 인종차별적이거나 호모포빅한 표현은
혐오발언으로 보지만 성차별적인 표현은 혐오발언으로 인정받지
못하고 그냥 좀 공격적인 말로만 취급되는 경향이 있다고
한다. Davidson et al. “Automated
Hate Speech…</t>
  </si>
  <si>
    <t>saetigim
RT @chiclix: 인종차별적이거나 호모포빅한 표현은
혐오발언으로 보지만 성차별적인 표현은 혐오발언으로 인정받지
못하고 그냥 좀 공격적인 말로만 취급되는 경향이 있다고
한다. Davidson et al. “Automated
Hate Speech…</t>
  </si>
  <si>
    <t>djuna01
RT @chiclix: 인종차별적이거나 호모포빅한 표현은
혐오발언으로 보지만 성차별적인 표현은 혐오발언으로 인정받지
못하고 그냥 좀 공격적인 말로만 취급되는 경향이 있다고
한다. Davidson et al. “Automated
Hate Speech…</t>
  </si>
  <si>
    <t>gamsangnara
RT @chiclix: 인종차별적이거나 호모포빅한 표현은
혐오발언으로 보지만 성차별적인 표현은 혐오발언으로 인정받지
못하고 그냥 좀 공격적인 말로만 취급되는 경향이 있다고
한다. Davidson et al. “Automated
Hate Speech…</t>
  </si>
  <si>
    <t>hurryonezum
RT @chiclix: 인종차별적이거나 호모포빅한 표현은
혐오발언으로 보지만 성차별적인 표현은 혐오발언으로 인정받지
못하고 그냥 좀 공격적인 말로만 취급되는 경향이 있다고
한다. Davidson et al. “Automated
Hate Speech…</t>
  </si>
  <si>
    <t>givemetheupdate
RT @chiclix: 인종차별적이거나 호모포빅한 표현은
혐오발언으로 보지만 성차별적인 표현은 혐오발언으로 인정받지
못하고 그냥 좀 공격적인 말로만 취급되는 경향이 있다고
한다. Davidson et al. “Automated
Hate Speech…</t>
  </si>
  <si>
    <t>xixxsong
RT @chiclix: 인종차별적이거나 호모포빅한 표현은
혐오발언으로 보지만 성차별적인 표현은 혐오발언으로 인정받지
못하고 그냥 좀 공격적인 말로만 취급되는 경향이 있다고
한다. Davidson et al. “Automated
Hate Speech…</t>
  </si>
  <si>
    <t>blueblueregn
RT @chiclix: 인종차별적이거나 호모포빅한 표현은
혐오발언으로 보지만 성차별적인 표현은 혐오발언으로 인정받지
못하고 그냥 좀 공격적인 말로만 취급되는 경향이 있다고
한다. Davidson et al. “Automated
Hate Speech…</t>
  </si>
  <si>
    <t>jyeppa
RT @chiclix: 인종차별적이거나 호모포빅한 표현은
혐오발언으로 보지만 성차별적인 표현은 혐오발언으로 인정받지
못하고 그냥 좀 공격적인 말로만 취급되는 경향이 있다고
한다. Davidson et al. “Automated
Hate Speech…</t>
  </si>
  <si>
    <t>elda0802
RT @chiclix: 인종차별적이거나 호모포빅한 표현은
혐오발언으로 보지만 성차별적인 표현은 혐오발언으로 인정받지
못하고 그냥 좀 공격적인 말로만 취급되는 경향이 있다고
한다. Davidson et al. “Automated
Hate Speech…</t>
  </si>
  <si>
    <t>hwa_thefire
RT @chiclix: 인종차별적이거나 호모포빅한 표현은
혐오발언으로 보지만 성차별적인 표현은 혐오발언으로 인정받지
못하고 그냥 좀 공격적인 말로만 취급되는 경향이 있다고
한다. Davidson et al. “Automated
Hate Speech…</t>
  </si>
  <si>
    <t>krabbit_nope
RT @chiclix: 인종차별적이거나 호모포빅한 표현은
혐오발언으로 보지만 성차별적인 표현은 혐오발언으로 인정받지
못하고 그냥 좀 공격적인 말로만 취급되는 경향이 있다고
한다. Davidson et al. “Automated
Hate Speech…</t>
  </si>
  <si>
    <t>whocares_bout
RT @chiclix: 인종차별적이거나 호모포빅한 표현은
혐오발언으로 보지만 성차별적인 표현은 혐오발언으로 인정받지
못하고 그냥 좀 공격적인 말로만 취급되는 경향이 있다고
한다. Davidson et al. “Automated
Hate Speech…</t>
  </si>
  <si>
    <t>nine_ggom
RT @chiclix: 인종차별적이거나 호모포빅한 표현은
혐오발언으로 보지만 성차별적인 표현은 혐오발언으로 인정받지
못하고 그냥 좀 공격적인 말로만 취급되는 경향이 있다고
한다. Davidson et al. “Automated
Hate Speech…</t>
  </si>
  <si>
    <t>__guriguri__
RT @chiclix: 인종차별적이거나 호모포빅한 표현은
혐오발언으로 보지만 성차별적인 표현은 혐오발언으로 인정받지
못하고 그냥 좀 공격적인 말로만 취급되는 경향이 있다고
한다. Davidson et al. “Automated
Hate Speech…</t>
  </si>
  <si>
    <t>aunteppie
RT @chiclix: 인종차별적이거나 호모포빅한 표현은
혐오발언으로 보지만 성차별적인 표현은 혐오발언으로 인정받지
못하고 그냥 좀 공격적인 말로만 취급되는 경향이 있다고
한다. Davidson et al. “Automated
Hate Speech…</t>
  </si>
  <si>
    <t>kaist455
RT @chiclix: 인종차별적이거나 호모포빅한 표현은
혐오발언으로 보지만 성차별적인 표현은 혐오발언으로 인정받지
못하고 그냥 좀 공격적인 말로만 취급되는 경향이 있다고
한다. Davidson et al. “Automated
Hate Speech…</t>
  </si>
  <si>
    <t>yjh_0420
RT @chiclix: 인종차별적이거나 호모포빅한 표현은
혐오발언으로 보지만 성차별적인 표현은 혐오발언으로 인정받지
못하고 그냥 좀 공격적인 말로만 취급되는 경향이 있다고
한다. Davidson et al. “Automated
Hate Speech…</t>
  </si>
  <si>
    <t>whaqlrpdlarp
RT @chiclix: 인종차별적이거나 호모포빅한 표현은
혐오발언으로 보지만 성차별적인 표현은 혐오발언으로 인정받지
못하고 그냥 좀 공격적인 말로만 취급되는 경향이 있다고
한다. Davidson et al. “Automated
Hate Speech…</t>
  </si>
  <si>
    <t>sahjyloiom77
RT @chiclix: 인종차별적이거나 호모포빅한 표현은
혐오발언으로 보지만 성차별적인 표현은 혐오발언으로 인정받지
못하고 그냥 좀 공격적인 말로만 취급되는 경향이 있다고
한다. Davidson et al. “Automated
Hate Speech…</t>
  </si>
  <si>
    <t>binich_tyty
RT @chiclix: 인종차별적이거나 호모포빅한 표현은
혐오발언으로 보지만 성차별적인 표현은 혐오발언으로 인정받지
못하고 그냥 좀 공격적인 말로만 취급되는 경향이 있다고
한다. Davidson et al. “Automated
Hate Speech…</t>
  </si>
  <si>
    <t>xenus_c
RT @chiclix: 인종차별적이거나 호모포빅한 표현은
혐오발언으로 보지만 성차별적인 표현은 혐오발언으로 인정받지
못하고 그냥 좀 공격적인 말로만 취급되는 경향이 있다고
한다. Davidson et al. “Automated
Hate Speech…</t>
  </si>
  <si>
    <t>dinanshiral124
RT @chiclix: 인종차별적이거나 호모포빅한 표현은
혐오발언으로 보지만 성차별적인 표현은 혐오발언으로 인정받지
못하고 그냥 좀 공격적인 말로만 취급되는 경향이 있다고
한다. Davidson et al. “Automated
Hate Speech…</t>
  </si>
  <si>
    <t>guarikun
RT @chiclix: 인종차별적이거나 호모포빅한 표현은
혐오발언으로 보지만 성차별적인 표현은 혐오발언으로 인정받지
못하고 그냥 좀 공격적인 말로만 취급되는 경향이 있다고
한다. Davidson et al. “Automated
Hate Speech…</t>
  </si>
  <si>
    <t>ra42_
RT @chiclix: 인종차별적이거나 호모포빅한 표현은
혐오발언으로 보지만 성차별적인 표현은 혐오발언으로 인정받지
못하고 그냥 좀 공격적인 말로만 취급되는 경향이 있다고
한다. Davidson et al. “Automated
Hate Speech…</t>
  </si>
  <si>
    <t>what_is_a3
RT @chiclix: 인종차별적이거나 호모포빅한 표현은
혐오발언으로 보지만 성차별적인 표현은 혐오발언으로 인정받지
못하고 그냥 좀 공격적인 말로만 취급되는 경향이 있다고
한다. Davidson et al. “Automated
Hate Speech…</t>
  </si>
  <si>
    <t>mill_0
RT @chiclix: 인종차별적이거나 호모포빅한 표현은
혐오발언으로 보지만 성차별적인 표현은 혐오발언으로 인정받지
못하고 그냥 좀 공격적인 말로만 취급되는 경향이 있다고
한다. Davidson et al. “Automated
Hate Speech…</t>
  </si>
  <si>
    <t>ricky_mic_lim
RT @chiclix: 인종차별적이거나 호모포빅한 표현은
혐오발언으로 보지만 성차별적인 표현은 혐오발언으로 인정받지
못하고 그냥 좀 공격적인 말로만 취급되는 경향이 있다고
한다. Davidson et al. “Automated
Hate Speech…</t>
  </si>
  <si>
    <t>lamb_chops7
RT @chiclix: 인종차별적이거나 호모포빅한 표현은
혐오발언으로 보지만 성차별적인 표현은 혐오발언으로 인정받지
못하고 그냥 좀 공격적인 말로만 취급되는 경향이 있다고
한다. Davidson et al. “Automated
Hate Speech…</t>
  </si>
  <si>
    <t>tigris_master
RT @chiclix: 인종차별적이거나 호모포빅한 표현은
혐오발언으로 보지만 성차별적인 표현은 혐오발언으로 인정받지
못하고 그냥 좀 공격적인 말로만 취급되는 경향이 있다고
한다. Davidson et al. “Automated
Hate Speech…</t>
  </si>
  <si>
    <t>lilysea
RT @chiclix: 인종차별적이거나 호모포빅한 표현은
혐오발언으로 보지만 성차별적인 표현은 혐오발언으로 인정받지
못하고 그냥 좀 공격적인 말로만 취급되는 경향이 있다고
한다. Davidson et al. “Automated
Hate Speech…</t>
  </si>
  <si>
    <t>peng9oo
RT @chiclix: 인종차별적이거나 호모포빅한 표현은
혐오발언으로 보지만 성차별적인 표현은 혐오발언으로 인정받지
못하고 그냥 좀 공격적인 말로만 취급되는 경향이 있다고
한다. Davidson et al. “Automated
Hate Speech…</t>
  </si>
  <si>
    <t>sarawithnohp
RT @chiclix: 인종차별적이거나 호모포빅한 표현은
혐오발언으로 보지만 성차별적인 표현은 혐오발언으로 인정받지
못하고 그냥 좀 공격적인 말로만 취급되는 경향이 있다고
한다. Davidson et al. “Automated
Hate Speech…</t>
  </si>
  <si>
    <t>lljab_n1
RT @chiclix: 인종차별적이거나 호모포빅한 표현은
혐오발언으로 보지만 성차별적인 표현은 혐오발언으로 인정받지
못하고 그냥 좀 공격적인 말로만 취급되는 경향이 있다고
한다. Davidson et al. “Automated
Hate Speech…</t>
  </si>
  <si>
    <t>kamuhyuk
RT @chiclix: 인종차별적이거나 호모포빅한 표현은
혐오발언으로 보지만 성차별적인 표현은 혐오발언으로 인정받지
못하고 그냥 좀 공격적인 말로만 취급되는 경향이 있다고
한다. Davidson et al. “Automated
Hate Speech…</t>
  </si>
  <si>
    <t>rc0c9m
RT @chiclix: 인종차별적이거나 호모포빅한 표현은
혐오발언으로 보지만 성차별적인 표현은 혐오발언으로 인정받지
못하고 그냥 좀 공격적인 말로만 취급되는 경향이 있다고
한다. Davidson et al. “Automated
Hate Speech…</t>
  </si>
  <si>
    <t>su_kingsman
RT @chiclix: 인종차별적이거나 호모포빅한 표현은
혐오발언으로 보지만 성차별적인 표현은 혐오발언으로 인정받지
못하고 그냥 좀 공격적인 말로만 취급되는 경향이 있다고
한다. Davidson et al. “Automated
Hate Speech…</t>
  </si>
  <si>
    <t>vhsflr
RT @chiclix: 인종차별적이거나 호모포빅한 표현은
혐오발언으로 보지만 성차별적인 표현은 혐오발언으로 인정받지
못하고 그냥 좀 공격적인 말로만 취급되는 경향이 있다고
한다. Davidson et al. “Automated
Hate Speech…</t>
  </si>
  <si>
    <t>helloocitrus
RT @chiclix: 인종차별적이거나 호모포빅한 표현은
혐오발언으로 보지만 성차별적인 표현은 혐오발언으로 인정받지
못하고 그냥 좀 공격적인 말로만 취급되는 경향이 있다고
한다. Davidson et al. “Automated
Hate Speech…</t>
  </si>
  <si>
    <t>antwasp_dreamer
RT @chiclix: 인종차별적이거나 호모포빅한 표현은
혐오발언으로 보지만 성차별적인 표현은 혐오발언으로 인정받지
못하고 그냥 좀 공격적인 말로만 취급되는 경향이 있다고
한다. Davidson et al. “Automated
Hate Speech…</t>
  </si>
  <si>
    <t>mikoteisbest
RT @chiclix: 인종차별적이거나 호모포빅한 표현은
혐오발언으로 보지만 성차별적인 표현은 혐오발언으로 인정받지
못하고 그냥 좀 공격적인 말로만 취급되는 경향이 있다고
한다. Davidson et al. “Automated
Hate Speech…</t>
  </si>
  <si>
    <t>dd_snoring
RT @chiclix: 인종차별적이거나 호모포빅한 표현은
혐오발언으로 보지만 성차별적인 표현은 혐오발언으로 인정받지
못하고 그냥 좀 공격적인 말로만 취급되는 경향이 있다고
한다. Davidson et al. “Automated
Hate Speech…</t>
  </si>
  <si>
    <t>camaro_kr
RT @chiclix: 인종차별적이거나 호모포빅한 표현은
혐오발언으로 보지만 성차별적인 표현은 혐오발언으로 인정받지
못하고 그냥 좀 공격적인 말로만 취급되는 경향이 있다고
한다. Davidson et al. “Automated
Hate Speech…</t>
  </si>
  <si>
    <t>eatable_spoon
RT @chiclix: 인종차별적이거나 호모포빅한 표현은
혐오발언으로 보지만 성차별적인 표현은 혐오발언으로 인정받지
못하고 그냥 좀 공격적인 말로만 취급되는 경향이 있다고
한다. Davidson et al. “Automated
Hate Speech…</t>
  </si>
  <si>
    <t>mildthunder
RT @chiclix: 인종차별적이거나 호모포빅한 표현은
혐오발언으로 보지만 성차별적인 표현은 혐오발언으로 인정받지
못하고 그냥 좀 공격적인 말로만 취급되는 경향이 있다고
한다. Davidson et al. “Automated
Hate Speech…</t>
  </si>
  <si>
    <t>mhcish
RT @chiclix: 인종차별적이거나 호모포빅한 표현은
혐오발언으로 보지만 성차별적인 표현은 혐오발언으로 인정받지
못하고 그냥 좀 공격적인 말로만 취급되는 경향이 있다고
한다. Davidson et al. “Automated
Hate Speech…</t>
  </si>
  <si>
    <t>fhff14_rihe
RT @chiclix: 인종차별적이거나 호모포빅한 표현은
혐오발언으로 보지만 성차별적인 표현은 혐오발언으로 인정받지
못하고 그냥 좀 공격적인 말로만 취급되는 경향이 있다고
한다. Davidson et al. “Automated
Hate Speech…</t>
  </si>
  <si>
    <t>meeryu_namoo
RT @chiclix: 인종차별적이거나 호모포빅한 표현은
혐오발언으로 보지만 성차별적인 표현은 혐오발언으로 인정받지
못하고 그냥 좀 공격적인 말로만 취급되는 경향이 있다고
한다. Davidson et al. “Automated
Hate Speech…</t>
  </si>
  <si>
    <t>toto_min9735
RT @chiclix: 인종차별적이거나 호모포빅한 표현은
혐오발언으로 보지만 성차별적인 표현은 혐오발언으로 인정받지
못하고 그냥 좀 공격적인 말로만 취급되는 경향이 있다고
한다. Davidson et al. “Automated
Hate Speech…</t>
  </si>
  <si>
    <t>cheols13
RT @chiclix: 인종차별적이거나 호모포빅한 표현은
혐오발언으로 보지만 성차별적인 표현은 혐오발언으로 인정받지
못하고 그냥 좀 공격적인 말로만 취급되는 경향이 있다고
한다. Davidson et al. “Automated
Hate Speech…</t>
  </si>
  <si>
    <t>f_imtrying
RT @chiclix: 인종차별적이거나 호모포빅한 표현은
혐오발언으로 보지만 성차별적인 표현은 혐오발언으로 인정받지
못하고 그냥 좀 공격적인 말로만 취급되는 경향이 있다고
한다. Davidson et al. “Automated
Hate Speech…</t>
  </si>
  <si>
    <t>kouhogue
RT @chiclix: 인종차별적이거나 호모포빅한 표현은
혐오발언으로 보지만 성차별적인 표현은 혐오발언으로 인정받지
못하고 그냥 좀 공격적인 말로만 취급되는 경향이 있다고
한다. Davidson et al. “Automated
Hate Speech…</t>
  </si>
  <si>
    <t>hyangbipa
RT @chiclix: 인종차별적이거나 호모포빅한 표현은
혐오발언으로 보지만 성차별적인 표현은 혐오발언으로 인정받지
못하고 그냥 좀 공격적인 말로만 취급되는 경향이 있다고
한다. Davidson et al. “Automated
Hate Speech…</t>
  </si>
  <si>
    <t>ggeotyeo
RT @chiclix: 인종차별적이거나 호모포빅한 표현은
혐오발언으로 보지만 성차별적인 표현은 혐오발언으로 인정받지
못하고 그냥 좀 공격적인 말로만 취급되는 경향이 있다고
한다. Davidson et al. “Automated
Hate Speech…</t>
  </si>
  <si>
    <t>hokcenayeokcena
RT @chiclix: 인종차별적이거나 호모포빅한 표현은
혐오발언으로 보지만 성차별적인 표현은 혐오발언으로 인정받지
못하고 그냥 좀 공격적인 말로만 취급되는 경향이 있다고
한다. Davidson et al. “Automated
Hate Speech…</t>
  </si>
  <si>
    <t>djqzky1cjdjx9hh
RT @chiclix: 인종차별적이거나 호모포빅한 표현은
혐오발언으로 보지만 성차별적인 표현은 혐오발언으로 인정받지
못하고 그냥 좀 공격적인 말로만 취급되는 경향이 있다고
한다. Davidson et al. “Automated
Hate Speech…</t>
  </si>
  <si>
    <t>aloa5
@Datenklempner @FlorianGallwitz
@bgebot @ZitateRT @TytyColocolina
^^Ich auch. Ich lese täglich ein
paar Studien [anstatt Zeitung]
und diejenigen welche in Print/Online-Medien
genannt werden [Thema egal] grundsätzlich
alle auch selbst durch [aus Gründen].
Das ist, was unter methology angegeben
wird: https://t.co/oHn4d8Gng5</t>
  </si>
  <si>
    <t xml:space="preserve">tytycolocolina
</t>
  </si>
  <si>
    <t xml:space="preserve">zitatert
</t>
  </si>
  <si>
    <t xml:space="preserve">bgebot
</t>
  </si>
  <si>
    <t xml:space="preserve">floriangallwitz
</t>
  </si>
  <si>
    <t xml:space="preserve">datenklempner
</t>
  </si>
  <si>
    <t>myalaska
RT @chiclix: 인종차별적이거나 호모포빅한 표현은
혐오발언으로 보지만 성차별적인 표현은 혐오발언으로 인정받지
못하고 그냥 좀 공격적인 말로만 취급되는 경향이 있다고
한다. Davidson et al. “Automated
Hate Speech…</t>
  </si>
  <si>
    <t>paradoobb
RT @chiclix: 인종차별적이거나 호모포빅한 표현은
혐오발언으로 보지만 성차별적인 표현은 혐오발언으로 인정받지
못하고 그냥 좀 공격적인 말로만 취급되는 경향이 있다고
한다. Davidson et al. “Automated
Hate Speech…</t>
  </si>
  <si>
    <t>ddach55
RT @chiclix: 인종차별적이거나 호모포빅한 표현은
혐오발언으로 보지만 성차별적인 표현은 혐오발언으로 인정받지
못하고 그냥 좀 공격적인 말로만 취급되는 경향이 있다고
한다. Davidson et al. “Automated
Hate Speech…</t>
  </si>
  <si>
    <t>re_de_lee
RT @chiclix: 인종차별적이거나 호모포빅한 표현은
혐오발언으로 보지만 성차별적인 표현은 혐오발언으로 인정받지
못하고 그냥 좀 공격적인 말로만 취급되는 경향이 있다고
한다. Davidson et al. “Automated
Hate Speech…</t>
  </si>
  <si>
    <t>nungguly
RT @chiclix: 인종차별적이거나 호모포빅한 표현은
혐오발언으로 보지만 성차별적인 표현은 혐오발언으로 인정받지
못하고 그냥 좀 공격적인 말로만 취급되는 경향이 있다고
한다. Davidson et al. “Automated
Hate Speech…</t>
  </si>
  <si>
    <t>wls0ssy
RT @chiclix: 인종차별적이거나 호모포빅한 표현은
혐오발언으로 보지만 성차별적인 표현은 혐오발언으로 인정받지
못하고 그냥 좀 공격적인 말로만 취급되는 경향이 있다고
한다. Davidson et al. “Automated
Hate Speech…</t>
  </si>
  <si>
    <t>edsudden
RT @areidross: for more on the
responsible parties, Starbird's
report is really helpful. note
that Max Blumenthal's "grayzone
project" was…</t>
  </si>
  <si>
    <t>areidross
21st Century Wire is at the epicenter
of a massive pro-Russian disinformation
cluster that puts out conspiracy
theories about the white helmets
in Syria. Holocaust denial, 9/11
Truther stuff, White Helmets and
chemical weapons trutherism, etc...
https://t.co/3cJJYlSz5i</t>
  </si>
  <si>
    <t>outd6oywsschkrs
RT @chiclix: 인종차별적이거나 호모포빅한 표현은
혐오발언으로 보지만 성차별적인 표현은 혐오발언으로 인정받지
못하고 그냥 좀 공격적인 말로만 취급되는 경향이 있다고
한다. Davidson et al. “Automated
Hate Speech…</t>
  </si>
  <si>
    <t>koom2013
RT @chiclix: 인종차별적이거나 호모포빅한 표현은
혐오발언으로 보지만 성차별적인 표현은 혐오발언으로 인정받지
못하고 그냥 좀 공격적인 말로만 취급되는 경향이 있다고
한다. Davidson et al. “Automated
Hate Speech…</t>
  </si>
  <si>
    <t>o_zzim
RT @chiclix: 인종차별적이거나 호모포빅한 표현은
혐오발언으로 보지만 성차별적인 표현은 혐오발언으로 인정받지
못하고 그냥 좀 공격적인 말로만 취급되는 경향이 있다고
한다. Davidson et al. “Automated
Hate Speech…</t>
  </si>
  <si>
    <t>saturn_kirk
RT @chiclix: 인종차별적이거나 호모포빅한 표현은
혐오발언으로 보지만 성차별적인 표현은 혐오발언으로 인정받지
못하고 그냥 좀 공격적인 말로만 취급되는 경향이 있다고
한다. Davidson et al. “Automated
Hate Speech…</t>
  </si>
  <si>
    <t>haize019
RT @chiclix: 인종차별적이거나 호모포빅한 표현은
혐오발언으로 보지만 성차별적인 표현은 혐오발언으로 인정받지
못하고 그냥 좀 공격적인 말로만 취급되는 경향이 있다고
한다. Davidson et al. “Automated
Hate Speech…</t>
  </si>
  <si>
    <t>qpalzm12456
RT @chiclix: 인종차별적이거나 호모포빅한 표현은
혐오발언으로 보지만 성차별적인 표현은 혐오발언으로 인정받지
못하고 그냥 좀 공격적인 말로만 취급되는 경향이 있다고
한다. Davidson et al. “Automated
Hate Speech…</t>
  </si>
  <si>
    <t>kerim_kivrak
RT @areidross: for more on the
responsible parties, Starbird's
report is really helpful. note
that Max Blumenthal's "grayzone
project" was…</t>
  </si>
  <si>
    <t>00000290_d
RT @chiclix: 인종차별적이거나 호모포빅한 표현은
혐오발언으로 보지만 성차별적인 표현은 혐오발언으로 인정받지
못하고 그냥 좀 공격적인 말로만 취급되는 경향이 있다고
한다. Davidson et al. “Automated
Hate Speech…</t>
  </si>
  <si>
    <t>criorio
RT @chiclix: 인종차별적이거나 호모포빅한 표현은
혐오발언으로 보지만 성차별적인 표현은 혐오발언으로 인정받지
못하고 그냥 좀 공격적인 말로만 취급되는 경향이 있다고
한다. Davidson et al. “Automated
Hate Speech…</t>
  </si>
  <si>
    <t>coyotedweets
RT @chiclix: 인종차별적이거나 호모포빅한 표현은
혐오발언으로 보지만 성차별적인 표현은 혐오발언으로 인정받지
못하고 그냥 좀 공격적인 말로만 취급되는 경향이 있다고
한다. Davidson et al. “Automated
Hate Speech…</t>
  </si>
  <si>
    <t>_2gold
RT @chiclix: 인종차별적이거나 호모포빅한 표현은
혐오발언으로 보지만 성차별적인 표현은 혐오발언으로 인정받지
못하고 그냥 좀 공격적인 말로만 취급되는 경향이 있다고
한다. Davidson et al. “Automated
Hate Speech…</t>
  </si>
  <si>
    <t>yujujuseyo
RT @chiclix: 인종차별적이거나 호모포빅한 표현은
혐오발언으로 보지만 성차별적인 표현은 혐오발언으로 인정받지
못하고 그냥 좀 공격적인 말로만 취급되는 경향이 있다고
한다. Davidson et al. “Automated
Hate Speech…</t>
  </si>
  <si>
    <t>danpatpat
RT @chiclix: 인종차별적이거나 호모포빅한 표현은
혐오발언으로 보지만 성차별적인 표현은 혐오발언으로 인정받지
못하고 그냥 좀 공격적인 말로만 취급되는 경향이 있다고
한다. Davidson et al. “Automated
Hate Speech…</t>
  </si>
  <si>
    <t>star_cloud_kim
RT @chiclix: 인종차별적이거나 호모포빅한 표현은
혐오발언으로 보지만 성차별적인 표현은 혐오발언으로 인정받지
못하고 그냥 좀 공격적인 말로만 취급되는 경향이 있다고
한다. Davidson et al. “Automated
Hate Speech…</t>
  </si>
  <si>
    <t>xd8492
RT @chiclix: 인종차별적이거나 호모포빅한 표현은
혐오발언으로 보지만 성차별적인 표현은 혐오발언으로 인정받지
못하고 그냥 좀 공격적인 말로만 취급되는 경향이 있다고
한다. Davidson et al. “Automated
Hate Speech…</t>
  </si>
  <si>
    <t>homil_20
RT @chiclix: 인종차별적이거나 호모포빅한 표현은
혐오발언으로 보지만 성차별적인 표현은 혐오발언으로 인정받지
못하고 그냥 좀 공격적인 말로만 취급되는 경향이 있다고
한다. Davidson et al. “Automated
Hate Speech…</t>
  </si>
  <si>
    <t>rosemari0607
RT @chiclix: 인종차별적이거나 호모포빅한 표현은
혐오발언으로 보지만 성차별적인 표현은 혐오발언으로 인정받지
못하고 그냥 좀 공격적인 말로만 취급되는 경향이 있다고
한다. Davidson et al. “Automated
Hate Speech…</t>
  </si>
  <si>
    <t>war_ffxiv
RT @chiclix: 인종차별적이거나 호모포빅한 표현은
혐오발언으로 보지만 성차별적인 표현은 혐오발언으로 인정받지
못하고 그냥 좀 공격적인 말로만 취급되는 경향이 있다고
한다. Davidson et al. “Automated
Hate Speech…</t>
  </si>
  <si>
    <t>iyunchai
RT @chiclix: 인종차별적이거나 호모포빅한 표현은
혐오발언으로 보지만 성차별적인 표현은 혐오발언으로 인정받지
못하고 그냥 좀 공격적인 말로만 취급되는 경향이 있다고
한다. Davidson et al. “Automated
Hate Speech…</t>
  </si>
  <si>
    <t>oldmoon_sc
RT @chiclix: 인종차별적이거나 호모포빅한 표현은
혐오발언으로 보지만 성차별적인 표현은 혐오발언으로 인정받지
못하고 그냥 좀 공격적인 말로만 취급되는 경향이 있다고
한다. Davidson et al. “Automated
Hate Speech…</t>
  </si>
  <si>
    <t>mahgo29
RT @chiclix: 인종차별적이거나 호모포빅한 표현은
혐오발언으로 보지만 성차별적인 표현은 혐오발언으로 인정받지
못하고 그냥 좀 공격적인 말로만 취급되는 경향이 있다고
한다. Davidson et al. “Automated
Hate Speech…</t>
  </si>
  <si>
    <t>ice_milady
RT @chiclix: 인종차별적이거나 호모포빅한 표현은
혐오발언으로 보지만 성차별적인 표현은 혐오발언으로 인정받지
못하고 그냥 좀 공격적인 말로만 취급되는 경향이 있다고
한다. Davidson et al. “Automated
Hate Speech…</t>
  </si>
  <si>
    <t>unevermind_07
RT @chiclix: 인종차별적이거나 호모포빅한 표현은
혐오발언으로 보지만 성차별적인 표현은 혐오발언으로 인정받지
못하고 그냥 좀 공격적인 말로만 취급되는 경향이 있다고
한다. Davidson et al. “Automated
Hate Speech…</t>
  </si>
  <si>
    <t>duck_ducit123
RT @chiclix: 인종차별적이거나 호모포빅한 표현은
혐오발언으로 보지만 성차별적인 표현은 혐오발언으로 인정받지
못하고 그냥 좀 공격적인 말로만 취급되는 경향이 있다고
한다. Davidson et al. “Automated
Hate Speech…</t>
  </si>
  <si>
    <t>_momomom_32
RT @chiclix: 인종차별적이거나 호모포빅한 표현은
혐오발언으로 보지만 성차별적인 표현은 혐오발언으로 인정받지
못하고 그냥 좀 공격적인 말로만 취급되는 경향이 있다고
한다. Davidson et al. “Automated
Hate Speech…</t>
  </si>
  <si>
    <t>tgze2ua8wiyie2j
RT @chiclix: 인종차별적이거나 호모포빅한 표현은
혐오발언으로 보지만 성차별적인 표현은 혐오발언으로 인정받지
못하고 그냥 좀 공격적인 말로만 취급되는 경향이 있다고
한다. Davidson et al. “Automated
Hate Speech…</t>
  </si>
  <si>
    <t>sicksaaadworld
RT @chiclix: 인종차별적이거나 호모포빅한 표현은
혐오발언으로 보지만 성차별적인 표현은 혐오발언으로 인정받지
못하고 그냥 좀 공격적인 말로만 취급되는 경향이 있다고
한다. Davidson et al. “Automated
Hate Speech…</t>
  </si>
  <si>
    <t>_catch_it
RT @chiclix: 인종차별적이거나 호모포빅한 표현은
혐오발언으로 보지만 성차별적인 표현은 혐오발언으로 인정받지
못하고 그냥 좀 공격적인 말로만 취급되는 경향이 있다고
한다. Davidson et al. “Automated
Hate Speech…</t>
  </si>
  <si>
    <t>ld_2018001
RT @chiclix: 인종차별적이거나 호모포빅한 표현은
혐오발언으로 보지만 성차별적인 표현은 혐오발언으로 인정받지
못하고 그냥 좀 공격적인 말로만 취급되는 경향이 있다고
한다. Davidson et al. “Automated
Hate Speech…</t>
  </si>
  <si>
    <t>raybread
RT @chiclix: 인종차별적이거나 호모포빅한 표현은
혐오발언으로 보지만 성차별적인 표현은 혐오발언으로 인정받지
못하고 그냥 좀 공격적인 말로만 취급되는 경향이 있다고
한다. Davidson et al. “Automated
Hate Speech…</t>
  </si>
  <si>
    <t>tus_b
RT @chiclix: 인종차별적이거나 호모포빅한 표현은
혐오발언으로 보지만 성차별적인 표현은 혐오발언으로 인정받지
못하고 그냥 좀 공격적인 말로만 취급되는 경향이 있다고
한다. Davidson et al. “Automated
Hate Speech…</t>
  </si>
  <si>
    <t>jongjunimgyul
RT @chiclix: 인종차별적이거나 호모포빅한 표현은
혐오발언으로 보지만 성차별적인 표현은 혐오발언으로 인정받지
못하고 그냥 좀 공격적인 말로만 취급되는 경향이 있다고
한다. Davidson et al. “Automated
Hate Speech…</t>
  </si>
  <si>
    <t>poketmon2014
RT @chiclix: 인종차별적이거나 호모포빅한 표현은
혐오발언으로 보지만 성차별적인 표현은 혐오발언으로 인정받지
못하고 그냥 좀 공격적인 말로만 취급되는 경향이 있다고
한다. Davidson et al. “Automated
Hate Speech…</t>
  </si>
  <si>
    <t>kuragenoyoru
RT @chiclix: 인종차별적이거나 호모포빅한 표현은
혐오발언으로 보지만 성차별적인 표현은 혐오발언으로 인정받지
못하고 그냥 좀 공격적인 말로만 취급되는 경향이 있다고
한다. Davidson et al. “Automated
Hate Speech…</t>
  </si>
  <si>
    <t>stupid_circuit
RT @chiclix: 인종차별적이거나 호모포빅한 표현은
혐오발언으로 보지만 성차별적인 표현은 혐오발언으로 인정받지
못하고 그냥 좀 공격적인 말로만 취급되는 경향이 있다고
한다. Davidson et al. “Automated
Hate Speech…</t>
  </si>
  <si>
    <t>hanulsun
RT @chiclix: 인종차별적이거나 호모포빅한 표현은
혐오발언으로 보지만 성차별적인 표현은 혐오발언으로 인정받지
못하고 그냥 좀 공격적인 말로만 취급되는 경향이 있다고
한다. Davidson et al. “Automated
Hate Speech…</t>
  </si>
  <si>
    <t>namuu_
RT @chiclix: 인종차별적이거나 호모포빅한 표현은
혐오발언으로 보지만 성차별적인 표현은 혐오발언으로 인정받지
못하고 그냥 좀 공격적인 말로만 취급되는 경향이 있다고
한다. Davidson et al. “Automated
Hate Speech…</t>
  </si>
  <si>
    <t>3fois1_o
RT @chiclix: 인종차별적이거나 호모포빅한 표현은
혐오발언으로 보지만 성차별적인 표현은 혐오발언으로 인정받지
못하고 그냥 좀 공격적인 말로만 취급되는 경향이 있다고
한다. Davidson et al. “Automated
Hate Speech…</t>
  </si>
  <si>
    <t>wildslug_ad
RT @chiclix: 인종차별적이거나 호모포빅한 표현은
혐오발언으로 보지만 성차별적인 표현은 혐오발언으로 인정받지
못하고 그냥 좀 공격적인 말로만 취급되는 경향이 있다고
한다. Davidson et al. “Automated
Hate Speech…</t>
  </si>
  <si>
    <t>soy_logue
RT @chiclix: 인종차별적이거나 호모포빅한 표현은
혐오발언으로 보지만 성차별적인 표현은 혐오발언으로 인정받지
못하고 그냥 좀 공격적인 말로만 취급되는 경향이 있다고
한다. Davidson et al. “Automated
Hate Speech…</t>
  </si>
  <si>
    <t>djsflsdudn57
RT @chiclix: 인종차별적이거나 호모포빅한 표현은
혐오발언으로 보지만 성차별적인 표현은 혐오발언으로 인정받지
못하고 그냥 좀 공격적인 말로만 취급되는 경향이 있다고
한다. Davidson et al. “Automated
Hate Speech…</t>
  </si>
  <si>
    <t>k03deborah
RT @chiclix: 인종차별적이거나 호모포빅한 표현은
혐오발언으로 보지만 성차별적인 표현은 혐오발언으로 인정받지
못하고 그냥 좀 공격적인 말로만 취급되는 경향이 있다고
한다. Davidson et al. “Automated
Hate Speech…</t>
  </si>
  <si>
    <t>capbre
RT @chiclix: 인종차별적이거나 호모포빅한 표현은
혐오발언으로 보지만 성차별적인 표현은 혐오발언으로 인정받지
못하고 그냥 좀 공격적인 말로만 취급되는 경향이 있다고
한다. Davidson et al. “Automated
Hate Speech…</t>
  </si>
  <si>
    <t>yellow_st050
RT @chiclix: 인종차별적이거나 호모포빅한 표현은
혐오발언으로 보지만 성차별적인 표현은 혐오발언으로 인정받지
못하고 그냥 좀 공격적인 말로만 취급되는 경향이 있다고
한다. Davidson et al. “Automated
Hate Speech…</t>
  </si>
  <si>
    <t>mamimamamamim
RT @chiclix: 인종차별적이거나 호모포빅한 표현은
혐오발언으로 보지만 성차별적인 표현은 혐오발언으로 인정받지
못하고 그냥 좀 공격적인 말로만 취급되는 경향이 있다고
한다. Davidson et al. “Automated
Hate Speech…</t>
  </si>
  <si>
    <t>metal4mental
RT @chiclix: 인종차별적이거나 호모포빅한 표현은
혐오발언으로 보지만 성차별적인 표현은 혐오발언으로 인정받지
못하고 그냥 좀 공격적인 말로만 취급되는 경향이 있다고
한다. Davidson et al. “Automated
Hate Speech…</t>
  </si>
  <si>
    <t>raxumyself
RT @chiclix: 인종차별적이거나 호모포빅한 표현은
혐오발언으로 보지만 성차별적인 표현은 혐오발언으로 인정받지
못하고 그냥 좀 공격적인 말로만 취급되는 경향이 있다고
한다. Davidson et al. “Automated
Hate Speech…</t>
  </si>
  <si>
    <t>yuuuuuuuubin
RT @chiclix: 인종차별적이거나 호모포빅한 표현은
혐오발언으로 보지만 성차별적인 표현은 혐오발언으로 인정받지
못하고 그냥 좀 공격적인 말로만 취급되는 경향이 있다고
한다. Davidson et al. “Automated
Hate Speech…</t>
  </si>
  <si>
    <t>qbfksekdrbehrrp
RT @chiclix: 인종차별적이거나 호모포빅한 표현은
혐오발언으로 보지만 성차별적인 표현은 혐오발언으로 인정받지
못하고 그냥 좀 공격적인 말로만 취급되는 경향이 있다고
한다. Davidson et al. “Automated
Hate Speech…</t>
  </si>
  <si>
    <t>teaba_g
RT @chiclix: 인종차별적이거나 호모포빅한 표현은
혐오발언으로 보지만 성차별적인 표현은 혐오발언으로 인정받지
못하고 그냥 좀 공격적인 말로만 취급되는 경향이 있다고
한다. Davidson et al. “Automated
Hate Speech…</t>
  </si>
  <si>
    <t>hoho_beakbal
RT @chiclix: 인종차별적이거나 호모포빅한 표현은
혐오발언으로 보지만 성차별적인 표현은 혐오발언으로 인정받지
못하고 그냥 좀 공격적인 말로만 취급되는 경향이 있다고
한다. Davidson et al. “Automated
Hate Speech…</t>
  </si>
  <si>
    <t>tasha_jude
RT @chiclix: 인종차별적이거나 호모포빅한 표현은
혐오발언으로 보지만 성차별적인 표현은 혐오발언으로 인정받지
못하고 그냥 좀 공격적인 말로만 취급되는 경향이 있다고
한다. Davidson et al. “Automated
Hate Speech…</t>
  </si>
  <si>
    <t>_ssxsx
RT @chiclix: 인종차별적이거나 호모포빅한 표현은
혐오발언으로 보지만 성차별적인 표현은 혐오발언으로 인정받지
못하고 그냥 좀 공격적인 말로만 취급되는 경향이 있다고
한다. Davidson et al. “Automated
Hate Speech…</t>
  </si>
  <si>
    <t>deer_from_eden
RT @chiclix: 인종차별적이거나 호모포빅한 표현은
혐오발언으로 보지만 성차별적인 표현은 혐오발언으로 인정받지
못하고 그냥 좀 공격적인 말로만 취급되는 경향이 있다고
한다. Davidson et al. “Automated
Hate Speech…</t>
  </si>
  <si>
    <t>lalalabbok
RT @chiclix: 인종차별적이거나 호모포빅한 표현은
혐오발언으로 보지만 성차별적인 표현은 혐오발언으로 인정받지
못하고 그냥 좀 공격적인 말로만 취급되는 경향이 있다고
한다. Davidson et al. “Automated
Hate Speech…</t>
  </si>
  <si>
    <t>ionescofranz
RT @chiclix: 인종차별적이거나 호모포빅한 표현은
혐오발언으로 보지만 성차별적인 표현은 혐오발언으로 인정받지
못하고 그냥 좀 공격적인 말로만 취급되는 경향이 있다고
한다. Davidson et al. “Automated
Hate Speech…</t>
  </si>
  <si>
    <t>aoi_10
RT @chiclix: 인종차별적이거나 호모포빅한 표현은
혐오발언으로 보지만 성차별적인 표현은 혐오발언으로 인정받지
못하고 그냥 좀 공격적인 말로만 취급되는 경향이 있다고
한다. Davidson et al. “Automated
Hate Speech…</t>
  </si>
  <si>
    <t>orbis561
RT @chiclix: 인종차별적이거나 호모포빅한 표현은
혐오발언으로 보지만 성차별적인 표현은 혐오발언으로 인정받지
못하고 그냥 좀 공격적인 말로만 취급되는 경향이 있다고
한다. Davidson et al. “Automated
Hate Speech…</t>
  </si>
  <si>
    <t>burangburangg
RT @chiclix: 인종차별적이거나 호모포빅한 표현은
혐오발언으로 보지만 성차별적인 표현은 혐오발언으로 인정받지
못하고 그냥 좀 공격적인 말로만 취급되는 경향이 있다고
한다. Davidson et al. “Automated
Hate Speech…</t>
  </si>
  <si>
    <t>boomgoescat
RT @chiclix: 인종차별적이거나 호모포빅한 표현은
혐오발언으로 보지만 성차별적인 표현은 혐오발언으로 인정받지
못하고 그냥 좀 공격적인 말로만 취급되는 경향이 있다고
한다. Davidson et al. “Automated
Hate Speech…</t>
  </si>
  <si>
    <t>hana_mory
RT @chiclix: 인종차별적이거나 호모포빅한 표현은
혐오발언으로 보지만 성차별적인 표현은 혐오발언으로 인정받지
못하고 그냥 좀 공격적인 말로만 취급되는 경향이 있다고
한다. Davidson et al. “Automated
Hate Speech…</t>
  </si>
  <si>
    <t>mufreedae
RT @chiclix: 인종차별적이거나 호모포빅한 표현은
혐오발언으로 보지만 성차별적인 표현은 혐오발언으로 인정받지
못하고 그냥 좀 공격적인 말로만 취급되는 경향이 있다고
한다. Davidson et al. “Automated
Hate Speech…</t>
  </si>
  <si>
    <t>zzizz07
RT @chiclix: 인종차별적이거나 호모포빅한 표현은
혐오발언으로 보지만 성차별적인 표현은 혐오발언으로 인정받지
못하고 그냥 좀 공격적인 말로만 취급되는 경향이 있다고
한다. Davidson et al. “Automated
Hate Speech…</t>
  </si>
  <si>
    <t>ahn_ssr22
RT @chiclix: 인종차별적이거나 호모포빅한 표현은
혐오발언으로 보지만 성차별적인 표현은 혐오발언으로 인정받지
못하고 그냥 좀 공격적인 말로만 취급되는 경향이 있다고
한다. Davidson et al. “Automated
Hate Speech…</t>
  </si>
  <si>
    <t>5ha0m0r1
RT @chiclix: 인종차별적이거나 호모포빅한 표현은
혐오발언으로 보지만 성차별적인 표현은 혐오발언으로 인정받지
못하고 그냥 좀 공격적인 말로만 취급되는 경향이 있다고
한다. Davidson et al. “Automated
Hate Speech…</t>
  </si>
  <si>
    <t>duck_overwatch
RT @chiclix: 인종차별적이거나 호모포빅한 표현은
혐오발언으로 보지만 성차별적인 표현은 혐오발언으로 인정받지
못하고 그냥 좀 공격적인 말로만 취급되는 경향이 있다고
한다. Davidson et al. “Automated
Hate Speech…</t>
  </si>
  <si>
    <t>0320citron
RT @chiclix: 인종차별적이거나 호모포빅한 표현은
혐오발언으로 보지만 성차별적인 표현은 혐오발언으로 인정받지
못하고 그냥 좀 공격적인 말로만 취급되는 경향이 있다고
한다. Davidson et al. “Automated
Hate Speech…</t>
  </si>
  <si>
    <t>cynic_lusdemian
RT @chiclix: 인종차별적이거나 호모포빅한 표현은
혐오발언으로 보지만 성차별적인 표현은 혐오발언으로 인정받지
못하고 그냥 좀 공격적인 말로만 취급되는 경향이 있다고
한다. Davidson et al. “Automated
Hate Speech…</t>
  </si>
  <si>
    <t>baut_baul
RT @chiclix: 인종차별적이거나 호모포빅한 표현은
혐오발언으로 보지만 성차별적인 표현은 혐오발언으로 인정받지
못하고 그냥 좀 공격적인 말로만 취급되는 경향이 있다고
한다. Davidson et al. “Automated
Hate Speech…</t>
  </si>
  <si>
    <t>pfanderson
Analysing Timelines of National
Histories acrossWikipedia Editions:
https://t.co/0g22G7GnZj</t>
  </si>
  <si>
    <t>critter77812189
Predicting Depression via Social
Media / Microsoft Research, Redmond
WA / Proceedings of the Seventh
International Association for the
Advancement of Artificial Intelligence
Conference on Weblogs and Social
Media Copyright © 2013 aaaiDOTorg
[10 PAGES] https://t.co/EP6ceOdnHD</t>
  </si>
  <si>
    <t>rachelannyes
"salient words for tweets associated
with#whitepower and #nomuslimrefugee"
From Hate Lingo: A Target-Based
Linguistic Analysis of Hate Speech
in Social Media, ElSherief et al
#icwsm https://t.co/QibTSdhmwI
https://t.co/PeJQtXdg08</t>
  </si>
  <si>
    <t>jasonkessler
RT @rachelannyes: "salient words
for tweets associated with#whitepower
and #nomuslimrefugee" From Hate
Lingo: A Target-Based Linguistic
An…</t>
  </si>
  <si>
    <t>kyriakikalimeri
RT @JurgenPfeffer: Spread the words!
@icwsm 2019 will take place in
Munich in June 2019. @TU_Muenchen
@HfPMuenchen #CSS #ICWSM https://t.co…</t>
  </si>
  <si>
    <t>apurba3110
RT @heyayeh: Some of my fave conferences
on #datascience #machinelearning
#socialscience #econ #finance #nlp
are @textasdata @netsci2018 ht…</t>
  </si>
  <si>
    <t xml:space="preserve">netsci2018
</t>
  </si>
  <si>
    <t xml:space="preserve">textasdata
</t>
  </si>
  <si>
    <t>heyayeh
RT @icwsm: Publish your dataset
with @icwsm 2019 - open data, open
science, more citations! :) More
info: https://t.co/3NHKqDrbFc (deadlinâ€¦</t>
  </si>
  <si>
    <t>saiphcita
@_pmkr @TheAnnaGat @page88 @saviaga
Thank you for includying us @_pmkr
! We studied how political trolls
mobilize others to action! We found
that the most effective techniques
was explaining in detail what was
going on in the political ecosystem
ICWSM Paper: https://t.co/FqpiOmsFe5
blog: https://t.co/lDi8yw7824 https://t.co/ApRNlWd3zf</t>
  </si>
  <si>
    <t xml:space="preserve">saviaga
</t>
  </si>
  <si>
    <t xml:space="preserve">page88
</t>
  </si>
  <si>
    <t xml:space="preserve">theannagat
</t>
  </si>
  <si>
    <t xml:space="preserve">_pmkr
</t>
  </si>
  <si>
    <t>1majorbitch
@bgzimmer @TSchnoebelen @WIRED
@icwsm @sanjrockz @GretchenAMcC
@amit_p Demons with a mask on how
cute</t>
  </si>
  <si>
    <t xml:space="preserve">amit_p
</t>
  </si>
  <si>
    <t xml:space="preserve">gretchenamcc
</t>
  </si>
  <si>
    <t xml:space="preserve">sanjrockz
</t>
  </si>
  <si>
    <t xml:space="preserve">wired
</t>
  </si>
  <si>
    <t xml:space="preserve">tschnoebelen
</t>
  </si>
  <si>
    <t xml:space="preserve">bgzimmer
</t>
  </si>
  <si>
    <t>trovdimi
RT @icwsm: Publish your dataset
with @icwsm 2019 - open data, open
science, more citations! :) More
info: https://t.co/3NHKqDrbFc (deadlin…</t>
  </si>
  <si>
    <t>elaragon
RT @icwsm: Publish your dataset
with @icwsm 2019 - open data, open
science, more citations! :) More
info: https://t.co/3NHKqDrbFc (deadlinâ€¦</t>
  </si>
  <si>
    <t>rmdes_
RT @icwsm: Publish your dataset
with @icwsm 2019 - open data, open
science, more citations! :) More
info: https://t.co/3NHKqDrbFc (deadlinâ€¦</t>
  </si>
  <si>
    <t>anxosan
RT @icwsm: Publish your dataset
with @icwsm 2019 - open data, open
science, more citations! :) More
info: https://t.co/3NHKqDrbFc (deadlinâ€¦</t>
  </si>
  <si>
    <t>nalrajebah
RT @icwsm: Publish your dataset
with @icwsm 2019 - open data, open
science, more citations! :) More
info: https://t.co/3NHKqDrbFc (deadlinâ€¦</t>
  </si>
  <si>
    <t>timalthoff
RT @icwsm: Publish your dataset
with @icwsm 2019 - open data, open
science, more citations! :) More
info: https://t.co/3NHKqDrbFc (deadlinâ€¦</t>
  </si>
  <si>
    <t>big_data_flow
RT @icwsm: Publish your dataset
with @icwsm 2019 - open data, open
science, more citations! :) More
info: https://t.co/3NHKqDrbFc (deadlinâ€¦</t>
  </si>
  <si>
    <t>tinaeliassi
RT @icwsm: Publish your dataset
with @icwsm 2019 - open data, open
science, more citations! :) More
info: https://t.co/3NHKqDrbFc (deadlinâ€¦</t>
  </si>
  <si>
    <t>arthur_spirling
@heyayeh @RahelJhirad @textasdata
@netsci2018 @icwsm @DSI_Columbia
@NYUDataScience Talks in the NYU
#textasdata/NLP series will also
resume in the new semester, though
will be slightly further between
than usual owing to some other
logistics we have on at CDS. (2/2)</t>
  </si>
  <si>
    <t xml:space="preserve">nyudatascience
</t>
  </si>
  <si>
    <t>raheljhirad
@heyayeh @textasdata @netsci2018
@icwsm @DSI_Columbia Thanks @heyayeh
... couldn't find the next #tada2019
or https://t.co/QNCYcJcd5o for
19 ... will add them. How are you?
wud love to catch up.</t>
  </si>
  <si>
    <t xml:space="preserve">dsi_columbia
</t>
  </si>
  <si>
    <t>munmun10
RT @icwsm: Publish your dataset
with @icwsm 2019 - open data, open
science, more citations! :) More
info: https://t.co/3NHKqDrbFc (deadlinâ€¦</t>
  </si>
  <si>
    <t>bhavyaghai
RT @icwsm: Publish your dataset
with @icwsm 2019 - open data, open
science, more citations! :) More
info: https://t.co/3NHKqDrbFc (deadlinâ€¦</t>
  </si>
  <si>
    <t>ferli90
RT @icwsm: Publish your dataset
with @icwsm 2019 - open data, open
science, more citations! :) More
info: https://t.co/3NHKqDrbFc (deadlinâ€¦</t>
  </si>
  <si>
    <t>chholte
RT @areidross: 21st Century Wire
is at the epicenter of a massive
pro-Russian disinformation cluster
that puts out conspiracy theories
abouâ€¦</t>
  </si>
  <si>
    <t>ljwoodie
RT @areidross: 21st Century Wire
is at the epicenter of a massive
pro-Russian disinformation cluster
that puts out conspiracy theories
abouâ€¦</t>
  </si>
  <si>
    <t>syrianviews
RT @areidross: 21st Century Wire
is at the epicenter of a massive
pro-Russian disinformation cluster
that puts out conspiracy theories
abouâ€¦</t>
  </si>
  <si>
    <t>observaitress
#openscience #openaccess #opensource
#bibliothek #bibliotheken #libraries
@gesis_org https://t.co/g35Vp8O650</t>
  </si>
  <si>
    <t>udomacena
13. mednarodna konferenca AAAI
(Association for the Advancement
of Artificial Intelligence) o svetovnem
spletu in druÅ¾abnih medijih, ki
pokriva razliiÄna tehniÄna in
druÅ¾boslovna podroÄja. Rok prijave
je 15. 1. https://t.co/dBGcVDtvWK</t>
  </si>
  <si>
    <t>edinburghnlp
RT @walid_magdy: Reminder about
our advertised academic position
in Computational Social Science
@InfAtEd. Deadline is 15th of Jan.
Don't mâ€¦</t>
  </si>
  <si>
    <t xml:space="preserve">infated
</t>
  </si>
  <si>
    <t>walid_magdy
Reminder about our advertised academic
position in Computational Social
Science @InfAtEd. Deadline is 15th
of Jan. Don't make #ICWSM deadline
take all your time without applying
:) https://t.co/9W7Gh75rAR</t>
  </si>
  <si>
    <t>tttthomasssss
RT @walid_magdy: Reminder about
our advertised academic position
in Computational Social Science
@InfAtEd. Deadline is 15th of Jan.
Don't mâ€¦</t>
  </si>
  <si>
    <t>sreekanthcse
RT @walid_magdy: Reminder about
our advertised academic position
in Computational Social Science
@InfAtEd. Deadline is 15th of Jan.
Don't mâ€¦</t>
  </si>
  <si>
    <t>iatitov
RT @walid_magdy: Reminder about
our advertised academic position
in Computational Social Science
@InfAtEd. Deadline is 15th of Jan.
Don't mâ€¦</t>
  </si>
  <si>
    <t>gspandana
RT @walid_magdy: Reminder about
our advertised academic position
in Computational Social Science
@InfAtEd. Deadline is 15th of Jan.
Don't mâ€¦</t>
  </si>
  <si>
    <t>chemistredpuck
RT @icwsm: Publish your dataset
with @icwsm 2019 - open data, open
science, more citations! :) More
info: https://t.co/3NHKqDrbFc (deadlinâ€¦</t>
  </si>
  <si>
    <t>snchancellor
@amyxzh Inspired by your tweet,
I just looked through the first
paper submission I made (to ICWSM).
12 VERSIONS. WHAT WAS I THINKING????</t>
  </si>
  <si>
    <t xml:space="preserve">amyxzh
</t>
  </si>
  <si>
    <t>rehman182
RT @walid_magdy: Reminder about
our advertised academic position
in Computational Social Science
@InfAtEd. Deadline is 15th of Jan.
Don't mâ€¦</t>
  </si>
  <si>
    <t>ishiiakira
@mtknnktm ç¢ºã‹ã«ICWSMã¯ãªã‹ãªã‹åŽ³ã—ãã†ã§ã™ã­ã€‚ãŸã ã€ç§ãŒæŠ•ç¨¿ã—ãŸã‚ªãƒ”ãƒ‹ã‚ªãƒ³ãƒ€ã‚¤ãƒŠãƒŸã‚¯ã‚¹ã®å›½éš›ä¼šè­°GDN2019ã‚‚ã“ã®åˆ†é‡Žã§ä»£è¡¨çš„ãªä¼šè­°ã‚‰ã—ã„ã®ã§ã€ãƒ¬ãƒ™ãƒ«ã¯é«˜ãã†ã§ã™ã€‚</t>
  </si>
  <si>
    <t>mtknnktm
@tatsushi_do_ob WWWã‚‚æŠ•ç¨¿æ•°å¤šã‹ã£ãŸã¿ãŸã„ã§ã™ã—ã€ãƒˆãƒƒãƒ—ã‚«ãƒ³ãƒ•ã‚¡ãƒ¬ãƒ³ã‚¹æŒ‡å‘ãŒå¼·ããªã£ã¦ã‚‹ã‚“ã§ã™ã‹ã­â€¦
ICWSMã¯æ˜¨å¹´ã®æƒœã—ã„è«–æ–‡ã®å†æŠ•ç¨¿æž ãŒã‚ã‚‹ã¿ãŸã„ãªã®ã§ã€ãã‚Œã‚‚ã‚ã‚Šãã†ã§ã™ï¼ˆã«ã—ã¦ã‚‚å¤šã™ãŽã‚‹ã¨æ€ã„ã¾ã™ãŒâ€¦ï¼‰</t>
  </si>
  <si>
    <t>tatsushi_do_ob
@mtknnktm ICWSMã§ã‚‚ãã‚“ãªã«ãªã£ã¦ã„ã‚‹ã‚“ã§ã™ã­ï¼AIã£ã¦ã‚ã‘ã§ã‚‚ãªã„ã¨æ€ã†ã—ãªã‚“ã§ãã‚“ãªã«ãªã£ã¦ã„ã‚‹ã®ã‹æŠ•ç¨¿ã‚¿ã‚¤ãƒˆãƒ«å…¨éƒ¨å…¬é–‹ã¨ã‹ã—ã¦æ¬²ã—ã„ã§ã™ã­</t>
  </si>
  <si>
    <t>bkeegan
RT @icwsm: Publish your dataset
with @icwsm 2019 - open data, open
science, more citations! :) More
info: https://t.co/3NHKqDrbFc (deadlinâ€¦</t>
  </si>
  <si>
    <t xml:space="preserve">jcccf
</t>
  </si>
  <si>
    <t>luca
RT @bkeegan: .@jcccf gets my preliminary
#icwsm best audience question award.
Great mixed methods paper on Reddit’s
r/roastme: https://t.…</t>
  </si>
  <si>
    <t>jaesgeht
RT @katja_mat: Publish your dataset
with @icwsm 2019 - open data, open
science, more citations! :) More
info: https://t.co/Y0NrCQInOq…
(de…</t>
  </si>
  <si>
    <t>katja_mat
RT @JurgenPfeffer: Jan 15, 2019
is over Anywhere on Earth (AoE)
- Thanks for all the 2019 ICWSM
submissions! Now the work is on
our great r…</t>
  </si>
  <si>
    <t>netzpat
RT @katja_mat: Publish your dataset
with @icwsm 2019 - open data, open
science, more citations! :) More
info: https://t.co/Y0NrCQInOq…
(de…</t>
  </si>
  <si>
    <t>sroylee
RT @icwsm: Have you considered
organizing an ICWSM Workshop? Workshops
are great opportunities to foster
interaction and exchange ideas.
Su…</t>
  </si>
  <si>
    <t>edumangaba
BOLLEN, Johan; MAO, Huina; PEPE,
Alberto. Modeling public mood and
emotion: Twitter sentiment and
socio-economic phenomena. Icwsm,
v. 11, p. 450-453, 2011. https://t.co/2nYgc5ty0V</t>
  </si>
  <si>
    <t>tylersnetwork
RT @icwsm: Have you considered
organizing an ICWSM Workshop? Workshops
are great opportunities to foster
interaction and exchange ideas.
Su…</t>
  </si>
  <si>
    <t>4gwdotdotdot
@Kokomothegreat Some depictions
of the Twitter universe. 1. https://t.co/eRdhmw9GWQ
2. https://t.co/LINR7TBs1P 3. https://t.co/nZhV3QdHoa
4. https://t.co/dISUjjo2bF 5. https://t.co/7OhKRPNVgS
All our Twitter activity, incl
yours, is somewhere in this large-scale
war for freedom.</t>
  </si>
  <si>
    <t xml:space="preserve">kokomothegreat
</t>
  </si>
  <si>
    <t>yangzhangalmo
I suppose the (new) pcs submission
system for @icwsm allows a paper
to be submitted/updated for multiple
times?</t>
  </si>
  <si>
    <t>jhblackb
RT @cerenbudak: Just a reminder
that the #ICWSM deadline for full/social
science/demo/poster/dataset papers
is January 15. For submission i…</t>
  </si>
  <si>
    <t>cerenbudak
Just a reminder that the #ICWSM
deadline for full/social science/demo/poster/dataset
papers is January 15. For submission
information, please visit https://t.co/zh847ZUttf.
We are looking forward to your
submissions! @icwsm</t>
  </si>
  <si>
    <t>ciro
RT @cerenbudak: Just a reminder
that the #ICWSM deadline for full/social
science/demo/poster/dataset papers
is January 15. For submission i…</t>
  </si>
  <si>
    <t>cchelmis
#datasharing has never been a top
priority for #researchers. With
citable #dataset papers @icwsm
this can change. I'd welcome more
#CS #conferences to opt for such
types of contributions #DataScience
#AcademicTwitter #data4research
#academia</t>
  </si>
  <si>
    <t>cervisiarius
RT @icwsm: Have you considered
organizing an ICWSM Workshop? Workshops
are great opportunities to foster
interaction and exchange ideas.
Su…</t>
  </si>
  <si>
    <t>winteram
RT @cerenbudak: Just a reminder
that the #ICWSM deadline for full/social
science/demo/poster/dataset papers
is January 15. For submission i…</t>
  </si>
  <si>
    <t>emrecalisir
RT @cerenbudak: Just a reminder
that the #ICWSM deadline for full/social
science/demo/poster/dataset papers
is January 15. For submission i…</t>
  </si>
  <si>
    <t>codybuntain
RT @cerenbudak: Just a reminder
that the #ICWSM deadline for full/social
science/demo/poster/dataset papers
is January 15. For submission i…</t>
  </si>
  <si>
    <t>akbari59
RT @cerenbudak: Just a reminder
that the #ICWSM deadline for full/social
science/demo/poster/dataset papers
is January 15. For submission i…</t>
  </si>
  <si>
    <t xml:space="preserve">arxiv_org
</t>
  </si>
  <si>
    <t>gokhan_kul
RT @cerenbudak: Just a reminder
that the #ICWSM deadline for full/social
science/demo/poster/dataset papers
is January 15. For submission i…</t>
  </si>
  <si>
    <t>jakehofman
RT @cerenbudak: Just a reminder
that the #ICWSM deadline for full/social
science/demo/poster/dataset papers
is January 15. For submission i…</t>
  </si>
  <si>
    <t>aekpalakorn
RT @cerenbudak: Just a reminder
that the #ICWSM deadline for full/social
science/demo/poster/dataset papers
is January 15. For submission i…</t>
  </si>
  <si>
    <t>emrek
RT @cerenbudak: Just a reminder
that the #ICWSM deadline for full/social
science/demo/poster/dataset papers
is January 15. For submission i…</t>
  </si>
  <si>
    <t>feedkoko
That annual post-#icwsm-deadline
feeling. What do I do now? @icwsm
#academictwitter https://t.co/xoaZmAyD7H</t>
  </si>
  <si>
    <t>netsci15
RT @JurgenPfeffer: Jan 15, 2019
is over Anywhere on Earth (AoE)
- Thanks for all the 2019 ICWSM
submissions! Now the work is on
our great r…</t>
  </si>
  <si>
    <t xml:space="preserve">derek
</t>
  </si>
  <si>
    <t>shawnmjones
RT @JurgenPfeffer: Jan 15, 2019
is over Anywhere on Earth (AoE)
- Thanks for all the 2019 ICWSM
submissions! Now the work is on
our great r…</t>
  </si>
  <si>
    <t>pauldambra
@MattTyas @imjacobclark Number
of studies show different emojisets
are interpreted to have different
sematic meaning https://t.co/wR0SoZLPqv
Interestingly follow-up work looks
to suggest text alongside doesn't
help https://t.co/QoKHuA0jzr I'm
not sure if that means people are
terrible or emoji are :)</t>
  </si>
  <si>
    <t xml:space="preserve">imjacobclark
</t>
  </si>
  <si>
    <t xml:space="preserve">matttyas
</t>
  </si>
  <si>
    <t>zignoai
RT @JurgenPfeffer: Jan 15, 2019
is over Anywhere on Earth (AoE)
- Thanks for all the 2019 ICWSM
submissions! Now the work is on
our great r…</t>
  </si>
  <si>
    <t xml:space="preserve">derekruths
</t>
  </si>
  <si>
    <t>clauwa
RT @icwsm: Publish your dataset
with @icwsm 2019 - open data, open
science, more citations! :) More
info: https://t.co/3NHKqDrbFc (deadlinâ€¦</t>
  </si>
  <si>
    <t>alicetiara
@devjpow @NicholasAJohn @niftyc
Totally. As former prog committee
chair for ICWSM I feel you. In
@ICA_CAT this year reviews were
AFAIK randomly assigned.</t>
  </si>
  <si>
    <t xml:space="preserve">ica_cat
</t>
  </si>
  <si>
    <t xml:space="preserve">nicholasajohn
</t>
  </si>
  <si>
    <t xml:space="preserve">devjpow
</t>
  </si>
  <si>
    <t>niftyc
I'll vote for Land of a Thousand
Hills as excellent espresso near
#FAT2019. Given the Google Maps
star rating, it's no secret. But
was the algorithm fair? Eslami
et al ICWSM 2017 found star rating
inflation on other platforms...
https://t.co/TV9p6jipO6</t>
  </si>
  <si>
    <t>strnglss
@jaykaydee 336 million active users
per month worldwide . . . at 9-15%
puts us at as many as 50 million
badfaith accounts. That's a lot
to go around! https://t.co/UHfkZjsVz9</t>
  </si>
  <si>
    <t xml:space="preserve">jaykaydee
</t>
  </si>
  <si>
    <t>vorkoz
@__jacker__ @TheGolem_ @OxfordUnion
@jeremycorbyn I would also note
that the site https://t.co/XpPa6FYYnV
has also been identified to be
part of the russian disinformation
network https://t.co/KzEcIyrjyF
https://t.co/xVdhNzzA5I</t>
  </si>
  <si>
    <t xml:space="preserve">jeremycorbyn
</t>
  </si>
  <si>
    <t xml:space="preserve">oxfordunion
</t>
  </si>
  <si>
    <t xml:space="preserve">thegolem_
</t>
  </si>
  <si>
    <t xml:space="preserve">__jacker__
</t>
  </si>
  <si>
    <t>mandyluo1002
AAAI-ICWSM https://t.co/zEIxoykmAg</t>
  </si>
  <si>
    <t>dkaushik96
@jeffbigham @justpac @colegleason
Yeah, looks that way. Got to know
of a few other good works getting
rejected as well. Looking forward
to ICWSM reviews and ACL submissions
now. _xD83D__xDE05_</t>
  </si>
  <si>
    <t xml:space="preserve">colegleason
</t>
  </si>
  <si>
    <t xml:space="preserve">justpac
</t>
  </si>
  <si>
    <t xml:space="preserve">jeffbigham
</t>
  </si>
  <si>
    <t>onurvarol
@andresmh @icwsm Thank you Andres,
I already did that but review tab
only show part of the review tasks.</t>
  </si>
  <si>
    <t>andresmh
@onurvarol @icwsm i suspect jstewart
(at precisionconference dot com)
can help</t>
  </si>
  <si>
    <t>shuai93tang
4/ got an invite to review for
ICWSM (seems that ICWSM tends to
focus on identifying important
problems in comp social science</t>
  </si>
  <si>
    <t>takechan2000
Twitterさんからの連絡によると、今日でTwitter を初めて10年だそうだ。たしかICWSMの会議中に登録したんじゃなかったっけ？#MyTwitterAnniversary</t>
  </si>
  <si>
    <t>developerguide
RT @a_d_robertson: I was interviewed
by Sage in the summer at #ICWSM
about #emoji and #research. They
just sent me this video, to remind
me…</t>
  </si>
  <si>
    <t>a_d_robertson
I was interviewed by Sage in the
summer at #ICWSM about #emoji and
#research. They just sent me this
video, to remind me how sunburnt
and frazzled I was (my first time
in California) and that I used
to weigh 6kg more. Fun times! https://t.co/eENHHfHrg9</t>
  </si>
  <si>
    <t>arcticpenguin
@Medium @LanceUlanoff Our research
shows what happens when feedback
metrics are removed from the public
eye and just visible to oneself:
people stop comparing themselves
with others but compare their own
posts https://t.co/syV61jBHYj</t>
  </si>
  <si>
    <t xml:space="preserve">lanceulanoff
</t>
  </si>
  <si>
    <t xml:space="preserve">medium
</t>
  </si>
  <si>
    <t>tiannamaria
RT @LinzDeFranco: https://t.co/MQm77dRDOP
https://t.co/8dB3PIy2QA</t>
  </si>
  <si>
    <t>linzdefranco
https://t.co/MQm77dRDOP https://t.co/8dB3PIy2QA</t>
  </si>
  <si>
    <t>geek_squad_love
RT @LinzDeFranco: https://t.co/MQm77dRDOP
https://t.co/8dB3PIy2QA</t>
  </si>
  <si>
    <t>baileybattelle
RT @LinzDeFranco: https://t.co/MQm77dRDOP
https://t.co/8dB3PIy2QA</t>
  </si>
  <si>
    <t>lunarlemonade
RT @LinzDeFranco: https://t.co/MQm77dRDOP
https://t.co/8dB3PIy2QA</t>
  </si>
  <si>
    <t>zoelicata
RT @LinzDeFranco: https://t.co/MQm77dRDOP
https://t.co/8dB3PIy2QA</t>
  </si>
  <si>
    <t>luisgasco
RT @a_d_robertson: I was interviewed
by Sage in the summer at #ICWSM
about #emoji and #research. They
just sent me this video, to remind
me…</t>
  </si>
  <si>
    <t>cpalmz7
Social media has been growing rapidly
for years. This article provides
some insight to the trends that
have taken place and what exactly
causes things that are trending
to continue to stay popular. #BUSM19
https://t.co/PRVrRPVMS5</t>
  </si>
  <si>
    <t>6grichie405
&amp;amp; the other paper of importance
that perfectly make clear the purpose
of the program. The “Sentiment
Prediction using Collaborative
Filtering” https://t.co/IRKIv0XkwN</t>
  </si>
  <si>
    <t>marie77141292
RT @6GRichie405: &amp;amp; the other
paper of importance that perfectly
make clear the purpose of the program.
The “Sentiment Prediction using
Co…</t>
  </si>
  <si>
    <t>frooregard
RT @LinzDeFranco: https://t.co/MQm77dRDOP
https://t.co/8dB3PIy2QA</t>
  </si>
  <si>
    <t xml:space="preserve">fredmorstatter
</t>
  </si>
  <si>
    <t xml:space="preserve">davidlazer
</t>
  </si>
  <si>
    <t xml:space="preserve">ryanjgallag
</t>
  </si>
  <si>
    <t xml:space="preserve">nephillips84
</t>
  </si>
  <si>
    <t>lauraschelenz
@JurgenPfeffer @icwsm Sounds fascinating!
Can one attend merely as a guest?
What is the deadline for registration?
Thanks!</t>
  </si>
  <si>
    <t>wahl_beobachter
Wahrscheinlich haben Nutzer*innen
aber wohl eher nur zehn Tweets
mit Fake News gesehen, da im Schnitt
nur fünf Prozent der Tweets überhaupt
wahrgenommen würden. AAAI Conference:
Wang, 2016) https://t.co/ELfOMd2waU
(.pdf)</t>
  </si>
  <si>
    <t>mountainherder
@notanastronomer @akd2003 If I
can shamelessly promote something
I worked on, the dynamics of how
that works is fascinating: https://t.co/n8eVaM3ILD</t>
  </si>
  <si>
    <t xml:space="preserve">akd2003
</t>
  </si>
  <si>
    <t xml:space="preserve">notanastronomer
</t>
  </si>
  <si>
    <t>fabiogiglietto
Perfect match for #icwsm and #iamcr
annual conferences. Bonus content
15th Conference of Sociocybernetics
"Dark Ages 2.0”: Social Media And
Their Impact" &amp;gt; https://t.co/2hntPrQwFH
https://t.co/sdnUYhGSgV</t>
  </si>
  <si>
    <t>arkaitz
We'll be hosting a new edition
of the Workshop on Rumours and
Deception in Social Media (RDSM
2019) co-located with @icwsm --
CfP will be out soon!</t>
  </si>
  <si>
    <t>somayehzamani
@arkaitz @icwsm That's great!</t>
  </si>
  <si>
    <t>cfiesler
Doing research that cuts across
many different topics/disciplines/communities
is really difficult for this reason.
Beyond CSCW and CHI which are staples
for me, I would also like to go
to FAT* and SIGCSE and ICWSM and
and. Not to mention law conferences
&amp;amp; fan studies conferences.</t>
  </si>
  <si>
    <t>eolamijuwon
RT @MPIDRnews: We invite submissions
to the workshop "Demographic Research
with Web and Social Media Dataâ€
taking place at the Internationâ€¦</t>
  </si>
  <si>
    <t>mpidrnews
We invite submissions to the workshop
"Demographic Research with Web
and Social Media Dataâ€ taking
place at the International Conference
on Web and Social Media (ICWSM)
in Munich on 11th of June, 2019
https://t.co/v8gesPuIMX</t>
  </si>
  <si>
    <t>psg_lshtm
RT @MPIDRnews: We invite submissions
to the workshop "Demographic Research
with Web and Social Media Dataâ€
taking place at the Internationâ€¦</t>
  </si>
  <si>
    <t>poblacion_csic
RT @MPIDRnews: We invite submissions
to the workshop "Demographic Research
with Web and Social Media Dataâ€
taking place at the Internationâ€¦</t>
  </si>
  <si>
    <t>femquant
RT @MPIDRnews: We invite submissions
to the workshop "Demographic Research
with Web and Social Media Dataâ€
taking place at the Internationâ€¦</t>
  </si>
  <si>
    <t>malaikaamina
RT @Ognyanova: We're extending
the deadline for the @icwsm 2019
call for tutorials to FEBRUARY
15. Please consider submitting,
especially iâ€¦</t>
  </si>
  <si>
    <t>ognyanova
We're extending the deadline for
the @icwsm 2019 call for tutorials
to FEBRUARY 15. Please consider
submitting, especially if you are
already going to Munich: https://t.co/OG9ZQBqXXS
#rstats #sna #SocialMedia #bigdata
#python #DataScience #NLProc #FakeNews
#misinformation #ethics https://t.co/mW9mBs2EwX</t>
  </si>
  <si>
    <t>rstatstweet
RT @Ognyanova: We're extending
the deadline for the @icwsm 2019
call for tutorials to FEBRUARY
15. Please consider submitting,
especially iâ€¦</t>
  </si>
  <si>
    <t>eule_geheule
RT @MPIDRnews: We invite submissions
to the workshop "Demographic Research
with Web and Social Media Dataâ€
taking place at the Internationâ€¦</t>
  </si>
  <si>
    <t>saminrf
RT @MPIDRnews: We invite submissions
to the workshop "Demographic Research
with Web and Social Media Dataâ€
taking place at the Internationâ€¦</t>
  </si>
  <si>
    <t>demomapper
RT @MPIDRnews: We invite submissions
to the workshop "Demographic Research
with Web and Social Media Dataâ€
taking place at the Internationâ€¦</t>
  </si>
  <si>
    <t>demografia_csic
RT @MPIDRnews: We invite submissions
to the workshop "Demographic Research
with Web and Social Media Dataâ€
taking place at the Internationâ€¦</t>
  </si>
  <si>
    <t>corbrantner
RT @Ognyanova: We're extending
the deadline for the @icwsm 2019
call for tutorials to FEBRUARY
15. Please consider submitting,
especially iâ€¦</t>
  </si>
  <si>
    <t>share_mea
RT @MPIDRnews: We invite submissions
to the workshop "Demographic Research
with Web and Social Media Dataâ€
taking place at the Internationâ€¦</t>
  </si>
  <si>
    <t>iussp
RT @MPIDRnews: We invite submissions
to the workshop "Demographic Research
with Web and Social Media Dataâ€
taking place at the Internationâ€¦</t>
  </si>
  <si>
    <t>rmanzii
RT @MPIDRnews: We invite submissions
to the workshop "Demographic Research
with Web and Social Media Dataâ€
taking place at the Internationâ€¦</t>
  </si>
  <si>
    <t>vponomarenko_
RT @MPIDRnews: We invite submissions
to the workshop "Demographic Research
with Web and Social Media Dataâ€
taking place at the Internationâ€¦</t>
  </si>
  <si>
    <t>patrick_gerland
RT @MPIDRnews: We invite submissions
to the workshop "Demographic Research
with Web and Social Media Dataâ€
taking place at the Internationâ€¦</t>
  </si>
  <si>
    <t>pgbovine
@syardi Some CS subfields like
databases and software engineering
have been experimenting with this
for around 10 years now ... would
be good to do a cscw/chi/icwsm
paper about how that's perceived!
Seems like awards/certificates
provide some incentive</t>
  </si>
  <si>
    <t>syardi
I wonder if venues like #icwsm
#chi2020 #cscw2020 should add a
replication track that encourages
original authors to share code
and software and new authors to
replicate.</t>
  </si>
  <si>
    <t>csde_uw
RT @MPIDRnews: We invite submissions
to the workshop "Demographic Research
with Web and Social Media Dataâ€
taking place at the Internationâ€¦</t>
  </si>
  <si>
    <t>shionguha
RT @syardi: I wonder if venues
like #icwsm #chi2020 #cscw2020
should add a replication track
that encourages original authors
to share codeâ€¦</t>
  </si>
  <si>
    <t>shriramkmurthi
RT @syardi: I wonder if venues
like #icwsm #chi2020 #cscw2020
should add a replication track
that encourages original authors
to share code…</t>
  </si>
  <si>
    <t>camieelias
@calmescreative "influence [on
Twitter] is not gained spontaneously
or accidentally, but through concerted
effort such as limiting tweets
to a single topic." Source: Measuring
User Influence in Twitter: The
Million Follower Fallacy https://t.co/z7zw4qPsLp
#turtlewriters #writingcommunity
https://t.co/l21Kh2OKEL</t>
  </si>
  <si>
    <t xml:space="preserve">calmescreative
</t>
  </si>
  <si>
    <t>interdonatos
Your secret passion is modeling
complex networks out of social
media? Then we are organizing a
workshop which is perfect for you!
Soc2Net @ @icwsm 2019 https://t.co/quvq7EjqFG</t>
  </si>
  <si>
    <t>marco_java
RT @interdonatos: Your secret passion
is modeling complex networks out
of social media? Then we are organizing
a workshop which is perfect…</t>
  </si>
  <si>
    <t>um_psc
RT @MPIDRnews: We invite submissions
to the workshop "Demographic Research
with Web and Social Media Data”
taking place at the Internation…</t>
  </si>
  <si>
    <t>geopophealthsta
RT @MPIDRnews: We invite submissions
to the workshop "Demographic Research
with Web and Social Media Data”
taking place at the Internation…</t>
  </si>
  <si>
    <t>ischiathere
RT @MPIDRnews: We invite submissions
to the workshop "Demographic Research
with Web and Social Media Data”
taking place at the Internation…</t>
  </si>
  <si>
    <t>populationeu
RT @d_alburez: Working with online
or social media data for demographic
research? Heed the @MPIDRnews'
call for contributions to the worksh…</t>
  </si>
  <si>
    <t>d_alburez
Working with online or social media
data for demographic research?
Heed the @MPIDRnews' call for contributions
to the workshop "Demographic Research
with Web and Social Media Data”
at @ICWSM (Munich, Germany, 11
June 2019)! Deadline for abstracts:
22 March https://t.co/HVcxcWUiIs</t>
  </si>
  <si>
    <t>grow_andre
RT @d_alburez: Working with online
or social media data for demographic
research? Heed the @MPIDRnews'
call for contributions to the worksh…</t>
  </si>
  <si>
    <t>monjalexander
RT @d_alburez: Working with online
or social media data for demographic
research? Heed the @MPIDRnews'
call for contributions to the worksh…</t>
  </si>
  <si>
    <t>morgan_raux
RT @d_alburez: Working with online
or social media data for demographic
research? Heed the @MPIDRnews'
call for contributions to the worksh…</t>
  </si>
  <si>
    <t>chiccorampazzo
RT @d_alburez: Working with online
or social media data for demographic
research? Heed the @MPIDRnews'
call for contributions to the worksh…</t>
  </si>
  <si>
    <t>uossocstatdemo
RT @d_alburez: Working with online
or social media data for demographic
research? Heed the @MPIDRnews'
call for contributions to the worksh…</t>
  </si>
  <si>
    <t>angelorenti
RT @MPIDRnews: We invite submissions
to the workshop "Demographic Research
with Web and Social Media Data”
taking place at the Internation…</t>
  </si>
  <si>
    <t>c_dudel
RT @d_alburez: Working with online
or social media data for demographic
research? Heed the @MPIDRnews'
call for contributions to the worksh…</t>
  </si>
  <si>
    <t>rebeccasear
RT @d_alburez: Working with online
or social media data for demographic
research? Heed the @MPIDRnews'
call for contributions to the worksh…</t>
  </si>
  <si>
    <t>dennisfeehan
RT @d_alburez: Working with online
or social media data for demographic
research? Heed the @MPIDRnews'
call for contributions to the worksh…</t>
  </si>
  <si>
    <t>ingmarweber
RT @d_alburez: Working with online
or social media data for demographic
research? Heed the @MPIDRnews'
call for contributions to the worksh…</t>
  </si>
  <si>
    <t>edyhsgr
RT @d_alburez: Working with online
or social media data for demographic
research? Heed the @MPIDRnews'
call for contributions to the worksh…</t>
  </si>
  <si>
    <t>leogomes
RT @MPIDRnews: We invite submissions
to the workshop "Demographic Research
with Web and Social Media Data”
taking place at the Internation…</t>
  </si>
  <si>
    <t>leoferres
RT @d_alburez: Working with online
or social media data for demographic
research? Heed the @MPIDRnews'
call for contributions to the worksh…</t>
  </si>
  <si>
    <t>cassyc2107
RT @MPIDRnews: We invite submissions
to the workshop "Demographic Research
with Web and Social Media Data”
taking place at the Internation…</t>
  </si>
  <si>
    <t>iuinfograd
ICWSM-19 - Home - Welcome https://t.co/aP2ABaICmU
#icwsm via @icwsm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</si>
  <si>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</si>
  <si>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</si>
  <si>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</si>
  <si>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</si>
  <si>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</si>
  <si>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</si>
  <si>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</si>
  <si>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</si>
  <si>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</si>
  <si>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</si>
  <si>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</si>
  <si>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</si>
  <si>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</si>
  <si>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</si>
  <si>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</si>
  <si>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</si>
  <si>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</si>
  <si>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</si>
  <si>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</si>
  <si>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</si>
  <si>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</si>
  <si>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</si>
  <si>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</si>
  <si>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</si>
  <si>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</si>
  <si>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</si>
  <si>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</si>
  <si>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</si>
  <si>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</si>
  <si>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</si>
  <si>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</si>
  <si>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</si>
  <si>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</si>
  <si>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</si>
  <si>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</si>
  <si>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</si>
  <si>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</si>
  <si>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</si>
  <si>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</si>
  <si>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</si>
  <si>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</si>
  <si>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</si>
  <si>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</si>
  <si>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</si>
  <si>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</si>
  <si>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</si>
  <si>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</si>
  <si>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</si>
  <si>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</si>
  <si>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</si>
  <si>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</si>
  <si>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</si>
  <si>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</si>
  <si>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</si>
  <si>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</si>
  <si>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</si>
  <si>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</si>
  <si>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</si>
  <si>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</si>
  <si>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</si>
  <si>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</si>
  <si>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</si>
  <si>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</si>
  <si>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</si>
  <si>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</si>
  <si>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</si>
  <si>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</si>
  <si>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</si>
  <si>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</si>
  <si>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</si>
  <si>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</si>
  <si>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</si>
  <si>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</si>
  <si>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</si>
  <si>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</si>
  <si>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</si>
  <si>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</si>
  <si>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</si>
  <si>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</si>
  <si>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</si>
  <si>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</si>
  <si>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</si>
  <si>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</si>
  <si>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</si>
  <si>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</si>
  <si>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</si>
  <si>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</si>
  <si>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</si>
  <si>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</si>
  <si>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</si>
  <si>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</si>
  <si>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</si>
  <si>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</si>
  <si>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</si>
  <si>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https://www.pbs.org/newshour/science/false-news-travels-6-times-faster-on-twitter-than-truthful-news</t>
  </si>
  <si>
    <t>https://www.aaai.org/ocs/index.php/ICWSM/ICWSM14/paper/view/8122</t>
  </si>
  <si>
    <t>Entire Graph Count</t>
  </si>
  <si>
    <t>Top URLs in Tweet in G1</t>
  </si>
  <si>
    <t>Top URLs in Tweet in G2</t>
  </si>
  <si>
    <t>G1 Count</t>
  </si>
  <si>
    <t>Top URLs in Tweet in G3</t>
  </si>
  <si>
    <t>G2 Count</t>
  </si>
  <si>
    <t>Top URLs in Tweet in G4</t>
  </si>
  <si>
    <t>G3 Count</t>
  </si>
  <si>
    <t>https://easychair.org/cfp/ICSC2019</t>
  </si>
  <si>
    <t>https://twitter.com/fabiogiglietto/status/1087680027364339712</t>
  </si>
  <si>
    <t>Top URLs in Tweet in G5</t>
  </si>
  <si>
    <t>G4 Count</t>
  </si>
  <si>
    <t>Top URLs in Tweet in G6</t>
  </si>
  <si>
    <t>G5 Count</t>
  </si>
  <si>
    <t>http://www.wiseconf.org</t>
  </si>
  <si>
    <t>https://cfe.columbia.edu/machine-learning-finance-workshop-2018</t>
  </si>
  <si>
    <t>https://twitter.com/raheljhirad/status/1080846446230990848</t>
  </si>
  <si>
    <t>https://www.cambridge.org/core/membership/spm/mailing-list</t>
  </si>
  <si>
    <t>https://groups.google.com/forum/#!forum/text-as-data</t>
  </si>
  <si>
    <t>Top URLs in Tweet in G7</t>
  </si>
  <si>
    <t>G6 Count</t>
  </si>
  <si>
    <t>Top URLs in Tweet in G8</t>
  </si>
  <si>
    <t>G7 Count</t>
  </si>
  <si>
    <t>Top URLs in Tweet in G9</t>
  </si>
  <si>
    <t>G8 Count</t>
  </si>
  <si>
    <t>Top URLs in Tweet in G10</t>
  </si>
  <si>
    <t>G9 Count</t>
  </si>
  <si>
    <t>G10 Count</t>
  </si>
  <si>
    <t>Top URLs in Tweet</t>
  </si>
  <si>
    <t>https://www.icwsm.org/2019/submitting/datasets/ https://icwsm.org/2019/submittin https://www.icwsm.org/2019/ https://www.icwsm.org/2019/submitting/tutorials/ https://icwsm.org/2019/submitting/workshops/ https://www.icwsm.org/2019/submitting/call-for-papers/ https://twitter.com/icwsm/status/1081477989534220288 http://events.dimes.unical.it/soc2net/ https://www.aaai.org/ocs/index.php/ICWSM/ICWSM13/paper/view/6071 http://arxiv.org/abs/1812.00912</t>
  </si>
  <si>
    <t>https://www.icwsm.org/2019/submitting/datasets/ https://twitter.com/icwsm/status/1081477989534220288 https://www.demogr.mpg.de/en/education_career/what_is_demography_1908/workshop_demographic_research_with_web_and_social_media_data_6042/default.htm https://www.demogr.mpg.de/go/icwsm_2019_mpidr_workshop</t>
  </si>
  <si>
    <t>https://www.icwsm.org/2019/submitting/workshops/ https://aaai.org/ocs/index.php/ICWSM/ICWSM17/paper/download/15618/14810 https://www.aaai.org/ocs/index.php/ICWSM/ICWSM13/paper/viewFile/6124/6351 https://www.icwsm.org/2019/?fbclid=IwAR05bZUSYWZnhaGemkB0OWdSY2xmtfY8Ejih69NTMK8HefPoag2xf8Euzw4 https://www.researchgate.net/publication/307948199_Modeling_public_mood_and_emotion_Twitter_sentiment_and_socio-economic_phenomena/amp https://www.aaai.org/Library/ICWSM/icwsm18contents.php https://www.aaai.org/ocs/index.php/ICWSM/ICWSM11/paper/viewFile/2815/3205 https://www.aaai.org/ocs/index.php/ICWSM/ICWSM16/paper/view/13213/12848 https://easychair.org/cfp/ICSC2019 https://twitter.com/fabiogiglietto/status/1087680027364339712</t>
  </si>
  <si>
    <t>https://www.icwsm.org/2019/submitting/datasets/ http://www.wiseconf.org https://cfe.columbia.edu/machine-learning-finance-workshop-2018 https://twitter.com/raheljhirad/status/1080846446230990848 https://cds.nyu.edu/text-data-speaker-series/ https://www.cambridge.org/core/membership/spm/mailing-list https://groups.google.com/forum/#!forum/text-as-data http://Wiseconf.org</t>
  </si>
  <si>
    <t>https://aaai.org/ocs/index.php/ICWSM/ICWSM17/paper/view/15587 https://aaai.org/ocs/index.php/ICWSM/ICWSM17/paper/view/15587/14817</t>
  </si>
  <si>
    <t>https://www.aaai.org/ocs/index.php/ICWSM/ICWSM18/paper/view/17870/17007 https://www.icwsm.org/2019/submitting/datasets/</t>
  </si>
  <si>
    <t>Top Domains in Tweet in Entire Graph</t>
  </si>
  <si>
    <t>pbs.org</t>
  </si>
  <si>
    <t>easychair.org</t>
  </si>
  <si>
    <t>Top Domains in Tweet in G1</t>
  </si>
  <si>
    <t>Top Domains in Tweet in G2</t>
  </si>
  <si>
    <t>Top Domains in Tweet in G3</t>
  </si>
  <si>
    <t>Top Domains in Tweet in G4</t>
  </si>
  <si>
    <t>aoir.org</t>
  </si>
  <si>
    <t>Top Domains in Tweet in G5</t>
  </si>
  <si>
    <t>Top Domains in Tweet in G6</t>
  </si>
  <si>
    <t>columbia.edu</t>
  </si>
  <si>
    <t>cambridge.org</t>
  </si>
  <si>
    <t>google.com</t>
  </si>
  <si>
    <t>Top Domains in Tweet in G7</t>
  </si>
  <si>
    <t>Top Domains in Tweet in G8</t>
  </si>
  <si>
    <t>Top Domains in Tweet in G9</t>
  </si>
  <si>
    <t>Top Domains in Tweet in G10</t>
  </si>
  <si>
    <t>Top Domains in Tweet</t>
  </si>
  <si>
    <t>icwsm.org twitter.com unical.it aaai.org arxiv.org</t>
  </si>
  <si>
    <t>mpg.de icwsm.org twitter.com</t>
  </si>
  <si>
    <t>aaai.org icwsm.org twitter.com researchgate.net easychair.org aoir.org</t>
  </si>
  <si>
    <t>wiseconf.org icwsm.org columbia.edu twitter.com nyu.edu cambridge.org google.com</t>
  </si>
  <si>
    <t>aaai.org icwsm.org</t>
  </si>
  <si>
    <t>Top Hashtags in Tweet in Entire Graph</t>
  </si>
  <si>
    <t>datascience</t>
  </si>
  <si>
    <t>css</t>
  </si>
  <si>
    <t>chi2020</t>
  </si>
  <si>
    <t>cscw2020</t>
  </si>
  <si>
    <t>emoji</t>
  </si>
  <si>
    <t>research</t>
  </si>
  <si>
    <t>rstats</t>
  </si>
  <si>
    <t>Top Hashtags in Tweet in G1</t>
  </si>
  <si>
    <t>Top Hashtags in Tweet in G2</t>
  </si>
  <si>
    <t>sna</t>
  </si>
  <si>
    <t>academictwitter</t>
  </si>
  <si>
    <t>socialmedia</t>
  </si>
  <si>
    <t>bigdata</t>
  </si>
  <si>
    <t>python</t>
  </si>
  <si>
    <t>nlproc</t>
  </si>
  <si>
    <t>Top Hashtags in Tweet in G3</t>
  </si>
  <si>
    <t>openscience</t>
  </si>
  <si>
    <t>openaccess</t>
  </si>
  <si>
    <t>opensource</t>
  </si>
  <si>
    <t>bibliothek</t>
  </si>
  <si>
    <t>bibliotheken</t>
  </si>
  <si>
    <t>libraries</t>
  </si>
  <si>
    <t>Top Hashtags in Tweet in G4</t>
  </si>
  <si>
    <t>iamcr</t>
  </si>
  <si>
    <t>aoir</t>
  </si>
  <si>
    <t>Top Hashtags in Tweet in G5</t>
  </si>
  <si>
    <t>Top Hashtags in Tweet in G6</t>
  </si>
  <si>
    <t>machinelearning</t>
  </si>
  <si>
    <t>socialscience</t>
  </si>
  <si>
    <t>econ</t>
  </si>
  <si>
    <t>finance</t>
  </si>
  <si>
    <t>nlp</t>
  </si>
  <si>
    <t>Top Hashtags in Tweet in G7</t>
  </si>
  <si>
    <t>Top Hashtags in Tweet in G8</t>
  </si>
  <si>
    <t>Top Hashtags in Tweet in G9</t>
  </si>
  <si>
    <t>Top Hashtags in Tweet in G10</t>
  </si>
  <si>
    <t>Top Hashtags in Tweet</t>
  </si>
  <si>
    <t>icwsm css rstats sna datascience academictwitter socialmedia bigdata python nlproc</t>
  </si>
  <si>
    <t>eurocss icwsm openscience openaccess opensource bibliothek bibliotheken libraries</t>
  </si>
  <si>
    <t>icwsm iamcr mytwitteranniversary busm19 aoir</t>
  </si>
  <si>
    <t>datascience machinelearning socialscience econ finance nlp textasdata tada2019</t>
  </si>
  <si>
    <t>writingcommunity turtlewriters</t>
  </si>
  <si>
    <t>Top Words in Tweet in Entire Graph</t>
  </si>
  <si>
    <t>Words in Sentiment List#1: Positive</t>
  </si>
  <si>
    <t>Words in Sentiment List#2: Negative</t>
  </si>
  <si>
    <t>Words in Sentiment List#3: Angry/Violent</t>
  </si>
  <si>
    <t>Non-categorized Words</t>
  </si>
  <si>
    <t>Total Words</t>
  </si>
  <si>
    <t>표현은</t>
  </si>
  <si>
    <t>혐오발언으로</t>
  </si>
  <si>
    <t>ã</t>
  </si>
  <si>
    <t>et</t>
  </si>
  <si>
    <t>hate</t>
  </si>
  <si>
    <t>Top Words in Tweet in G1</t>
  </si>
  <si>
    <t>인종차별적이거나</t>
  </si>
  <si>
    <t>호모포빅한</t>
  </si>
  <si>
    <t>보지만</t>
  </si>
  <si>
    <t>성차별적인</t>
  </si>
  <si>
    <t>인정받지</t>
  </si>
  <si>
    <t>못하고</t>
  </si>
  <si>
    <t>그냥</t>
  </si>
  <si>
    <t>좀</t>
  </si>
  <si>
    <t>Top Words in Tweet in G2</t>
  </si>
  <si>
    <t>2019</t>
  </si>
  <si>
    <t>more</t>
  </si>
  <si>
    <t>open</t>
  </si>
  <si>
    <t>dataset</t>
  </si>
  <si>
    <t>science</t>
  </si>
  <si>
    <t>15</t>
  </si>
  <si>
    <t>deadline</t>
  </si>
  <si>
    <t>data</t>
  </si>
  <si>
    <t>publish</t>
  </si>
  <si>
    <t>Top Words in Tweet in G3</t>
  </si>
  <si>
    <t>social</t>
  </si>
  <si>
    <t>media</t>
  </si>
  <si>
    <t>demographic</t>
  </si>
  <si>
    <t>workshop</t>
  </si>
  <si>
    <t>web</t>
  </si>
  <si>
    <t>invite</t>
  </si>
  <si>
    <t>submissions</t>
  </si>
  <si>
    <t>taking</t>
  </si>
  <si>
    <t>place</t>
  </si>
  <si>
    <t>Top Words in Tweet in G4</t>
  </si>
  <si>
    <t>conference</t>
  </si>
  <si>
    <t>aaai</t>
  </si>
  <si>
    <t>conferences</t>
  </si>
  <si>
    <t>twitter</t>
  </si>
  <si>
    <t>friends</t>
  </si>
  <si>
    <t>topics</t>
  </si>
  <si>
    <t>Top Words in Tweet in G5</t>
  </si>
  <si>
    <t>reminder</t>
  </si>
  <si>
    <t>advertised</t>
  </si>
  <si>
    <t>academic</t>
  </si>
  <si>
    <t>position</t>
  </si>
  <si>
    <t>computational</t>
  </si>
  <si>
    <t>15th</t>
  </si>
  <si>
    <t>Top Words in Tweet in G6</t>
  </si>
  <si>
    <t>s</t>
  </si>
  <si>
    <t>t</t>
  </si>
  <si>
    <t>Top Words in Tweet in G7</t>
  </si>
  <si>
    <t>Top Words in Tweet in G8</t>
  </si>
  <si>
    <t>Top Words in Tweet in G9</t>
  </si>
  <si>
    <t>21st</t>
  </si>
  <si>
    <t>century</t>
  </si>
  <si>
    <t>wire</t>
  </si>
  <si>
    <t>epicenter</t>
  </si>
  <si>
    <t>massive</t>
  </si>
  <si>
    <t>pro</t>
  </si>
  <si>
    <t>russian</t>
  </si>
  <si>
    <t>disinformation</t>
  </si>
  <si>
    <t>cluster</t>
  </si>
  <si>
    <t>Top Words in Tweet in G10</t>
  </si>
  <si>
    <t>online</t>
  </si>
  <si>
    <t>man</t>
  </si>
  <si>
    <t>bot</t>
  </si>
  <si>
    <t>aus</t>
  </si>
  <si>
    <t>kann</t>
  </si>
  <si>
    <t>Top Words in Tweet</t>
  </si>
  <si>
    <t>표현은 혐오발언으로 인종차별적이거나 호모포빅한 보지만 성차별적인 인정받지 못하고 그냥 좀</t>
  </si>
  <si>
    <t>icwsm 2019 more open dataset science 15 deadline data publish</t>
  </si>
  <si>
    <t>social media demographic research workshop web invite submissions taking place</t>
  </si>
  <si>
    <t>icwsm social media conference aaai conferences twitter friends topics research</t>
  </si>
  <si>
    <t>deadline reminder advertised academic position computational social science infated 15th</t>
  </si>
  <si>
    <t>textasdata icwsm netsci2018 heyayeh dsi_columbia raheljhirad nyudatascience nlp s t</t>
  </si>
  <si>
    <t>areidross 21st century wire epicenter massive pro russian disinformation cluster</t>
  </si>
  <si>
    <t>online man bot datenklempner floriangallwitz bgebot zitatert tytycolocolina aus kann</t>
  </si>
  <si>
    <t>star rating icwsm</t>
  </si>
  <si>
    <t>_pmkr political</t>
  </si>
  <si>
    <t>icwsm authors syardi wonder venues chi2020 cscw2020 add replication track</t>
  </si>
  <si>
    <t>interviewed sage summer icwsm emoji research sent video remind a_d_robertson</t>
  </si>
  <si>
    <t>different</t>
  </si>
  <si>
    <t>icwsm question s jcccf gets preliminary best audience award great</t>
  </si>
  <si>
    <t>ã ªã ãƒ ç å æ šã ÿã œã æš</t>
  </si>
  <si>
    <t>emoji 1</t>
  </si>
  <si>
    <t>influence twitter calmescreative measuring user million follower fallacy writingcommunity</t>
  </si>
  <si>
    <t>paper importance perfectly make clear purpose program sentiment prediction using</t>
  </si>
  <si>
    <t>million</t>
  </si>
  <si>
    <t>hate salient words tweets associated whitepower nomuslimrefugee lingo target based</t>
  </si>
  <si>
    <t>Top Word Pairs in Tweet in Entire Graph</t>
  </si>
  <si>
    <t>표현은,혐오발언으로</t>
  </si>
  <si>
    <t>hate,speech</t>
  </si>
  <si>
    <t>인종차별적이거나,호모포빅한</t>
  </si>
  <si>
    <t>호모포빅한,표현은</t>
  </si>
  <si>
    <t>혐오발언으로,보지만</t>
  </si>
  <si>
    <t>보지만,성차별적인</t>
  </si>
  <si>
    <t>성차별적인,표현은</t>
  </si>
  <si>
    <t>혐오발언으로,인정받지</t>
  </si>
  <si>
    <t>인정받지,못하고</t>
  </si>
  <si>
    <t>못하고,그냥</t>
  </si>
  <si>
    <t>Top Word Pairs in Tweet in G1</t>
  </si>
  <si>
    <t>그냥,좀</t>
  </si>
  <si>
    <t>Top Word Pairs in Tweet in G2</t>
  </si>
  <si>
    <t>icwsm,2019</t>
  </si>
  <si>
    <t>publish,dataset</t>
  </si>
  <si>
    <t>dataset,icwsm</t>
  </si>
  <si>
    <t>2019,open</t>
  </si>
  <si>
    <t>open,data</t>
  </si>
  <si>
    <t>data,open</t>
  </si>
  <si>
    <t>open,science</t>
  </si>
  <si>
    <t>science,more</t>
  </si>
  <si>
    <t>more,citations</t>
  </si>
  <si>
    <t>citations,more</t>
  </si>
  <si>
    <t>Top Word Pairs in Tweet in G3</t>
  </si>
  <si>
    <t>social,media</t>
  </si>
  <si>
    <t>demographic,research</t>
  </si>
  <si>
    <t>web,social</t>
  </si>
  <si>
    <t>workshop,demographic</t>
  </si>
  <si>
    <t>research,web</t>
  </si>
  <si>
    <t>invite,submissions</t>
  </si>
  <si>
    <t>submissions,workshop</t>
  </si>
  <si>
    <t>taking,place</t>
  </si>
  <si>
    <t>mpidrnews,invite</t>
  </si>
  <si>
    <t>media,data</t>
  </si>
  <si>
    <t>Top Word Pairs in Tweet in G4</t>
  </si>
  <si>
    <t>association,advancement</t>
  </si>
  <si>
    <t>advancement,artificial</t>
  </si>
  <si>
    <t>artificial,intelligence</t>
  </si>
  <si>
    <t>perfect,match</t>
  </si>
  <si>
    <t>match,icwsm</t>
  </si>
  <si>
    <t>icwsm,iamcr</t>
  </si>
  <si>
    <t>iamcr,annual</t>
  </si>
  <si>
    <t>bonus,content</t>
  </si>
  <si>
    <t>Top Word Pairs in Tweet in G5</t>
  </si>
  <si>
    <t>reminder,advertised</t>
  </si>
  <si>
    <t>advertised,academic</t>
  </si>
  <si>
    <t>academic,position</t>
  </si>
  <si>
    <t>position,computational</t>
  </si>
  <si>
    <t>computational,social</t>
  </si>
  <si>
    <t>social,science</t>
  </si>
  <si>
    <t>science,infated</t>
  </si>
  <si>
    <t>infated,deadline</t>
  </si>
  <si>
    <t>deadline,15th</t>
  </si>
  <si>
    <t>15th,jan</t>
  </si>
  <si>
    <t>Top Word Pairs in Tweet in G6</t>
  </si>
  <si>
    <t>textasdata,netsci2018</t>
  </si>
  <si>
    <t>netsci2018,icwsm</t>
  </si>
  <si>
    <t>icwsm,dsi_columbia</t>
  </si>
  <si>
    <t>raheljhirad,textasdata</t>
  </si>
  <si>
    <t>heyayeh,raheljhirad</t>
  </si>
  <si>
    <t>dsi_columbia,nyudatascience</t>
  </si>
  <si>
    <t>nyudatascience,hello</t>
  </si>
  <si>
    <t>hello,tada</t>
  </si>
  <si>
    <t>fave,conferences</t>
  </si>
  <si>
    <t>conferences,datascience</t>
  </si>
  <si>
    <t>Top Word Pairs in Tweet in G7</t>
  </si>
  <si>
    <t>Top Word Pairs in Tweet in G8</t>
  </si>
  <si>
    <t>Top Word Pairs in Tweet in G9</t>
  </si>
  <si>
    <t>21st,century</t>
  </si>
  <si>
    <t>century,wire</t>
  </si>
  <si>
    <t>wire,epicenter</t>
  </si>
  <si>
    <t>epicenter,massive</t>
  </si>
  <si>
    <t>massive,pro</t>
  </si>
  <si>
    <t>pro,russian</t>
  </si>
  <si>
    <t>russian,disinformation</t>
  </si>
  <si>
    <t>disinformation,cluster</t>
  </si>
  <si>
    <t>cluster,puts</t>
  </si>
  <si>
    <t>puts,out</t>
  </si>
  <si>
    <t>Top Word Pairs in Tweet in G10</t>
  </si>
  <si>
    <t>datenklempner,floriangallwitz</t>
  </si>
  <si>
    <t>floriangallwitz,bgebot</t>
  </si>
  <si>
    <t>bgebot,zitatert</t>
  </si>
  <si>
    <t>zitatert,tytycolocolina</t>
  </si>
  <si>
    <t>online,human</t>
  </si>
  <si>
    <t>human,bot</t>
  </si>
  <si>
    <t>bot,interactions</t>
  </si>
  <si>
    <t>interactions,detection</t>
  </si>
  <si>
    <t>detection,estimation</t>
  </si>
  <si>
    <t>estimation,characterization</t>
  </si>
  <si>
    <t>Top Word Pairs in Tweet</t>
  </si>
  <si>
    <t>표현은,혐오발언으로  인종차별적이거나,호모포빅한  호모포빅한,표현은  혐오발언으로,보지만  보지만,성차별적인  성차별적인,표현은  혐오발언으로,인정받지  인정받지,못하고  못하고,그냥  그냥,좀</t>
  </si>
  <si>
    <t>icwsm,2019  publish,dataset  dataset,icwsm  2019,open  open,data  data,open  open,science  science,more  more,citations  citations,more</t>
  </si>
  <si>
    <t>social,media  demographic,research  web,social  workshop,demographic  research,web  invite,submissions  submissions,workshop  taking,place  mpidrnews,invite  media,data</t>
  </si>
  <si>
    <t>social,media  association,advancement  advancement,artificial  artificial,intelligence  perfect,match  match,icwsm  icwsm,iamcr  iamcr,annual  bonus,content</t>
  </si>
  <si>
    <t>reminder,advertised  advertised,academic  academic,position  position,computational  computational,social  social,science  science,infated  infated,deadline  deadline,15th  15th,jan</t>
  </si>
  <si>
    <t>textasdata,netsci2018  netsci2018,icwsm  icwsm,dsi_columbia  raheljhirad,textasdata  heyayeh,raheljhirad  dsi_columbia,nyudatascience  nyudatascience,hello  hello,tada  fave,conferences  conferences,datascience</t>
  </si>
  <si>
    <t>21st,century  century,wire  wire,epicenter  epicenter,massive  massive,pro  pro,russian  russian,disinformation  disinformation,cluster  cluster,puts  puts,out</t>
  </si>
  <si>
    <t>datenklempner,floriangallwitz  floriangallwitz,bgebot  bgebot,zitatert  zitatert,tytycolocolina  online,human  human,bot  bot,interactions  interactions,detection  detection,estimation  estimation,characterization</t>
  </si>
  <si>
    <t>star,rating</t>
  </si>
  <si>
    <t>wonder,venues  venues,icwsm  icwsm,chi2020  chi2020,cscw2020  cscw2020,add  add,replication  replication,track  track,encourages  encourages,original  original,authors</t>
  </si>
  <si>
    <t>interviewed,sage  sage,summer  summer,icwsm  icwsm,emoji  emoji,research  research,sent  sent,video  video,remind  a_d_robertson,interviewed</t>
  </si>
  <si>
    <t>jcccf,gets  gets,preliminary  preliminary,icwsm  icwsm,best  best,audience  audience,question  question,award  award,great  great,mixed  mixed,methods</t>
  </si>
  <si>
    <t>ã,ã  ã,ªã  ªã,ã  ãƒ,ã  ã,ÿã  ÿã,ã  œã,ã  ç,ã  æš,ç  šã,ã</t>
  </si>
  <si>
    <t>influence,twitter  measuring,user  user,influence  twitter,million  million,follower  follower,fallacy</t>
  </si>
  <si>
    <t>paper,importance  importance,perfectly  perfectly,make  make,clear  clear,purpose  purpose,program  program,sentiment  sentiment,prediction  prediction,using</t>
  </si>
  <si>
    <t>salient,words  words,tweets  tweets,associated  associated,whitepower  whitepower,nomuslimrefugee  nomuslimrefugee,hate  hate,lingo  lingo,target  target,based  based,linguistic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</si>
  <si>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</si>
  <si>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</si>
  <si>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</si>
  <si>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</si>
  <si>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</si>
  <si>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</si>
  <si>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</si>
  <si>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</si>
  <si>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</si>
  <si>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</si>
  <si>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</si>
  <si>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</si>
  <si>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</si>
  <si>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</si>
  <si>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</si>
  <si>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</si>
  <si>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</si>
  <si>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</si>
  <si>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</si>
  <si>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</si>
  <si>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</si>
  <si>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</si>
  <si>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</si>
  <si>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onurvarol arkaitz lauraschelenz nephillips84 jurgenpfeffer andresmh icwsm</t>
  </si>
  <si>
    <t>heyayeh raheljhirad</t>
  </si>
  <si>
    <t>mtknnktm tatsushi_do_ob ishiiakira</t>
  </si>
  <si>
    <t>Top Mentioned in Tweet</t>
  </si>
  <si>
    <t>icwsm cerenbudak jurgenpfeffer katja_mat ognyanova tu_muenchen hfpmuenchen clauwa derek interdonatos</t>
  </si>
  <si>
    <t>mpidrnews d_alburez icwsm ezagheni gesis_org kwelle cerenbudak observaitress</t>
  </si>
  <si>
    <t>infated walid_magdy</t>
  </si>
  <si>
    <t>textasdata netsci2018 icwsm dsi_columbia nyudatascience raheljhirad arthur_spirling heyayeh</t>
  </si>
  <si>
    <t>tschnoebelen wired icwsm sanjrockz gretchenamcc amit_p</t>
  </si>
  <si>
    <t>floriangallwitz bgebot zitatert tytycolocolina</t>
  </si>
  <si>
    <t>thegolem_ oxfordunion jeremycorbyn</t>
  </si>
  <si>
    <t>nicholasajohn niftyc ica_cat</t>
  </si>
  <si>
    <t>theannagat page88 saviaga</t>
  </si>
  <si>
    <t>justpac colegleason</t>
  </si>
  <si>
    <t>jcccf bkeegan icwsm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</si>
  <si>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</si>
  <si>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</si>
  <si>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</si>
  <si>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</si>
  <si>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</si>
  <si>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</si>
  <si>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</si>
  <si>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</si>
  <si>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</si>
  <si>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</si>
  <si>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</si>
  <si>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</si>
  <si>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hokcenayeokcena ruvyn tigris_master lightspeeer djuna01 mill_0 ra42_ kaist455 wildslug_ad 3fois1_o</t>
  </si>
  <si>
    <t>big_data_flow chemistredpuck ferli90 rstatstweet rmdes_ arxiv_org iuinfograd anxosan davidlazer andresmh</t>
  </si>
  <si>
    <t>cassyc2107 demografia_csic poblacion_csic observaitress populationeu rebeccasear patrick_gerland kwelle leoferres gesis_org</t>
  </si>
  <si>
    <t>pfanderson wahl_beobachter takechan2000 cfiesler fabiogiglietto skairam critter77812189 edumangaba udomacena shuai93tang</t>
  </si>
  <si>
    <t>tttthomasssss rehman182 infated sreekanthcse gspandana edinburghnlp walid_magdy iatitov</t>
  </si>
  <si>
    <t>apurba3110 raheljhirad dsi_columbia arthur_spirling nyudatascience netsci2018 heyayeh textasdata</t>
  </si>
  <si>
    <t>linzdefranco lunarlemonade tiannamaria baileybattelle zoelicata geek_squad_love frooregard</t>
  </si>
  <si>
    <t>wired gretchenamcc bgzimmer 1majorbitch tschnoebelen amit_p sanjrockz</t>
  </si>
  <si>
    <t>chholte ljwoodie syrianviews edsudden kerim_kivrak areidross</t>
  </si>
  <si>
    <t>bgebot tytycolocolina zitatert aloa5 floriangallwitz datenklempner</t>
  </si>
  <si>
    <t>jeremycorbyn __jacker__ oxfordunion thegolem_ vorkoz</t>
  </si>
  <si>
    <t>ica_cat alicetiara niftyc devjpow nicholasajohn</t>
  </si>
  <si>
    <t>page88 theannagat saiphcita saviaga _pmkr</t>
  </si>
  <si>
    <t>shionguha pgbovine syardi shriramkmurthi</t>
  </si>
  <si>
    <t>jeffbigham colegleason dkaushik96 justpac</t>
  </si>
  <si>
    <t>mountainherder akd2003 notanastronomer</t>
  </si>
  <si>
    <t>developerguide luisgasco a_d_robertson</t>
  </si>
  <si>
    <t>lanceulanoff medium arcticpenguin</t>
  </si>
  <si>
    <t>pauldambra imjacobclark matttyas</t>
  </si>
  <si>
    <t>luca bkeegan jcccf</t>
  </si>
  <si>
    <t>ishiiakira mtknnktm tatsushi_do_ob</t>
  </si>
  <si>
    <t>aquigley farbandish roguechi</t>
  </si>
  <si>
    <t>skyglowberlin tschfflr nlpado</t>
  </si>
  <si>
    <t>calmescreative camieelias</t>
  </si>
  <si>
    <t>marie77141292 6grichie405</t>
  </si>
  <si>
    <t>jaykaydee strnglss</t>
  </si>
  <si>
    <t>kokomothegreat 4gwdotdotdot</t>
  </si>
  <si>
    <t>amyxzh snchancellor</t>
  </si>
  <si>
    <t>rachelannyes jasonkessler</t>
  </si>
  <si>
    <t>zephyorus jessamyn</t>
  </si>
  <si>
    <t>clancynewyork j2bryson</t>
  </si>
  <si>
    <t>Top URLs in Tweet by Count</t>
  </si>
  <si>
    <t>https://www.icwsm.org/2019/submitting/datasets/ https://icwsm.org/2019/submitting/workshops/</t>
  </si>
  <si>
    <t>https://www.aaai.org/ocs/index.php/ICWSM/ICWSM13/paper/view/6071 https://www.icwsm.org/2019/ https://www.icwsm.org/2019/submitting/datasets/</t>
  </si>
  <si>
    <t>https://cds.nyu.edu/text-data-speaker-series/ http://www.wiseconf.org https://cfe.columbia.edu/machine-learning-finance-workshop-2018 https://twitter.com/raheljhirad/status/1080846446230990848 https://www.icwsm.org/2019/submitting/datasets/</t>
  </si>
  <si>
    <t>https://icwsm.org/2019/submittin https://www.icwsm.org/2019/submitting/datasets/</t>
  </si>
  <si>
    <t>https://www.icwsm.org/2019/submitting/call-for-papers/ https://twitter.com/icwsm/status/1081477989534220288</t>
  </si>
  <si>
    <t>https://easychair.org/cfp/ICSC2019 https://twitter.com/fabiogiglietto/status/1087680027364339712 https://aoir.org/aoir2019symposia/ https://twitter.com/fabiogiglietto/status/1087674518301233152</t>
  </si>
  <si>
    <t>Top URLs in Tweet by Salience</t>
  </si>
  <si>
    <t>https://aaai.org/ocs/index.php/ICWSM/ICWSM17/paper/view/15587/14817 https://aaai.org/ocs/index.php/ICWSM/ICWSM17/paper/view/15587</t>
  </si>
  <si>
    <t>Top Domains in Tweet by Count</t>
  </si>
  <si>
    <t>icwsm.org aaai.org</t>
  </si>
  <si>
    <t>nyu.edu wiseconf.org columbia.edu twitter.com icwsm.org</t>
  </si>
  <si>
    <t>icwsm.org twitter.com</t>
  </si>
  <si>
    <t>twitter.com easychair.org aoir.org</t>
  </si>
  <si>
    <t>Top Domains in Tweet by Salience</t>
  </si>
  <si>
    <t>easychair.org aoir.org twitter.com</t>
  </si>
  <si>
    <t>Top Hashtags in Tweet by Count</t>
  </si>
  <si>
    <t>icwsm css blackbox</t>
  </si>
  <si>
    <t>textasdata datascience machinelearning socialscience econ finance nlp</t>
  </si>
  <si>
    <t>icwsm eurocss</t>
  </si>
  <si>
    <t>Top Hashtags in Tweet by Salience</t>
  </si>
  <si>
    <t>css blackbox icwsm</t>
  </si>
  <si>
    <t>aoir icwsm iamcr</t>
  </si>
  <si>
    <t>socialmedia bigdata python datascience nlproc fakenews misinformation ethics rstats sna</t>
  </si>
  <si>
    <t>Top Words in Tweet by Count</t>
  </si>
  <si>
    <t>2019 jurgenpfeffer spread words take place munich june tu_muenchen hfpmuenchen</t>
  </si>
  <si>
    <t>2019 15 dataset open data science more deadline jan chairs</t>
  </si>
  <si>
    <t>2019 yes science dataset 15 great css open more lauraschelenz</t>
  </si>
  <si>
    <t>j2bryson extremely bad walks duck see reblogged bit precis here's</t>
  </si>
  <si>
    <t>kwelle ezagheni gesis_org measuring coffee break impact score conferences</t>
  </si>
  <si>
    <t>observaitress openscience openaccess opensource bibliothek bibliotheken libraries gesis_org</t>
  </si>
  <si>
    <t>social media demographic research d_alburez working online data heed mpidrnews'</t>
  </si>
  <si>
    <t>awww ezagheni presenting results eurocss project started ideas coffebreak very</t>
  </si>
  <si>
    <t>kwelle awww ezagheni presenting results eurocss project started ideas coffebreak</t>
  </si>
  <si>
    <t>jessamyn link given longer works suggest linked</t>
  </si>
  <si>
    <t>tschfflr nlpado during late winter wake up times free days</t>
  </si>
  <si>
    <t>emoji 1 aquigley farbandish we've known varied meanings dependent culture</t>
  </si>
  <si>
    <t>twitter friends interested organizing 2019 workshop one following topics livestreaming</t>
  </si>
  <si>
    <t>표현은 혐오발언으로 chiclix 인종차별적이거나 호모포빅한 보지만 성차별적인 인정받지 못하고 그냥</t>
  </si>
  <si>
    <t>auch online bot man datenklempner floriangallwitz bgebot zitatert tytycolocolina ich</t>
  </si>
  <si>
    <t>areidross more responsible parties starbird's report really helpful note max</t>
  </si>
  <si>
    <t>white helmets 21st century wire epicenter massive pro russian disinformation</t>
  </si>
  <si>
    <t>analysing timelines national histories acrosswikipedia editions</t>
  </si>
  <si>
    <t>social media predicting depression via microsoft research redmond wa proceedings</t>
  </si>
  <si>
    <t>rachelannyes salient words tweets associated whitepower nomuslimrefugee hate lingo target</t>
  </si>
  <si>
    <t>heyayeh fave conferences datascience machinelearning socialscience econ finance nlp textasdata</t>
  </si>
  <si>
    <t>textasdata netsci2018 dsi_columbia s arthur_spirling raheljhirad nyudatascience open more heyayeh</t>
  </si>
  <si>
    <t>_pmkr political theannagat page88 saviaga thank includying studied trolls mobilize</t>
  </si>
  <si>
    <t>bgzimmer tschnoebelen wired sanjrockz gretchenamcc amit_p demons mask cute</t>
  </si>
  <si>
    <t>open more publish dataset 2019 data science citations info deadlin</t>
  </si>
  <si>
    <t>open more publish dataset 2019 data science citations info deadlinâ</t>
  </si>
  <si>
    <t>textasdata 2 heyayeh raheljhirad netsci2018 dsi_columbia nyudatascience usual https t</t>
  </si>
  <si>
    <t>heyayeh textasdata netsci2018 dsi_columbia thanks find next tada2019 19 add</t>
  </si>
  <si>
    <t>openscience openaccess opensource bibliothek bibliotheken libraries gesis_org</t>
  </si>
  <si>
    <t>druå na 13 mednarodna konferenca aaai association advancement artificial intelligence</t>
  </si>
  <si>
    <t>walid_magdy reminder advertised academic position computational social science infated deadline</t>
  </si>
  <si>
    <t>amyxzh inspired tweet looked through first paper submission made 12</t>
  </si>
  <si>
    <t>ã ãƒ ç ªã ªãƒ ä šè æ mtknnktm icwsmã</t>
  </si>
  <si>
    <t>ã ãƒ ç å šã ÿã œã æ ªã ˆã</t>
  </si>
  <si>
    <t>ã ªã æ å mtknnktm icwsmã ï aiã æš ç</t>
  </si>
  <si>
    <t>question s open more jcccf gets preliminary best audience award</t>
  </si>
  <si>
    <t>bkeegan jcccf gets preliminary best audience question award great mixed</t>
  </si>
  <si>
    <t>open more katja_mat publish dataset 2019 data science citations info</t>
  </si>
  <si>
    <t>2019 open more dataset data science 15 publish citations info</t>
  </si>
  <si>
    <t>considered organizing workshop workshops great opportunities foster interaction exchange ideas</t>
  </si>
  <si>
    <t>bollen johan mao huina pepe alberto modeling public mood emotion</t>
  </si>
  <si>
    <t>2018 considered organizing workshop workshops great opportunities foster interaction exchange</t>
  </si>
  <si>
    <t>twitter kokomothegreat depictions universe 1 2 3 4 5 activity</t>
  </si>
  <si>
    <t>suppose new pcs submission system allows paper submitted updated multiple</t>
  </si>
  <si>
    <t>cerenbudak reminder deadline full social science demo poster dataset papers</t>
  </si>
  <si>
    <t>deadline 15 reminder full social science demo poster dataset papers</t>
  </si>
  <si>
    <t>science dataset open more cerenbudak reminder deadline full social demo</t>
  </si>
  <si>
    <t>datasharing never top priority researchers citable dataset papers change welcome</t>
  </si>
  <si>
    <t>paper profiling web communities diabetic patients now available arxiv_org cerenbudak</t>
  </si>
  <si>
    <t>annual post deadline feeling now academictwitter</t>
  </si>
  <si>
    <t>2019 jurgenpfeffer jan 15 over anywhere earth aoe thanks submissions</t>
  </si>
  <si>
    <t>2019 15 science dataset open more jurgenpfeffer jan over anywhere</t>
  </si>
  <si>
    <t>different matttyas imjacobclark number studies show emojisets interpreted sematic meaning</t>
  </si>
  <si>
    <t>15 2019 jurgenpfeffer jan over anywhere earth aoe thanks submissions</t>
  </si>
  <si>
    <t>devjpow nicholasajohn niftyc totally former prog committee chair feel ica_cat</t>
  </si>
  <si>
    <t>star rating vote land thousand hills excellent espresso near fat2019</t>
  </si>
  <si>
    <t>million jaykaydee 336 active users per month worldwide 9 15</t>
  </si>
  <si>
    <t>__jacker__ thegolem_ oxfordunion jeremycorbyn note site identified part russian disinformation</t>
  </si>
  <si>
    <t>jeffbigham justpac colegleason yeah looks way know few good works</t>
  </si>
  <si>
    <t>review andresmh thank andres already tab show part tasks way</t>
  </si>
  <si>
    <t>onurvarol help email suspect jstewart precisionconference dot com go profile</t>
  </si>
  <si>
    <t>4 invite review seems tends focus identifying important problems comp</t>
  </si>
  <si>
    <t>twitterさんからの連絡によると 今日でtwitter を初めて10年だそうだ たしかicwsmの会議中に登録したんじゃなかったっけ mytwitteranniversary</t>
  </si>
  <si>
    <t>a_d_robertson interviewed sage summer emoji research sent video remind</t>
  </si>
  <si>
    <t>interviewed sage summer emoji research sent video remind sunburnt frazzled</t>
  </si>
  <si>
    <t>medium lanceulanoff research shows happens feedback metrics removed public eye</t>
  </si>
  <si>
    <t>social media growing rapidly years article provides insight trends taken</t>
  </si>
  <si>
    <t>6grichie405 paper importance perfectly make clear purpose program sentiment prediction</t>
  </si>
  <si>
    <t>jurgenpfeffer sounds fascinating one attend merely guest deadline registration thanks</t>
  </si>
  <si>
    <t>nur tweets wahrscheinlich haben nutzer innen aber wohl eher zehn</t>
  </si>
  <si>
    <t>notanastronomer akd2003 shamelessly promote something worked dynamics works fascinating</t>
  </si>
  <si>
    <t>perfect match iamcr annual bonus content conference gt conferences 15th</t>
  </si>
  <si>
    <t>social hosting new edition workshop rumours deception media rdsm 2019</t>
  </si>
  <si>
    <t>arkaitz great</t>
  </si>
  <si>
    <t>conferences doing research cuts many different topics disciplines communities really</t>
  </si>
  <si>
    <t>mpidrnews invite submissions workshop demographic research web social media dataâ</t>
  </si>
  <si>
    <t>web social media invite submissions workshop demographic research dataâ taking</t>
  </si>
  <si>
    <t>ognyanova extending deadline 2019 call tutorials february 15 please consider</t>
  </si>
  <si>
    <t>extending deadline 2019 call tutorials february 15 please consider submitting</t>
  </si>
  <si>
    <t>syardi cs subfields databases software engineering experimenting around 10 years</t>
  </si>
  <si>
    <t>authors wonder venues chi2020 cscw2020 add replication track encourages original</t>
  </si>
  <si>
    <t>syardi wonder venues chi2020 cscw2020 add replication track encourages original</t>
  </si>
  <si>
    <t>influence twitter calmescreative measuring user million follower fallacy writingcommunity gained</t>
  </si>
  <si>
    <t>secret passion modeling complex networks out social media organizing workshop</t>
  </si>
  <si>
    <t>interdonatos secret passion modeling complex networks out social media organizing</t>
  </si>
  <si>
    <t>mpidrnews invite submissions workshop demographic research web social media data</t>
  </si>
  <si>
    <t>d_alburez working online social media data demographic research heed mpidrnews'</t>
  </si>
  <si>
    <t>social media data demographic research working online heed mpidrnews' call</t>
  </si>
  <si>
    <t>social data science dataset open more d_alburez working online media</t>
  </si>
  <si>
    <t>social data dataset open science more d_alburez working online media</t>
  </si>
  <si>
    <t>19 home welcome via</t>
  </si>
  <si>
    <t>Top Words in Tweet by Salience</t>
  </si>
  <si>
    <t>2019 open data more workshop dataset science deadline jan chairs</t>
  </si>
  <si>
    <t>2019 open more yes science dataset 15 great css lauraschelenz</t>
  </si>
  <si>
    <t>d_alburez working online data heed mpidrnews' call contributions worksh mpidrnews</t>
  </si>
  <si>
    <t>ich auch bot man lese täglich ein paar studien anstatt</t>
  </si>
  <si>
    <t>open more s arthur_spirling raheljhirad nyudatascience heyayeh hello tada confer</t>
  </si>
  <si>
    <t>https t co talks nyu nlp series resume new semester</t>
  </si>
  <si>
    <t>æ ÿã é šã ºã åž œæš gdn2019ã åˆ žã</t>
  </si>
  <si>
    <t>æ ãƒ å ï šã æš è tatsushi_do_ob wwwã ãƒˆãƒƒãƒ</t>
  </si>
  <si>
    <t>open more data 2019 publish citations info deadline jan great</t>
  </si>
  <si>
    <t>reminder full social science demo poster dataset papers january submission</t>
  </si>
  <si>
    <t>open more cerenbudak reminder deadline full social demo poster papers</t>
  </si>
  <si>
    <t>open more 2019 jurgenpfeffer jan over anywhere earth aoe thanks</t>
  </si>
  <si>
    <t>2019 jurgenpfeffer jan over anywhere earth aoe thanks submissions now</t>
  </si>
  <si>
    <t>email suspect jstewart precisionconference dot com go profile page add</t>
  </si>
  <si>
    <t>conferences 15th sociocybernetics dark ages 2 0 social media impact</t>
  </si>
  <si>
    <t>hosting new edition workshop rumours deception media rdsm 2019 co</t>
  </si>
  <si>
    <t>socialmedia bigdata python datascience nlproc fakenews misinformation ethics considered organizing</t>
  </si>
  <si>
    <t>gained spontaneously accidentally through concerted effort such limiting tweets single</t>
  </si>
  <si>
    <t>open more social data science dataset d_alburez working online media</t>
  </si>
  <si>
    <t>open more social data dataset science d_alburez working online media</t>
  </si>
  <si>
    <t>Top Word Pairs in Tweet by Count</t>
  </si>
  <si>
    <t>jurgenpfeffer,spread  spread,words  words,icwsm  icwsm,2019  2019,take  take,place  place,munich  munich,june  june,2019  2019,tu_muenchen</t>
  </si>
  <si>
    <t>jan,15  15,2019  icwsm,workshop  publish,dataset  dataset,icwsm  icwsm,2019  2019,open  open,data  data,open  open,science</t>
  </si>
  <si>
    <t>icwsm,2019  lauraschelenz,icwsm  icwsm,yes  yes,details  details,registration  registration,online  online,march  nephillips84,ryanjgallag  ryanjgallag,davidlazer  davidlazer,katja_mat</t>
  </si>
  <si>
    <t>j2bryson,extremely  extremely,bad  bad,walks  walks,duck  duck,see  see,reblogged  reblogged,bit  bit,precis  precis,here's  here's,wp</t>
  </si>
  <si>
    <t>kwelle,ezagheni  ezagheni,gesis_org  gesis_org,icwsm  icwsm,measuring  measuring,coffee  coffee,break  break,impact  impact,score  score,conferences</t>
  </si>
  <si>
    <t>observaitress,openscience  openscience,openaccess  openaccess,opensource  opensource,bibliothek  bibliothek,bibliotheken  bibliotheken,libraries  libraries,gesis_org</t>
  </si>
  <si>
    <t>social,media  demographic,research  d_alburez,working  working,online  online,social  media,data  data,demographic  research,heed  heed,mpidrnews'  mpidrnews',call</t>
  </si>
  <si>
    <t>awww,ezagheni  ezagheni,presenting  presenting,results  results,eurocss  eurocss,project  project,started  started,ideas  ideas,coffebreak  coffebreak,very  very,same</t>
  </si>
  <si>
    <t>kwelle,awww  awww,ezagheni  ezagheni,presenting  presenting,results  results,eurocss  eurocss,project  project,started  started,ideas  ideas,coffebreak  coffebreak,very</t>
  </si>
  <si>
    <t>jessamyn,link  link,given  given,longer  longer,works  works,suggest  suggest,linked</t>
  </si>
  <si>
    <t>nlpado,tschfflr  tschfflr,during  during,late  late,winter  winter,wake  wake,up  up,times  times,free  free,days  days,track</t>
  </si>
  <si>
    <t>aquigley,farbandish  farbandish,we've  we've,known  known,varied  varied,emoji  emoji,meanings  meanings,dependent  dependent,culture  culture,platform  platform,etc</t>
  </si>
  <si>
    <t>twitter,friends  friends,interested  interested,organizing  organizing,icwsm  icwsm,2019  2019,workshop  workshop,one  one,following  following,topics  topics,livestreaming</t>
  </si>
  <si>
    <t>표현은,혐오발언으로  chiclix,인종차별적이거나  인종차별적이거나,호모포빅한  호모포빅한,표현은  혐오발언으로,보지만  보지만,성차별적인  성차별적인,표현은  혐오발언으로,인정받지  인정받지,못하고  못하고,그냥</t>
  </si>
  <si>
    <t>areidross,more  more,responsible  responsible,parties  parties,starbird's  starbird's,report  report,really  really,helpful  helpful,note  note,max  max,blumenthal's</t>
  </si>
  <si>
    <t>white,helmets  21st,century  century,wire  wire,epicenter  epicenter,massive  massive,pro  pro,russian  russian,disinformation  disinformation,cluster  cluster,puts</t>
  </si>
  <si>
    <t>analysing,timelines  timelines,national  national,histories  histories,acrosswikipedia  acrosswikipedia,editions</t>
  </si>
  <si>
    <t>social,media  predicting,depression  depression,via  via,social  media,microsoft  microsoft,research  research,redmond  redmond,wa  wa,proceedings  proceedings,seventh</t>
  </si>
  <si>
    <t>rachelannyes,salient  salient,words  words,tweets  tweets,associated  associated,whitepower  whitepower,nomuslimrefugee  nomuslimrefugee,hate  hate,lingo  lingo,target  target,based</t>
  </si>
  <si>
    <t>heyayeh,fave  fave,conferences  conferences,datascience  datascience,machinelearning  machinelearning,socialscience  socialscience,econ  econ,finance  finance,nlp  nlp,textasdata  textasdata,netsci2018</t>
  </si>
  <si>
    <t>textasdata,netsci2018  netsci2018,icwsm  icwsm,dsi_columbia  raheljhirad,textasdata  dsi_columbia,s  arthur_spirling,heyayeh  heyayeh,raheljhirad  dsi_columbia,nyudatascience  nyudatascience,hello  hello,tada</t>
  </si>
  <si>
    <t>_pmkr,theannagat  theannagat,page88  page88,saviaga  saviaga,thank  thank,includying  includying,_pmkr  _pmkr,studied  studied,political  political,trolls  trolls,mobilize</t>
  </si>
  <si>
    <t>bgzimmer,tschnoebelen  tschnoebelen,wired  wired,icwsm  icwsm,sanjrockz  sanjrockz,gretchenamcc  gretchenamcc,amit_p  amit_p,demons  demons,mask  mask,cute</t>
  </si>
  <si>
    <t>icwsm,publish  publish,dataset  dataset,icwsm  icwsm,2019  2019,open  open,data  data,open  open,science  science,more  more,citations</t>
  </si>
  <si>
    <t>heyayeh,raheljhirad  raheljhirad,textasdata  textasdata,netsci2018  netsci2018,icwsm  icwsm,dsi_columbia  dsi_columbia,nyudatascience  https,t  t,co  nyudatascience,talks  talks,nyu</t>
  </si>
  <si>
    <t>heyayeh,textasdata  textasdata,netsci2018  netsci2018,icwsm  icwsm,dsi_columbia  dsi_columbia,thanks  thanks,heyayeh  heyayeh,find  find,next  next,tada2019  tada2019,19</t>
  </si>
  <si>
    <t>areidross,21st  21st,century  century,wire  wire,epicenter  epicenter,massive  massive,pro  pro,russian  russian,disinformation  disinformation,cluster  cluster,puts</t>
  </si>
  <si>
    <t>openscience,openaccess  openaccess,opensource  opensource,bibliothek  bibliothek,bibliotheken  bibliotheken,libraries  libraries,gesis_org</t>
  </si>
  <si>
    <t>13,mednarodna  mednarodna,konferenca  konferenca,aaai  aaai,association  association,advancement  advancement,artificial  artificial,intelligence  intelligence,o  o,svetovnem  svetovnem,spletu</t>
  </si>
  <si>
    <t>walid_magdy,reminder  reminder,advertised  advertised,academic  academic,position  position,computational  computational,social  social,science  science,infated  infated,deadline  deadline,15th</t>
  </si>
  <si>
    <t>amyxzh,inspired  inspired,tweet  tweet,looked  looked,through  through,first  first,paper  paper,submission  submission,made  made,icwsm  icwsm,12</t>
  </si>
  <si>
    <t>ã,ã  ã,ªã  ãƒ,ã  ç,ã  ªãƒ,ãƒ  ªã,ã  ã,ªãƒ  ã,icwsmã  icwsmã,ã  ã,ÿã</t>
  </si>
  <si>
    <t>ã,ã  šã,ã  ã,ÿã  ÿã,ã  œã,ã  ã,ªã  ªã,ã  ã,œã  æš,ç  ãƒ,ãƒ</t>
  </si>
  <si>
    <t>ã,ã  ã,ªã  ªã,ã  ã,æ  æ,ã  mtknnktm,icwsmã  icwsmã,ã  ã,ï  ï,aiã  aiã,ã</t>
  </si>
  <si>
    <t>bkeegan,jcccf  jcccf,gets  gets,preliminary  preliminary,icwsm  icwsm,best  best,audience  audience,question  question,award  award,great  great,mixed</t>
  </si>
  <si>
    <t>katja_mat,publish  publish,dataset  dataset,icwsm  icwsm,2019  2019,open  open,data  data,open  open,science  science,more  more,citations</t>
  </si>
  <si>
    <t>publish,dataset  dataset,icwsm  icwsm,2019  2019,open  open,data  data,open  open,science  science,more  more,citations  citations,more</t>
  </si>
  <si>
    <t>icwsm,considered  considered,organizing  organizing,icwsm  icwsm,workshop  workshop,workshops  workshops,great  great,opportunities  opportunities,foster  foster,interaction  interaction,exchange</t>
  </si>
  <si>
    <t>bollen,johan  johan,mao  mao,huina  huina,pepe  pepe,alberto  alberto,modeling  modeling,public  public,mood  mood,emotion  emotion,twitter</t>
  </si>
  <si>
    <t>kokomothegreat,depictions  depictions,twitter  twitter,universe  universe,1  1,2  2,3  3,4  4,5  5,twitter  twitter,activity</t>
  </si>
  <si>
    <t>suppose,new  new,pcs  pcs,submission  submission,system  system,icwsm  icwsm,allows  allows,paper  paper,submitted  submitted,updated  updated,multiple</t>
  </si>
  <si>
    <t>cerenbudak,reminder  reminder,icwsm  icwsm,deadline  deadline,full  full,social  social,science  science,demo  demo,poster  poster,dataset  dataset,papers</t>
  </si>
  <si>
    <t>reminder,icwsm  icwsm,deadline  deadline,full  full,social  social,science  science,demo  demo,poster  poster,dataset  dataset,papers  papers,january</t>
  </si>
  <si>
    <t>datasharing,never  never,top  top,priority  priority,researchers  researchers,citable  citable,dataset  dataset,papers  papers,icwsm  icwsm,change  change,welcome</t>
  </si>
  <si>
    <t>icwsm,paper  paper,profiling  profiling,web  web,communities  communities,diabetic  diabetic,patients  patients,now  now,available  available,arxiv_org  cerenbudak,reminder</t>
  </si>
  <si>
    <t>annual,post  post,icwsm  icwsm,deadline  deadline,feeling  feeling,now  now,icwsm  icwsm,academictwitter</t>
  </si>
  <si>
    <t>jurgenpfeffer,jan  jan,15  15,2019  2019,over  over,anywhere  anywhere,earth  earth,aoe  aoe,thanks  thanks,2019  2019,icwsm</t>
  </si>
  <si>
    <t>matttyas,imjacobclark  imjacobclark,number  number,studies  studies,show  show,different  different,emojisets  emojisets,interpreted  interpreted,different  different,sematic  sematic,meaning</t>
  </si>
  <si>
    <t>devjpow,nicholasajohn  nicholasajohn,niftyc  niftyc,totally  totally,former  former,prog  prog,committee  committee,chair  chair,icwsm  icwsm,feel  feel,ica_cat</t>
  </si>
  <si>
    <t>star,rating  vote,land  land,thousand  thousand,hills  hills,excellent  excellent,espresso  espresso,near  near,fat2019  fat2019,given  given,google</t>
  </si>
  <si>
    <t>jaykaydee,336  336,million  million,active  active,users  users,per  per,month  month,worldwide  worldwide,9  9,15  15,puts</t>
  </si>
  <si>
    <t>__jacker__,thegolem_  thegolem_,oxfordunion  oxfordunion,jeremycorbyn  jeremycorbyn,note  note,site  site,identified  identified,part  part,russian  russian,disinformation  disinformation,network</t>
  </si>
  <si>
    <t>aaai,icwsm</t>
  </si>
  <si>
    <t>jeffbigham,justpac  justpac,colegleason  colegleason,yeah  yeah,looks  looks,way  way,know  know,few  few,good  good,works  works,getting</t>
  </si>
  <si>
    <t>andresmh,icwsm  icwsm,thank  thank,andres  andres,already  already,review  review,tab  tab,show  show,part  part,review  review,tasks</t>
  </si>
  <si>
    <t>onurvarol,icwsm  icwsm,suspect  suspect,jstewart  jstewart,precisionconference  precisionconference,dot  dot,com  com,help  icwsm,go  go,profile  profile,page</t>
  </si>
  <si>
    <t>4,invite  invite,review  review,icwsm  icwsm,seems  seems,icwsm  icwsm,tends  tends,focus  focus,identifying  identifying,important  important,problems</t>
  </si>
  <si>
    <t>twitterさんからの連絡によると,今日でtwitter  今日でtwitter,を初めて10年だそうだ  を初めて10年だそうだ,たしかicwsmの会議中に登録したんじゃなかったっけ  たしかicwsmの会議中に登録したんじゃなかったっけ,mytwitteranniversary</t>
  </si>
  <si>
    <t>a_d_robertson,interviewed  interviewed,sage  sage,summer  summer,icwsm  icwsm,emoji  emoji,research  research,sent  sent,video  video,remind</t>
  </si>
  <si>
    <t>interviewed,sage  sage,summer  summer,icwsm  icwsm,emoji  emoji,research  research,sent  sent,video  video,remind  remind,sunburnt  sunburnt,frazzled</t>
  </si>
  <si>
    <t>medium,lanceulanoff  lanceulanoff,research  research,shows  shows,happens  happens,feedback  feedback,metrics  metrics,removed  removed,public  public,eye  eye,visible</t>
  </si>
  <si>
    <t>social,media  media,growing  growing,rapidly  rapidly,years  years,article  article,provides  provides,insight  insight,trends  trends,taken  taken,place</t>
  </si>
  <si>
    <t>paper,importance  importance,perfectly  perfectly,make  make,clear  clear,purpose  purpose,program  program,sentiment  sentiment,prediction  prediction,using  using,collaborative</t>
  </si>
  <si>
    <t>6grichie405,paper  paper,importance  importance,perfectly  perfectly,make  make,clear  clear,purpose  purpose,program  program,sentiment  sentiment,prediction  prediction,using</t>
  </si>
  <si>
    <t>jurgenpfeffer,icwsm  icwsm,sounds  sounds,fascinating  fascinating,one  one,attend  attend,merely  merely,guest  guest,deadline  deadline,registration  registration,thanks</t>
  </si>
  <si>
    <t>wahrscheinlich,haben  haben,nutzer  nutzer,innen  innen,aber  aber,wohl  wohl,eher  eher,nur  nur,zehn  zehn,tweets  tweets,mit</t>
  </si>
  <si>
    <t>notanastronomer,akd2003  akd2003,shamelessly  shamelessly,promote  promote,something  something,worked  worked,dynamics  dynamics,works  works,fascinating</t>
  </si>
  <si>
    <t>perfect,match  match,icwsm  icwsm,iamcr  iamcr,annual  bonus,content  annual,conferences  conferences,bonus  content,15th  15th,conference  conference,sociocybernetics</t>
  </si>
  <si>
    <t>hosting,new  new,edition  edition,workshop  workshop,rumours  rumours,deception  deception,social  social,media  media,rdsm  rdsm,2019  2019,co</t>
  </si>
  <si>
    <t>arkaitz,icwsm  icwsm,great</t>
  </si>
  <si>
    <t>doing,research  research,cuts  cuts,many  many,different  different,topics  topics,disciplines  disciplines,communities  communities,really  really,difficult  difficult,reason</t>
  </si>
  <si>
    <t>mpidrnews,invite  invite,submissions  submissions,workshop  workshop,demographic  demographic,research  research,web  web,social  social,media  media,dataâ  dataâ,taking</t>
  </si>
  <si>
    <t>web,social  social,media  invite,submissions  submissions,workshop  workshop,demographic  demographic,research  research,web  media,dataâ  dataâ,taking  taking,place</t>
  </si>
  <si>
    <t>ognyanova,extending  extending,deadline  deadline,icwsm  icwsm,2019  2019,call  call,tutorials  tutorials,february  february,15  15,please  please,consider</t>
  </si>
  <si>
    <t>extending,deadline  deadline,icwsm  icwsm,2019  2019,call  call,tutorials  tutorials,february  february,15  15,please  please,consider  consider,submitting</t>
  </si>
  <si>
    <t>syardi,cs  cs,subfields  subfields,databases  databases,software  software,engineering  engineering,experimenting  experimenting,around  around,10  10,years  years,now</t>
  </si>
  <si>
    <t>syardi,wonder  wonder,venues  venues,icwsm  icwsm,chi2020  chi2020,cscw2020  cscw2020,add  add,replication  replication,track  track,encourages  encourages,original</t>
  </si>
  <si>
    <t>influence,twitter  measuring,user  user,influence  twitter,million  million,follower  follower,fallacy  calmescreative,influence  twitter,gained  gained,spontaneously  spontaneously,accidentally</t>
  </si>
  <si>
    <t>secret,passion  passion,modeling  modeling,complex  complex,networks  networks,out  out,social  social,media  media,organizing  organizing,workshop  workshop,perfect</t>
  </si>
  <si>
    <t>interdonatos,secret  secret,passion  passion,modeling  modeling,complex  complex,networks  networks,out  out,social  social,media  media,organizing  organizing,workshop</t>
  </si>
  <si>
    <t>mpidrnews,invite  invite,submissions  submissions,workshop  workshop,demographic  demographic,research  research,web  web,social  social,media  media,data  data,taking</t>
  </si>
  <si>
    <t>d_alburez,working  working,online  online,social  social,media  media,data  data,demographic  demographic,research  research,heed  heed,mpidrnews'  mpidrnews',call</t>
  </si>
  <si>
    <t>social,media  media,data  demographic,research  working,online  online,social  data,demographic  research,heed  heed,mpidrnews'  mpidrnews',call  call,contributions</t>
  </si>
  <si>
    <t>icwsm,19  19,home  home,welcome  welcome,icwsm  icwsm,via  via,icwsm</t>
  </si>
  <si>
    <t>Top Word Pairs in Tweet by Salience</t>
  </si>
  <si>
    <t>icwsm,workshop  jan,15  15,2019  publish,dataset  dataset,icwsm  icwsm,2019  2019,open  open,data  data,open  open,science</t>
  </si>
  <si>
    <t>d_alburez,working  working,online  online,social  media,data  data,demographic  research,heed  heed,mpidrnews'  mpidrnews',call  call,contributions  contributions,worksh</t>
  </si>
  <si>
    <t>tytycolocolina,ich  ich,auch  auch,ich  ich,lese  lese,täglich  täglich,ein  ein,paar  paar,studien  studien,anstatt  anstatt,zeitung</t>
  </si>
  <si>
    <t>raheljhirad,textasdata  dsi_columbia,s  arthur_spirling,heyayeh  heyayeh,raheljhirad  dsi_columbia,nyudatascience  nyudatascience,hello  hello,tada  tada,confer  s,true  true,couldn</t>
  </si>
  <si>
    <t>https,t  t,co  nyudatascience,talks  talks,nyu  nyu,textasdata  textasdata,nlp  nlp,series  series,resume  resume,new  new,semester</t>
  </si>
  <si>
    <t>ã,ÿã  ãƒ,ãƒ  mtknnktm,ç  ç,ºã  ºã,ã  ªã,åž  åž,ã  ÿã,ã  ã,œæš  œæš,ç</t>
  </si>
  <si>
    <t>æ,å  å,šã  ã,ãƒ  æ,ã  ã,å  ã,ˆã  šã,ã  æš,ç  ãƒ,ãƒ  ãƒ,ã</t>
  </si>
  <si>
    <t>icwsm,suspect  suspect,jstewart  jstewart,precisionconference  precisionconference,dot  dot,com  com,help  icwsm,go  go,profile  profile,page  page,add</t>
  </si>
  <si>
    <t>annual,conferences  conferences,bonus  content,15th  15th,conference  conference,sociocybernetics  sociocybernetics,dark  dark,ages  ages,2  2,0  0,social</t>
  </si>
  <si>
    <t>sna,socialmedia  socialmedia,bigdata  bigdata,python  python,datascience  datascience,nlproc  nlproc,fakenews  fakenews,misinformation  misinformation,ethics  icwsm,considered  considered,organizing</t>
  </si>
  <si>
    <t>calmescreative,influence  twitter,gained  gained,spontaneously  spontaneously,accidentally  accidentally,through  through,concerted  concerted,effort  effort,such  such,limiting  limiting,tweets</t>
  </si>
  <si>
    <t>Word</t>
  </si>
  <si>
    <t>speech</t>
  </si>
  <si>
    <t>공격적인</t>
  </si>
  <si>
    <t>말로만</t>
  </si>
  <si>
    <t>취급되는</t>
  </si>
  <si>
    <t>경향이</t>
  </si>
  <si>
    <t>있다고</t>
  </si>
  <si>
    <t>한다</t>
  </si>
  <si>
    <t>davidson</t>
  </si>
  <si>
    <t>automated</t>
  </si>
  <si>
    <t>citations</t>
  </si>
  <si>
    <t>info</t>
  </si>
  <si>
    <t>deadlinâ</t>
  </si>
  <si>
    <t>dataâ</t>
  </si>
  <si>
    <t>papers</t>
  </si>
  <si>
    <t>submission</t>
  </si>
  <si>
    <t>internationâ</t>
  </si>
  <si>
    <t>call</t>
  </si>
  <si>
    <t>great</t>
  </si>
  <si>
    <t>full</t>
  </si>
  <si>
    <t>demo</t>
  </si>
  <si>
    <t>poster</t>
  </si>
  <si>
    <t>january</t>
  </si>
  <si>
    <t>jan</t>
  </si>
  <si>
    <t>contributions</t>
  </si>
  <si>
    <t>ªã</t>
  </si>
  <si>
    <t>working</t>
  </si>
  <si>
    <t>heed</t>
  </si>
  <si>
    <t>mpidrnews'</t>
  </si>
  <si>
    <t>ãƒ</t>
  </si>
  <si>
    <t>worksh</t>
  </si>
  <si>
    <t>ideas</t>
  </si>
  <si>
    <t>organizing</t>
  </si>
  <si>
    <t>ç</t>
  </si>
  <si>
    <t>now</t>
  </si>
  <si>
    <t>considered</t>
  </si>
  <si>
    <t>workshops</t>
  </si>
  <si>
    <t>opportunities</t>
  </si>
  <si>
    <t>foster</t>
  </si>
  <si>
    <t>interaction</t>
  </si>
  <si>
    <t>exchange</t>
  </si>
  <si>
    <t>paper</t>
  </si>
  <si>
    <t>å</t>
  </si>
  <si>
    <t>work</t>
  </si>
  <si>
    <t>æ</t>
  </si>
  <si>
    <t>out</t>
  </si>
  <si>
    <t>thanks</t>
  </si>
  <si>
    <t>munich</t>
  </si>
  <si>
    <t>mâ</t>
  </si>
  <si>
    <t>r</t>
  </si>
  <si>
    <t>šã</t>
  </si>
  <si>
    <t>ÿã</t>
  </si>
  <si>
    <t>internation</t>
  </si>
  <si>
    <t>project</t>
  </si>
  <si>
    <t>please</t>
  </si>
  <si>
    <t>co</t>
  </si>
  <si>
    <t>over</t>
  </si>
  <si>
    <t>anywhere</t>
  </si>
  <si>
    <t>earth</t>
  </si>
  <si>
    <t>aoe</t>
  </si>
  <si>
    <t>œã</t>
  </si>
  <si>
    <t>june</t>
  </si>
  <si>
    <t>tweets</t>
  </si>
  <si>
    <t>add</t>
  </si>
  <si>
    <t>extending</t>
  </si>
  <si>
    <t>tutorials</t>
  </si>
  <si>
    <t>february</t>
  </si>
  <si>
    <t>consider</t>
  </si>
  <si>
    <t>submitting</t>
  </si>
  <si>
    <t>especially</t>
  </si>
  <si>
    <t>2</t>
  </si>
  <si>
    <t>puts</t>
  </si>
  <si>
    <t>1</t>
  </si>
  <si>
    <t>æš</t>
  </si>
  <si>
    <t>icwsmã</t>
  </si>
  <si>
    <t>è</t>
  </si>
  <si>
    <t>ˆã</t>
  </si>
  <si>
    <t>ä</t>
  </si>
  <si>
    <t>words</t>
  </si>
  <si>
    <t>perfect</t>
  </si>
  <si>
    <t>track</t>
  </si>
  <si>
    <t>authors</t>
  </si>
  <si>
    <t>new</t>
  </si>
  <si>
    <t>really</t>
  </si>
  <si>
    <t>one</t>
  </si>
  <si>
    <t>time</t>
  </si>
  <si>
    <t>note</t>
  </si>
  <si>
    <t>šè</t>
  </si>
  <si>
    <t>ªãƒ</t>
  </si>
  <si>
    <t>take</t>
  </si>
  <si>
    <t>conspiracy</t>
  </si>
  <si>
    <t>theories</t>
  </si>
  <si>
    <t>starbird's</t>
  </si>
  <si>
    <t>awww</t>
  </si>
  <si>
    <t>presenting</t>
  </si>
  <si>
    <t>results</t>
  </si>
  <si>
    <t>started</t>
  </si>
  <si>
    <t>coffebreak</t>
  </si>
  <si>
    <t>very</t>
  </si>
  <si>
    <t>same</t>
  </si>
  <si>
    <t>venue</t>
  </si>
  <si>
    <t>11</t>
  </si>
  <si>
    <t>secret</t>
  </si>
  <si>
    <t>modeling</t>
  </si>
  <si>
    <t>influence</t>
  </si>
  <si>
    <t>measuring</t>
  </si>
  <si>
    <t>wonder</t>
  </si>
  <si>
    <t>venues</t>
  </si>
  <si>
    <t>replication</t>
  </si>
  <si>
    <t>encourages</t>
  </si>
  <si>
    <t>original</t>
  </si>
  <si>
    <t>share</t>
  </si>
  <si>
    <t>iâ</t>
  </si>
  <si>
    <t>already</t>
  </si>
  <si>
    <t>going</t>
  </si>
  <si>
    <t>many</t>
  </si>
  <si>
    <t>communities</t>
  </si>
  <si>
    <t>go</t>
  </si>
  <si>
    <t>studies</t>
  </si>
  <si>
    <t>annual</t>
  </si>
  <si>
    <t>works</t>
  </si>
  <si>
    <t>2016</t>
  </si>
  <si>
    <t>make</t>
  </si>
  <si>
    <t>sentiment</t>
  </si>
  <si>
    <t>interviewed</t>
  </si>
  <si>
    <t>sage</t>
  </si>
  <si>
    <t>summer</t>
  </si>
  <si>
    <t>sent</t>
  </si>
  <si>
    <t>video</t>
  </si>
  <si>
    <t>remind</t>
  </si>
  <si>
    <t>times</t>
  </si>
  <si>
    <t>review</t>
  </si>
  <si>
    <t>help</t>
  </si>
  <si>
    <t>multiple</t>
  </si>
  <si>
    <t>email</t>
  </si>
  <si>
    <t>2017</t>
  </si>
  <si>
    <t>chairs</t>
  </si>
  <si>
    <t>up</t>
  </si>
  <si>
    <t>question</t>
  </si>
  <si>
    <t>target</t>
  </si>
  <si>
    <t>ï</t>
  </si>
  <si>
    <t>é</t>
  </si>
  <si>
    <t>åž</t>
  </si>
  <si>
    <t>abouâ</t>
  </si>
  <si>
    <t>spread</t>
  </si>
  <si>
    <t>responsible</t>
  </si>
  <si>
    <t>parties</t>
  </si>
  <si>
    <t>report</t>
  </si>
  <si>
    <t>helpful</t>
  </si>
  <si>
    <t>max</t>
  </si>
  <si>
    <t>blumenthal's</t>
  </si>
  <si>
    <t>grayzone</t>
  </si>
  <si>
    <t>etc</t>
  </si>
  <si>
    <t>detection</t>
  </si>
  <si>
    <t>19</t>
  </si>
  <si>
    <t>welcome</t>
  </si>
  <si>
    <t>march</t>
  </si>
  <si>
    <t>passion</t>
  </si>
  <si>
    <t>complex</t>
  </si>
  <si>
    <t>networks</t>
  </si>
  <si>
    <t>through</t>
  </si>
  <si>
    <t>such</t>
  </si>
  <si>
    <t>topic</t>
  </si>
  <si>
    <t>user</t>
  </si>
  <si>
    <t>follower</t>
  </si>
  <si>
    <t>fallacy</t>
  </si>
  <si>
    <t>here's</t>
  </si>
  <si>
    <t>popular</t>
  </si>
  <si>
    <t>users</t>
  </si>
  <si>
    <t>code</t>
  </si>
  <si>
    <t>software</t>
  </si>
  <si>
    <t>cs</t>
  </si>
  <si>
    <t>around</t>
  </si>
  <si>
    <t>10</t>
  </si>
  <si>
    <t>years</t>
  </si>
  <si>
    <t>good</t>
  </si>
  <si>
    <t>cscw</t>
  </si>
  <si>
    <t>chi</t>
  </si>
  <si>
    <t>seems</t>
  </si>
  <si>
    <t>international</t>
  </si>
  <si>
    <t>hosting</t>
  </si>
  <si>
    <t>match</t>
  </si>
  <si>
    <t>bonus</t>
  </si>
  <si>
    <t>content</t>
  </si>
  <si>
    <t>impact</t>
  </si>
  <si>
    <t>gt</t>
  </si>
  <si>
    <t>fascinating</t>
  </si>
  <si>
    <t>nur</t>
  </si>
  <si>
    <t>yes</t>
  </si>
  <si>
    <t>registration</t>
  </si>
  <si>
    <t>well</t>
  </si>
  <si>
    <t>importance</t>
  </si>
  <si>
    <t>perfectly</t>
  </si>
  <si>
    <t>clear</t>
  </si>
  <si>
    <t>purpose</t>
  </si>
  <si>
    <t>program</t>
  </si>
  <si>
    <t>prediction</t>
  </si>
  <si>
    <t>using</t>
  </si>
  <si>
    <t>public</t>
  </si>
  <si>
    <t>visible</t>
  </si>
  <si>
    <t>people</t>
  </si>
  <si>
    <t>others</t>
  </si>
  <si>
    <t>first</t>
  </si>
  <si>
    <t>4</t>
  </si>
  <si>
    <t>year</t>
  </si>
  <si>
    <t>pcs</t>
  </si>
  <si>
    <t>thank</t>
  </si>
  <si>
    <t>show</t>
  </si>
  <si>
    <t>part</t>
  </si>
  <si>
    <t>way</t>
  </si>
  <si>
    <t>accounts</t>
  </si>
  <si>
    <t>looks</t>
  </si>
  <si>
    <t>know</t>
  </si>
  <si>
    <t>looking</t>
  </si>
  <si>
    <t>forward</t>
  </si>
  <si>
    <t>reviews</t>
  </si>
  <si>
    <t>9</t>
  </si>
  <si>
    <t>given</t>
  </si>
  <si>
    <t>star</t>
  </si>
  <si>
    <t>rating</t>
  </si>
  <si>
    <t>found</t>
  </si>
  <si>
    <t>meaning</t>
  </si>
  <si>
    <t>suggest</t>
  </si>
  <si>
    <t>text</t>
  </si>
  <si>
    <t>3</t>
  </si>
  <si>
    <t>5</t>
  </si>
  <si>
    <t>pc</t>
  </si>
  <si>
    <t>2018</t>
  </si>
  <si>
    <t>gets</t>
  </si>
  <si>
    <t>preliminary</t>
  </si>
  <si>
    <t>best</t>
  </si>
  <si>
    <t>audience</t>
  </si>
  <si>
    <t>award</t>
  </si>
  <si>
    <t>mixed</t>
  </si>
  <si>
    <t>methods</t>
  </si>
  <si>
    <t>reddit</t>
  </si>
  <si>
    <t>roastme</t>
  </si>
  <si>
    <t>â</t>
  </si>
  <si>
    <t>æž</t>
  </si>
  <si>
    <t>žã</t>
  </si>
  <si>
    <t>ãƒˆãƒ</t>
  </si>
  <si>
    <t>w</t>
  </si>
  <si>
    <t>ãƒšãƒÿã</t>
  </si>
  <si>
    <t>éš</t>
  </si>
  <si>
    <t>association</t>
  </si>
  <si>
    <t>advancement</t>
  </si>
  <si>
    <t>artificial</t>
  </si>
  <si>
    <t>intelligence</t>
  </si>
  <si>
    <t>druå</t>
  </si>
  <si>
    <t>na</t>
  </si>
  <si>
    <t>hello</t>
  </si>
  <si>
    <t>tada</t>
  </si>
  <si>
    <t>find</t>
  </si>
  <si>
    <t>talks</t>
  </si>
  <si>
    <t>fave</t>
  </si>
  <si>
    <t>usual</t>
  </si>
  <si>
    <t>https</t>
  </si>
  <si>
    <t>deadlin</t>
  </si>
  <si>
    <t>political</t>
  </si>
  <si>
    <t>salient</t>
  </si>
  <si>
    <t>associated</t>
  </si>
  <si>
    <t>whitepower</t>
  </si>
  <si>
    <t>lingo</t>
  </si>
  <si>
    <t>based</t>
  </si>
  <si>
    <t>linguistic</t>
  </si>
  <si>
    <t>proceedings</t>
  </si>
  <si>
    <t>white</t>
  </si>
  <si>
    <t>helmets</t>
  </si>
  <si>
    <t>human</t>
  </si>
  <si>
    <t>interactions</t>
  </si>
  <si>
    <t>estimation</t>
  </si>
  <si>
    <t>characterization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</si>
  <si>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</si>
  <si>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</si>
  <si>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</si>
  <si>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</si>
  <si>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</si>
  <si>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</si>
  <si>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</si>
  <si>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</si>
  <si>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</si>
  <si>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</si>
  <si>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</si>
  <si>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</si>
  <si>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</si>
  <si>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</si>
  <si>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</si>
  <si>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</si>
  <si>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</si>
  <si>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</si>
  <si>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</si>
  <si>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</si>
  <si>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</si>
  <si>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</si>
  <si>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</si>
  <si>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</si>
  <si>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</si>
  <si>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</si>
  <si>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</si>
  <si>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</si>
  <si>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</si>
  <si>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</si>
  <si>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</si>
  <si>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Jun</t>
  </si>
  <si>
    <t>26-Jun</t>
  </si>
  <si>
    <t>7 PM</t>
  </si>
  <si>
    <t>27-Jun</t>
  </si>
  <si>
    <t>12 AM</t>
  </si>
  <si>
    <t>Dec</t>
  </si>
  <si>
    <t>5-Dec</t>
  </si>
  <si>
    <t>8 AM</t>
  </si>
  <si>
    <t>3 PM</t>
  </si>
  <si>
    <t>6-Dec</t>
  </si>
  <si>
    <t>10 AM</t>
  </si>
  <si>
    <t>7-Dec</t>
  </si>
  <si>
    <t>9 AM</t>
  </si>
  <si>
    <t>1 PM</t>
  </si>
  <si>
    <t>10-Dec</t>
  </si>
  <si>
    <t>8 PM</t>
  </si>
  <si>
    <t>12-Dec</t>
  </si>
  <si>
    <t>14-Dec</t>
  </si>
  <si>
    <t>9 PM</t>
  </si>
  <si>
    <t>17-Dec</t>
  </si>
  <si>
    <t>6 PM</t>
  </si>
  <si>
    <t>18-Dec</t>
  </si>
  <si>
    <t>6 AM</t>
  </si>
  <si>
    <t>5 PM</t>
  </si>
  <si>
    <t>19-Dec</t>
  </si>
  <si>
    <t>7 AM</t>
  </si>
  <si>
    <t>11 AM</t>
  </si>
  <si>
    <t>12 PM</t>
  </si>
  <si>
    <t>2 PM</t>
  </si>
  <si>
    <t>4 PM</t>
  </si>
  <si>
    <t>11 PM</t>
  </si>
  <si>
    <t>20-Dec</t>
  </si>
  <si>
    <t>1 AM</t>
  </si>
  <si>
    <t>2 AM</t>
  </si>
  <si>
    <t>3 AM</t>
  </si>
  <si>
    <t>4 AM</t>
  </si>
  <si>
    <t>5 AM</t>
  </si>
  <si>
    <t>21-Dec</t>
  </si>
  <si>
    <t>28-Dec</t>
  </si>
  <si>
    <t>29-Dec</t>
  </si>
  <si>
    <t>Jan</t>
  </si>
  <si>
    <t>2-Jan</t>
  </si>
  <si>
    <t>10 PM</t>
  </si>
  <si>
    <t>3-Jan</t>
  </si>
  <si>
    <t>4-Jan</t>
  </si>
  <si>
    <t>5-Jan</t>
  </si>
  <si>
    <t>6-Jan</t>
  </si>
  <si>
    <t>7-Jan</t>
  </si>
  <si>
    <t>8-Jan</t>
  </si>
  <si>
    <t>9-Jan</t>
  </si>
  <si>
    <t>10-Jan</t>
  </si>
  <si>
    <t>11-Jan</t>
  </si>
  <si>
    <t>12-Jan</t>
  </si>
  <si>
    <t>13-Jan</t>
  </si>
  <si>
    <t>14-Jan</t>
  </si>
  <si>
    <t>15-Jan</t>
  </si>
  <si>
    <t>16-Jan</t>
  </si>
  <si>
    <t>17-Jan</t>
  </si>
  <si>
    <t>18-Jan</t>
  </si>
  <si>
    <t>21-Jan</t>
  </si>
  <si>
    <t>24-Jan</t>
  </si>
  <si>
    <t>25-Jan</t>
  </si>
  <si>
    <t>26-Jan</t>
  </si>
  <si>
    <t>28-Jan</t>
  </si>
  <si>
    <t>30-Jan</t>
  </si>
  <si>
    <t>31-Jan</t>
  </si>
  <si>
    <t>Feb</t>
  </si>
  <si>
    <t>4-Feb</t>
  </si>
  <si>
    <t>5-Feb</t>
  </si>
  <si>
    <t>6-Feb</t>
  </si>
  <si>
    <t>7-Feb</t>
  </si>
  <si>
    <t>8-Feb</t>
  </si>
  <si>
    <t>9-Feb</t>
  </si>
  <si>
    <t>10-Feb</t>
  </si>
  <si>
    <t>128, 128, 128</t>
  </si>
  <si>
    <t>Red</t>
  </si>
  <si>
    <t>G1: 표현은 혐오발언으로 인종차별적이거나 호모포빅한 보지만 성차별적인 인정받지 못하고 그냥 좀</t>
  </si>
  <si>
    <t>G2: icwsm 2019 more open dataset science 15 deadline data publish</t>
  </si>
  <si>
    <t>G3: social media demographic research workshop web invite submissions taking place</t>
  </si>
  <si>
    <t>G4: icwsm social media conference aaai conferences twitter friends topics research</t>
  </si>
  <si>
    <t>G5: deadline reminder advertised academic position computational social science infated 15th</t>
  </si>
  <si>
    <t>G6: textasdata icwsm netsci2018 heyayeh dsi_columbia raheljhirad nyudatascience nlp s t</t>
  </si>
  <si>
    <t>G7: linzdefranco</t>
  </si>
  <si>
    <t>G9: areidross 21st century wire epicenter massive pro russian disinformation cluster</t>
  </si>
  <si>
    <t>G10: online man bot datenklempner floriangallwitz bgebot zitatert tytycolocolina aus kann</t>
  </si>
  <si>
    <t>G12: star rating icwsm</t>
  </si>
  <si>
    <t>G13: _pmkr political</t>
  </si>
  <si>
    <t>G14: icwsm authors syardi wonder venues chi2020 cscw2020 add replication track</t>
  </si>
  <si>
    <t>G17: interviewed sage summer icwsm emoji research sent video remind a_d_robertson</t>
  </si>
  <si>
    <t>G19: different</t>
  </si>
  <si>
    <t>G20: icwsm question s jcccf gets preliminary best audience award great</t>
  </si>
  <si>
    <t>G21: ã ªã ãƒ ç å æ šã ÿã œã æš</t>
  </si>
  <si>
    <t>G22: emoji 1</t>
  </si>
  <si>
    <t>G23: tschfflr</t>
  </si>
  <si>
    <t>G24: influence twitter calmescreative measuring user million follower fallacy writingcommunity</t>
  </si>
  <si>
    <t>G25: paper importance perfectly make clear purpose program sentiment prediction using</t>
  </si>
  <si>
    <t>G26: million</t>
  </si>
  <si>
    <t>G27: twitter</t>
  </si>
  <si>
    <t>G29: hate salient words tweets associated whitepower nomuslimrefugee lingo target based</t>
  </si>
  <si>
    <t>Autofill Workbook Results</t>
  </si>
  <si>
    <t>Edge Weight▓1▓1▓0▓True▓Gray▓Red▓▓Edge Weight▓1▓1▓0▓3▓10▓False▓Edge Weight▓1▓1▓0▓35▓12▓False▓▓0▓0▓0▓True▓Black▓Black▓▓Followers▓0▓160266▓0▓162▓1000▓False▓▓0▓0▓0▓0▓0▓False▓▓0▓0▓0▓0▓0▓False▓▓0▓0▓0▓0▓0▓False</t>
  </si>
  <si>
    <t>GraphSource░GraphServerTwitterSearch▓GraphTerm░icwsm▓ImportDescription░The graph represents a network of 388 Twitter users whose tweets in the requested range contained "icwsm", or who were replied to or mentioned in those tweets.  The network was obtained from the NodeXL Graph Server on Monday, 11 February 2019 at 13:59 UTC.
The requested start date was Monday, 11 February 2019 at 01:01 UTC and the maximum number of tweets (going backward in time) was 5,000.
The tweets in the network were tweeted over the 67-day, 2-hour, 58-minute period from Wednesday, 05 December 2018 at 08:50 UTC to Sunday, 10 February 2019 at 11:49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</si>
</sst>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459359"/>
        <c:axId val="19589912"/>
      </c:barChart>
      <c:catAx>
        <c:axId val="394593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89912"/>
        <c:crosses val="autoZero"/>
        <c:auto val="1"/>
        <c:lblOffset val="100"/>
        <c:noMultiLvlLbl val="0"/>
      </c:catAx>
      <c:valAx>
        <c:axId val="19589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59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icwsm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Series'!$A$26:$A$249</c:f>
              <c:strCache>
                <c:ptCount val="171"/>
                <c:pt idx="0">
                  <c:v>7 PM
26-Jun
Jun
2018</c:v>
                </c:pt>
                <c:pt idx="1">
                  <c:v>12 AM
27-Jun</c:v>
                </c:pt>
                <c:pt idx="2">
                  <c:v>8 AM
5-Dec
Dec</c:v>
                </c:pt>
                <c:pt idx="3">
                  <c:v>3 PM</c:v>
                </c:pt>
                <c:pt idx="4">
                  <c:v>10 AM
6-Dec</c:v>
                </c:pt>
                <c:pt idx="5">
                  <c:v>9 AM
7-Dec</c:v>
                </c:pt>
                <c:pt idx="6">
                  <c:v>10 AM</c:v>
                </c:pt>
                <c:pt idx="7">
                  <c:v>1 PM</c:v>
                </c:pt>
                <c:pt idx="8">
                  <c:v>8 PM
10-Dec</c:v>
                </c:pt>
                <c:pt idx="9">
                  <c:v>3 PM
12-Dec</c:v>
                </c:pt>
                <c:pt idx="10">
                  <c:v>9 PM
14-Dec</c:v>
                </c:pt>
                <c:pt idx="11">
                  <c:v>6 PM
17-Dec</c:v>
                </c:pt>
                <c:pt idx="12">
                  <c:v>6 AM
18-Dec</c:v>
                </c:pt>
                <c:pt idx="13">
                  <c:v>5 PM</c:v>
                </c:pt>
                <c:pt idx="14">
                  <c:v>7 AM
19-Dec</c:v>
                </c:pt>
                <c:pt idx="15">
                  <c:v>8 AM</c:v>
                </c:pt>
                <c:pt idx="16">
                  <c:v>9 AM</c:v>
                </c:pt>
                <c:pt idx="17">
                  <c:v>10 AM</c:v>
                </c:pt>
                <c:pt idx="18">
                  <c:v>11 AM</c:v>
                </c:pt>
                <c:pt idx="19">
                  <c:v>12 PM</c:v>
                </c:pt>
                <c:pt idx="20">
                  <c:v>1 PM</c:v>
                </c:pt>
                <c:pt idx="21">
                  <c:v>2 PM</c:v>
                </c:pt>
                <c:pt idx="22">
                  <c:v>4 PM</c:v>
                </c:pt>
                <c:pt idx="23">
                  <c:v>5 PM</c:v>
                </c:pt>
                <c:pt idx="24">
                  <c:v>7 PM</c:v>
                </c:pt>
                <c:pt idx="25">
                  <c:v>8 PM</c:v>
                </c:pt>
                <c:pt idx="26">
                  <c:v>11 PM</c:v>
                </c:pt>
                <c:pt idx="27">
                  <c:v>12 AM
20-Dec</c:v>
                </c:pt>
                <c:pt idx="28">
                  <c:v>1 AM</c:v>
                </c:pt>
                <c:pt idx="29">
                  <c:v>2 AM</c:v>
                </c:pt>
                <c:pt idx="30">
                  <c:v>3 AM</c:v>
                </c:pt>
                <c:pt idx="31">
                  <c:v>4 AM</c:v>
                </c:pt>
                <c:pt idx="32">
                  <c:v>5 AM</c:v>
                </c:pt>
                <c:pt idx="33">
                  <c:v>6 AM</c:v>
                </c:pt>
                <c:pt idx="34">
                  <c:v>7 AM</c:v>
                </c:pt>
                <c:pt idx="35">
                  <c:v>8 AM</c:v>
                </c:pt>
                <c:pt idx="36">
                  <c:v>9 AM</c:v>
                </c:pt>
                <c:pt idx="37">
                  <c:v>10 AM</c:v>
                </c:pt>
                <c:pt idx="38">
                  <c:v>11 AM</c:v>
                </c:pt>
                <c:pt idx="39">
                  <c:v>12 PM</c:v>
                </c:pt>
                <c:pt idx="40">
                  <c:v>1 PM</c:v>
                </c:pt>
                <c:pt idx="41">
                  <c:v>2 PM</c:v>
                </c:pt>
                <c:pt idx="42">
                  <c:v>4 AM
21-Dec</c:v>
                </c:pt>
                <c:pt idx="43">
                  <c:v>4 PM</c:v>
                </c:pt>
                <c:pt idx="44">
                  <c:v>3 AM
28-Dec</c:v>
                </c:pt>
                <c:pt idx="45">
                  <c:v>2 PM
29-Dec</c:v>
                </c:pt>
                <c:pt idx="46">
                  <c:v>8 PM</c:v>
                </c:pt>
                <c:pt idx="47">
                  <c:v>4 AM
2-Jan
Jan
2019</c:v>
                </c:pt>
                <c:pt idx="48">
                  <c:v>10 PM</c:v>
                </c:pt>
                <c:pt idx="49">
                  <c:v>4 PM
3-Jan</c:v>
                </c:pt>
                <c:pt idx="50">
                  <c:v>5 PM</c:v>
                </c:pt>
                <c:pt idx="51">
                  <c:v>6 PM</c:v>
                </c:pt>
                <c:pt idx="52">
                  <c:v>7 PM</c:v>
                </c:pt>
                <c:pt idx="53">
                  <c:v>1 AM
4-Jan</c:v>
                </c:pt>
                <c:pt idx="54">
                  <c:v>4 AM</c:v>
                </c:pt>
                <c:pt idx="55">
                  <c:v>9 PM</c:v>
                </c:pt>
                <c:pt idx="56">
                  <c:v>9 AM
5-Jan</c:v>
                </c:pt>
                <c:pt idx="57">
                  <c:v>10 AM</c:v>
                </c:pt>
                <c:pt idx="58">
                  <c:v>11 AM</c:v>
                </c:pt>
                <c:pt idx="59">
                  <c:v>2 PM</c:v>
                </c:pt>
                <c:pt idx="60">
                  <c:v>3 PM</c:v>
                </c:pt>
                <c:pt idx="61">
                  <c:v>4 PM</c:v>
                </c:pt>
                <c:pt idx="62">
                  <c:v>6 PM</c:v>
                </c:pt>
                <c:pt idx="63">
                  <c:v>9 PM</c:v>
                </c:pt>
                <c:pt idx="64">
                  <c:v>1 AM
6-Jan</c:v>
                </c:pt>
                <c:pt idx="65">
                  <c:v>2 AM</c:v>
                </c:pt>
                <c:pt idx="66">
                  <c:v>4 AM</c:v>
                </c:pt>
                <c:pt idx="67">
                  <c:v>9 AM</c:v>
                </c:pt>
                <c:pt idx="68">
                  <c:v>2 PM</c:v>
                </c:pt>
                <c:pt idx="69">
                  <c:v>8 PM</c:v>
                </c:pt>
                <c:pt idx="70">
                  <c:v>3 AM
7-Jan</c:v>
                </c:pt>
                <c:pt idx="71">
                  <c:v>8 AM</c:v>
                </c:pt>
                <c:pt idx="72">
                  <c:v>12 PM</c:v>
                </c:pt>
                <c:pt idx="73">
                  <c:v>9 AM
8-Jan</c:v>
                </c:pt>
                <c:pt idx="74">
                  <c:v>1 PM</c:v>
                </c:pt>
                <c:pt idx="75">
                  <c:v>2 PM</c:v>
                </c:pt>
                <c:pt idx="76">
                  <c:v>4 PM</c:v>
                </c:pt>
                <c:pt idx="77">
                  <c:v>5 PM</c:v>
                </c:pt>
                <c:pt idx="78">
                  <c:v>6 PM</c:v>
                </c:pt>
                <c:pt idx="79">
                  <c:v>9 PM</c:v>
                </c:pt>
                <c:pt idx="80">
                  <c:v>11 PM</c:v>
                </c:pt>
                <c:pt idx="81">
                  <c:v>1 AM
9-Jan</c:v>
                </c:pt>
                <c:pt idx="82">
                  <c:v>11 AM</c:v>
                </c:pt>
                <c:pt idx="83">
                  <c:v>2 PM</c:v>
                </c:pt>
                <c:pt idx="84">
                  <c:v>10 PM</c:v>
                </c:pt>
                <c:pt idx="85">
                  <c:v>12 AM
10-Jan</c:v>
                </c:pt>
                <c:pt idx="86">
                  <c:v>11 AM</c:v>
                </c:pt>
                <c:pt idx="87">
                  <c:v>1 PM</c:v>
                </c:pt>
                <c:pt idx="88">
                  <c:v>4 PM</c:v>
                </c:pt>
                <c:pt idx="89">
                  <c:v>10 PM</c:v>
                </c:pt>
                <c:pt idx="90">
                  <c:v>12 AM
11-Jan</c:v>
                </c:pt>
                <c:pt idx="91">
                  <c:v>2 AM</c:v>
                </c:pt>
                <c:pt idx="92">
                  <c:v>5 AM</c:v>
                </c:pt>
                <c:pt idx="93">
                  <c:v>12 PM</c:v>
                </c:pt>
                <c:pt idx="94">
                  <c:v>2 PM
12-Jan</c:v>
                </c:pt>
                <c:pt idx="95">
                  <c:v>7 PM
13-Jan</c:v>
                </c:pt>
                <c:pt idx="96">
                  <c:v>6 AM
14-Jan</c:v>
                </c:pt>
                <c:pt idx="97">
                  <c:v>4 PM</c:v>
                </c:pt>
                <c:pt idx="98">
                  <c:v>5 PM</c:v>
                </c:pt>
                <c:pt idx="99">
                  <c:v>6 PM</c:v>
                </c:pt>
                <c:pt idx="100">
                  <c:v>7 PM</c:v>
                </c:pt>
                <c:pt idx="101">
                  <c:v>8 PM</c:v>
                </c:pt>
                <c:pt idx="102">
                  <c:v>9 PM</c:v>
                </c:pt>
                <c:pt idx="103">
                  <c:v>11 PM</c:v>
                </c:pt>
                <c:pt idx="104">
                  <c:v>2 AM
15-Jan</c:v>
                </c:pt>
                <c:pt idx="105">
                  <c:v>4 AM</c:v>
                </c:pt>
                <c:pt idx="106">
                  <c:v>6 AM</c:v>
                </c:pt>
                <c:pt idx="107">
                  <c:v>7 AM</c:v>
                </c:pt>
                <c:pt idx="108">
                  <c:v>10 AM</c:v>
                </c:pt>
                <c:pt idx="109">
                  <c:v>11 AM
16-Jan</c:v>
                </c:pt>
                <c:pt idx="110">
                  <c:v>2 PM</c:v>
                </c:pt>
                <c:pt idx="111">
                  <c:v>3 PM</c:v>
                </c:pt>
                <c:pt idx="112">
                  <c:v>7 AM
17-Jan</c:v>
                </c:pt>
                <c:pt idx="113">
                  <c:v>12 PM</c:v>
                </c:pt>
                <c:pt idx="114">
                  <c:v>3 PM</c:v>
                </c:pt>
                <c:pt idx="115">
                  <c:v>5 PM</c:v>
                </c:pt>
                <c:pt idx="116">
                  <c:v>6 PM
18-Jan</c:v>
                </c:pt>
                <c:pt idx="117">
                  <c:v>2 PM
21-Jan</c:v>
                </c:pt>
                <c:pt idx="118">
                  <c:v>6 PM</c:v>
                </c:pt>
                <c:pt idx="119">
                  <c:v>2 AM
24-Jan</c:v>
                </c:pt>
                <c:pt idx="120">
                  <c:v>4 AM</c:v>
                </c:pt>
                <c:pt idx="121">
                  <c:v>5 AM</c:v>
                </c:pt>
                <c:pt idx="122">
                  <c:v>2 PM</c:v>
                </c:pt>
                <c:pt idx="123">
                  <c:v>4 PM</c:v>
                </c:pt>
                <c:pt idx="124">
                  <c:v>10 PM</c:v>
                </c:pt>
                <c:pt idx="125">
                  <c:v>1 AM
25-Jan</c:v>
                </c:pt>
                <c:pt idx="126">
                  <c:v>2 AM</c:v>
                </c:pt>
                <c:pt idx="127">
                  <c:v>6 AM</c:v>
                </c:pt>
                <c:pt idx="128">
                  <c:v>3 PM</c:v>
                </c:pt>
                <c:pt idx="129">
                  <c:v>7 PM</c:v>
                </c:pt>
                <c:pt idx="130">
                  <c:v>8 PM</c:v>
                </c:pt>
                <c:pt idx="131">
                  <c:v>9 PM</c:v>
                </c:pt>
                <c:pt idx="132">
                  <c:v>11 PM</c:v>
                </c:pt>
                <c:pt idx="133">
                  <c:v>10 AM
26-Jan</c:v>
                </c:pt>
                <c:pt idx="134">
                  <c:v>10 AM
28-Jan</c:v>
                </c:pt>
                <c:pt idx="135">
                  <c:v>2 AM
30-Jan</c:v>
                </c:pt>
                <c:pt idx="136">
                  <c:v>7 PM</c:v>
                </c:pt>
                <c:pt idx="137">
                  <c:v>9 PM</c:v>
                </c:pt>
                <c:pt idx="138">
                  <c:v>10 AM
31-Jan</c:v>
                </c:pt>
                <c:pt idx="139">
                  <c:v>2 PM</c:v>
                </c:pt>
                <c:pt idx="140">
                  <c:v>4 PM</c:v>
                </c:pt>
                <c:pt idx="141">
                  <c:v>5 PM
4-Feb
Feb</c:v>
                </c:pt>
                <c:pt idx="142">
                  <c:v>6 PM</c:v>
                </c:pt>
                <c:pt idx="143">
                  <c:v>7 PM</c:v>
                </c:pt>
                <c:pt idx="144">
                  <c:v>8 PM</c:v>
                </c:pt>
                <c:pt idx="145">
                  <c:v>9 PM</c:v>
                </c:pt>
                <c:pt idx="146">
                  <c:v>10 PM</c:v>
                </c:pt>
                <c:pt idx="147">
                  <c:v>11 PM</c:v>
                </c:pt>
                <c:pt idx="148">
                  <c:v>6 AM
5-Feb</c:v>
                </c:pt>
                <c:pt idx="149">
                  <c:v>7 AM</c:v>
                </c:pt>
                <c:pt idx="150">
                  <c:v>8 AM</c:v>
                </c:pt>
                <c:pt idx="151">
                  <c:v>9 AM</c:v>
                </c:pt>
                <c:pt idx="152">
                  <c:v>12 PM</c:v>
                </c:pt>
                <c:pt idx="153">
                  <c:v>1 PM</c:v>
                </c:pt>
                <c:pt idx="154">
                  <c:v>3 PM</c:v>
                </c:pt>
                <c:pt idx="155">
                  <c:v>6 PM</c:v>
                </c:pt>
                <c:pt idx="156">
                  <c:v>8 PM</c:v>
                </c:pt>
                <c:pt idx="157">
                  <c:v>4 AM
6-Feb</c:v>
                </c:pt>
                <c:pt idx="158">
                  <c:v>2 PM</c:v>
                </c:pt>
                <c:pt idx="159">
                  <c:v>4 PM</c:v>
                </c:pt>
                <c:pt idx="160">
                  <c:v>10 AM
7-Feb</c:v>
                </c:pt>
                <c:pt idx="161">
                  <c:v>1 PM</c:v>
                </c:pt>
                <c:pt idx="162">
                  <c:v>2 PM</c:v>
                </c:pt>
                <c:pt idx="163">
                  <c:v>3 PM</c:v>
                </c:pt>
                <c:pt idx="164">
                  <c:v>7 PM</c:v>
                </c:pt>
                <c:pt idx="165">
                  <c:v>9 PM</c:v>
                </c:pt>
                <c:pt idx="166">
                  <c:v>3 AM
8-Feb</c:v>
                </c:pt>
                <c:pt idx="167">
                  <c:v>12 PM</c:v>
                </c:pt>
                <c:pt idx="168">
                  <c:v>9 PM</c:v>
                </c:pt>
                <c:pt idx="169">
                  <c:v>7 AM
9-Feb</c:v>
                </c:pt>
                <c:pt idx="170">
                  <c:v>11 AM
10-Feb</c:v>
                </c:pt>
              </c:strCache>
            </c:strRef>
          </c:cat>
          <c:val>
            <c:numRef>
              <c:f>'Time Series'!$B$26:$B$249</c:f>
              <c:numCache>
                <c:formatCode>General</c:formatCode>
                <c:ptCount val="171"/>
                <c:pt idx="0">
                  <c:v>2</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24</c:v>
                </c:pt>
                <c:pt idx="16">
                  <c:v>14</c:v>
                </c:pt>
                <c:pt idx="17">
                  <c:v>38</c:v>
                </c:pt>
                <c:pt idx="18">
                  <c:v>12</c:v>
                </c:pt>
                <c:pt idx="19">
                  <c:v>8</c:v>
                </c:pt>
                <c:pt idx="20">
                  <c:v>4</c:v>
                </c:pt>
                <c:pt idx="21">
                  <c:v>4</c:v>
                </c:pt>
                <c:pt idx="22">
                  <c:v>1</c:v>
                </c:pt>
                <c:pt idx="23">
                  <c:v>2</c:v>
                </c:pt>
                <c:pt idx="24">
                  <c:v>1</c:v>
                </c:pt>
                <c:pt idx="25">
                  <c:v>1</c:v>
                </c:pt>
                <c:pt idx="26">
                  <c:v>2</c:v>
                </c:pt>
                <c:pt idx="27">
                  <c:v>1</c:v>
                </c:pt>
                <c:pt idx="28">
                  <c:v>19</c:v>
                </c:pt>
                <c:pt idx="29">
                  <c:v>6</c:v>
                </c:pt>
                <c:pt idx="30">
                  <c:v>5</c:v>
                </c:pt>
                <c:pt idx="31">
                  <c:v>3</c:v>
                </c:pt>
                <c:pt idx="32">
                  <c:v>3</c:v>
                </c:pt>
                <c:pt idx="33">
                  <c:v>2</c:v>
                </c:pt>
                <c:pt idx="34">
                  <c:v>3</c:v>
                </c:pt>
                <c:pt idx="35">
                  <c:v>9</c:v>
                </c:pt>
                <c:pt idx="36">
                  <c:v>2</c:v>
                </c:pt>
                <c:pt idx="37">
                  <c:v>2</c:v>
                </c:pt>
                <c:pt idx="38">
                  <c:v>1</c:v>
                </c:pt>
                <c:pt idx="39">
                  <c:v>1</c:v>
                </c:pt>
                <c:pt idx="40">
                  <c:v>2</c:v>
                </c:pt>
                <c:pt idx="41">
                  <c:v>1</c:v>
                </c:pt>
                <c:pt idx="42">
                  <c:v>1</c:v>
                </c:pt>
                <c:pt idx="43">
                  <c:v>1</c:v>
                </c:pt>
                <c:pt idx="44">
                  <c:v>1</c:v>
                </c:pt>
                <c:pt idx="45">
                  <c:v>1</c:v>
                </c:pt>
                <c:pt idx="46">
                  <c:v>1</c:v>
                </c:pt>
                <c:pt idx="47">
                  <c:v>1</c:v>
                </c:pt>
                <c:pt idx="48">
                  <c:v>1</c:v>
                </c:pt>
                <c:pt idx="49">
                  <c:v>1</c:v>
                </c:pt>
                <c:pt idx="50">
                  <c:v>1</c:v>
                </c:pt>
                <c:pt idx="51">
                  <c:v>1</c:v>
                </c:pt>
                <c:pt idx="52">
                  <c:v>4</c:v>
                </c:pt>
                <c:pt idx="53">
                  <c:v>1</c:v>
                </c:pt>
                <c:pt idx="54">
                  <c:v>1</c:v>
                </c:pt>
                <c:pt idx="55">
                  <c:v>1</c:v>
                </c:pt>
                <c:pt idx="56">
                  <c:v>4</c:v>
                </c:pt>
                <c:pt idx="57">
                  <c:v>1</c:v>
                </c:pt>
                <c:pt idx="58">
                  <c:v>4</c:v>
                </c:pt>
                <c:pt idx="59">
                  <c:v>1</c:v>
                </c:pt>
                <c:pt idx="60">
                  <c:v>2</c:v>
                </c:pt>
                <c:pt idx="61">
                  <c:v>1</c:v>
                </c:pt>
                <c:pt idx="62">
                  <c:v>2</c:v>
                </c:pt>
                <c:pt idx="63">
                  <c:v>2</c:v>
                </c:pt>
                <c:pt idx="64">
                  <c:v>1</c:v>
                </c:pt>
                <c:pt idx="65">
                  <c:v>1</c:v>
                </c:pt>
                <c:pt idx="66">
                  <c:v>2</c:v>
                </c:pt>
                <c:pt idx="67">
                  <c:v>1</c:v>
                </c:pt>
                <c:pt idx="68">
                  <c:v>1</c:v>
                </c:pt>
                <c:pt idx="69">
                  <c:v>1</c:v>
                </c:pt>
                <c:pt idx="70">
                  <c:v>3</c:v>
                </c:pt>
                <c:pt idx="71">
                  <c:v>1</c:v>
                </c:pt>
                <c:pt idx="72">
                  <c:v>1</c:v>
                </c:pt>
                <c:pt idx="73">
                  <c:v>1</c:v>
                </c:pt>
                <c:pt idx="74">
                  <c:v>1</c:v>
                </c:pt>
                <c:pt idx="75">
                  <c:v>1</c:v>
                </c:pt>
                <c:pt idx="76">
                  <c:v>1</c:v>
                </c:pt>
                <c:pt idx="77">
                  <c:v>1</c:v>
                </c:pt>
                <c:pt idx="78">
                  <c:v>2</c:v>
                </c:pt>
                <c:pt idx="79">
                  <c:v>1</c:v>
                </c:pt>
                <c:pt idx="80">
                  <c:v>1</c:v>
                </c:pt>
                <c:pt idx="81">
                  <c:v>2</c:v>
                </c:pt>
                <c:pt idx="82">
                  <c:v>1</c:v>
                </c:pt>
                <c:pt idx="83">
                  <c:v>3</c:v>
                </c:pt>
                <c:pt idx="84">
                  <c:v>1</c:v>
                </c:pt>
                <c:pt idx="85">
                  <c:v>1</c:v>
                </c:pt>
                <c:pt idx="86">
                  <c:v>1</c:v>
                </c:pt>
                <c:pt idx="87">
                  <c:v>1</c:v>
                </c:pt>
                <c:pt idx="88">
                  <c:v>2</c:v>
                </c:pt>
                <c:pt idx="89">
                  <c:v>2</c:v>
                </c:pt>
                <c:pt idx="90">
                  <c:v>2</c:v>
                </c:pt>
                <c:pt idx="91">
                  <c:v>1</c:v>
                </c:pt>
                <c:pt idx="92">
                  <c:v>1</c:v>
                </c:pt>
                <c:pt idx="93">
                  <c:v>1</c:v>
                </c:pt>
                <c:pt idx="94">
                  <c:v>1</c:v>
                </c:pt>
                <c:pt idx="95">
                  <c:v>1</c:v>
                </c:pt>
                <c:pt idx="96">
                  <c:v>1</c:v>
                </c:pt>
                <c:pt idx="97">
                  <c:v>3</c:v>
                </c:pt>
                <c:pt idx="98">
                  <c:v>5</c:v>
                </c:pt>
                <c:pt idx="99">
                  <c:v>1</c:v>
                </c:pt>
                <c:pt idx="100">
                  <c:v>1</c:v>
                </c:pt>
                <c:pt idx="101">
                  <c:v>4</c:v>
                </c:pt>
                <c:pt idx="102">
                  <c:v>2</c:v>
                </c:pt>
                <c:pt idx="103">
                  <c:v>2</c:v>
                </c:pt>
                <c:pt idx="104">
                  <c:v>1</c:v>
                </c:pt>
                <c:pt idx="105">
                  <c:v>1</c:v>
                </c:pt>
                <c:pt idx="106">
                  <c:v>1</c:v>
                </c:pt>
                <c:pt idx="107">
                  <c:v>1</c:v>
                </c:pt>
                <c:pt idx="108">
                  <c:v>1</c:v>
                </c:pt>
                <c:pt idx="109">
                  <c:v>1</c:v>
                </c:pt>
                <c:pt idx="110">
                  <c:v>1</c:v>
                </c:pt>
                <c:pt idx="111">
                  <c:v>3</c:v>
                </c:pt>
                <c:pt idx="112">
                  <c:v>1</c:v>
                </c:pt>
                <c:pt idx="113">
                  <c:v>2</c:v>
                </c:pt>
                <c:pt idx="114">
                  <c:v>1</c:v>
                </c:pt>
                <c:pt idx="115">
                  <c:v>1</c:v>
                </c:pt>
                <c:pt idx="116">
                  <c:v>1</c:v>
                </c:pt>
                <c:pt idx="117">
                  <c:v>1</c:v>
                </c:pt>
                <c:pt idx="118">
                  <c:v>1</c:v>
                </c:pt>
                <c:pt idx="119">
                  <c:v>1</c:v>
                </c:pt>
                <c:pt idx="120">
                  <c:v>1</c:v>
                </c:pt>
                <c:pt idx="121">
                  <c:v>3</c:v>
                </c:pt>
                <c:pt idx="122">
                  <c:v>1</c:v>
                </c:pt>
                <c:pt idx="123">
                  <c:v>1</c:v>
                </c:pt>
                <c:pt idx="124">
                  <c:v>2</c:v>
                </c:pt>
                <c:pt idx="125">
                  <c:v>3</c:v>
                </c:pt>
                <c:pt idx="126">
                  <c:v>2</c:v>
                </c:pt>
                <c:pt idx="127">
                  <c:v>2</c:v>
                </c:pt>
                <c:pt idx="128">
                  <c:v>1</c:v>
                </c:pt>
                <c:pt idx="129">
                  <c:v>2</c:v>
                </c:pt>
                <c:pt idx="130">
                  <c:v>1</c:v>
                </c:pt>
                <c:pt idx="131">
                  <c:v>1</c:v>
                </c:pt>
                <c:pt idx="132">
                  <c:v>1</c:v>
                </c:pt>
                <c:pt idx="133">
                  <c:v>1</c:v>
                </c:pt>
                <c:pt idx="134">
                  <c:v>1</c:v>
                </c:pt>
                <c:pt idx="135">
                  <c:v>1</c:v>
                </c:pt>
                <c:pt idx="136">
                  <c:v>1</c:v>
                </c:pt>
                <c:pt idx="137">
                  <c:v>2</c:v>
                </c:pt>
                <c:pt idx="138">
                  <c:v>1</c:v>
                </c:pt>
                <c:pt idx="139">
                  <c:v>1</c:v>
                </c:pt>
                <c:pt idx="140">
                  <c:v>1</c:v>
                </c:pt>
                <c:pt idx="141">
                  <c:v>6</c:v>
                </c:pt>
                <c:pt idx="142">
                  <c:v>1</c:v>
                </c:pt>
                <c:pt idx="143">
                  <c:v>1</c:v>
                </c:pt>
                <c:pt idx="144">
                  <c:v>4</c:v>
                </c:pt>
                <c:pt idx="145">
                  <c:v>3</c:v>
                </c:pt>
                <c:pt idx="146">
                  <c:v>1</c:v>
                </c:pt>
                <c:pt idx="147">
                  <c:v>1</c:v>
                </c:pt>
                <c:pt idx="148">
                  <c:v>2</c:v>
                </c:pt>
                <c:pt idx="149">
                  <c:v>1</c:v>
                </c:pt>
                <c:pt idx="150">
                  <c:v>1</c:v>
                </c:pt>
                <c:pt idx="151">
                  <c:v>2</c:v>
                </c:pt>
                <c:pt idx="152">
                  <c:v>1</c:v>
                </c:pt>
                <c:pt idx="153">
                  <c:v>2</c:v>
                </c:pt>
                <c:pt idx="154">
                  <c:v>1</c:v>
                </c:pt>
                <c:pt idx="155">
                  <c:v>1</c:v>
                </c:pt>
                <c:pt idx="156">
                  <c:v>1</c:v>
                </c:pt>
                <c:pt idx="157">
                  <c:v>1</c:v>
                </c:pt>
                <c:pt idx="158">
                  <c:v>4</c:v>
                </c:pt>
                <c:pt idx="159">
                  <c:v>1</c:v>
                </c:pt>
                <c:pt idx="160">
                  <c:v>1</c:v>
                </c:pt>
                <c:pt idx="161">
                  <c:v>1</c:v>
                </c:pt>
                <c:pt idx="162">
                  <c:v>5</c:v>
                </c:pt>
                <c:pt idx="163">
                  <c:v>3</c:v>
                </c:pt>
                <c:pt idx="164">
                  <c:v>2</c:v>
                </c:pt>
                <c:pt idx="165">
                  <c:v>2</c:v>
                </c:pt>
                <c:pt idx="166">
                  <c:v>2</c:v>
                </c:pt>
                <c:pt idx="167">
                  <c:v>1</c:v>
                </c:pt>
                <c:pt idx="168">
                  <c:v>1</c:v>
                </c:pt>
                <c:pt idx="169">
                  <c:v>1</c:v>
                </c:pt>
                <c:pt idx="170">
                  <c:v>1</c:v>
                </c:pt>
              </c:numCache>
            </c:numRef>
          </c:val>
        </c:ser>
        <c:axId val="29656617"/>
        <c:axId val="65582962"/>
      </c:barChart>
      <c:catAx>
        <c:axId val="29656617"/>
        <c:scaling>
          <c:orientation val="minMax"/>
        </c:scaling>
        <c:axPos val="b"/>
        <c:delete val="0"/>
        <c:numFmt formatCode="General" sourceLinked="1"/>
        <c:majorTickMark val="out"/>
        <c:minorTickMark val="none"/>
        <c:tickLblPos val="nextTo"/>
        <c:crossAx val="65582962"/>
        <c:crosses val="autoZero"/>
        <c:auto val="1"/>
        <c:lblOffset val="100"/>
        <c:noMultiLvlLbl val="0"/>
      </c:catAx>
      <c:valAx>
        <c:axId val="65582962"/>
        <c:scaling>
          <c:orientation val="minMax"/>
        </c:scaling>
        <c:axPos val="l"/>
        <c:majorGridlines/>
        <c:delete val="0"/>
        <c:numFmt formatCode="General" sourceLinked="1"/>
        <c:majorTickMark val="out"/>
        <c:minorTickMark val="none"/>
        <c:tickLblPos val="nextTo"/>
        <c:crossAx val="296566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091481"/>
        <c:axId val="43279010"/>
      </c:barChart>
      <c:catAx>
        <c:axId val="420914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279010"/>
        <c:crosses val="autoZero"/>
        <c:auto val="1"/>
        <c:lblOffset val="100"/>
        <c:noMultiLvlLbl val="0"/>
      </c:catAx>
      <c:valAx>
        <c:axId val="43279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91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966771"/>
        <c:axId val="15938892"/>
      </c:barChart>
      <c:catAx>
        <c:axId val="539667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938892"/>
        <c:crosses val="autoZero"/>
        <c:auto val="1"/>
        <c:lblOffset val="100"/>
        <c:noMultiLvlLbl val="0"/>
      </c:catAx>
      <c:valAx>
        <c:axId val="15938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66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232301"/>
        <c:axId val="15981846"/>
      </c:barChart>
      <c:catAx>
        <c:axId val="92323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981846"/>
        <c:crosses val="autoZero"/>
        <c:auto val="1"/>
        <c:lblOffset val="100"/>
        <c:noMultiLvlLbl val="0"/>
      </c:catAx>
      <c:valAx>
        <c:axId val="15981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32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618887"/>
        <c:axId val="19461120"/>
      </c:barChart>
      <c:catAx>
        <c:axId val="96188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61120"/>
        <c:crosses val="autoZero"/>
        <c:auto val="1"/>
        <c:lblOffset val="100"/>
        <c:noMultiLvlLbl val="0"/>
      </c:catAx>
      <c:valAx>
        <c:axId val="19461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8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932353"/>
        <c:axId val="32846858"/>
      </c:barChart>
      <c:catAx>
        <c:axId val="409323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846858"/>
        <c:crosses val="autoZero"/>
        <c:auto val="1"/>
        <c:lblOffset val="100"/>
        <c:noMultiLvlLbl val="0"/>
      </c:catAx>
      <c:valAx>
        <c:axId val="32846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32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186267"/>
        <c:axId val="43349812"/>
      </c:barChart>
      <c:catAx>
        <c:axId val="271862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349812"/>
        <c:crosses val="autoZero"/>
        <c:auto val="1"/>
        <c:lblOffset val="100"/>
        <c:noMultiLvlLbl val="0"/>
      </c:catAx>
      <c:valAx>
        <c:axId val="43349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86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603989"/>
        <c:axId val="21673854"/>
      </c:barChart>
      <c:catAx>
        <c:axId val="546039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73854"/>
        <c:crosses val="autoZero"/>
        <c:auto val="1"/>
        <c:lblOffset val="100"/>
        <c:noMultiLvlLbl val="0"/>
      </c:catAx>
      <c:valAx>
        <c:axId val="21673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03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846959"/>
        <c:axId val="10751720"/>
      </c:barChart>
      <c:catAx>
        <c:axId val="60846959"/>
        <c:scaling>
          <c:orientation val="minMax"/>
        </c:scaling>
        <c:axPos val="b"/>
        <c:delete val="1"/>
        <c:majorTickMark val="out"/>
        <c:minorTickMark val="none"/>
        <c:tickLblPos val="none"/>
        <c:crossAx val="10751720"/>
        <c:crosses val="autoZero"/>
        <c:auto val="1"/>
        <c:lblOffset val="100"/>
        <c:noMultiLvlLbl val="0"/>
      </c:catAx>
      <c:valAx>
        <c:axId val="10751720"/>
        <c:scaling>
          <c:orientation val="minMax"/>
        </c:scaling>
        <c:axPos val="l"/>
        <c:delete val="1"/>
        <c:majorTickMark val="out"/>
        <c:minorTickMark val="none"/>
        <c:tickLblPos val="none"/>
        <c:crossAx val="608469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7" refreshedBy="Marc Smith" refreshedVersion="5">
  <cacheSource type="worksheet">
    <worksheetSource ref="A2:BL38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6">
        <s v="css icwsm"/>
        <m/>
        <s v="eurocss"/>
        <s v="nomuslimrefugee icwsm"/>
        <s v="nomuslimrefugee"/>
        <s v="datascience machinelearning socialscience econ finance nlp"/>
        <s v="textasdata"/>
        <s v="tada2019"/>
        <s v="openscience openaccess opensource bibliothek bibliotheken libraries"/>
        <s v="eurocss icwsm"/>
        <s v="icwsm"/>
        <s v="datasharing researchers dataset cs conferences datascience academictwitter data4research academia"/>
        <s v="icwsm academictwitter"/>
        <s v="mytwitteranniversary"/>
        <s v="icwsm emoji research"/>
        <s v="busm19"/>
        <s v="blackbox"/>
        <s v="icwsm css"/>
        <s v="fat2019"/>
        <s v="icwsm iamcr aoir"/>
        <s v="icwsm iamcr"/>
        <s v="rstats sna"/>
        <s v="rstats sna socialmedia bigdata python datascience nlproc fakenews misinformation ethics"/>
        <s v="icwsm chi2020 cscw2020"/>
        <s v="writingcommunity"/>
        <s v="turtlewriters writingcommun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6">
        <d v="2018-12-05T08:50:41.000"/>
        <d v="2018-12-06T10:14:21.000"/>
        <d v="2018-12-07T10:59:55.000"/>
        <d v="2018-12-07T13:10:53.000"/>
        <d v="2018-12-10T20:39:27.000"/>
        <d v="2018-12-12T15:45:22.000"/>
        <d v="2018-12-14T21:31:29.000"/>
        <d v="2018-12-17T18:52:07.000"/>
        <d v="2018-12-19T08:08:46.000"/>
        <d v="2018-12-19T08:09:24.000"/>
        <d v="2018-12-19T08:09:31.000"/>
        <d v="2018-12-19T08:11:46.000"/>
        <d v="2018-12-19T08:13:54.000"/>
        <d v="2018-12-19T08:16:56.000"/>
        <d v="2018-12-19T08:19:36.000"/>
        <d v="2018-12-19T08:20:15.000"/>
        <d v="2018-12-19T08:21:04.000"/>
        <d v="2018-12-19T08:22:14.000"/>
        <d v="2018-12-19T08:26:19.000"/>
        <d v="2018-12-19T08:29:27.000"/>
        <d v="2018-12-19T08:32:35.000"/>
        <d v="2018-12-19T08:37:31.000"/>
        <d v="2018-12-19T08:37:56.000"/>
        <d v="2018-12-19T08:42:28.000"/>
        <d v="2018-12-19T08:42:51.000"/>
        <d v="2018-12-19T08:45:56.000"/>
        <d v="2018-12-19T08:50:11.000"/>
        <d v="2018-12-19T08:51:05.000"/>
        <d v="2018-12-19T08:51:24.000"/>
        <d v="2018-12-19T08:52:24.000"/>
        <d v="2018-12-19T08:59:06.000"/>
        <d v="2018-12-19T09:00:14.000"/>
        <d v="2018-12-19T09:03:48.000"/>
        <d v="2018-12-19T09:05:26.000"/>
        <d v="2018-12-19T09:05:29.000"/>
        <d v="2018-12-19T09:09:05.000"/>
        <d v="2018-12-19T09:14:21.000"/>
        <d v="2018-12-19T09:20:51.000"/>
        <d v="2018-12-19T09:31:38.000"/>
        <d v="2018-12-19T09:32:58.000"/>
        <d v="2018-12-19T09:40:30.000"/>
        <d v="2018-12-19T09:42:05.000"/>
        <d v="2018-12-19T09:43:27.000"/>
        <d v="2018-12-19T09:49:39.000"/>
        <d v="2018-12-19T09:53:51.000"/>
        <d v="2018-12-19T10:02:01.000"/>
        <d v="2018-12-19T10:06:44.000"/>
        <d v="2018-12-19T10:07:16.000"/>
        <d v="2018-12-19T10:13:28.000"/>
        <d v="2018-12-19T10:17:42.000"/>
        <d v="2018-12-19T10:18:28.000"/>
        <d v="2018-12-19T10:18:35.000"/>
        <d v="2018-12-19T10:19:22.000"/>
        <d v="2018-12-19T10:19:27.000"/>
        <d v="2018-12-19T10:19:40.000"/>
        <d v="2018-12-19T10:19:44.000"/>
        <d v="2018-12-19T10:19:52.000"/>
        <d v="2018-12-19T10:20:18.000"/>
        <d v="2018-12-19T10:20:39.000"/>
        <d v="2018-12-19T10:20:46.000"/>
        <d v="2018-12-19T10:21:04.000"/>
        <d v="2018-12-19T10:21:17.000"/>
        <d v="2018-12-19T10:21:31.000"/>
        <d v="2018-12-19T10:21:43.000"/>
        <d v="2018-12-19T10:22:03.000"/>
        <d v="2018-12-19T10:22:39.000"/>
        <d v="2018-12-19T10:22:46.000"/>
        <d v="2018-12-19T10:23:19.000"/>
        <d v="2018-12-19T10:23:21.000"/>
        <d v="2018-12-19T10:23:57.000"/>
        <d v="2018-12-19T10:24:14.000"/>
        <d v="2018-12-19T10:25:47.000"/>
        <d v="2018-12-19T10:26:21.000"/>
        <d v="2018-12-19T10:26:45.000"/>
        <d v="2018-12-19T10:27:46.000"/>
        <d v="2018-12-19T10:29:46.000"/>
        <d v="2018-12-19T10:30:00.000"/>
        <d v="2018-12-19T10:30:05.000"/>
        <d v="2018-12-19T10:53:16.000"/>
        <d v="2018-12-19T10:53:24.000"/>
        <d v="2018-12-19T10:53:25.000"/>
        <d v="2018-12-19T10:54:28.000"/>
        <d v="2018-12-19T10:56:17.000"/>
        <d v="2018-12-19T11:00:08.000"/>
        <d v="2018-12-19T11:12:10.000"/>
        <d v="2018-12-19T11:12:35.000"/>
        <d v="2018-12-19T11:14:31.000"/>
        <d v="2018-12-19T11:15:03.000"/>
        <d v="2018-12-19T11:28:54.000"/>
        <d v="2018-12-19T11:32:43.000"/>
        <d v="2018-12-19T11:40:53.000"/>
        <d v="2018-12-19T11:45:19.000"/>
        <d v="2018-12-19T11:47:10.000"/>
        <d v="2018-12-19T11:50:44.000"/>
        <d v="2018-12-19T11:56:42.000"/>
        <d v="2018-12-19T12:01:49.000"/>
        <d v="2018-12-19T12:10:35.000"/>
        <d v="2018-12-19T12:24:35.000"/>
        <d v="2018-12-19T12:27:52.000"/>
        <d v="2018-12-19T12:32:59.000"/>
        <d v="2018-12-19T12:33:05.000"/>
        <d v="2018-12-19T12:47:02.000"/>
        <d v="2018-12-19T12:54:04.000"/>
        <d v="2018-12-19T07:06:47.000"/>
        <d v="2018-12-19T13:26:25.000"/>
        <d v="2018-12-18T06:49:42.000"/>
        <d v="2018-12-19T13:38:47.000"/>
        <d v="2018-12-19T13:45:26.000"/>
        <d v="2018-12-19T13:51:40.000"/>
        <d v="2018-12-19T14:25:05.000"/>
        <d v="2018-12-19T14:33:13.000"/>
        <d v="2018-12-19T14:45:45.000"/>
        <d v="2018-12-19T14:51:16.000"/>
        <d v="2018-12-19T16:07:16.000"/>
        <d v="2018-12-19T17:16:13.000"/>
        <d v="2018-12-19T17:58:58.000"/>
        <d v="2018-12-19T19:51:09.000"/>
        <d v="2018-12-19T20:24:20.000"/>
        <d v="2018-12-19T23:21:06.000"/>
        <d v="2018-12-19T23:24:23.000"/>
        <d v="2018-12-20T00:41:33.000"/>
        <d v="2018-12-20T01:21:49.000"/>
        <d v="2018-12-20T01:23:40.000"/>
        <d v="2018-12-20T01:24:04.000"/>
        <d v="2018-12-20T01:24:20.000"/>
        <d v="2018-12-20T01:24:52.000"/>
        <d v="2018-12-20T01:27:19.000"/>
        <d v="2018-12-20T01:29:31.000"/>
        <d v="2018-12-20T01:31:49.000"/>
        <d v="2018-12-20T01:32:14.000"/>
        <d v="2018-12-20T01:40:46.000"/>
        <d v="2018-12-20T01:43:21.000"/>
        <d v="2018-12-20T01:45:07.000"/>
        <d v="2018-12-20T01:45:59.000"/>
        <d v="2018-12-20T01:46:19.000"/>
        <d v="2018-12-20T01:46:32.000"/>
        <d v="2018-12-20T01:47:43.000"/>
        <d v="2018-12-20T01:53:13.000"/>
        <d v="2018-12-20T01:58:57.000"/>
        <d v="2018-12-20T02:08:41.000"/>
        <d v="2018-12-20T02:16:33.000"/>
        <d v="2018-12-20T02:24:35.000"/>
        <d v="2018-12-20T02:33:30.000"/>
        <d v="2018-12-20T02:51:43.000"/>
        <d v="2018-12-20T02:59:51.000"/>
        <d v="2018-12-20T03:03:44.000"/>
        <d v="2018-12-20T03:26:37.000"/>
        <d v="2018-12-20T03:37:07.000"/>
        <d v="2018-12-20T03:45:46.000"/>
        <d v="2018-12-20T03:49:22.000"/>
        <d v="2018-12-20T04:22:02.000"/>
        <d v="2018-12-20T04:27:24.000"/>
        <d v="2018-12-20T04:44:03.000"/>
        <d v="2018-12-20T05:07:07.000"/>
        <d v="2018-12-20T05:07:19.000"/>
        <d v="2018-12-20T05:11:53.000"/>
        <d v="2018-12-20T06:21:00.000"/>
        <d v="2018-12-20T06:46:18.000"/>
        <d v="2018-12-20T07:23:05.000"/>
        <d v="2018-12-20T07:46:43.000"/>
        <d v="2018-12-20T07:55:52.000"/>
        <d v="2018-12-20T08:11:39.000"/>
        <d v="2018-12-20T08:11:51.000"/>
        <d v="2018-12-20T08:13:13.000"/>
        <d v="2018-12-20T08:13:48.000"/>
        <d v="2018-12-20T08:21:52.000"/>
        <d v="2018-12-20T08:22:54.000"/>
        <d v="2018-12-20T08:33:26.000"/>
        <d v="2018-12-20T08:42:55.000"/>
        <d v="2018-12-20T08:55:44.000"/>
        <d v="2018-12-20T09:05:38.000"/>
        <d v="2018-12-20T09:27:37.000"/>
        <d v="2018-12-20T10:07:48.000"/>
        <d v="2018-12-20T10:21:44.000"/>
        <d v="2018-12-20T11:50:37.000"/>
        <d v="2018-12-20T12:48:19.000"/>
        <d v="2018-12-20T13:19:21.000"/>
        <d v="2018-12-20T13:42:00.000"/>
        <d v="2018-12-20T14:11:00.000"/>
        <d v="2018-12-21T04:38:55.000"/>
        <d v="2018-12-19T08:08:18.000"/>
        <d v="2018-12-21T16:01:14.000"/>
        <d v="2018-12-28T03:21:38.000"/>
        <d v="2018-12-29T14:15:49.000"/>
        <d v="2018-06-26T19:02:17.000"/>
        <d v="2019-01-02T04:08:17.000"/>
        <d v="2019-01-02T22:42:09.000"/>
        <d v="2019-01-03T17:04:08.000"/>
        <d v="2019-01-04T01:30:36.000"/>
        <d v="2019-01-04T04:43:47.000"/>
        <d v="2019-01-05T09:11:14.000"/>
        <d v="2019-01-05T11:03:01.000"/>
        <d v="2019-01-05T11:26:43.000"/>
        <d v="2019-01-05T11:43:56.000"/>
        <d v="2019-01-05T18:19:51.000"/>
        <d v="2019-01-05T21:23:42.000"/>
        <d v="2019-01-05T21:53:46.000"/>
        <d v="2019-01-06T01:03:53.000"/>
        <d v="2019-01-03T19:15:24.000"/>
        <d v="2019-01-03T19:16:12.000"/>
        <d v="2019-01-03T19:08:19.000"/>
        <d v="2019-01-03T19:25:57.000"/>
        <d v="2019-01-03T18:25:00.000"/>
        <d v="2019-01-03T16:49:18.000"/>
        <d v="2019-01-06T04:09:09.000"/>
        <d v="2019-01-06T04:45:50.000"/>
        <d v="2019-01-06T14:04:46.000"/>
        <d v="2019-01-06T20:27:40.000"/>
        <d v="2019-01-07T03:09:53.000"/>
        <d v="2019-01-07T03:10:39.000"/>
        <d v="2018-12-18T17:41:26.000"/>
        <d v="2019-01-07T03:01:16.000"/>
        <d v="2019-01-07T08:26:20.000"/>
        <d v="2019-01-05T09:30:36.000"/>
        <d v="2019-01-07T12:44:52.000"/>
        <d v="2018-12-07T09:11:25.000"/>
        <d v="2019-01-08T09:25:58.000"/>
        <d v="2019-01-08T16:54:30.000"/>
        <d v="2019-01-08T17:17:39.000"/>
        <d v="2019-01-08T18:19:55.000"/>
        <d v="2019-01-08T18:50:40.000"/>
        <d v="2019-01-08T21:59:34.000"/>
        <d v="2019-01-08T23:43:49.000"/>
        <d v="2019-01-09T01:14:49.000"/>
        <d v="2019-01-09T01:15:57.000"/>
        <d v="2019-01-09T14:03:55.000"/>
        <d v="2019-01-09T14:11:25.000"/>
        <d v="2019-01-09T14:09:23.000"/>
        <d v="2019-01-09T22:58:49.000"/>
        <d v="2019-01-10T00:34:39.000"/>
        <d v="2019-01-09T11:36:59.000"/>
        <d v="2018-06-26T19:32:14.000"/>
        <d v="2019-01-10T13:00:56.000"/>
        <d v="2019-01-06T02:52:54.000"/>
        <d v="2019-01-10T22:50:59.000"/>
        <d v="2019-01-10T22:51:32.000"/>
        <d v="2019-01-11T00:05:16.000"/>
        <d v="2019-01-12T14:37:38.000"/>
        <d v="2018-12-29T20:48:11.000"/>
        <d v="2019-01-13T19:59:46.000"/>
        <d v="2019-01-14T06:31:56.000"/>
        <d v="2019-01-14T16:15:26.000"/>
        <d v="2019-01-14T17:44:45.000"/>
        <d v="2019-01-05T11:28:23.000"/>
        <d v="2019-01-14T19:08:19.000"/>
        <d v="2019-01-14T20:20:37.000"/>
        <d v="2019-01-14T20:23:41.000"/>
        <d v="2019-01-05T14:11:18.000"/>
        <d v="2019-01-11T02:45:13.000"/>
        <d v="2019-01-14T20:32:02.000"/>
        <d v="2019-01-14T20:35:06.000"/>
        <d v="2019-01-14T21:08:28.000"/>
        <d v="2018-12-05T15:09:56.000"/>
        <d v="2019-01-14T23:24:12.000"/>
        <d v="2019-01-14T23:29:52.000"/>
        <d v="2019-01-15T02:19:51.000"/>
        <d v="2019-01-15T04:21:40.000"/>
        <d v="2019-01-05T16:38:45.000"/>
        <d v="2019-01-11T00:03:23.000"/>
        <d v="2019-01-15T10:07:42.000"/>
        <d v="2019-01-16T11:19:26.000"/>
        <d v="2019-01-16T15:17:50.000"/>
        <d v="2019-01-05T09:10:20.000"/>
        <d v="2019-01-05T15:46:47.000"/>
        <d v="2019-01-14T18:44:45.000"/>
        <d v="2019-01-16T15:51:26.000"/>
        <d v="2019-01-17T07:21:27.000"/>
        <d v="2019-01-14T21:07:12.000"/>
        <d v="2019-01-17T12:49:05.000"/>
        <d v="2019-01-10T11:28:48.000"/>
        <d v="2019-01-06T09:02:21.000"/>
        <d v="2019-01-17T15:24:36.000"/>
        <d v="2019-01-17T17:43:04.000"/>
        <d v="2019-01-18T18:31:19.000"/>
        <d v="2019-01-21T14:37:32.000"/>
        <d v="2019-01-21T18:10:13.000"/>
        <d v="2019-01-24T04:55:31.000"/>
        <d v="2019-01-24T05:26:10.000"/>
        <d v="2019-01-24T05:02:43.000"/>
        <d v="2019-01-24T05:37:59.000"/>
        <d v="2019-01-24T02:01:00.000"/>
        <d v="2019-01-24T14:53:58.000"/>
        <d v="2019-01-24T16:04:27.000"/>
        <d v="2019-01-24T22:05:02.000"/>
        <d v="2019-01-25T01:51:12.000"/>
        <d v="2019-01-25T01:54:53.000"/>
        <d v="2019-01-25T02:40:07.000"/>
        <d v="2019-01-25T02:49:52.000"/>
        <d v="2019-01-25T06:01:09.000"/>
        <d v="2019-01-25T06:47:08.000"/>
        <d v="2019-01-24T22:04:39.000"/>
        <d v="2019-01-25T15:01:43.000"/>
        <d v="2019-01-25T19:34:03.000"/>
        <d v="2019-01-25T20:45:37.000"/>
        <d v="2019-01-25T21:17:04.000"/>
        <d v="2019-01-25T01:43:39.000"/>
        <d v="2019-01-25T23:00:00.000"/>
        <d v="2018-06-27T00:14:27.000"/>
        <d v="2019-01-04T21:46:36.000"/>
        <d v="2019-01-05T18:13:55.000"/>
        <d v="2019-01-11T12:05:04.000"/>
        <d v="2019-01-15T07:39:32.000"/>
        <d v="2019-01-17T12:51:12.000"/>
        <d v="2019-01-25T19:49:46.000"/>
        <d v="2019-01-26T10:05:12.000"/>
        <d v="2019-01-16T15:18:08.000"/>
        <d v="2019-01-05T09:10:44.000"/>
        <d v="2019-01-10T16:20:29.000"/>
        <d v="2019-01-14T17:15:32.000"/>
        <d v="2019-01-16T14:27:28.000"/>
        <d v="2019-01-28T10:52:22.000"/>
        <d v="2019-01-30T02:45:57.000"/>
        <d v="2019-01-30T19:11:08.000"/>
        <d v="2019-01-30T21:25:45.000"/>
        <d v="2019-01-30T21:29:00.000"/>
        <d v="2019-01-08T13:02:35.000"/>
        <d v="2019-01-08T14:08:29.000"/>
        <d v="2019-01-31T10:43:31.000"/>
        <d v="2019-01-31T14:02:49.000"/>
        <d v="2019-01-31T16:55:03.000"/>
        <d v="2019-02-04T17:05:13.000"/>
        <d v="2019-02-04T17:15:38.000"/>
        <d v="2019-02-04T17:24:55.000"/>
        <d v="2019-02-04T17:39:13.000"/>
        <d v="2019-02-04T20:36:28.000"/>
        <d v="2019-02-04T20:40:16.000"/>
        <d v="2019-02-04T21:18:23.000"/>
        <d v="2019-02-04T21:28:01.000"/>
        <d v="2019-02-04T23:19:42.000"/>
        <d v="2019-02-05T06:50:39.000"/>
        <d v="2019-01-11T05:27:07.000"/>
        <d v="2019-02-04T20:26:10.000"/>
        <d v="2019-02-04T20:35:46.000"/>
        <d v="2019-02-05T07:45:19.000"/>
        <d v="2019-02-05T08:07:44.000"/>
        <d v="2019-02-05T09:33:17.000"/>
        <d v="2019-02-05T09:36:49.000"/>
        <d v="2019-02-05T13:03:11.000"/>
        <d v="2019-02-05T13:18:34.000"/>
        <d v="2019-02-05T15:18:34.000"/>
        <d v="2019-02-05T18:05:34.000"/>
        <d v="2019-02-05T20:21:44.000"/>
        <d v="2019-02-05T12:26:25.000"/>
        <d v="2019-02-06T04:26:24.000"/>
        <d v="2019-02-06T14:28:55.000"/>
        <d v="2019-02-06T14:40:15.000"/>
        <d v="2019-02-06T14:41:53.000"/>
        <d v="2019-02-06T14:56:08.000"/>
        <d v="2019-02-06T16:36:55.000"/>
        <d v="2019-02-07T10:54:02.000"/>
        <d v="2019-02-07T13:31:44.000"/>
        <d v="2019-02-07T14:05:45.000"/>
        <d v="2019-02-05T06:28:31.000"/>
        <d v="2019-02-07T14:14:16.000"/>
        <d v="2019-02-04T19:01:40.000"/>
        <d v="2019-02-07T14:32:47.000"/>
        <d v="2019-02-07T14:52:15.000"/>
        <d v="2019-02-04T22:20:38.000"/>
        <d v="2019-02-07T15:13:47.000"/>
        <d v="2019-02-04T17:45:20.000"/>
        <d v="2019-02-07T15:14:04.000"/>
        <d v="2019-02-07T15:16:14.000"/>
        <d v="2019-02-04T18:39:36.000"/>
        <d v="2019-02-07T19:25:30.000"/>
        <d v="2019-02-07T19:29:08.000"/>
        <d v="2019-02-07T21:27:58.000"/>
        <d v="2019-01-05T15:01:05.000"/>
        <d v="2019-01-14T17:50:58.000"/>
        <d v="2019-01-15T06:40:59.000"/>
        <d v="2019-02-08T03:09:28.000"/>
        <d v="2019-02-08T03:17:44.000"/>
        <d v="2019-02-08T12:16:05.000"/>
        <d v="2019-02-04T21:16:56.000"/>
        <d v="2019-02-07T21:10:02.000"/>
        <d v="2018-12-07T09:41:05.000"/>
        <d v="2019-01-14T16:04:37.000"/>
        <d v="2019-01-14T16:13:36.000"/>
        <d v="2019-01-14T17:15:59.000"/>
        <d v="2019-01-14T17:23:48.000"/>
        <d v="2019-02-07T14:03:04.000"/>
        <d v="2019-02-08T21:18:20.000"/>
        <d v="2019-01-05T10:44:46.000"/>
        <d v="2019-02-04T17:03:21.000"/>
        <d v="2019-02-09T07:48:00.000"/>
        <d v="2019-01-10T16:19:54.000"/>
        <d v="2019-02-10T11:49:13.000"/>
      </sharedItems>
      <fieldGroup par="66" base="22">
        <rangePr groupBy="hours" autoEnd="1" autoStart="1" startDate="2018-06-26T19:02:17.000" endDate="2019-02-10T11:49:13.000"/>
        <groupItems count="26">
          <s v="&lt;6/26/2018"/>
          <s v="12 AM"/>
          <s v="1 AM"/>
          <s v="2 AM"/>
          <s v="3 AM"/>
          <s v="4 AM"/>
          <s v="5 AM"/>
          <s v="6 AM"/>
          <s v="7 AM"/>
          <s v="8 AM"/>
          <s v="9 AM"/>
          <s v="10 AM"/>
          <s v="11 AM"/>
          <s v="12 PM"/>
          <s v="1 PM"/>
          <s v="2 PM"/>
          <s v="3 PM"/>
          <s v="4 PM"/>
          <s v="5 PM"/>
          <s v="6 PM"/>
          <s v="7 PM"/>
          <s v="8 PM"/>
          <s v="9 PM"/>
          <s v="10 PM"/>
          <s v="11 PM"/>
          <s v="&gt;2/1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6-26T19:02:17.000" endDate="2019-02-10T11:49:13.000"/>
        <groupItems count="368">
          <s v="&lt;6/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0/2019"/>
        </groupItems>
      </fieldGroup>
    </cacheField>
    <cacheField name="Months" databaseField="0">
      <sharedItems containsMixedTypes="0" count="0"/>
      <fieldGroup base="22">
        <rangePr groupBy="months" autoEnd="1" autoStart="1" startDate="2018-06-26T19:02:17.000" endDate="2019-02-10T11:49:13.000"/>
        <groupItems count="14">
          <s v="&lt;6/26/2018"/>
          <s v="Jan"/>
          <s v="Feb"/>
          <s v="Mar"/>
          <s v="Apr"/>
          <s v="May"/>
          <s v="Jun"/>
          <s v="Jul"/>
          <s v="Aug"/>
          <s v="Sep"/>
          <s v="Oct"/>
          <s v="Nov"/>
          <s v="Dec"/>
          <s v="&gt;2/10/2019"/>
        </groupItems>
      </fieldGroup>
    </cacheField>
    <cacheField name="Years" databaseField="0">
      <sharedItems containsMixedTypes="0" count="0"/>
      <fieldGroup base="22">
        <rangePr groupBy="years" autoEnd="1" autoStart="1" startDate="2018-06-26T19:02:17.000" endDate="2019-02-10T11:49:13.000"/>
        <groupItems count="4">
          <s v="&lt;6/26/2018"/>
          <s v="2018"/>
          <s v="2019"/>
          <s v="&gt;2/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7">
  <r>
    <s v="entoutsi"/>
    <s v="hfpmuenchen"/>
    <m/>
    <m/>
    <m/>
    <m/>
    <m/>
    <m/>
    <m/>
    <m/>
    <s v="No"/>
    <n v="3"/>
    <m/>
    <m/>
    <x v="0"/>
    <d v="2018-12-05T08:50:41.000"/>
    <s v="RT @JurgenPfeffer: Spread the words! @icwsm 2019 will take place in Munich in June 2019. @TU_Muenchen @HfPMuenchen #CSS #ICWSM https://t.co…"/>
    <m/>
    <m/>
    <x v="0"/>
    <m/>
    <s v="http://pbs.twimg.com/profile_images/1055713051364786176/2XWUURO5_normal.jpg"/>
    <x v="0"/>
    <s v="https://twitter.com/#!/entoutsi/status/1070239021497020416"/>
    <m/>
    <m/>
    <s v="1070239021497020416"/>
    <m/>
    <b v="0"/>
    <n v="0"/>
    <s v=""/>
    <b v="0"/>
    <s v="en"/>
    <m/>
    <s v=""/>
    <b v="0"/>
    <n v="111"/>
    <s v="1011764660008148992"/>
    <s v="Twitter Lite"/>
    <b v="0"/>
    <s v="1011764660008148992"/>
    <s v="Tweet"/>
    <n v="0"/>
    <n v="0"/>
    <m/>
    <m/>
    <m/>
    <m/>
    <m/>
    <m/>
    <m/>
    <m/>
    <n v="1"/>
    <s v="2"/>
    <s v="2"/>
    <m/>
    <m/>
    <m/>
    <m/>
    <m/>
    <m/>
    <m/>
    <m/>
    <m/>
  </r>
  <r>
    <s v="clancynewyork"/>
    <s v="j2bryson"/>
    <m/>
    <m/>
    <m/>
    <m/>
    <m/>
    <m/>
    <m/>
    <m/>
    <s v="No"/>
    <n v="7"/>
    <m/>
    <m/>
    <x v="1"/>
    <d v="2018-12-06T10:14:21.000"/>
    <s v="@j2bryson They're extremely bad. Don't do it. If it walks like a duck... See this reblogged bit for a precis: https://t.co/44niU8w8Br Here's WP on work of Kate Starbird et al https://t.co/oh2oiweB4L One of Starbird's papers w/screenshot https://t.co/a3qynZj6iw https://t.co/09G7PtBgOL"/>
    <s v="https://tech.slashdot.org/story/18/05/12/0212244/russian-fake-news-ecosystem-targets-syrian-human-rights-workers https://www.washingtonpost.com/news/politics/wp/2017/04/04/the-web-of-conspiracy-theorists-that-was-ready-for-donald-trump/ http://faculty.washington.edu/kstarbi/Starbird-et-al-ICWSM-2018-Echosystem-final.pdf"/>
    <s v="slashdot.org washingtonpost.com washington.edu"/>
    <x v="1"/>
    <s v="https://pbs.twimg.com/media/DtudGnmXgAAswHz.jpg"/>
    <s v="https://pbs.twimg.com/media/DtudGnmXgAAswHz.jpg"/>
    <x v="1"/>
    <s v="https://twitter.com/#!/clancynewyork/status/1070622465779490816"/>
    <m/>
    <m/>
    <s v="1070622465779490816"/>
    <s v="1070618876566798336"/>
    <b v="0"/>
    <n v="1"/>
    <s v="2919151"/>
    <b v="0"/>
    <s v="en"/>
    <m/>
    <s v=""/>
    <b v="0"/>
    <n v="0"/>
    <s v=""/>
    <s v="Twitter Web Client"/>
    <b v="0"/>
    <s v="1070618876566798336"/>
    <s v="Tweet"/>
    <n v="0"/>
    <n v="0"/>
    <m/>
    <m/>
    <m/>
    <m/>
    <m/>
    <m/>
    <m/>
    <m/>
    <n v="1"/>
    <s v="31"/>
    <s v="31"/>
    <n v="2"/>
    <n v="5.714285714285714"/>
    <n v="1"/>
    <n v="2.857142857142857"/>
    <n v="0"/>
    <n v="0"/>
    <n v="32"/>
    <n v="91.42857142857143"/>
    <n v="35"/>
  </r>
  <r>
    <s v="ffloeck"/>
    <s v="icwsm"/>
    <m/>
    <m/>
    <m/>
    <m/>
    <m/>
    <m/>
    <m/>
    <m/>
    <s v="No"/>
    <n v="8"/>
    <m/>
    <m/>
    <x v="0"/>
    <d v="2018-12-07T10:59:55.000"/>
    <s v="@kwelle @ezagheni @gesis_org @icwsm I'm all for measuring a &quot;coffee break impact score&quot; of conferences!"/>
    <m/>
    <m/>
    <x v="1"/>
    <m/>
    <s v="http://pbs.twimg.com/profile_images/455200229755604993/Vu7vy1Ny_normal.jpeg"/>
    <x v="2"/>
    <s v="https://twitter.com/#!/ffloeck/status/1070996321841176576"/>
    <m/>
    <m/>
    <s v="1070996321841176576"/>
    <s v="1070969013294034946"/>
    <b v="0"/>
    <n v="1"/>
    <s v="78688499"/>
    <b v="0"/>
    <s v="en"/>
    <m/>
    <s v=""/>
    <b v="0"/>
    <n v="0"/>
    <s v=""/>
    <s v="Twitter Web Client"/>
    <b v="0"/>
    <s v="1070969013294034946"/>
    <s v="Tweet"/>
    <n v="0"/>
    <n v="0"/>
    <m/>
    <m/>
    <m/>
    <m/>
    <m/>
    <m/>
    <m/>
    <m/>
    <n v="1"/>
    <s v="3"/>
    <s v="2"/>
    <m/>
    <m/>
    <m/>
    <m/>
    <m/>
    <m/>
    <m/>
    <m/>
    <m/>
  </r>
  <r>
    <s v="alenyshkaxx"/>
    <s v="ezagheni"/>
    <m/>
    <m/>
    <m/>
    <m/>
    <m/>
    <m/>
    <m/>
    <m/>
    <s v="No"/>
    <n v="12"/>
    <m/>
    <m/>
    <x v="0"/>
    <d v="2018-12-07T13:10:53.000"/>
    <s v="RT @kwelle: Awww - @ezagheni presenting results at #eurocss from some project that started as ideas at a coffebreak at the very same venue…"/>
    <m/>
    <m/>
    <x v="2"/>
    <m/>
    <s v="http://pbs.twimg.com/profile_images/831078738628603904/OR1RPo5H_normal.jpg"/>
    <x v="3"/>
    <s v="https://twitter.com/#!/alenyshkaxx/status/1071029278672855041"/>
    <m/>
    <m/>
    <s v="1071029278672855041"/>
    <m/>
    <b v="0"/>
    <n v="0"/>
    <s v=""/>
    <b v="0"/>
    <s v="en"/>
    <m/>
    <s v=""/>
    <b v="0"/>
    <n v="2"/>
    <s v="1070969013294034946"/>
    <s v="Twitter for Android"/>
    <b v="0"/>
    <s v="1070969013294034946"/>
    <s v="Tweet"/>
    <n v="0"/>
    <n v="0"/>
    <m/>
    <m/>
    <m/>
    <m/>
    <m/>
    <m/>
    <m/>
    <m/>
    <n v="1"/>
    <s v="3"/>
    <s v="3"/>
    <m/>
    <m/>
    <m/>
    <m/>
    <m/>
    <m/>
    <m/>
    <m/>
    <m/>
  </r>
  <r>
    <s v="zephyorus"/>
    <s v="jessamyn"/>
    <m/>
    <m/>
    <m/>
    <m/>
    <m/>
    <m/>
    <m/>
    <m/>
    <s v="No"/>
    <n v="14"/>
    <m/>
    <m/>
    <x v="1"/>
    <d v="2018-12-10T20:39:27.000"/>
    <s v="@jessamyn the link given in https://t.co/TTxwkAyYhY no longer works I suggest this_x000a_https://t.co/xbtx9Xiws0 is what it may have linked to."/>
    <s v="https://twitter.com/jessamyn/status/411615128438583296-- https://www.aaai.org/ocs/index.php/ICWSM/ICWSM13/paper/viewFile/6093/6350"/>
    <s v="twitter.com aaai.org"/>
    <x v="1"/>
    <m/>
    <s v="http://pbs.twimg.com/profile_images/3333149422/c57d9920512513c901a55d2bd45733b7_normal.jpeg"/>
    <x v="4"/>
    <s v="https://twitter.com/#!/zephyorus/status/1072229326937120768"/>
    <m/>
    <m/>
    <s v="1072229326937120768"/>
    <s v="411615128438583296"/>
    <b v="0"/>
    <n v="1"/>
    <s v="75913"/>
    <b v="0"/>
    <s v="en"/>
    <m/>
    <s v=""/>
    <b v="0"/>
    <n v="0"/>
    <s v=""/>
    <s v="Twitter Web Client"/>
    <b v="0"/>
    <s v="411615128438583296"/>
    <s v="Tweet"/>
    <n v="0"/>
    <n v="0"/>
    <s v="-2.659936,51.399367 _x000a_-2.510844,51.399367 _x000a_-2.510844,51.516387 _x000a_-2.659936,51.516387"/>
    <s v="United Kingdom"/>
    <s v="GB"/>
    <s v="Bristol, England"/>
    <s v="7f15dd80ac78ef40"/>
    <s v="Bristol"/>
    <s v="city"/>
    <s v="https://api.twitter.com/1.1/geo/id/7f15dd80ac78ef40.json"/>
    <n v="1"/>
    <s v="30"/>
    <s v="30"/>
    <n v="1"/>
    <n v="5.555555555555555"/>
    <n v="0"/>
    <n v="0"/>
    <n v="0"/>
    <n v="0"/>
    <n v="17"/>
    <n v="94.44444444444444"/>
    <n v="18"/>
  </r>
  <r>
    <s v="skyglowberlin"/>
    <s v="tschfflr"/>
    <m/>
    <m/>
    <m/>
    <m/>
    <m/>
    <m/>
    <m/>
    <m/>
    <s v="No"/>
    <n v="15"/>
    <m/>
    <m/>
    <x v="0"/>
    <d v="2018-12-12T15:45:22.000"/>
    <s v="@nlpado @tschfflr During the late winter, wake up times on free days track with sunrise. @tschfflr and I showed this is visible in twitter data, but similar studies with sleep journals, questionnaires, etc. have been done in the past. https://t.co/Z6VCket8rU (3/) https://t.co/Gh6mZ5Pzj2"/>
    <s v="https://www.aaai.org/ocs/index.php/ICWSM/ICWSM16/paper/view/13080"/>
    <s v="aaai.org"/>
    <x v="1"/>
    <s v="https://pbs.twimg.com/media/DuOieTxWwAAXxHA.jpg"/>
    <s v="https://pbs.twimg.com/media/DuOieTxWwAAXxHA.jpg"/>
    <x v="5"/>
    <s v="https://twitter.com/#!/skyglowberlin/status/1072880094262280194"/>
    <m/>
    <m/>
    <s v="1072880094262280194"/>
    <s v="1072879143375785985"/>
    <b v="0"/>
    <n v="1"/>
    <s v="313813951"/>
    <b v="0"/>
    <s v="en"/>
    <m/>
    <s v=""/>
    <b v="0"/>
    <n v="0"/>
    <s v=""/>
    <s v="Twitter Web Client"/>
    <b v="0"/>
    <s v="1072879143375785985"/>
    <s v="Tweet"/>
    <n v="0"/>
    <n v="0"/>
    <m/>
    <m/>
    <m/>
    <m/>
    <m/>
    <m/>
    <m/>
    <m/>
    <n v="1"/>
    <s v="23"/>
    <s v="23"/>
    <m/>
    <m/>
    <m/>
    <m/>
    <m/>
    <m/>
    <m/>
    <m/>
    <m/>
  </r>
  <r>
    <s v="roguechi"/>
    <s v="farbandish"/>
    <m/>
    <m/>
    <m/>
    <m/>
    <m/>
    <m/>
    <m/>
    <m/>
    <s v="No"/>
    <n v="17"/>
    <m/>
    <m/>
    <x v="0"/>
    <d v="2018-12-14T21:31:29.000"/>
    <s v="@aquigley @farbandish we've known about varied emoji meanings (dependent on culture, platform, etc) for some time now [1]!_x000a__x000a_[1] Miller, Thebault-Spieker, Chang, Johnson, Terveen, and Hecht. &quot;Blissfully happy or ready to fight: Varying Interpretations of Emoji&quot;. Proceedings of ICWSM 2016."/>
    <m/>
    <m/>
    <x v="1"/>
    <m/>
    <s v="http://pbs.twimg.com/profile_images/1042887659205537792/aNgVxB4o_normal.jpg"/>
    <x v="6"/>
    <s v="https://twitter.com/#!/roguechi/status/1073691974937370630"/>
    <m/>
    <m/>
    <s v="1073691974937370630"/>
    <s v="1073690042340564993"/>
    <b v="0"/>
    <n v="1"/>
    <s v="15219932"/>
    <b v="0"/>
    <s v="en"/>
    <m/>
    <s v=""/>
    <b v="0"/>
    <n v="0"/>
    <s v=""/>
    <s v="TweetDeck"/>
    <b v="0"/>
    <s v="1073690042340564993"/>
    <s v="Tweet"/>
    <n v="0"/>
    <n v="0"/>
    <m/>
    <m/>
    <m/>
    <m/>
    <m/>
    <m/>
    <m/>
    <m/>
    <n v="1"/>
    <s v="22"/>
    <s v="22"/>
    <m/>
    <m/>
    <m/>
    <m/>
    <m/>
    <m/>
    <m/>
    <m/>
    <m/>
  </r>
  <r>
    <s v="skairam"/>
    <s v="skairam"/>
    <m/>
    <m/>
    <m/>
    <m/>
    <m/>
    <m/>
    <m/>
    <m/>
    <s v="No"/>
    <n v="19"/>
    <m/>
    <m/>
    <x v="2"/>
    <d v="2018-12-17T18:52:07.000"/>
    <s v="Any Twitter friends interested in organizing an ICWSM 2019 workshop on one of the following topics: livestreaming, chat, emoji, community moderation (or some other related topic)? https://t.co/z8zVgtqt7g"/>
    <s v="https://www.icwsm.org/2019/submitting/workshops/"/>
    <s v="icwsm.org"/>
    <x v="1"/>
    <m/>
    <s v="http://pbs.twimg.com/profile_images/654771740707450880/O2xKsPRW_normal.jpg"/>
    <x v="7"/>
    <s v="https://twitter.com/#!/skairam/status/1074739030623801347"/>
    <m/>
    <m/>
    <s v="1074739030623801347"/>
    <m/>
    <b v="0"/>
    <n v="2"/>
    <s v=""/>
    <b v="0"/>
    <s v="en"/>
    <m/>
    <s v=""/>
    <b v="0"/>
    <n v="0"/>
    <s v=""/>
    <s v="Twitter Web Client"/>
    <b v="0"/>
    <s v="1074739030623801347"/>
    <s v="Tweet"/>
    <n v="0"/>
    <n v="0"/>
    <m/>
    <m/>
    <m/>
    <m/>
    <m/>
    <m/>
    <m/>
    <m/>
    <n v="1"/>
    <s v="4"/>
    <s v="4"/>
    <n v="0"/>
    <n v="0"/>
    <n v="0"/>
    <n v="0"/>
    <n v="0"/>
    <n v="0"/>
    <n v="26"/>
    <n v="100"/>
    <n v="26"/>
  </r>
  <r>
    <s v="fish_globe"/>
    <s v="chiclix"/>
    <m/>
    <m/>
    <m/>
    <m/>
    <m/>
    <m/>
    <m/>
    <m/>
    <s v="No"/>
    <n v="20"/>
    <m/>
    <m/>
    <x v="0"/>
    <d v="2018-12-19T08:08:4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9565903358939143/qiAB4fcI_normal.jpg"/>
    <x v="8"/>
    <s v="https://twitter.com/#!/fish_globe/status/1075301901069996032"/>
    <m/>
    <m/>
    <s v="1075301901069996032"/>
    <m/>
    <b v="0"/>
    <n v="0"/>
    <s v=""/>
    <b v="0"/>
    <s v="ko"/>
    <m/>
    <s v=""/>
    <b v="0"/>
    <n v="116"/>
    <s v="1075301787488243712"/>
    <s v="Twitter for iPhone"/>
    <b v="0"/>
    <s v="1075301787488243712"/>
    <s v="Tweet"/>
    <n v="0"/>
    <n v="0"/>
    <m/>
    <m/>
    <m/>
    <m/>
    <m/>
    <m/>
    <m/>
    <m/>
    <n v="1"/>
    <s v="1"/>
    <s v="1"/>
    <n v="0"/>
    <n v="0"/>
    <n v="1"/>
    <n v="3.8461538461538463"/>
    <n v="1"/>
    <n v="3.8461538461538463"/>
    <n v="25"/>
    <n v="96.15384615384616"/>
    <n v="26"/>
  </r>
  <r>
    <s v="theeluwin"/>
    <s v="chiclix"/>
    <m/>
    <m/>
    <m/>
    <m/>
    <m/>
    <m/>
    <m/>
    <m/>
    <s v="No"/>
    <n v="21"/>
    <m/>
    <m/>
    <x v="0"/>
    <d v="2018-12-19T08:09:2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2446531490512899/J12Jxr8R_normal.jpg"/>
    <x v="9"/>
    <s v="https://twitter.com/#!/theeluwin/status/1075302060826931201"/>
    <m/>
    <m/>
    <s v="1075302060826931201"/>
    <m/>
    <b v="0"/>
    <n v="0"/>
    <s v=""/>
    <b v="0"/>
    <s v="ko"/>
    <m/>
    <s v=""/>
    <b v="0"/>
    <n v="116"/>
    <s v="1075301787488243712"/>
    <s v="Twitter for iPhone"/>
    <b v="0"/>
    <s v="1075301787488243712"/>
    <s v="Tweet"/>
    <n v="0"/>
    <n v="0"/>
    <m/>
    <m/>
    <m/>
    <m/>
    <m/>
    <m/>
    <m/>
    <m/>
    <n v="1"/>
    <s v="1"/>
    <s v="1"/>
    <n v="0"/>
    <n v="0"/>
    <n v="1"/>
    <n v="3.8461538461538463"/>
    <n v="1"/>
    <n v="3.8461538461538463"/>
    <n v="25"/>
    <n v="96.15384615384616"/>
    <n v="26"/>
  </r>
  <r>
    <s v="lightspeeer"/>
    <s v="chiclix"/>
    <m/>
    <m/>
    <m/>
    <m/>
    <m/>
    <m/>
    <m/>
    <m/>
    <s v="No"/>
    <n v="22"/>
    <m/>
    <m/>
    <x v="0"/>
    <d v="2018-12-19T08:09:3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875582600588304384/JpOTu_GC_normal.jpg"/>
    <x v="10"/>
    <s v="https://twitter.com/#!/lightspeeer/status/1075302090694479872"/>
    <m/>
    <m/>
    <s v="1075302090694479872"/>
    <m/>
    <b v="0"/>
    <n v="0"/>
    <s v=""/>
    <b v="0"/>
    <s v="ko"/>
    <m/>
    <s v=""/>
    <b v="0"/>
    <n v="116"/>
    <s v="1075301787488243712"/>
    <s v="Twitter for Android"/>
    <b v="0"/>
    <s v="1075301787488243712"/>
    <s v="Tweet"/>
    <n v="0"/>
    <n v="0"/>
    <m/>
    <m/>
    <m/>
    <m/>
    <m/>
    <m/>
    <m/>
    <m/>
    <n v="1"/>
    <s v="1"/>
    <s v="1"/>
    <n v="0"/>
    <n v="0"/>
    <n v="1"/>
    <n v="3.8461538461538463"/>
    <n v="1"/>
    <n v="3.8461538461538463"/>
    <n v="25"/>
    <n v="96.15384615384616"/>
    <n v="26"/>
  </r>
  <r>
    <s v="worrynet"/>
    <s v="chiclix"/>
    <m/>
    <m/>
    <m/>
    <m/>
    <m/>
    <m/>
    <m/>
    <m/>
    <s v="No"/>
    <n v="23"/>
    <m/>
    <m/>
    <x v="0"/>
    <d v="2018-12-19T08:11:4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56790931637678080/TWMFOeyw_normal.jpg"/>
    <x v="11"/>
    <s v="https://twitter.com/#!/worrynet/status/1075302659861635073"/>
    <m/>
    <m/>
    <s v="1075302659861635073"/>
    <m/>
    <b v="0"/>
    <n v="0"/>
    <s v=""/>
    <b v="0"/>
    <s v="ko"/>
    <m/>
    <s v=""/>
    <b v="0"/>
    <n v="116"/>
    <s v="1075301787488243712"/>
    <s v="Twitter Web Client"/>
    <b v="0"/>
    <s v="1075301787488243712"/>
    <s v="Tweet"/>
    <n v="0"/>
    <n v="0"/>
    <m/>
    <m/>
    <m/>
    <m/>
    <m/>
    <m/>
    <m/>
    <m/>
    <n v="1"/>
    <s v="1"/>
    <s v="1"/>
    <n v="0"/>
    <n v="0"/>
    <n v="1"/>
    <n v="3.8461538461538463"/>
    <n v="1"/>
    <n v="3.8461538461538463"/>
    <n v="25"/>
    <n v="96.15384615384616"/>
    <n v="26"/>
  </r>
  <r>
    <s v="bckt1999"/>
    <s v="chiclix"/>
    <m/>
    <m/>
    <m/>
    <m/>
    <m/>
    <m/>
    <m/>
    <m/>
    <s v="No"/>
    <n v="24"/>
    <m/>
    <m/>
    <x v="0"/>
    <d v="2018-12-19T08:13:5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3762272579805184/RIY2pJev_normal.jpg"/>
    <x v="12"/>
    <s v="https://twitter.com/#!/bckt1999/status/1075303194169733121"/>
    <m/>
    <m/>
    <s v="1075303194169733121"/>
    <m/>
    <b v="0"/>
    <n v="0"/>
    <s v=""/>
    <b v="0"/>
    <s v="ko"/>
    <m/>
    <s v=""/>
    <b v="0"/>
    <n v="116"/>
    <s v="1075301787488243712"/>
    <s v="Twitter for iPhone"/>
    <b v="0"/>
    <s v="1075301787488243712"/>
    <s v="Tweet"/>
    <n v="0"/>
    <n v="0"/>
    <m/>
    <m/>
    <m/>
    <m/>
    <m/>
    <m/>
    <m/>
    <m/>
    <n v="1"/>
    <s v="1"/>
    <s v="1"/>
    <n v="0"/>
    <n v="0"/>
    <n v="1"/>
    <n v="3.8461538461538463"/>
    <n v="1"/>
    <n v="3.8461538461538463"/>
    <n v="25"/>
    <n v="96.15384615384616"/>
    <n v="26"/>
  </r>
  <r>
    <s v="soup0408"/>
    <s v="chiclix"/>
    <m/>
    <m/>
    <m/>
    <m/>
    <m/>
    <m/>
    <m/>
    <m/>
    <s v="No"/>
    <n v="25"/>
    <m/>
    <m/>
    <x v="0"/>
    <d v="2018-12-19T08:16:5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866503405245579264/Mq6s7TYt_normal.jpg"/>
    <x v="13"/>
    <s v="https://twitter.com/#!/soup0408/status/1075303958933979136"/>
    <m/>
    <m/>
    <s v="1075303958933979136"/>
    <m/>
    <b v="0"/>
    <n v="0"/>
    <s v=""/>
    <b v="0"/>
    <s v="ko"/>
    <m/>
    <s v=""/>
    <b v="0"/>
    <n v="116"/>
    <s v="1075301787488243712"/>
    <s v="Twitter for iPhone"/>
    <b v="0"/>
    <s v="1075301787488243712"/>
    <s v="Tweet"/>
    <n v="0"/>
    <n v="0"/>
    <m/>
    <m/>
    <m/>
    <m/>
    <m/>
    <m/>
    <m/>
    <m/>
    <n v="1"/>
    <s v="1"/>
    <s v="1"/>
    <n v="0"/>
    <n v="0"/>
    <n v="1"/>
    <n v="3.8461538461538463"/>
    <n v="1"/>
    <n v="3.8461538461538463"/>
    <n v="25"/>
    <n v="96.15384615384616"/>
    <n v="26"/>
  </r>
  <r>
    <s v="new_newbie10"/>
    <s v="chiclix"/>
    <m/>
    <m/>
    <m/>
    <m/>
    <m/>
    <m/>
    <m/>
    <m/>
    <s v="No"/>
    <n v="26"/>
    <m/>
    <m/>
    <x v="0"/>
    <d v="2018-12-19T08:19:3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884248726746693632/fuNAz5i7_normal.jpg"/>
    <x v="14"/>
    <s v="https://twitter.com/#!/new_newbie10/status/1075304629129244672"/>
    <m/>
    <m/>
    <s v="1075304629129244672"/>
    <m/>
    <b v="0"/>
    <n v="0"/>
    <s v=""/>
    <b v="0"/>
    <s v="ko"/>
    <m/>
    <s v=""/>
    <b v="0"/>
    <n v="116"/>
    <s v="1075301787488243712"/>
    <s v="Twitter for Android"/>
    <b v="0"/>
    <s v="1075301787488243712"/>
    <s v="Tweet"/>
    <n v="0"/>
    <n v="0"/>
    <m/>
    <m/>
    <m/>
    <m/>
    <m/>
    <m/>
    <m/>
    <m/>
    <n v="1"/>
    <s v="1"/>
    <s v="1"/>
    <n v="0"/>
    <n v="0"/>
    <n v="1"/>
    <n v="3.8461538461538463"/>
    <n v="1"/>
    <n v="3.8461538461538463"/>
    <n v="25"/>
    <n v="96.15384615384616"/>
    <n v="26"/>
  </r>
  <r>
    <s v="old_tavern"/>
    <s v="chiclix"/>
    <m/>
    <m/>
    <m/>
    <m/>
    <m/>
    <m/>
    <m/>
    <m/>
    <s v="No"/>
    <n v="27"/>
    <m/>
    <m/>
    <x v="0"/>
    <d v="2018-12-19T08:20:1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686926251584442369/-foCcX9o_normal.png"/>
    <x v="15"/>
    <s v="https://twitter.com/#!/old_tavern/status/1075304794636541952"/>
    <m/>
    <m/>
    <s v="1075304794636541952"/>
    <m/>
    <b v="0"/>
    <n v="0"/>
    <s v=""/>
    <b v="0"/>
    <s v="ko"/>
    <m/>
    <s v=""/>
    <b v="0"/>
    <n v="116"/>
    <s v="1075301787488243712"/>
    <s v="Twitter Web Client"/>
    <b v="0"/>
    <s v="1075301787488243712"/>
    <s v="Tweet"/>
    <n v="0"/>
    <n v="0"/>
    <m/>
    <m/>
    <m/>
    <m/>
    <m/>
    <m/>
    <m/>
    <m/>
    <n v="1"/>
    <s v="1"/>
    <s v="1"/>
    <n v="0"/>
    <n v="0"/>
    <n v="1"/>
    <n v="3.8461538461538463"/>
    <n v="1"/>
    <n v="3.8461538461538463"/>
    <n v="25"/>
    <n v="96.15384615384616"/>
    <n v="26"/>
  </r>
  <r>
    <s v="ilovemyvulcan"/>
    <s v="chiclix"/>
    <m/>
    <m/>
    <m/>
    <m/>
    <m/>
    <m/>
    <m/>
    <m/>
    <s v="No"/>
    <n v="28"/>
    <m/>
    <m/>
    <x v="0"/>
    <d v="2018-12-19T08:21:0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5648671608295424/6Mf7orPh_normal.jpg"/>
    <x v="16"/>
    <s v="https://twitter.com/#!/ilovemyvulcan/status/1075304998626516993"/>
    <m/>
    <m/>
    <s v="1075304998626516993"/>
    <m/>
    <b v="0"/>
    <n v="0"/>
    <s v=""/>
    <b v="0"/>
    <s v="ko"/>
    <m/>
    <s v=""/>
    <b v="0"/>
    <n v="116"/>
    <s v="1075301787488243712"/>
    <s v="Twitter for Android"/>
    <b v="0"/>
    <s v="1075301787488243712"/>
    <s v="Tweet"/>
    <n v="0"/>
    <n v="0"/>
    <m/>
    <m/>
    <m/>
    <m/>
    <m/>
    <m/>
    <m/>
    <m/>
    <n v="1"/>
    <s v="1"/>
    <s v="1"/>
    <n v="0"/>
    <n v="0"/>
    <n v="1"/>
    <n v="3.8461538461538463"/>
    <n v="1"/>
    <n v="3.8461538461538463"/>
    <n v="25"/>
    <n v="96.15384615384616"/>
    <n v="26"/>
  </r>
  <r>
    <s v="grturtledosa"/>
    <s v="chiclix"/>
    <m/>
    <m/>
    <m/>
    <m/>
    <m/>
    <m/>
    <m/>
    <m/>
    <s v="No"/>
    <n v="29"/>
    <m/>
    <m/>
    <x v="0"/>
    <d v="2018-12-19T08:22:1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1235273797718016/zVWeDpTm_normal.jpg"/>
    <x v="17"/>
    <s v="https://twitter.com/#!/grturtledosa/status/1075305290315100160"/>
    <m/>
    <m/>
    <s v="1075305290315100160"/>
    <m/>
    <b v="0"/>
    <n v="0"/>
    <s v=""/>
    <b v="0"/>
    <s v="ko"/>
    <m/>
    <s v=""/>
    <b v="0"/>
    <n v="116"/>
    <s v="1075301787488243712"/>
    <s v="Twitter Web Client"/>
    <b v="0"/>
    <s v="1075301787488243712"/>
    <s v="Tweet"/>
    <n v="0"/>
    <n v="0"/>
    <m/>
    <m/>
    <m/>
    <m/>
    <m/>
    <m/>
    <m/>
    <m/>
    <n v="1"/>
    <s v="1"/>
    <s v="1"/>
    <n v="0"/>
    <n v="0"/>
    <n v="1"/>
    <n v="3.8461538461538463"/>
    <n v="1"/>
    <n v="3.8461538461538463"/>
    <n v="25"/>
    <n v="96.15384615384616"/>
    <n v="26"/>
  </r>
  <r>
    <s v="droid_is_future"/>
    <s v="chiclix"/>
    <m/>
    <m/>
    <m/>
    <m/>
    <m/>
    <m/>
    <m/>
    <m/>
    <s v="No"/>
    <n v="30"/>
    <m/>
    <m/>
    <x v="0"/>
    <d v="2018-12-19T08:26:1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4906686052192256/mTrVnJO0_normal.png"/>
    <x v="18"/>
    <s v="https://twitter.com/#!/droid_is_future/status/1075306320595566592"/>
    <m/>
    <m/>
    <s v="1075306320595566592"/>
    <m/>
    <b v="0"/>
    <n v="0"/>
    <s v=""/>
    <b v="0"/>
    <s v="ko"/>
    <m/>
    <s v=""/>
    <b v="0"/>
    <n v="116"/>
    <s v="1075301787488243712"/>
    <s v="Twitter for iPhone"/>
    <b v="0"/>
    <s v="1075301787488243712"/>
    <s v="Tweet"/>
    <n v="0"/>
    <n v="0"/>
    <m/>
    <m/>
    <m/>
    <m/>
    <m/>
    <m/>
    <m/>
    <m/>
    <n v="1"/>
    <s v="1"/>
    <s v="1"/>
    <n v="0"/>
    <n v="0"/>
    <n v="1"/>
    <n v="3.8461538461538463"/>
    <n v="1"/>
    <n v="3.8461538461538463"/>
    <n v="25"/>
    <n v="96.15384615384616"/>
    <n v="26"/>
  </r>
  <r>
    <s v="ne_o5"/>
    <s v="chiclix"/>
    <m/>
    <m/>
    <m/>
    <m/>
    <m/>
    <m/>
    <m/>
    <m/>
    <s v="No"/>
    <n v="31"/>
    <m/>
    <m/>
    <x v="0"/>
    <d v="2018-12-19T08:29:27.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35023943789240320/GFda6q2v_normal.jpg"/>
    <x v="19"/>
    <s v="https://twitter.com/#!/ne_o5/status/1075307107216384000"/>
    <m/>
    <m/>
    <s v="1075307107216384000"/>
    <m/>
    <b v="0"/>
    <n v="0"/>
    <s v=""/>
    <b v="0"/>
    <s v="ko"/>
    <m/>
    <s v=""/>
    <b v="0"/>
    <n v="116"/>
    <s v="1075301787488243712"/>
    <s v="Twitter Web Client"/>
    <b v="0"/>
    <s v="1075301787488243712"/>
    <s v="Tweet"/>
    <n v="0"/>
    <n v="0"/>
    <m/>
    <m/>
    <m/>
    <m/>
    <m/>
    <m/>
    <m/>
    <m/>
    <n v="1"/>
    <s v="1"/>
    <s v="1"/>
    <n v="0"/>
    <n v="0"/>
    <n v="1"/>
    <n v="3.8461538461538463"/>
    <n v="1"/>
    <n v="3.8461538461538463"/>
    <n v="25"/>
    <n v="96.15384615384616"/>
    <n v="26"/>
  </r>
  <r>
    <s v="freiabereinsam_"/>
    <s v="chiclix"/>
    <m/>
    <m/>
    <m/>
    <m/>
    <m/>
    <m/>
    <m/>
    <m/>
    <s v="No"/>
    <n v="32"/>
    <m/>
    <m/>
    <x v="0"/>
    <d v="2018-12-19T08:32:3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884059406073077761/7tgliJu4_normal.jpg"/>
    <x v="20"/>
    <s v="https://twitter.com/#!/freiabereinsam_/status/1075307897326776321"/>
    <m/>
    <m/>
    <s v="1075307897326776321"/>
    <m/>
    <b v="0"/>
    <n v="0"/>
    <s v=""/>
    <b v="0"/>
    <s v="ko"/>
    <m/>
    <s v=""/>
    <b v="0"/>
    <n v="116"/>
    <s v="1075301787488243712"/>
    <s v="Twitter for iPhone"/>
    <b v="0"/>
    <s v="1075301787488243712"/>
    <s v="Tweet"/>
    <n v="0"/>
    <n v="0"/>
    <m/>
    <m/>
    <m/>
    <m/>
    <m/>
    <m/>
    <m/>
    <m/>
    <n v="1"/>
    <s v="1"/>
    <s v="1"/>
    <n v="0"/>
    <n v="0"/>
    <n v="1"/>
    <n v="3.8461538461538463"/>
    <n v="1"/>
    <n v="3.8461538461538463"/>
    <n v="25"/>
    <n v="96.15384615384616"/>
    <n v="26"/>
  </r>
  <r>
    <s v="jongwon1917"/>
    <s v="chiclix"/>
    <m/>
    <m/>
    <m/>
    <m/>
    <m/>
    <m/>
    <m/>
    <m/>
    <s v="No"/>
    <n v="33"/>
    <m/>
    <m/>
    <x v="0"/>
    <d v="2018-12-19T08:37:3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61163013687361536/cgscqgD__normal.jpg"/>
    <x v="21"/>
    <s v="https://twitter.com/#!/jongwon1917/status/1075309136194072577"/>
    <m/>
    <m/>
    <s v="1075309136194072577"/>
    <m/>
    <b v="0"/>
    <n v="0"/>
    <s v=""/>
    <b v="0"/>
    <s v="ko"/>
    <m/>
    <s v=""/>
    <b v="0"/>
    <n v="116"/>
    <s v="1075301787488243712"/>
    <s v="Twitter Web Client"/>
    <b v="0"/>
    <s v="1075301787488243712"/>
    <s v="Tweet"/>
    <n v="0"/>
    <n v="0"/>
    <m/>
    <m/>
    <m/>
    <m/>
    <m/>
    <m/>
    <m/>
    <m/>
    <n v="1"/>
    <s v="1"/>
    <s v="1"/>
    <n v="0"/>
    <n v="0"/>
    <n v="1"/>
    <n v="3.8461538461538463"/>
    <n v="1"/>
    <n v="3.8461538461538463"/>
    <n v="25"/>
    <n v="96.15384615384616"/>
    <n v="26"/>
  </r>
  <r>
    <s v="jmaen1037"/>
    <s v="chiclix"/>
    <m/>
    <m/>
    <m/>
    <m/>
    <m/>
    <m/>
    <m/>
    <m/>
    <s v="No"/>
    <n v="34"/>
    <m/>
    <m/>
    <x v="0"/>
    <d v="2018-12-19T08:37:5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19056878083403776/arhSy2rj_normal.jpg"/>
    <x v="22"/>
    <s v="https://twitter.com/#!/jmaen1037/status/1075309244004483072"/>
    <m/>
    <m/>
    <s v="1075309244004483072"/>
    <m/>
    <b v="0"/>
    <n v="0"/>
    <s v=""/>
    <b v="0"/>
    <s v="ko"/>
    <m/>
    <s v=""/>
    <b v="0"/>
    <n v="116"/>
    <s v="1075301787488243712"/>
    <s v="Twitter Web Client"/>
    <b v="0"/>
    <s v="1075301787488243712"/>
    <s v="Tweet"/>
    <n v="0"/>
    <n v="0"/>
    <m/>
    <m/>
    <m/>
    <m/>
    <m/>
    <m/>
    <m/>
    <m/>
    <n v="1"/>
    <s v="1"/>
    <s v="1"/>
    <n v="0"/>
    <n v="0"/>
    <n v="1"/>
    <n v="3.8461538461538463"/>
    <n v="1"/>
    <n v="3.8461538461538463"/>
    <n v="25"/>
    <n v="96.15384615384616"/>
    <n v="26"/>
  </r>
  <r>
    <s v="flowerof_sin"/>
    <s v="chiclix"/>
    <m/>
    <m/>
    <m/>
    <m/>
    <m/>
    <m/>
    <m/>
    <m/>
    <s v="No"/>
    <n v="35"/>
    <m/>
    <m/>
    <x v="0"/>
    <d v="2018-12-19T08:42:28.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80487187551498240/vdsF0llI_normal.jpg"/>
    <x v="23"/>
    <s v="https://twitter.com/#!/flowerof_sin/status/1075310384230232065"/>
    <m/>
    <m/>
    <s v="1075310384230232065"/>
    <m/>
    <b v="0"/>
    <n v="0"/>
    <s v=""/>
    <b v="0"/>
    <s v="ko"/>
    <m/>
    <s v=""/>
    <b v="0"/>
    <n v="116"/>
    <s v="1075301787488243712"/>
    <s v="Twitter for Android"/>
    <b v="0"/>
    <s v="1075301787488243712"/>
    <s v="Tweet"/>
    <n v="0"/>
    <n v="0"/>
    <m/>
    <m/>
    <m/>
    <m/>
    <m/>
    <m/>
    <m/>
    <m/>
    <n v="1"/>
    <s v="1"/>
    <s v="1"/>
    <n v="0"/>
    <n v="0"/>
    <n v="1"/>
    <n v="3.8461538461538463"/>
    <n v="1"/>
    <n v="3.8461538461538463"/>
    <n v="25"/>
    <n v="96.15384615384616"/>
    <n v="26"/>
  </r>
  <r>
    <s v="describer7"/>
    <s v="chiclix"/>
    <m/>
    <m/>
    <m/>
    <m/>
    <m/>
    <m/>
    <m/>
    <m/>
    <s v="No"/>
    <n v="36"/>
    <m/>
    <m/>
    <x v="0"/>
    <d v="2018-12-19T08:42:5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854862338503069697/NHSH1nc8_normal.jpg"/>
    <x v="24"/>
    <s v="https://twitter.com/#!/describer7/status/1075310481240256513"/>
    <m/>
    <m/>
    <s v="1075310481240256513"/>
    <m/>
    <b v="0"/>
    <n v="0"/>
    <s v=""/>
    <b v="0"/>
    <s v="ko"/>
    <m/>
    <s v=""/>
    <b v="0"/>
    <n v="116"/>
    <s v="1075301787488243712"/>
    <s v="Twitter Web Client"/>
    <b v="0"/>
    <s v="1075301787488243712"/>
    <s v="Tweet"/>
    <n v="0"/>
    <n v="0"/>
    <m/>
    <m/>
    <m/>
    <m/>
    <m/>
    <m/>
    <m/>
    <m/>
    <n v="1"/>
    <s v="1"/>
    <s v="1"/>
    <n v="0"/>
    <n v="0"/>
    <n v="1"/>
    <n v="3.8461538461538463"/>
    <n v="1"/>
    <n v="3.8461538461538463"/>
    <n v="25"/>
    <n v="96.15384615384616"/>
    <n v="26"/>
  </r>
  <r>
    <s v="mcc1928"/>
    <s v="chiclix"/>
    <m/>
    <m/>
    <m/>
    <m/>
    <m/>
    <m/>
    <m/>
    <m/>
    <s v="No"/>
    <n v="37"/>
    <m/>
    <m/>
    <x v="0"/>
    <d v="2018-12-19T08:45:5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06445083481104385/qPImw75q_normal.jpg"/>
    <x v="25"/>
    <s v="https://twitter.com/#!/mcc1928/status/1075311255412297728"/>
    <m/>
    <m/>
    <s v="1075311255412297728"/>
    <m/>
    <b v="0"/>
    <n v="0"/>
    <s v=""/>
    <b v="0"/>
    <s v="ko"/>
    <m/>
    <s v=""/>
    <b v="0"/>
    <n v="116"/>
    <s v="1075301787488243712"/>
    <s v="Twitter for iPhone"/>
    <b v="0"/>
    <s v="1075301787488243712"/>
    <s v="Tweet"/>
    <n v="0"/>
    <n v="0"/>
    <m/>
    <m/>
    <m/>
    <m/>
    <m/>
    <m/>
    <m/>
    <m/>
    <n v="1"/>
    <s v="1"/>
    <s v="1"/>
    <n v="0"/>
    <n v="0"/>
    <n v="1"/>
    <n v="3.8461538461538463"/>
    <n v="1"/>
    <n v="3.8461538461538463"/>
    <n v="25"/>
    <n v="96.15384615384616"/>
    <n v="26"/>
  </r>
  <r>
    <s v="kkobbiflowerain"/>
    <s v="chiclix"/>
    <m/>
    <m/>
    <m/>
    <m/>
    <m/>
    <m/>
    <m/>
    <m/>
    <s v="No"/>
    <n v="38"/>
    <m/>
    <m/>
    <x v="0"/>
    <d v="2018-12-19T08:50:1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45207244772532224/y1eOUw5J_normal.jpg"/>
    <x v="26"/>
    <s v="https://twitter.com/#!/kkobbiflowerain/status/1075312324880125952"/>
    <m/>
    <m/>
    <s v="1075312324880125952"/>
    <m/>
    <b v="0"/>
    <n v="0"/>
    <s v=""/>
    <b v="0"/>
    <s v="ko"/>
    <m/>
    <s v=""/>
    <b v="0"/>
    <n v="116"/>
    <s v="1075301787488243712"/>
    <s v="Twitter for Android"/>
    <b v="0"/>
    <s v="1075301787488243712"/>
    <s v="Tweet"/>
    <n v="0"/>
    <n v="0"/>
    <m/>
    <m/>
    <m/>
    <m/>
    <m/>
    <m/>
    <m/>
    <m/>
    <n v="1"/>
    <s v="1"/>
    <s v="1"/>
    <n v="0"/>
    <n v="0"/>
    <n v="1"/>
    <n v="3.8461538461538463"/>
    <n v="1"/>
    <n v="3.8461538461538463"/>
    <n v="25"/>
    <n v="96.15384615384616"/>
    <n v="26"/>
  </r>
  <r>
    <s v="_honey1215"/>
    <s v="chiclix"/>
    <m/>
    <m/>
    <m/>
    <m/>
    <m/>
    <m/>
    <m/>
    <m/>
    <s v="No"/>
    <n v="39"/>
    <m/>
    <m/>
    <x v="0"/>
    <d v="2018-12-19T08:51:0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5299947128381440/QvpgvlnO_normal.jpg"/>
    <x v="27"/>
    <s v="https://twitter.com/#!/_honey1215/status/1075312552924524545"/>
    <m/>
    <m/>
    <s v="1075312552924524545"/>
    <m/>
    <b v="0"/>
    <n v="0"/>
    <s v=""/>
    <b v="0"/>
    <s v="ko"/>
    <m/>
    <s v=""/>
    <b v="0"/>
    <n v="116"/>
    <s v="1075301787488243712"/>
    <s v="Twitter for Android"/>
    <b v="0"/>
    <s v="1075301787488243712"/>
    <s v="Tweet"/>
    <n v="0"/>
    <n v="0"/>
    <m/>
    <m/>
    <m/>
    <m/>
    <m/>
    <m/>
    <m/>
    <m/>
    <n v="1"/>
    <s v="1"/>
    <s v="1"/>
    <n v="0"/>
    <n v="0"/>
    <n v="1"/>
    <n v="3.8461538461538463"/>
    <n v="1"/>
    <n v="3.8461538461538463"/>
    <n v="25"/>
    <n v="96.15384615384616"/>
    <n v="26"/>
  </r>
  <r>
    <s v="kmo339"/>
    <s v="chiclix"/>
    <m/>
    <m/>
    <m/>
    <m/>
    <m/>
    <m/>
    <m/>
    <m/>
    <s v="No"/>
    <n v="40"/>
    <m/>
    <m/>
    <x v="0"/>
    <d v="2018-12-19T08:51:2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4203973140140033/OldTu7TR_normal.jpg"/>
    <x v="28"/>
    <s v="https://twitter.com/#!/kmo339/status/1075312630561009664"/>
    <m/>
    <m/>
    <s v="1075312630561009664"/>
    <m/>
    <b v="0"/>
    <n v="0"/>
    <s v=""/>
    <b v="0"/>
    <s v="ko"/>
    <m/>
    <s v=""/>
    <b v="0"/>
    <n v="116"/>
    <s v="1075301787488243712"/>
    <s v="Twitter for Android"/>
    <b v="0"/>
    <s v="1075301787488243712"/>
    <s v="Tweet"/>
    <n v="0"/>
    <n v="0"/>
    <m/>
    <m/>
    <m/>
    <m/>
    <m/>
    <m/>
    <m/>
    <m/>
    <n v="1"/>
    <s v="1"/>
    <s v="1"/>
    <n v="0"/>
    <n v="0"/>
    <n v="1"/>
    <n v="3.8461538461538463"/>
    <n v="1"/>
    <n v="3.8461538461538463"/>
    <n v="25"/>
    <n v="96.15384615384616"/>
    <n v="26"/>
  </r>
  <r>
    <s v="y_es_yes_"/>
    <s v="chiclix"/>
    <m/>
    <m/>
    <m/>
    <m/>
    <m/>
    <m/>
    <m/>
    <m/>
    <s v="No"/>
    <n v="41"/>
    <m/>
    <m/>
    <x v="0"/>
    <d v="2018-12-19T08:52:2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5310051722547200/K5EeusGI_normal.jpg"/>
    <x v="29"/>
    <s v="https://twitter.com/#!/y_es_yes_/status/1075312884480061440"/>
    <m/>
    <m/>
    <s v="1075312884480061440"/>
    <m/>
    <b v="0"/>
    <n v="0"/>
    <s v=""/>
    <b v="0"/>
    <s v="ko"/>
    <m/>
    <s v=""/>
    <b v="0"/>
    <n v="116"/>
    <s v="1075301787488243712"/>
    <s v="Twitter for Android"/>
    <b v="0"/>
    <s v="1075301787488243712"/>
    <s v="Tweet"/>
    <n v="0"/>
    <n v="0"/>
    <m/>
    <m/>
    <m/>
    <m/>
    <m/>
    <m/>
    <m/>
    <m/>
    <n v="1"/>
    <s v="1"/>
    <s v="1"/>
    <n v="0"/>
    <n v="0"/>
    <n v="1"/>
    <n v="3.8461538461538463"/>
    <n v="1"/>
    <n v="3.8461538461538463"/>
    <n v="25"/>
    <n v="96.15384615384616"/>
    <n v="26"/>
  </r>
  <r>
    <s v="ny38387"/>
    <s v="chiclix"/>
    <m/>
    <m/>
    <m/>
    <m/>
    <m/>
    <m/>
    <m/>
    <m/>
    <s v="No"/>
    <n v="42"/>
    <m/>
    <m/>
    <x v="0"/>
    <d v="2018-12-19T08:59:0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8730992230031360/NVIXUnqF_normal.jpg"/>
    <x v="30"/>
    <s v="https://twitter.com/#!/ny38387/status/1075314569235427328"/>
    <m/>
    <m/>
    <s v="1075314569235427328"/>
    <m/>
    <b v="0"/>
    <n v="0"/>
    <s v=""/>
    <b v="0"/>
    <s v="ko"/>
    <m/>
    <s v=""/>
    <b v="0"/>
    <n v="116"/>
    <s v="1075301787488243712"/>
    <s v="Twitter for iPhone"/>
    <b v="0"/>
    <s v="1075301787488243712"/>
    <s v="Tweet"/>
    <n v="0"/>
    <n v="0"/>
    <m/>
    <m/>
    <m/>
    <m/>
    <m/>
    <m/>
    <m/>
    <m/>
    <n v="1"/>
    <s v="1"/>
    <s v="1"/>
    <n v="0"/>
    <n v="0"/>
    <n v="1"/>
    <n v="3.8461538461538463"/>
    <n v="1"/>
    <n v="3.8461538461538463"/>
    <n v="25"/>
    <n v="96.15384615384616"/>
    <n v="26"/>
  </r>
  <r>
    <s v="olbbaem67"/>
    <s v="chiclix"/>
    <m/>
    <m/>
    <m/>
    <m/>
    <m/>
    <m/>
    <m/>
    <m/>
    <s v="No"/>
    <n v="43"/>
    <m/>
    <m/>
    <x v="0"/>
    <d v="2018-12-19T09:00:1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35898251013120000/v_JuUyqz_normal.jpg"/>
    <x v="31"/>
    <s v="https://twitter.com/#!/olbbaem67/status/1075314854909493249"/>
    <m/>
    <m/>
    <s v="1075314854909493249"/>
    <m/>
    <b v="0"/>
    <n v="0"/>
    <s v=""/>
    <b v="0"/>
    <s v="ko"/>
    <m/>
    <s v=""/>
    <b v="0"/>
    <n v="116"/>
    <s v="1075301787488243712"/>
    <s v="Twitter for Android"/>
    <b v="0"/>
    <s v="1075301787488243712"/>
    <s v="Tweet"/>
    <n v="0"/>
    <n v="0"/>
    <m/>
    <m/>
    <m/>
    <m/>
    <m/>
    <m/>
    <m/>
    <m/>
    <n v="1"/>
    <s v="1"/>
    <s v="1"/>
    <n v="0"/>
    <n v="0"/>
    <n v="1"/>
    <n v="3.8461538461538463"/>
    <n v="1"/>
    <n v="3.8461538461538463"/>
    <n v="25"/>
    <n v="96.15384615384616"/>
    <n v="26"/>
  </r>
  <r>
    <s v="hgy031"/>
    <s v="chiclix"/>
    <m/>
    <m/>
    <m/>
    <m/>
    <m/>
    <m/>
    <m/>
    <m/>
    <s v="No"/>
    <n v="44"/>
    <m/>
    <m/>
    <x v="0"/>
    <d v="2018-12-19T09:03:48.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27232603189927936/7oYYyn31_normal.jpg"/>
    <x v="32"/>
    <s v="https://twitter.com/#!/hgy031/status/1075315753409114112"/>
    <m/>
    <m/>
    <s v="1075315753409114112"/>
    <m/>
    <b v="0"/>
    <n v="0"/>
    <s v=""/>
    <b v="0"/>
    <s v="ko"/>
    <m/>
    <s v=""/>
    <b v="0"/>
    <n v="116"/>
    <s v="1075301787488243712"/>
    <s v="Twitter for Android"/>
    <b v="0"/>
    <s v="1075301787488243712"/>
    <s v="Tweet"/>
    <n v="0"/>
    <n v="0"/>
    <m/>
    <m/>
    <m/>
    <m/>
    <m/>
    <m/>
    <m/>
    <m/>
    <n v="1"/>
    <s v="1"/>
    <s v="1"/>
    <n v="0"/>
    <n v="0"/>
    <n v="1"/>
    <n v="3.8461538461538463"/>
    <n v="1"/>
    <n v="3.8461538461538463"/>
    <n v="25"/>
    <n v="96.15384615384616"/>
    <n v="26"/>
  </r>
  <r>
    <s v="shootingfemi_jy"/>
    <s v="chiclix"/>
    <m/>
    <m/>
    <m/>
    <m/>
    <m/>
    <m/>
    <m/>
    <m/>
    <s v="No"/>
    <n v="45"/>
    <m/>
    <m/>
    <x v="0"/>
    <d v="2018-12-19T09:05:2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1477309046112256/yFdsDrJ4_normal.jpg"/>
    <x v="33"/>
    <s v="https://twitter.com/#!/shootingfemi_jy/status/1075316163045814272"/>
    <m/>
    <m/>
    <s v="1075316163045814272"/>
    <m/>
    <b v="0"/>
    <n v="0"/>
    <s v=""/>
    <b v="0"/>
    <s v="ko"/>
    <m/>
    <s v=""/>
    <b v="0"/>
    <n v="116"/>
    <s v="1075301787488243712"/>
    <s v="Twitter for iPhone"/>
    <b v="0"/>
    <s v="1075301787488243712"/>
    <s v="Tweet"/>
    <n v="0"/>
    <n v="0"/>
    <m/>
    <m/>
    <m/>
    <m/>
    <m/>
    <m/>
    <m/>
    <m/>
    <n v="1"/>
    <s v="1"/>
    <s v="1"/>
    <n v="0"/>
    <n v="0"/>
    <n v="1"/>
    <n v="3.8461538461538463"/>
    <n v="1"/>
    <n v="3.8461538461538463"/>
    <n v="25"/>
    <n v="96.15384615384616"/>
    <n v="26"/>
  </r>
  <r>
    <s v="omgclh"/>
    <s v="chiclix"/>
    <m/>
    <m/>
    <m/>
    <m/>
    <m/>
    <m/>
    <m/>
    <m/>
    <s v="No"/>
    <n v="46"/>
    <m/>
    <m/>
    <x v="0"/>
    <d v="2018-12-19T09:05:2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01803739933052930/kND3NU8q_normal.jpg"/>
    <x v="34"/>
    <s v="https://twitter.com/#!/omgclh/status/1075316177650429953"/>
    <m/>
    <m/>
    <s v="1075316177650429953"/>
    <m/>
    <b v="0"/>
    <n v="0"/>
    <s v=""/>
    <b v="0"/>
    <s v="ko"/>
    <m/>
    <s v=""/>
    <b v="0"/>
    <n v="116"/>
    <s v="1075301787488243712"/>
    <s v="Twitter for iPhone"/>
    <b v="0"/>
    <s v="1075301787488243712"/>
    <s v="Tweet"/>
    <n v="0"/>
    <n v="0"/>
    <m/>
    <m/>
    <m/>
    <m/>
    <m/>
    <m/>
    <m/>
    <m/>
    <n v="1"/>
    <s v="1"/>
    <s v="1"/>
    <n v="0"/>
    <n v="0"/>
    <n v="1"/>
    <n v="3.8461538461538463"/>
    <n v="1"/>
    <n v="3.8461538461538463"/>
    <n v="25"/>
    <n v="96.15384615384616"/>
    <n v="26"/>
  </r>
  <r>
    <s v="gamja17000"/>
    <s v="chiclix"/>
    <m/>
    <m/>
    <m/>
    <m/>
    <m/>
    <m/>
    <m/>
    <m/>
    <s v="No"/>
    <n v="47"/>
    <m/>
    <m/>
    <x v="0"/>
    <d v="2018-12-19T09:09:0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4909241520029696/krSoGFs3_normal.png"/>
    <x v="35"/>
    <s v="https://twitter.com/#!/gamja17000/status/1075317083091525632"/>
    <m/>
    <m/>
    <s v="1075317083091525632"/>
    <m/>
    <b v="0"/>
    <n v="0"/>
    <s v=""/>
    <b v="0"/>
    <s v="ko"/>
    <m/>
    <s v=""/>
    <b v="0"/>
    <n v="116"/>
    <s v="1075301787488243712"/>
    <s v="Twitter for Android"/>
    <b v="0"/>
    <s v="1075301787488243712"/>
    <s v="Tweet"/>
    <n v="0"/>
    <n v="0"/>
    <m/>
    <m/>
    <m/>
    <m/>
    <m/>
    <m/>
    <m/>
    <m/>
    <n v="1"/>
    <s v="1"/>
    <s v="1"/>
    <n v="0"/>
    <n v="0"/>
    <n v="1"/>
    <n v="3.8461538461538463"/>
    <n v="1"/>
    <n v="3.8461538461538463"/>
    <n v="25"/>
    <n v="96.15384615384616"/>
    <n v="26"/>
  </r>
  <r>
    <s v="songyeon_l"/>
    <s v="chiclix"/>
    <m/>
    <m/>
    <m/>
    <m/>
    <m/>
    <m/>
    <m/>
    <m/>
    <s v="No"/>
    <n v="48"/>
    <m/>
    <m/>
    <x v="0"/>
    <d v="2018-12-19T09:14:2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13477395792211970/DCziowRE_normal.jpg"/>
    <x v="36"/>
    <s v="https://twitter.com/#!/songyeon_l/status/1075318409141747712"/>
    <m/>
    <m/>
    <s v="1075318409141747712"/>
    <m/>
    <b v="0"/>
    <n v="0"/>
    <s v=""/>
    <b v="0"/>
    <s v="ko"/>
    <m/>
    <s v=""/>
    <b v="0"/>
    <n v="116"/>
    <s v="1075301787488243712"/>
    <s v="Twitter for Android"/>
    <b v="0"/>
    <s v="1075301787488243712"/>
    <s v="Tweet"/>
    <n v="0"/>
    <n v="0"/>
    <m/>
    <m/>
    <m/>
    <m/>
    <m/>
    <m/>
    <m/>
    <m/>
    <n v="1"/>
    <s v="1"/>
    <s v="1"/>
    <n v="0"/>
    <n v="0"/>
    <n v="1"/>
    <n v="3.8461538461538463"/>
    <n v="1"/>
    <n v="3.8461538461538463"/>
    <n v="25"/>
    <n v="96.15384615384616"/>
    <n v="26"/>
  </r>
  <r>
    <s v="rockyee_ow"/>
    <s v="chiclix"/>
    <m/>
    <m/>
    <m/>
    <m/>
    <m/>
    <m/>
    <m/>
    <m/>
    <s v="No"/>
    <n v="49"/>
    <m/>
    <m/>
    <x v="0"/>
    <d v="2018-12-19T09:20:5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33012105446715392/lp-oTWBY_normal.jpg"/>
    <x v="37"/>
    <s v="https://twitter.com/#!/rockyee_ow/status/1075320044832190465"/>
    <m/>
    <m/>
    <s v="1075320044832190465"/>
    <m/>
    <b v="0"/>
    <n v="0"/>
    <s v=""/>
    <b v="0"/>
    <s v="ko"/>
    <m/>
    <s v=""/>
    <b v="0"/>
    <n v="116"/>
    <s v="1075301787488243712"/>
    <s v="Twitter for Android"/>
    <b v="0"/>
    <s v="1075301787488243712"/>
    <s v="Tweet"/>
    <n v="0"/>
    <n v="0"/>
    <m/>
    <m/>
    <m/>
    <m/>
    <m/>
    <m/>
    <m/>
    <m/>
    <n v="1"/>
    <s v="1"/>
    <s v="1"/>
    <n v="0"/>
    <n v="0"/>
    <n v="1"/>
    <n v="3.8461538461538463"/>
    <n v="1"/>
    <n v="3.8461538461538463"/>
    <n v="25"/>
    <n v="96.15384615384616"/>
    <n v="26"/>
  </r>
  <r>
    <s v="laterlater_"/>
    <s v="chiclix"/>
    <m/>
    <m/>
    <m/>
    <m/>
    <m/>
    <m/>
    <m/>
    <m/>
    <s v="No"/>
    <n v="50"/>
    <m/>
    <m/>
    <x v="0"/>
    <d v="2018-12-19T09:31:38.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3620916636991488/sfYURFZd_normal.jpg"/>
    <x v="38"/>
    <s v="https://twitter.com/#!/laterlater_/status/1075322757968056320"/>
    <m/>
    <m/>
    <s v="1075322757968056320"/>
    <m/>
    <b v="0"/>
    <n v="0"/>
    <s v=""/>
    <b v="0"/>
    <s v="ko"/>
    <m/>
    <s v=""/>
    <b v="0"/>
    <n v="116"/>
    <s v="1075301787488243712"/>
    <s v="Twitter for iPhone"/>
    <b v="0"/>
    <s v="1075301787488243712"/>
    <s v="Tweet"/>
    <n v="0"/>
    <n v="0"/>
    <m/>
    <m/>
    <m/>
    <m/>
    <m/>
    <m/>
    <m/>
    <m/>
    <n v="1"/>
    <s v="1"/>
    <s v="1"/>
    <n v="0"/>
    <n v="0"/>
    <n v="1"/>
    <n v="3.8461538461538463"/>
    <n v="1"/>
    <n v="3.8461538461538463"/>
    <n v="25"/>
    <n v="96.15384615384616"/>
    <n v="26"/>
  </r>
  <r>
    <s v="bluepersonaofs7"/>
    <s v="chiclix"/>
    <m/>
    <m/>
    <m/>
    <m/>
    <m/>
    <m/>
    <m/>
    <m/>
    <s v="No"/>
    <n v="51"/>
    <m/>
    <m/>
    <x v="0"/>
    <d v="2018-12-19T09:32:58.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9411534097281024/87Vl6Z2r_normal.jpg"/>
    <x v="39"/>
    <s v="https://twitter.com/#!/bluepersonaofs7/status/1075323094787514370"/>
    <m/>
    <m/>
    <s v="1075323094787514370"/>
    <m/>
    <b v="0"/>
    <n v="0"/>
    <s v=""/>
    <b v="0"/>
    <s v="ko"/>
    <m/>
    <s v=""/>
    <b v="0"/>
    <n v="116"/>
    <s v="1075301787488243712"/>
    <s v="Twitter for Android"/>
    <b v="0"/>
    <s v="1075301787488243712"/>
    <s v="Tweet"/>
    <n v="0"/>
    <n v="0"/>
    <m/>
    <m/>
    <m/>
    <m/>
    <m/>
    <m/>
    <m/>
    <m/>
    <n v="1"/>
    <s v="1"/>
    <s v="1"/>
    <n v="0"/>
    <n v="0"/>
    <n v="1"/>
    <n v="3.8461538461538463"/>
    <n v="1"/>
    <n v="3.8461538461538463"/>
    <n v="25"/>
    <n v="96.15384615384616"/>
    <n v="26"/>
  </r>
  <r>
    <s v="choimg_iluvu"/>
    <s v="chiclix"/>
    <m/>
    <m/>
    <m/>
    <m/>
    <m/>
    <m/>
    <m/>
    <m/>
    <s v="No"/>
    <n v="52"/>
    <m/>
    <m/>
    <x v="0"/>
    <d v="2018-12-19T09:40:30.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8116008995381249/cY9tmtTD_normal.jpg"/>
    <x v="40"/>
    <s v="https://twitter.com/#!/choimg_iluvu/status/1075324987274231808"/>
    <m/>
    <m/>
    <s v="1075324987274231808"/>
    <m/>
    <b v="0"/>
    <n v="0"/>
    <s v=""/>
    <b v="0"/>
    <s v="ko"/>
    <m/>
    <s v=""/>
    <b v="0"/>
    <n v="116"/>
    <s v="1075301787488243712"/>
    <s v="Twitter for iPhone"/>
    <b v="0"/>
    <s v="1075301787488243712"/>
    <s v="Tweet"/>
    <n v="0"/>
    <n v="0"/>
    <m/>
    <m/>
    <m/>
    <m/>
    <m/>
    <m/>
    <m/>
    <m/>
    <n v="1"/>
    <s v="1"/>
    <s v="1"/>
    <n v="0"/>
    <n v="0"/>
    <n v="1"/>
    <n v="3.8461538461538463"/>
    <n v="1"/>
    <n v="3.8461538461538463"/>
    <n v="25"/>
    <n v="96.15384615384616"/>
    <n v="26"/>
  </r>
  <r>
    <s v="ruvyn"/>
    <s v="chiclix"/>
    <m/>
    <m/>
    <m/>
    <m/>
    <m/>
    <m/>
    <m/>
    <m/>
    <s v="No"/>
    <n v="53"/>
    <m/>
    <m/>
    <x v="0"/>
    <d v="2018-12-19T09:42:0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46162073242804224/2fsBc3_d_normal.jpg"/>
    <x v="41"/>
    <s v="https://twitter.com/#!/ruvyn/status/1075325387117232128"/>
    <m/>
    <m/>
    <s v="1075325387117232128"/>
    <m/>
    <b v="0"/>
    <n v="0"/>
    <s v=""/>
    <b v="0"/>
    <s v="ko"/>
    <m/>
    <s v=""/>
    <b v="0"/>
    <n v="116"/>
    <s v="1075301787488243712"/>
    <s v="Twitter Web Client"/>
    <b v="0"/>
    <s v="1075301787488243712"/>
    <s v="Tweet"/>
    <n v="0"/>
    <n v="0"/>
    <m/>
    <m/>
    <m/>
    <m/>
    <m/>
    <m/>
    <m/>
    <m/>
    <n v="1"/>
    <s v="1"/>
    <s v="1"/>
    <n v="0"/>
    <n v="0"/>
    <n v="1"/>
    <n v="3.8461538461538463"/>
    <n v="1"/>
    <n v="3.8461538461538463"/>
    <n v="25"/>
    <n v="96.15384615384616"/>
    <n v="26"/>
  </r>
  <r>
    <s v="benichaentomi"/>
    <s v="chiclix"/>
    <m/>
    <m/>
    <m/>
    <m/>
    <m/>
    <m/>
    <m/>
    <m/>
    <s v="No"/>
    <n v="54"/>
    <m/>
    <m/>
    <x v="0"/>
    <d v="2018-12-19T09:43:27.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8914252897898497/wpo4gZ7p_normal.png"/>
    <x v="42"/>
    <s v="https://twitter.com/#!/benichaentomi/status/1075325731612184576"/>
    <m/>
    <m/>
    <s v="1075325731612184576"/>
    <m/>
    <b v="0"/>
    <n v="0"/>
    <s v=""/>
    <b v="0"/>
    <s v="ko"/>
    <m/>
    <s v=""/>
    <b v="0"/>
    <n v="116"/>
    <s v="1075301787488243712"/>
    <s v="Twitter for iPhone"/>
    <b v="0"/>
    <s v="1075301787488243712"/>
    <s v="Tweet"/>
    <n v="0"/>
    <n v="0"/>
    <m/>
    <m/>
    <m/>
    <m/>
    <m/>
    <m/>
    <m/>
    <m/>
    <n v="1"/>
    <s v="1"/>
    <s v="1"/>
    <n v="0"/>
    <n v="0"/>
    <n v="1"/>
    <n v="3.8461538461538463"/>
    <n v="1"/>
    <n v="3.8461538461538463"/>
    <n v="25"/>
    <n v="96.15384615384616"/>
    <n v="26"/>
  </r>
  <r>
    <s v="pink0tealeaf"/>
    <s v="chiclix"/>
    <m/>
    <m/>
    <m/>
    <m/>
    <m/>
    <m/>
    <m/>
    <m/>
    <s v="No"/>
    <n v="55"/>
    <m/>
    <m/>
    <x v="0"/>
    <d v="2018-12-19T09:49:3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546586270277718016/FiBp5sEO_normal.jpeg"/>
    <x v="43"/>
    <s v="https://twitter.com/#!/pink0tealeaf/status/1075327290525900801"/>
    <m/>
    <m/>
    <s v="1075327290525900801"/>
    <m/>
    <b v="0"/>
    <n v="0"/>
    <s v=""/>
    <b v="0"/>
    <s v="ko"/>
    <m/>
    <s v=""/>
    <b v="0"/>
    <n v="116"/>
    <s v="1075301787488243712"/>
    <s v="Twitter for Android"/>
    <b v="0"/>
    <s v="1075301787488243712"/>
    <s v="Tweet"/>
    <n v="0"/>
    <n v="0"/>
    <m/>
    <m/>
    <m/>
    <m/>
    <m/>
    <m/>
    <m/>
    <m/>
    <n v="1"/>
    <s v="1"/>
    <s v="1"/>
    <n v="0"/>
    <n v="0"/>
    <n v="1"/>
    <n v="3.8461538461538463"/>
    <n v="1"/>
    <n v="3.8461538461538463"/>
    <n v="25"/>
    <n v="96.15384615384616"/>
    <n v="26"/>
  </r>
  <r>
    <s v="loklok6512"/>
    <s v="chiclix"/>
    <m/>
    <m/>
    <m/>
    <m/>
    <m/>
    <m/>
    <m/>
    <m/>
    <s v="No"/>
    <n v="56"/>
    <m/>
    <m/>
    <x v="0"/>
    <d v="2018-12-19T09:53:5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6333807396020226/TK0Nqc3n_normal.jpg"/>
    <x v="44"/>
    <s v="https://twitter.com/#!/loklok6512/status/1075328346865586176"/>
    <m/>
    <m/>
    <s v="1075328346865586176"/>
    <m/>
    <b v="0"/>
    <n v="0"/>
    <s v=""/>
    <b v="0"/>
    <s v="ko"/>
    <m/>
    <s v=""/>
    <b v="0"/>
    <n v="116"/>
    <s v="1075301787488243712"/>
    <s v="Twitter Lite"/>
    <b v="0"/>
    <s v="1075301787488243712"/>
    <s v="Tweet"/>
    <n v="0"/>
    <n v="0"/>
    <m/>
    <m/>
    <m/>
    <m/>
    <m/>
    <m/>
    <m/>
    <m/>
    <n v="1"/>
    <s v="1"/>
    <s v="1"/>
    <n v="0"/>
    <n v="0"/>
    <n v="1"/>
    <n v="3.8461538461538463"/>
    <n v="1"/>
    <n v="3.8461538461538463"/>
    <n v="25"/>
    <n v="96.15384615384616"/>
    <n v="26"/>
  </r>
  <r>
    <s v="eiffeleffy"/>
    <s v="chiclix"/>
    <m/>
    <m/>
    <m/>
    <m/>
    <m/>
    <m/>
    <m/>
    <m/>
    <s v="No"/>
    <n v="57"/>
    <m/>
    <m/>
    <x v="0"/>
    <d v="2018-12-19T10:02:0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96774812956508160/jcd3QDeM_normal.jpg"/>
    <x v="45"/>
    <s v="https://twitter.com/#!/eiffeleffy/status/1075330405090320384"/>
    <m/>
    <m/>
    <s v="1075330405090320384"/>
    <m/>
    <b v="0"/>
    <n v="0"/>
    <s v=""/>
    <b v="0"/>
    <s v="ko"/>
    <m/>
    <s v=""/>
    <b v="0"/>
    <n v="116"/>
    <s v="1075301787488243712"/>
    <s v="Twitter for iPhone"/>
    <b v="0"/>
    <s v="1075301787488243712"/>
    <s v="Tweet"/>
    <n v="0"/>
    <n v="0"/>
    <m/>
    <m/>
    <m/>
    <m/>
    <m/>
    <m/>
    <m/>
    <m/>
    <n v="1"/>
    <s v="1"/>
    <s v="1"/>
    <n v="0"/>
    <n v="0"/>
    <n v="1"/>
    <n v="3.8461538461538463"/>
    <n v="1"/>
    <n v="3.8461538461538463"/>
    <n v="25"/>
    <n v="96.15384615384616"/>
    <n v="26"/>
  </r>
  <r>
    <s v="kiyoshi_nunaya"/>
    <s v="chiclix"/>
    <m/>
    <m/>
    <m/>
    <m/>
    <m/>
    <m/>
    <m/>
    <m/>
    <s v="No"/>
    <n v="58"/>
    <m/>
    <m/>
    <x v="0"/>
    <d v="2018-12-19T10:06:4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57574110769762308/PmH1Kwan_normal.jpg"/>
    <x v="46"/>
    <s v="https://twitter.com/#!/kiyoshi_nunaya/status/1075331591226896384"/>
    <m/>
    <m/>
    <s v="1075331591226896384"/>
    <m/>
    <b v="0"/>
    <n v="0"/>
    <s v=""/>
    <b v="0"/>
    <s v="ko"/>
    <m/>
    <s v=""/>
    <b v="0"/>
    <n v="116"/>
    <s v="1075301787488243712"/>
    <s v="Janetter for Android"/>
    <b v="0"/>
    <s v="1075301787488243712"/>
    <s v="Tweet"/>
    <n v="0"/>
    <n v="0"/>
    <m/>
    <m/>
    <m/>
    <m/>
    <m/>
    <m/>
    <m/>
    <m/>
    <n v="1"/>
    <s v="1"/>
    <s v="1"/>
    <n v="0"/>
    <n v="0"/>
    <n v="1"/>
    <n v="3.8461538461538463"/>
    <n v="1"/>
    <n v="3.8461538461538463"/>
    <n v="25"/>
    <n v="96.15384615384616"/>
    <n v="26"/>
  </r>
  <r>
    <s v="hubu_2d"/>
    <s v="chiclix"/>
    <m/>
    <m/>
    <m/>
    <m/>
    <m/>
    <m/>
    <m/>
    <m/>
    <s v="No"/>
    <n v="59"/>
    <m/>
    <m/>
    <x v="0"/>
    <d v="2018-12-19T10:07:1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5545215396536320/6XHReich_normal.jpg"/>
    <x v="47"/>
    <s v="https://twitter.com/#!/hubu_2d/status/1075331723372576769"/>
    <m/>
    <m/>
    <s v="1075331723372576769"/>
    <m/>
    <b v="0"/>
    <n v="0"/>
    <s v=""/>
    <b v="0"/>
    <s v="ko"/>
    <m/>
    <s v=""/>
    <b v="0"/>
    <n v="116"/>
    <s v="1075301787488243712"/>
    <s v="Twitter for Android"/>
    <b v="0"/>
    <s v="1075301787488243712"/>
    <s v="Tweet"/>
    <n v="0"/>
    <n v="0"/>
    <m/>
    <m/>
    <m/>
    <m/>
    <m/>
    <m/>
    <m/>
    <m/>
    <n v="1"/>
    <s v="1"/>
    <s v="1"/>
    <n v="0"/>
    <n v="0"/>
    <n v="1"/>
    <n v="3.8461538461538463"/>
    <n v="1"/>
    <n v="3.8461538461538463"/>
    <n v="25"/>
    <n v="96.15384615384616"/>
    <n v="26"/>
  </r>
  <r>
    <s v="saetigim"/>
    <s v="chiclix"/>
    <m/>
    <m/>
    <m/>
    <m/>
    <m/>
    <m/>
    <m/>
    <m/>
    <s v="No"/>
    <n v="60"/>
    <m/>
    <m/>
    <x v="0"/>
    <d v="2018-12-19T10:13:28.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85062349898899456/kGzc55rJ_normal.jpg"/>
    <x v="48"/>
    <s v="https://twitter.com/#!/saetigim/status/1075333284689674240"/>
    <m/>
    <m/>
    <s v="1075333284689674240"/>
    <m/>
    <b v="0"/>
    <n v="0"/>
    <s v=""/>
    <b v="0"/>
    <s v="ko"/>
    <m/>
    <s v=""/>
    <b v="0"/>
    <n v="116"/>
    <s v="1075301787488243712"/>
    <s v="Twitter for Android"/>
    <b v="0"/>
    <s v="1075301787488243712"/>
    <s v="Tweet"/>
    <n v="0"/>
    <n v="0"/>
    <m/>
    <m/>
    <m/>
    <m/>
    <m/>
    <m/>
    <m/>
    <m/>
    <n v="1"/>
    <s v="1"/>
    <s v="1"/>
    <n v="0"/>
    <n v="0"/>
    <n v="1"/>
    <n v="3.8461538461538463"/>
    <n v="1"/>
    <n v="3.8461538461538463"/>
    <n v="25"/>
    <n v="96.15384615384616"/>
    <n v="26"/>
  </r>
  <r>
    <s v="djuna01"/>
    <s v="chiclix"/>
    <m/>
    <m/>
    <m/>
    <m/>
    <m/>
    <m/>
    <m/>
    <m/>
    <s v="No"/>
    <n v="61"/>
    <m/>
    <m/>
    <x v="0"/>
    <d v="2018-12-19T10:17:42.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59625463051141121/TqD-WL7e_normal.jpg"/>
    <x v="49"/>
    <s v="https://twitter.com/#!/djuna01/status/1075334349287972864"/>
    <m/>
    <m/>
    <s v="1075334349287972864"/>
    <m/>
    <b v="0"/>
    <n v="0"/>
    <s v=""/>
    <b v="0"/>
    <s v="ko"/>
    <m/>
    <s v=""/>
    <b v="0"/>
    <n v="116"/>
    <s v="1075301787488243712"/>
    <s v="Twitter for iPad"/>
    <b v="0"/>
    <s v="1075301787488243712"/>
    <s v="Tweet"/>
    <n v="0"/>
    <n v="0"/>
    <m/>
    <m/>
    <m/>
    <m/>
    <m/>
    <m/>
    <m/>
    <m/>
    <n v="1"/>
    <s v="1"/>
    <s v="1"/>
    <n v="0"/>
    <n v="0"/>
    <n v="1"/>
    <n v="3.8461538461538463"/>
    <n v="1"/>
    <n v="3.8461538461538463"/>
    <n v="25"/>
    <n v="96.15384615384616"/>
    <n v="26"/>
  </r>
  <r>
    <s v="gamsangnara"/>
    <s v="chiclix"/>
    <m/>
    <m/>
    <m/>
    <m/>
    <m/>
    <m/>
    <m/>
    <m/>
    <s v="No"/>
    <n v="62"/>
    <m/>
    <m/>
    <x v="0"/>
    <d v="2018-12-19T10:18:28.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4825693794459648/OF7zR_RL_normal.jpg"/>
    <x v="50"/>
    <s v="https://twitter.com/#!/gamsangnara/status/1075334541303111681"/>
    <m/>
    <m/>
    <s v="1075334541303111681"/>
    <m/>
    <b v="0"/>
    <n v="0"/>
    <s v=""/>
    <b v="0"/>
    <s v="ko"/>
    <m/>
    <s v=""/>
    <b v="0"/>
    <n v="116"/>
    <s v="1075301787488243712"/>
    <s v="Twitter for iPhone"/>
    <b v="0"/>
    <s v="1075301787488243712"/>
    <s v="Tweet"/>
    <n v="0"/>
    <n v="0"/>
    <m/>
    <m/>
    <m/>
    <m/>
    <m/>
    <m/>
    <m/>
    <m/>
    <n v="1"/>
    <s v="1"/>
    <s v="1"/>
    <n v="0"/>
    <n v="0"/>
    <n v="1"/>
    <n v="3.8461538461538463"/>
    <n v="1"/>
    <n v="3.8461538461538463"/>
    <n v="25"/>
    <n v="96.15384615384616"/>
    <n v="26"/>
  </r>
  <r>
    <s v="hurryonezum"/>
    <s v="chiclix"/>
    <m/>
    <m/>
    <m/>
    <m/>
    <m/>
    <m/>
    <m/>
    <m/>
    <s v="No"/>
    <n v="63"/>
    <m/>
    <m/>
    <x v="0"/>
    <d v="2018-12-19T10:18:3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6275707423080449/DkH6WcYP_normal.jpg"/>
    <x v="51"/>
    <s v="https://twitter.com/#!/hurryonezum/status/1075334571426607104"/>
    <m/>
    <m/>
    <s v="1075334571426607104"/>
    <m/>
    <b v="0"/>
    <n v="0"/>
    <s v=""/>
    <b v="0"/>
    <s v="ko"/>
    <m/>
    <s v=""/>
    <b v="0"/>
    <n v="116"/>
    <s v="1075301787488243712"/>
    <s v="Twitter for Android"/>
    <b v="0"/>
    <s v="1075301787488243712"/>
    <s v="Tweet"/>
    <n v="0"/>
    <n v="0"/>
    <m/>
    <m/>
    <m/>
    <m/>
    <m/>
    <m/>
    <m/>
    <m/>
    <n v="1"/>
    <s v="1"/>
    <s v="1"/>
    <n v="0"/>
    <n v="0"/>
    <n v="1"/>
    <n v="3.8461538461538463"/>
    <n v="1"/>
    <n v="3.8461538461538463"/>
    <n v="25"/>
    <n v="96.15384615384616"/>
    <n v="26"/>
  </r>
  <r>
    <s v="givemetheupdate"/>
    <s v="chiclix"/>
    <m/>
    <m/>
    <m/>
    <m/>
    <m/>
    <m/>
    <m/>
    <m/>
    <s v="No"/>
    <n v="64"/>
    <m/>
    <m/>
    <x v="0"/>
    <d v="2018-12-19T10:19:22.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02624696641130496/D6MghaMb_normal.png"/>
    <x v="52"/>
    <s v="https://twitter.com/#!/givemetheupdate/status/1075334771444568064"/>
    <m/>
    <m/>
    <s v="1075334771444568064"/>
    <m/>
    <b v="0"/>
    <n v="0"/>
    <s v=""/>
    <b v="0"/>
    <s v="ko"/>
    <m/>
    <s v=""/>
    <b v="0"/>
    <n v="116"/>
    <s v="1075301787488243712"/>
    <s v="Twitter Web Client"/>
    <b v="0"/>
    <s v="1075301787488243712"/>
    <s v="Tweet"/>
    <n v="0"/>
    <n v="0"/>
    <m/>
    <m/>
    <m/>
    <m/>
    <m/>
    <m/>
    <m/>
    <m/>
    <n v="1"/>
    <s v="1"/>
    <s v="1"/>
    <n v="0"/>
    <n v="0"/>
    <n v="1"/>
    <n v="3.8461538461538463"/>
    <n v="1"/>
    <n v="3.8461538461538463"/>
    <n v="25"/>
    <n v="96.15384615384616"/>
    <n v="26"/>
  </r>
  <r>
    <s v="xixxsong"/>
    <s v="chiclix"/>
    <m/>
    <m/>
    <m/>
    <m/>
    <m/>
    <m/>
    <m/>
    <m/>
    <s v="No"/>
    <n v="65"/>
    <m/>
    <m/>
    <x v="0"/>
    <d v="2018-12-19T10:19:27.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95628845477724163/T86F8ZXA_normal.jpg"/>
    <x v="53"/>
    <s v="https://twitter.com/#!/xixxsong/status/1075334788662190080"/>
    <m/>
    <m/>
    <s v="1075334788662190080"/>
    <m/>
    <b v="0"/>
    <n v="0"/>
    <s v=""/>
    <b v="0"/>
    <s v="ko"/>
    <m/>
    <s v=""/>
    <b v="0"/>
    <n v="116"/>
    <s v="1075301787488243712"/>
    <s v="Twitter for Android"/>
    <b v="0"/>
    <s v="1075301787488243712"/>
    <s v="Tweet"/>
    <n v="0"/>
    <n v="0"/>
    <m/>
    <m/>
    <m/>
    <m/>
    <m/>
    <m/>
    <m/>
    <m/>
    <n v="1"/>
    <s v="1"/>
    <s v="1"/>
    <n v="0"/>
    <n v="0"/>
    <n v="1"/>
    <n v="3.8461538461538463"/>
    <n v="1"/>
    <n v="3.8461538461538463"/>
    <n v="25"/>
    <n v="96.15384615384616"/>
    <n v="26"/>
  </r>
  <r>
    <s v="blueblueregn"/>
    <s v="chiclix"/>
    <m/>
    <m/>
    <m/>
    <m/>
    <m/>
    <m/>
    <m/>
    <m/>
    <s v="No"/>
    <n v="66"/>
    <m/>
    <m/>
    <x v="0"/>
    <d v="2018-12-19T10:19:40.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29702802044411904/F-NmTZy0_normal.jpg"/>
    <x v="54"/>
    <s v="https://twitter.com/#!/blueblueregn/status/1075334843104251904"/>
    <m/>
    <m/>
    <s v="1075334843104251904"/>
    <m/>
    <b v="0"/>
    <n v="0"/>
    <s v=""/>
    <b v="0"/>
    <s v="ko"/>
    <m/>
    <s v=""/>
    <b v="0"/>
    <n v="116"/>
    <s v="1075301787488243712"/>
    <s v="Twitter for Android"/>
    <b v="0"/>
    <s v="1075301787488243712"/>
    <s v="Tweet"/>
    <n v="0"/>
    <n v="0"/>
    <m/>
    <m/>
    <m/>
    <m/>
    <m/>
    <m/>
    <m/>
    <m/>
    <n v="1"/>
    <s v="1"/>
    <s v="1"/>
    <n v="0"/>
    <n v="0"/>
    <n v="1"/>
    <n v="3.8461538461538463"/>
    <n v="1"/>
    <n v="3.8461538461538463"/>
    <n v="25"/>
    <n v="96.15384615384616"/>
    <n v="26"/>
  </r>
  <r>
    <s v="jyeppa"/>
    <s v="chiclix"/>
    <m/>
    <m/>
    <m/>
    <m/>
    <m/>
    <m/>
    <m/>
    <m/>
    <s v="No"/>
    <n v="67"/>
    <m/>
    <m/>
    <x v="0"/>
    <d v="2018-12-19T10:19:4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5060598197506048/TfriPvDQ_normal.jpg"/>
    <x v="55"/>
    <s v="https://twitter.com/#!/jyeppa/status/1075334860569436160"/>
    <m/>
    <m/>
    <s v="1075334860569436160"/>
    <m/>
    <b v="0"/>
    <n v="0"/>
    <s v=""/>
    <b v="0"/>
    <s v="ko"/>
    <m/>
    <s v=""/>
    <b v="0"/>
    <n v="116"/>
    <s v="1075301787488243712"/>
    <s v="TweetDeck"/>
    <b v="0"/>
    <s v="1075301787488243712"/>
    <s v="Tweet"/>
    <n v="0"/>
    <n v="0"/>
    <m/>
    <m/>
    <m/>
    <m/>
    <m/>
    <m/>
    <m/>
    <m/>
    <n v="1"/>
    <s v="1"/>
    <s v="1"/>
    <n v="0"/>
    <n v="0"/>
    <n v="1"/>
    <n v="3.8461538461538463"/>
    <n v="1"/>
    <n v="3.8461538461538463"/>
    <n v="25"/>
    <n v="96.15384615384616"/>
    <n v="26"/>
  </r>
  <r>
    <s v="elda0802"/>
    <s v="chiclix"/>
    <m/>
    <m/>
    <m/>
    <m/>
    <m/>
    <m/>
    <m/>
    <m/>
    <s v="No"/>
    <n v="68"/>
    <m/>
    <m/>
    <x v="0"/>
    <d v="2018-12-19T10:19:52.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756990107173826560/MKJdKN_z_normal.jpg"/>
    <x v="56"/>
    <s v="https://twitter.com/#!/elda0802/status/1075334894903934976"/>
    <m/>
    <m/>
    <s v="1075334894903934976"/>
    <m/>
    <b v="0"/>
    <n v="0"/>
    <s v=""/>
    <b v="0"/>
    <s v="ko"/>
    <m/>
    <s v=""/>
    <b v="0"/>
    <n v="116"/>
    <s v="1075301787488243712"/>
    <s v="Twitter for Android"/>
    <b v="0"/>
    <s v="1075301787488243712"/>
    <s v="Tweet"/>
    <n v="0"/>
    <n v="0"/>
    <m/>
    <m/>
    <m/>
    <m/>
    <m/>
    <m/>
    <m/>
    <m/>
    <n v="1"/>
    <s v="1"/>
    <s v="1"/>
    <n v="0"/>
    <n v="0"/>
    <n v="1"/>
    <n v="3.8461538461538463"/>
    <n v="1"/>
    <n v="3.8461538461538463"/>
    <n v="25"/>
    <n v="96.15384615384616"/>
    <n v="26"/>
  </r>
  <r>
    <s v="hwa_thefire"/>
    <s v="chiclix"/>
    <m/>
    <m/>
    <m/>
    <m/>
    <m/>
    <m/>
    <m/>
    <m/>
    <s v="No"/>
    <n v="69"/>
    <m/>
    <m/>
    <x v="0"/>
    <d v="2018-12-19T10:20:18.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4981264615038978/qBb95ZE__normal.jpg"/>
    <x v="57"/>
    <s v="https://twitter.com/#!/hwa_thefire/status/1075335003221876736"/>
    <m/>
    <m/>
    <s v="1075335003221876736"/>
    <m/>
    <b v="0"/>
    <n v="0"/>
    <s v=""/>
    <b v="0"/>
    <s v="ko"/>
    <m/>
    <s v=""/>
    <b v="0"/>
    <n v="116"/>
    <s v="1075301787488243712"/>
    <s v="Twitter Web Client"/>
    <b v="0"/>
    <s v="1075301787488243712"/>
    <s v="Tweet"/>
    <n v="0"/>
    <n v="0"/>
    <m/>
    <m/>
    <m/>
    <m/>
    <m/>
    <m/>
    <m/>
    <m/>
    <n v="1"/>
    <s v="1"/>
    <s v="1"/>
    <n v="0"/>
    <n v="0"/>
    <n v="1"/>
    <n v="3.8461538461538463"/>
    <n v="1"/>
    <n v="3.8461538461538463"/>
    <n v="25"/>
    <n v="96.15384615384616"/>
    <n v="26"/>
  </r>
  <r>
    <s v="krabbit_nope"/>
    <s v="chiclix"/>
    <m/>
    <m/>
    <m/>
    <m/>
    <m/>
    <m/>
    <m/>
    <m/>
    <s v="No"/>
    <n v="70"/>
    <m/>
    <m/>
    <x v="0"/>
    <d v="2018-12-19T10:20:3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58590896982155264/MCvVyA-S_normal.jpg"/>
    <x v="58"/>
    <s v="https://twitter.com/#!/krabbit_nope/status/1075335092254388227"/>
    <m/>
    <m/>
    <s v="1075335092254388227"/>
    <m/>
    <b v="0"/>
    <n v="0"/>
    <s v=""/>
    <b v="0"/>
    <s v="ko"/>
    <m/>
    <s v=""/>
    <b v="0"/>
    <n v="116"/>
    <s v="1075301787488243712"/>
    <s v="Twitter Web Client"/>
    <b v="0"/>
    <s v="1075301787488243712"/>
    <s v="Tweet"/>
    <n v="0"/>
    <n v="0"/>
    <m/>
    <m/>
    <m/>
    <m/>
    <m/>
    <m/>
    <m/>
    <m/>
    <n v="1"/>
    <s v="1"/>
    <s v="1"/>
    <n v="0"/>
    <n v="0"/>
    <n v="1"/>
    <n v="3.8461538461538463"/>
    <n v="1"/>
    <n v="3.8461538461538463"/>
    <n v="25"/>
    <n v="96.15384615384616"/>
    <n v="26"/>
  </r>
  <r>
    <s v="whocares_bout"/>
    <s v="chiclix"/>
    <m/>
    <m/>
    <m/>
    <m/>
    <m/>
    <m/>
    <m/>
    <m/>
    <s v="No"/>
    <n v="71"/>
    <m/>
    <m/>
    <x v="0"/>
    <d v="2018-12-19T10:20:4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4794958874210304/OoH6XU_2_normal.jpg"/>
    <x v="59"/>
    <s v="https://twitter.com/#!/whocares_bout/status/1075335121950011393"/>
    <m/>
    <m/>
    <s v="1075335121950011393"/>
    <m/>
    <b v="0"/>
    <n v="0"/>
    <s v=""/>
    <b v="0"/>
    <s v="ko"/>
    <m/>
    <s v=""/>
    <b v="0"/>
    <n v="116"/>
    <s v="1075301787488243712"/>
    <s v="Twitter for Android"/>
    <b v="0"/>
    <s v="1075301787488243712"/>
    <s v="Tweet"/>
    <n v="0"/>
    <n v="0"/>
    <m/>
    <m/>
    <m/>
    <m/>
    <m/>
    <m/>
    <m/>
    <m/>
    <n v="1"/>
    <s v="1"/>
    <s v="1"/>
    <n v="0"/>
    <n v="0"/>
    <n v="1"/>
    <n v="3.8461538461538463"/>
    <n v="1"/>
    <n v="3.8461538461538463"/>
    <n v="25"/>
    <n v="96.15384615384616"/>
    <n v="26"/>
  </r>
  <r>
    <s v="nine_ggom"/>
    <s v="chiclix"/>
    <m/>
    <m/>
    <m/>
    <m/>
    <m/>
    <m/>
    <m/>
    <m/>
    <s v="No"/>
    <n v="72"/>
    <m/>
    <m/>
    <x v="0"/>
    <d v="2018-12-19T10:21:0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8357945207812097/iaYXpqJu_normal.jpg"/>
    <x v="60"/>
    <s v="https://twitter.com/#!/nine_ggom/status/1075335199502753792"/>
    <m/>
    <m/>
    <s v="1075335199502753792"/>
    <m/>
    <b v="0"/>
    <n v="0"/>
    <s v=""/>
    <b v="0"/>
    <s v="ko"/>
    <m/>
    <s v=""/>
    <b v="0"/>
    <n v="116"/>
    <s v="1075301787488243712"/>
    <s v="Twitter for iPhone"/>
    <b v="0"/>
    <s v="1075301787488243712"/>
    <s v="Tweet"/>
    <n v="0"/>
    <n v="0"/>
    <m/>
    <m/>
    <m/>
    <m/>
    <m/>
    <m/>
    <m/>
    <m/>
    <n v="1"/>
    <s v="1"/>
    <s v="1"/>
    <n v="0"/>
    <n v="0"/>
    <n v="1"/>
    <n v="3.8461538461538463"/>
    <n v="1"/>
    <n v="3.8461538461538463"/>
    <n v="25"/>
    <n v="96.15384615384616"/>
    <n v="26"/>
  </r>
  <r>
    <s v="__guriguri__"/>
    <s v="chiclix"/>
    <m/>
    <m/>
    <m/>
    <m/>
    <m/>
    <m/>
    <m/>
    <m/>
    <s v="No"/>
    <n v="73"/>
    <m/>
    <m/>
    <x v="0"/>
    <d v="2018-12-19T10:21:17.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93902964270325760/rk4hY4hc_normal.jpg"/>
    <x v="61"/>
    <s v="https://twitter.com/#!/__guriguri__/status/1075335252061474816"/>
    <m/>
    <m/>
    <s v="1075335252061474816"/>
    <m/>
    <b v="0"/>
    <n v="0"/>
    <s v=""/>
    <b v="0"/>
    <s v="ko"/>
    <m/>
    <s v=""/>
    <b v="0"/>
    <n v="116"/>
    <s v="1075301787488243712"/>
    <s v="Twitter for Android"/>
    <b v="0"/>
    <s v="1075301787488243712"/>
    <s v="Tweet"/>
    <n v="0"/>
    <n v="0"/>
    <m/>
    <m/>
    <m/>
    <m/>
    <m/>
    <m/>
    <m/>
    <m/>
    <n v="1"/>
    <s v="1"/>
    <s v="1"/>
    <n v="0"/>
    <n v="0"/>
    <n v="1"/>
    <n v="3.8461538461538463"/>
    <n v="1"/>
    <n v="3.8461538461538463"/>
    <n v="25"/>
    <n v="96.15384615384616"/>
    <n v="26"/>
  </r>
  <r>
    <s v="aunteppie"/>
    <s v="chiclix"/>
    <m/>
    <m/>
    <m/>
    <m/>
    <m/>
    <m/>
    <m/>
    <m/>
    <s v="No"/>
    <n v="74"/>
    <m/>
    <m/>
    <x v="0"/>
    <d v="2018-12-19T10:21:3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1732579596787712/hRwWWCU8_normal.jpg"/>
    <x v="62"/>
    <s v="https://twitter.com/#!/aunteppie/status/1075335310203006976"/>
    <m/>
    <m/>
    <s v="1075335310203006976"/>
    <m/>
    <b v="0"/>
    <n v="0"/>
    <s v=""/>
    <b v="0"/>
    <s v="ko"/>
    <m/>
    <s v=""/>
    <b v="0"/>
    <n v="116"/>
    <s v="1075301787488243712"/>
    <s v="Twitter for iPhone"/>
    <b v="0"/>
    <s v="1075301787488243712"/>
    <s v="Tweet"/>
    <n v="0"/>
    <n v="0"/>
    <m/>
    <m/>
    <m/>
    <m/>
    <m/>
    <m/>
    <m/>
    <m/>
    <n v="1"/>
    <s v="1"/>
    <s v="1"/>
    <n v="0"/>
    <n v="0"/>
    <n v="1"/>
    <n v="3.8461538461538463"/>
    <n v="1"/>
    <n v="3.8461538461538463"/>
    <n v="25"/>
    <n v="96.15384615384616"/>
    <n v="26"/>
  </r>
  <r>
    <s v="kaist455"/>
    <s v="chiclix"/>
    <m/>
    <m/>
    <m/>
    <m/>
    <m/>
    <m/>
    <m/>
    <m/>
    <s v="No"/>
    <n v="75"/>
    <m/>
    <m/>
    <x v="0"/>
    <d v="2018-12-19T10:21:43.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99896675211661312/zSSZ8x8K_normal.jpg"/>
    <x v="63"/>
    <s v="https://twitter.com/#!/kaist455/status/1075335360958279682"/>
    <m/>
    <m/>
    <s v="1075335360958279682"/>
    <m/>
    <b v="0"/>
    <n v="0"/>
    <s v=""/>
    <b v="0"/>
    <s v="ko"/>
    <m/>
    <s v=""/>
    <b v="0"/>
    <n v="116"/>
    <s v="1075301787488243712"/>
    <s v="Twitter for Android"/>
    <b v="0"/>
    <s v="1075301787488243712"/>
    <s v="Tweet"/>
    <n v="0"/>
    <n v="0"/>
    <m/>
    <m/>
    <m/>
    <m/>
    <m/>
    <m/>
    <m/>
    <m/>
    <n v="1"/>
    <s v="1"/>
    <s v="1"/>
    <n v="0"/>
    <n v="0"/>
    <n v="1"/>
    <n v="3.8461538461538463"/>
    <n v="1"/>
    <n v="3.8461538461538463"/>
    <n v="25"/>
    <n v="96.15384615384616"/>
    <n v="26"/>
  </r>
  <r>
    <s v="yjh_0420"/>
    <s v="chiclix"/>
    <m/>
    <m/>
    <m/>
    <m/>
    <m/>
    <m/>
    <m/>
    <m/>
    <s v="No"/>
    <n v="76"/>
    <m/>
    <m/>
    <x v="0"/>
    <d v="2018-12-19T10:22:03.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9164167699910657/Qqq6QEtl_normal.jpg"/>
    <x v="64"/>
    <s v="https://twitter.com/#!/yjh_0420/status/1075335443820888065"/>
    <m/>
    <m/>
    <s v="1075335443820888065"/>
    <m/>
    <b v="0"/>
    <n v="0"/>
    <s v=""/>
    <b v="0"/>
    <s v="ko"/>
    <m/>
    <s v=""/>
    <b v="0"/>
    <n v="116"/>
    <s v="1075301787488243712"/>
    <s v="Twitter for Android"/>
    <b v="0"/>
    <s v="1075301787488243712"/>
    <s v="Tweet"/>
    <n v="0"/>
    <n v="0"/>
    <m/>
    <m/>
    <m/>
    <m/>
    <m/>
    <m/>
    <m/>
    <m/>
    <n v="1"/>
    <s v="1"/>
    <s v="1"/>
    <n v="0"/>
    <n v="0"/>
    <n v="1"/>
    <n v="3.8461538461538463"/>
    <n v="1"/>
    <n v="3.8461538461538463"/>
    <n v="25"/>
    <n v="96.15384615384616"/>
    <n v="26"/>
  </r>
  <r>
    <s v="whaqlrpdlarp"/>
    <s v="chiclix"/>
    <m/>
    <m/>
    <m/>
    <m/>
    <m/>
    <m/>
    <m/>
    <m/>
    <s v="No"/>
    <n v="77"/>
    <m/>
    <m/>
    <x v="0"/>
    <d v="2018-12-19T10:22:3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4433855975710720/k1zuYgN9_normal.jpg"/>
    <x v="65"/>
    <s v="https://twitter.com/#!/whaqlrpdlarp/status/1075335597831512069"/>
    <m/>
    <m/>
    <s v="1075335597831512069"/>
    <m/>
    <b v="0"/>
    <n v="0"/>
    <s v=""/>
    <b v="0"/>
    <s v="ko"/>
    <m/>
    <s v=""/>
    <b v="0"/>
    <n v="116"/>
    <s v="1075301787488243712"/>
    <s v="TweetDeck"/>
    <b v="0"/>
    <s v="1075301787488243712"/>
    <s v="Tweet"/>
    <n v="0"/>
    <n v="0"/>
    <m/>
    <m/>
    <m/>
    <m/>
    <m/>
    <m/>
    <m/>
    <m/>
    <n v="1"/>
    <s v="1"/>
    <s v="1"/>
    <n v="0"/>
    <n v="0"/>
    <n v="1"/>
    <n v="3.8461538461538463"/>
    <n v="1"/>
    <n v="3.8461538461538463"/>
    <n v="25"/>
    <n v="96.15384615384616"/>
    <n v="26"/>
  </r>
  <r>
    <s v="sahjyloiom77"/>
    <s v="chiclix"/>
    <m/>
    <m/>
    <m/>
    <m/>
    <m/>
    <m/>
    <m/>
    <m/>
    <s v="No"/>
    <n v="78"/>
    <m/>
    <m/>
    <x v="0"/>
    <d v="2018-12-19T10:22:4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631456370332536835/k0mgQAQ__normal.jpg"/>
    <x v="66"/>
    <s v="https://twitter.com/#!/sahjyloiom77/status/1075335626763821057"/>
    <m/>
    <m/>
    <s v="1075335626763821057"/>
    <m/>
    <b v="0"/>
    <n v="0"/>
    <s v=""/>
    <b v="0"/>
    <s v="ko"/>
    <m/>
    <s v=""/>
    <b v="0"/>
    <n v="116"/>
    <s v="1075301787488243712"/>
    <s v="Twitter for iPhone"/>
    <b v="0"/>
    <s v="1075301787488243712"/>
    <s v="Tweet"/>
    <n v="0"/>
    <n v="0"/>
    <m/>
    <m/>
    <m/>
    <m/>
    <m/>
    <m/>
    <m/>
    <m/>
    <n v="1"/>
    <s v="1"/>
    <s v="1"/>
    <n v="0"/>
    <n v="0"/>
    <n v="1"/>
    <n v="3.8461538461538463"/>
    <n v="1"/>
    <n v="3.8461538461538463"/>
    <n v="25"/>
    <n v="96.15384615384616"/>
    <n v="26"/>
  </r>
  <r>
    <s v="binich_tyty"/>
    <s v="chiclix"/>
    <m/>
    <m/>
    <m/>
    <m/>
    <m/>
    <m/>
    <m/>
    <m/>
    <s v="No"/>
    <n v="79"/>
    <m/>
    <m/>
    <x v="0"/>
    <d v="2018-12-19T10:23:1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5165414827577344/_KlQ7FrS_normal.png"/>
    <x v="67"/>
    <s v="https://twitter.com/#!/binich_tyty/status/1075335764664188929"/>
    <m/>
    <m/>
    <s v="1075335764664188929"/>
    <m/>
    <b v="0"/>
    <n v="0"/>
    <s v=""/>
    <b v="0"/>
    <s v="ko"/>
    <m/>
    <s v=""/>
    <b v="0"/>
    <n v="116"/>
    <s v="1075301787488243712"/>
    <s v="Twitter for iPhone"/>
    <b v="0"/>
    <s v="1075301787488243712"/>
    <s v="Tweet"/>
    <n v="0"/>
    <n v="0"/>
    <m/>
    <m/>
    <m/>
    <m/>
    <m/>
    <m/>
    <m/>
    <m/>
    <n v="1"/>
    <s v="1"/>
    <s v="1"/>
    <n v="0"/>
    <n v="0"/>
    <n v="1"/>
    <n v="3.8461538461538463"/>
    <n v="1"/>
    <n v="3.8461538461538463"/>
    <n v="25"/>
    <n v="96.15384615384616"/>
    <n v="26"/>
  </r>
  <r>
    <s v="xenus_c"/>
    <s v="chiclix"/>
    <m/>
    <m/>
    <m/>
    <m/>
    <m/>
    <m/>
    <m/>
    <m/>
    <s v="No"/>
    <n v="80"/>
    <m/>
    <m/>
    <x v="0"/>
    <d v="2018-12-19T10:23:2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35894962376736768/ty79Jxh__normal.jpg"/>
    <x v="68"/>
    <s v="https://twitter.com/#!/xenus_c/status/1075335771941294081"/>
    <m/>
    <m/>
    <s v="1075335771941294081"/>
    <m/>
    <b v="0"/>
    <n v="0"/>
    <s v=""/>
    <b v="0"/>
    <s v="ko"/>
    <m/>
    <s v=""/>
    <b v="0"/>
    <n v="116"/>
    <s v="1075301787488243712"/>
    <s v="Twitter Web Client"/>
    <b v="0"/>
    <s v="1075301787488243712"/>
    <s v="Tweet"/>
    <n v="0"/>
    <n v="0"/>
    <m/>
    <m/>
    <m/>
    <m/>
    <m/>
    <m/>
    <m/>
    <m/>
    <n v="1"/>
    <s v="1"/>
    <s v="1"/>
    <n v="0"/>
    <n v="0"/>
    <n v="1"/>
    <n v="3.8461538461538463"/>
    <n v="1"/>
    <n v="3.8461538461538463"/>
    <n v="25"/>
    <n v="96.15384615384616"/>
    <n v="26"/>
  </r>
  <r>
    <s v="dinanshiral124"/>
    <s v="chiclix"/>
    <m/>
    <m/>
    <m/>
    <m/>
    <m/>
    <m/>
    <m/>
    <m/>
    <s v="No"/>
    <n v="81"/>
    <m/>
    <m/>
    <x v="0"/>
    <d v="2018-12-19T10:23:57.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742574779891208192/5KI9uxfl_normal.jpg"/>
    <x v="69"/>
    <s v="https://twitter.com/#!/dinanshiral124/status/1075335922286120965"/>
    <m/>
    <m/>
    <s v="1075335922286120965"/>
    <m/>
    <b v="0"/>
    <n v="0"/>
    <s v=""/>
    <b v="0"/>
    <s v="ko"/>
    <m/>
    <s v=""/>
    <b v="0"/>
    <n v="116"/>
    <s v="1075301787488243712"/>
    <s v="Twitter for Android"/>
    <b v="0"/>
    <s v="1075301787488243712"/>
    <s v="Tweet"/>
    <n v="0"/>
    <n v="0"/>
    <m/>
    <m/>
    <m/>
    <m/>
    <m/>
    <m/>
    <m/>
    <m/>
    <n v="1"/>
    <s v="1"/>
    <s v="1"/>
    <n v="0"/>
    <n v="0"/>
    <n v="1"/>
    <n v="3.8461538461538463"/>
    <n v="1"/>
    <n v="3.8461538461538463"/>
    <n v="25"/>
    <n v="96.15384615384616"/>
    <n v="26"/>
  </r>
  <r>
    <s v="guarikun"/>
    <s v="chiclix"/>
    <m/>
    <m/>
    <m/>
    <m/>
    <m/>
    <m/>
    <m/>
    <m/>
    <s v="No"/>
    <n v="82"/>
    <m/>
    <m/>
    <x v="0"/>
    <d v="2018-12-19T10:24:1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722006916843458560/ycoBtsgy_normal.jpg"/>
    <x v="70"/>
    <s v="https://twitter.com/#!/guarikun/status/1075335992918208512"/>
    <m/>
    <m/>
    <s v="1075335992918208512"/>
    <m/>
    <b v="0"/>
    <n v="0"/>
    <s v=""/>
    <b v="0"/>
    <s v="ko"/>
    <m/>
    <s v=""/>
    <b v="0"/>
    <n v="116"/>
    <s v="1075301787488243712"/>
    <s v="Twitter for Android"/>
    <b v="0"/>
    <s v="1075301787488243712"/>
    <s v="Tweet"/>
    <n v="0"/>
    <n v="0"/>
    <m/>
    <m/>
    <m/>
    <m/>
    <m/>
    <m/>
    <m/>
    <m/>
    <n v="1"/>
    <s v="1"/>
    <s v="1"/>
    <n v="0"/>
    <n v="0"/>
    <n v="1"/>
    <n v="3.8461538461538463"/>
    <n v="1"/>
    <n v="3.8461538461538463"/>
    <n v="25"/>
    <n v="96.15384615384616"/>
    <n v="26"/>
  </r>
  <r>
    <s v="ra42_"/>
    <s v="chiclix"/>
    <m/>
    <m/>
    <m/>
    <m/>
    <m/>
    <m/>
    <m/>
    <m/>
    <s v="No"/>
    <n v="83"/>
    <m/>
    <m/>
    <x v="0"/>
    <d v="2018-12-19T10:25:47.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794546815311843328/Fo_U91Ku_normal.jpg"/>
    <x v="71"/>
    <s v="https://twitter.com/#!/ra42_/status/1075336383605010432"/>
    <m/>
    <m/>
    <s v="1075336383605010432"/>
    <m/>
    <b v="0"/>
    <n v="0"/>
    <s v=""/>
    <b v="0"/>
    <s v="ko"/>
    <m/>
    <s v=""/>
    <b v="0"/>
    <n v="116"/>
    <s v="1075301787488243712"/>
    <s v="Twitter for Android"/>
    <b v="0"/>
    <s v="1075301787488243712"/>
    <s v="Tweet"/>
    <n v="0"/>
    <n v="0"/>
    <m/>
    <m/>
    <m/>
    <m/>
    <m/>
    <m/>
    <m/>
    <m/>
    <n v="1"/>
    <s v="1"/>
    <s v="1"/>
    <n v="0"/>
    <n v="0"/>
    <n v="1"/>
    <n v="3.8461538461538463"/>
    <n v="1"/>
    <n v="3.8461538461538463"/>
    <n v="25"/>
    <n v="96.15384615384616"/>
    <n v="26"/>
  </r>
  <r>
    <s v="what_is_a3"/>
    <s v="chiclix"/>
    <m/>
    <m/>
    <m/>
    <m/>
    <m/>
    <m/>
    <m/>
    <m/>
    <s v="No"/>
    <n v="84"/>
    <m/>
    <m/>
    <x v="0"/>
    <d v="2018-12-19T10:26:2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7952407299010560/yxJKVRnN_normal.jpg"/>
    <x v="72"/>
    <s v="https://twitter.com/#!/what_is_a3/status/1075336527943675904"/>
    <m/>
    <m/>
    <s v="1075336527943675904"/>
    <m/>
    <b v="0"/>
    <n v="0"/>
    <s v=""/>
    <b v="0"/>
    <s v="ko"/>
    <m/>
    <s v=""/>
    <b v="0"/>
    <n v="116"/>
    <s v="1075301787488243712"/>
    <s v="Twitter for Android"/>
    <b v="0"/>
    <s v="1075301787488243712"/>
    <s v="Tweet"/>
    <n v="0"/>
    <n v="0"/>
    <m/>
    <m/>
    <m/>
    <m/>
    <m/>
    <m/>
    <m/>
    <m/>
    <n v="1"/>
    <s v="1"/>
    <s v="1"/>
    <n v="0"/>
    <n v="0"/>
    <n v="1"/>
    <n v="3.8461538461538463"/>
    <n v="1"/>
    <n v="3.8461538461538463"/>
    <n v="25"/>
    <n v="96.15384615384616"/>
    <n v="26"/>
  </r>
  <r>
    <s v="mill_0"/>
    <s v="chiclix"/>
    <m/>
    <m/>
    <m/>
    <m/>
    <m/>
    <m/>
    <m/>
    <m/>
    <s v="No"/>
    <n v="85"/>
    <m/>
    <m/>
    <x v="0"/>
    <d v="2018-12-19T10:26:4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46640739269013504/KgzXdxQy_normal.jpg"/>
    <x v="73"/>
    <s v="https://twitter.com/#!/mill_0/status/1075336627201818624"/>
    <m/>
    <m/>
    <s v="1075336627201818624"/>
    <m/>
    <b v="0"/>
    <n v="0"/>
    <s v=""/>
    <b v="0"/>
    <s v="ko"/>
    <m/>
    <s v=""/>
    <b v="0"/>
    <n v="116"/>
    <s v="1075301787488243712"/>
    <s v="Twitter for Android"/>
    <b v="0"/>
    <s v="1075301787488243712"/>
    <s v="Tweet"/>
    <n v="0"/>
    <n v="0"/>
    <m/>
    <m/>
    <m/>
    <m/>
    <m/>
    <m/>
    <m/>
    <m/>
    <n v="1"/>
    <s v="1"/>
    <s v="1"/>
    <n v="0"/>
    <n v="0"/>
    <n v="1"/>
    <n v="3.8461538461538463"/>
    <n v="1"/>
    <n v="3.8461538461538463"/>
    <n v="25"/>
    <n v="96.15384615384616"/>
    <n v="26"/>
  </r>
  <r>
    <s v="ricky_mic_lim"/>
    <s v="chiclix"/>
    <m/>
    <m/>
    <m/>
    <m/>
    <m/>
    <m/>
    <m/>
    <m/>
    <s v="No"/>
    <n v="86"/>
    <m/>
    <m/>
    <x v="0"/>
    <d v="2018-12-19T10:27:4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40685502951710720/g6Km2B_A_normal.jpg"/>
    <x v="74"/>
    <s v="https://twitter.com/#!/ricky_mic_lim/status/1075336882299363329"/>
    <m/>
    <m/>
    <s v="1075336882299363329"/>
    <m/>
    <b v="0"/>
    <n v="0"/>
    <s v=""/>
    <b v="0"/>
    <s v="ko"/>
    <m/>
    <s v=""/>
    <b v="0"/>
    <n v="116"/>
    <s v="1075301787488243712"/>
    <s v="Twitter for Android"/>
    <b v="0"/>
    <s v="1075301787488243712"/>
    <s v="Tweet"/>
    <n v="0"/>
    <n v="0"/>
    <m/>
    <m/>
    <m/>
    <m/>
    <m/>
    <m/>
    <m/>
    <m/>
    <n v="1"/>
    <s v="1"/>
    <s v="1"/>
    <n v="0"/>
    <n v="0"/>
    <n v="1"/>
    <n v="3.8461538461538463"/>
    <n v="1"/>
    <n v="3.8461538461538463"/>
    <n v="25"/>
    <n v="96.15384615384616"/>
    <n v="26"/>
  </r>
  <r>
    <s v="lamb_chops7"/>
    <s v="chiclix"/>
    <m/>
    <m/>
    <m/>
    <m/>
    <m/>
    <m/>
    <m/>
    <m/>
    <s v="No"/>
    <n v="87"/>
    <m/>
    <m/>
    <x v="0"/>
    <d v="2018-12-19T10:29:4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07624755556450305/Vhp3RYgZ_normal.jpg"/>
    <x v="75"/>
    <s v="https://twitter.com/#!/lamb_chops7/status/1075337385255219200"/>
    <m/>
    <m/>
    <s v="1075337385255219200"/>
    <m/>
    <b v="0"/>
    <n v="0"/>
    <s v=""/>
    <b v="0"/>
    <s v="ko"/>
    <m/>
    <s v=""/>
    <b v="0"/>
    <n v="116"/>
    <s v="1075301787488243712"/>
    <s v="Twitter for Android"/>
    <b v="0"/>
    <s v="1075301787488243712"/>
    <s v="Tweet"/>
    <n v="0"/>
    <n v="0"/>
    <m/>
    <m/>
    <m/>
    <m/>
    <m/>
    <m/>
    <m/>
    <m/>
    <n v="1"/>
    <s v="1"/>
    <s v="1"/>
    <n v="0"/>
    <n v="0"/>
    <n v="1"/>
    <n v="3.8461538461538463"/>
    <n v="1"/>
    <n v="3.8461538461538463"/>
    <n v="25"/>
    <n v="96.15384615384616"/>
    <n v="26"/>
  </r>
  <r>
    <s v="tigris_master"/>
    <s v="chiclix"/>
    <m/>
    <m/>
    <m/>
    <m/>
    <m/>
    <m/>
    <m/>
    <m/>
    <s v="No"/>
    <n v="88"/>
    <m/>
    <m/>
    <x v="0"/>
    <d v="2018-12-19T10:30:00.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1579311746908161/WcorCLK4_normal.png"/>
    <x v="76"/>
    <s v="https://twitter.com/#!/tigris_master/status/1075337444453535744"/>
    <m/>
    <m/>
    <s v="1075337444453535744"/>
    <m/>
    <b v="0"/>
    <n v="0"/>
    <s v=""/>
    <b v="0"/>
    <s v="ko"/>
    <m/>
    <s v=""/>
    <b v="0"/>
    <n v="116"/>
    <s v="1075301787488243712"/>
    <s v="Twitter Web Client"/>
    <b v="0"/>
    <s v="1075301787488243712"/>
    <s v="Tweet"/>
    <n v="0"/>
    <n v="0"/>
    <m/>
    <m/>
    <m/>
    <m/>
    <m/>
    <m/>
    <m/>
    <m/>
    <n v="1"/>
    <s v="1"/>
    <s v="1"/>
    <n v="0"/>
    <n v="0"/>
    <n v="1"/>
    <n v="3.8461538461538463"/>
    <n v="1"/>
    <n v="3.8461538461538463"/>
    <n v="25"/>
    <n v="96.15384615384616"/>
    <n v="26"/>
  </r>
  <r>
    <s v="lilysea"/>
    <s v="chiclix"/>
    <m/>
    <m/>
    <m/>
    <m/>
    <m/>
    <m/>
    <m/>
    <m/>
    <s v="No"/>
    <n v="89"/>
    <m/>
    <m/>
    <x v="0"/>
    <d v="2018-12-19T10:30:0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34868562916126720/MNGFgZ6h_normal.jpg"/>
    <x v="77"/>
    <s v="https://twitter.com/#!/lilysea/status/1075337467190902784"/>
    <m/>
    <m/>
    <s v="1075337467190902784"/>
    <m/>
    <b v="0"/>
    <n v="0"/>
    <s v=""/>
    <b v="0"/>
    <s v="ko"/>
    <m/>
    <s v=""/>
    <b v="0"/>
    <n v="116"/>
    <s v="1075301787488243712"/>
    <s v="Twitter Web Client"/>
    <b v="0"/>
    <s v="1075301787488243712"/>
    <s v="Tweet"/>
    <n v="0"/>
    <n v="0"/>
    <m/>
    <m/>
    <m/>
    <m/>
    <m/>
    <m/>
    <m/>
    <m/>
    <n v="1"/>
    <s v="1"/>
    <s v="1"/>
    <n v="0"/>
    <n v="0"/>
    <n v="1"/>
    <n v="3.8461538461538463"/>
    <n v="1"/>
    <n v="3.8461538461538463"/>
    <n v="25"/>
    <n v="96.15384615384616"/>
    <n v="26"/>
  </r>
  <r>
    <s v="peng9oo"/>
    <s v="chiclix"/>
    <m/>
    <m/>
    <m/>
    <m/>
    <m/>
    <m/>
    <m/>
    <m/>
    <s v="No"/>
    <n v="90"/>
    <m/>
    <m/>
    <x v="0"/>
    <d v="2018-12-19T10:53:1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8388578697273344/USuL_sVN_normal.jpg"/>
    <x v="78"/>
    <s v="https://twitter.com/#!/peng9oo/status/1075343300322766849"/>
    <m/>
    <m/>
    <s v="1075343300322766849"/>
    <m/>
    <b v="0"/>
    <n v="0"/>
    <s v=""/>
    <b v="0"/>
    <s v="ko"/>
    <m/>
    <s v=""/>
    <b v="0"/>
    <n v="315"/>
    <s v="1075301787488243712"/>
    <s v="Twitter for Android"/>
    <b v="0"/>
    <s v="1075301787488243712"/>
    <s v="Tweet"/>
    <n v="0"/>
    <n v="0"/>
    <m/>
    <m/>
    <m/>
    <m/>
    <m/>
    <m/>
    <m/>
    <m/>
    <n v="1"/>
    <s v="1"/>
    <s v="1"/>
    <n v="0"/>
    <n v="0"/>
    <n v="1"/>
    <n v="3.8461538461538463"/>
    <n v="1"/>
    <n v="3.8461538461538463"/>
    <n v="25"/>
    <n v="96.15384615384616"/>
    <n v="26"/>
  </r>
  <r>
    <s v="sarawithnohp"/>
    <s v="chiclix"/>
    <m/>
    <m/>
    <m/>
    <m/>
    <m/>
    <m/>
    <m/>
    <m/>
    <s v="No"/>
    <n v="91"/>
    <m/>
    <m/>
    <x v="0"/>
    <d v="2018-12-19T10:53:2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5438865605746688/gSYyRYn9_normal.jpg"/>
    <x v="79"/>
    <s v="https://twitter.com/#!/sarawithnohp/status/1075343333394853889"/>
    <m/>
    <m/>
    <s v="1075343333394853889"/>
    <m/>
    <b v="0"/>
    <n v="0"/>
    <s v=""/>
    <b v="0"/>
    <s v="ko"/>
    <m/>
    <s v=""/>
    <b v="0"/>
    <n v="315"/>
    <s v="1075301787488243712"/>
    <s v="Twitter for Android"/>
    <b v="0"/>
    <s v="1075301787488243712"/>
    <s v="Tweet"/>
    <n v="0"/>
    <n v="0"/>
    <m/>
    <m/>
    <m/>
    <m/>
    <m/>
    <m/>
    <m/>
    <m/>
    <n v="1"/>
    <s v="1"/>
    <s v="1"/>
    <n v="0"/>
    <n v="0"/>
    <n v="1"/>
    <n v="3.8461538461538463"/>
    <n v="1"/>
    <n v="3.8461538461538463"/>
    <n v="25"/>
    <n v="96.15384615384616"/>
    <n v="26"/>
  </r>
  <r>
    <s v="lljab_n1"/>
    <s v="chiclix"/>
    <m/>
    <m/>
    <m/>
    <m/>
    <m/>
    <m/>
    <m/>
    <m/>
    <s v="No"/>
    <n v="92"/>
    <m/>
    <m/>
    <x v="0"/>
    <d v="2018-12-19T10:53:2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4904762322018304/9dOcEYGJ_normal.jpg"/>
    <x v="80"/>
    <s v="https://twitter.com/#!/lljab_n1/status/1075343337551360000"/>
    <m/>
    <m/>
    <s v="1075343337551360000"/>
    <m/>
    <b v="0"/>
    <n v="0"/>
    <s v=""/>
    <b v="0"/>
    <s v="ko"/>
    <m/>
    <s v=""/>
    <b v="0"/>
    <n v="315"/>
    <s v="1075301787488243712"/>
    <s v="Twitter for Android"/>
    <b v="0"/>
    <s v="1075301787488243712"/>
    <s v="Tweet"/>
    <n v="0"/>
    <n v="0"/>
    <m/>
    <m/>
    <m/>
    <m/>
    <m/>
    <m/>
    <m/>
    <m/>
    <n v="1"/>
    <s v="1"/>
    <s v="1"/>
    <n v="0"/>
    <n v="0"/>
    <n v="1"/>
    <n v="3.8461538461538463"/>
    <n v="1"/>
    <n v="3.8461538461538463"/>
    <n v="25"/>
    <n v="96.15384615384616"/>
    <n v="26"/>
  </r>
  <r>
    <s v="kamuhyuk"/>
    <s v="chiclix"/>
    <m/>
    <m/>
    <m/>
    <m/>
    <m/>
    <m/>
    <m/>
    <m/>
    <s v="No"/>
    <n v="93"/>
    <m/>
    <m/>
    <x v="0"/>
    <d v="2018-12-19T10:54:28.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865505511898193920/ytyO2f-i_normal.jpg"/>
    <x v="81"/>
    <s v="https://twitter.com/#!/kamuhyuk/status/1075343604355223553"/>
    <m/>
    <m/>
    <s v="1075343604355223553"/>
    <m/>
    <b v="0"/>
    <n v="0"/>
    <s v=""/>
    <b v="0"/>
    <s v="ko"/>
    <m/>
    <s v=""/>
    <b v="0"/>
    <n v="315"/>
    <s v="1075301787488243712"/>
    <s v="Twitter for iPhone"/>
    <b v="0"/>
    <s v="1075301787488243712"/>
    <s v="Tweet"/>
    <n v="0"/>
    <n v="0"/>
    <m/>
    <m/>
    <m/>
    <m/>
    <m/>
    <m/>
    <m/>
    <m/>
    <n v="1"/>
    <s v="1"/>
    <s v="1"/>
    <n v="0"/>
    <n v="0"/>
    <n v="1"/>
    <n v="3.8461538461538463"/>
    <n v="1"/>
    <n v="3.8461538461538463"/>
    <n v="25"/>
    <n v="96.15384615384616"/>
    <n v="26"/>
  </r>
  <r>
    <s v="rc0c9m"/>
    <s v="chiclix"/>
    <m/>
    <m/>
    <m/>
    <m/>
    <m/>
    <m/>
    <m/>
    <m/>
    <s v="No"/>
    <n v="94"/>
    <m/>
    <m/>
    <x v="0"/>
    <d v="2018-12-19T10:56:17.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3199535906643971/j-i5PqA1_normal.jpg"/>
    <x v="82"/>
    <s v="https://twitter.com/#!/rc0c9m/status/1075344059617538048"/>
    <m/>
    <m/>
    <s v="1075344059617538048"/>
    <m/>
    <b v="0"/>
    <n v="0"/>
    <s v=""/>
    <b v="0"/>
    <s v="ko"/>
    <m/>
    <s v=""/>
    <b v="0"/>
    <n v="315"/>
    <s v="1075301787488243712"/>
    <s v="Twitter for iPhone"/>
    <b v="0"/>
    <s v="1075301787488243712"/>
    <s v="Tweet"/>
    <n v="0"/>
    <n v="0"/>
    <m/>
    <m/>
    <m/>
    <m/>
    <m/>
    <m/>
    <m/>
    <m/>
    <n v="1"/>
    <s v="1"/>
    <s v="1"/>
    <n v="0"/>
    <n v="0"/>
    <n v="1"/>
    <n v="3.8461538461538463"/>
    <n v="1"/>
    <n v="3.8461538461538463"/>
    <n v="25"/>
    <n v="96.15384615384616"/>
    <n v="26"/>
  </r>
  <r>
    <s v="su_kingsman"/>
    <s v="chiclix"/>
    <m/>
    <m/>
    <m/>
    <m/>
    <m/>
    <m/>
    <m/>
    <m/>
    <s v="No"/>
    <n v="95"/>
    <m/>
    <m/>
    <x v="0"/>
    <d v="2018-12-19T11:00:08.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0038091509747712/d5FvPIF8_normal.jpg"/>
    <x v="83"/>
    <s v="https://twitter.com/#!/su_kingsman/status/1075345029529387009"/>
    <m/>
    <m/>
    <s v="1075345029529387009"/>
    <m/>
    <b v="0"/>
    <n v="0"/>
    <s v=""/>
    <b v="0"/>
    <s v="ko"/>
    <m/>
    <s v=""/>
    <b v="0"/>
    <n v="319"/>
    <s v="1075301787488243712"/>
    <s v="Twitter for iPhone"/>
    <b v="0"/>
    <s v="1075301787488243712"/>
    <s v="Tweet"/>
    <n v="0"/>
    <n v="0"/>
    <m/>
    <m/>
    <m/>
    <m/>
    <m/>
    <m/>
    <m/>
    <m/>
    <n v="1"/>
    <s v="1"/>
    <s v="1"/>
    <n v="0"/>
    <n v="0"/>
    <n v="1"/>
    <n v="3.8461538461538463"/>
    <n v="1"/>
    <n v="3.8461538461538463"/>
    <n v="25"/>
    <n v="96.15384615384616"/>
    <n v="26"/>
  </r>
  <r>
    <s v="vhsflr"/>
    <s v="chiclix"/>
    <m/>
    <m/>
    <m/>
    <m/>
    <m/>
    <m/>
    <m/>
    <m/>
    <s v="No"/>
    <n v="96"/>
    <m/>
    <m/>
    <x v="0"/>
    <d v="2018-12-19T11:12:10.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521977149868089344/rS5ksAeE_normal.jpeg"/>
    <x v="84"/>
    <s v="https://twitter.com/#!/vhsflr/status/1075348057347186688"/>
    <m/>
    <m/>
    <s v="1075348057347186688"/>
    <m/>
    <b v="0"/>
    <n v="0"/>
    <s v=""/>
    <b v="0"/>
    <s v="ko"/>
    <m/>
    <s v=""/>
    <b v="0"/>
    <n v="315"/>
    <s v="1075301787488243712"/>
    <s v="Twitter for Android"/>
    <b v="0"/>
    <s v="1075301787488243712"/>
    <s v="Tweet"/>
    <n v="0"/>
    <n v="0"/>
    <m/>
    <m/>
    <m/>
    <m/>
    <m/>
    <m/>
    <m/>
    <m/>
    <n v="1"/>
    <s v="1"/>
    <s v="1"/>
    <n v="0"/>
    <n v="0"/>
    <n v="1"/>
    <n v="3.8461538461538463"/>
    <n v="1"/>
    <n v="3.8461538461538463"/>
    <n v="25"/>
    <n v="96.15384615384616"/>
    <n v="26"/>
  </r>
  <r>
    <s v="helloocitrus"/>
    <s v="chiclix"/>
    <m/>
    <m/>
    <m/>
    <m/>
    <m/>
    <m/>
    <m/>
    <m/>
    <s v="No"/>
    <n v="97"/>
    <m/>
    <m/>
    <x v="0"/>
    <d v="2018-12-19T11:12:3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893140605487816705/p6HtZQSm_normal.jpg"/>
    <x v="85"/>
    <s v="https://twitter.com/#!/helloocitrus/status/1075348164012462080"/>
    <m/>
    <m/>
    <s v="1075348164012462080"/>
    <m/>
    <b v="0"/>
    <n v="0"/>
    <s v=""/>
    <b v="0"/>
    <s v="ko"/>
    <m/>
    <s v=""/>
    <b v="0"/>
    <n v="315"/>
    <s v="1075301787488243712"/>
    <s v="Twitter for Android"/>
    <b v="0"/>
    <s v="1075301787488243712"/>
    <s v="Tweet"/>
    <n v="0"/>
    <n v="0"/>
    <m/>
    <m/>
    <m/>
    <m/>
    <m/>
    <m/>
    <m/>
    <m/>
    <n v="1"/>
    <s v="1"/>
    <s v="1"/>
    <n v="0"/>
    <n v="0"/>
    <n v="1"/>
    <n v="3.8461538461538463"/>
    <n v="1"/>
    <n v="3.8461538461538463"/>
    <n v="25"/>
    <n v="96.15384615384616"/>
    <n v="26"/>
  </r>
  <r>
    <s v="antwasp_dreamer"/>
    <s v="chiclix"/>
    <m/>
    <m/>
    <m/>
    <m/>
    <m/>
    <m/>
    <m/>
    <m/>
    <s v="No"/>
    <n v="98"/>
    <m/>
    <m/>
    <x v="0"/>
    <d v="2018-12-19T11:14:3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49155825527222272/CSN1o_dM_normal.jpg"/>
    <x v="86"/>
    <s v="https://twitter.com/#!/antwasp_dreamer/status/1075348648316137473"/>
    <m/>
    <m/>
    <s v="1075348648316137473"/>
    <m/>
    <b v="0"/>
    <n v="0"/>
    <s v=""/>
    <b v="0"/>
    <s v="ko"/>
    <m/>
    <s v=""/>
    <b v="0"/>
    <n v="315"/>
    <s v="1075301787488243712"/>
    <s v="Twitter for Android"/>
    <b v="0"/>
    <s v="1075301787488243712"/>
    <s v="Tweet"/>
    <n v="0"/>
    <n v="0"/>
    <m/>
    <m/>
    <m/>
    <m/>
    <m/>
    <m/>
    <m/>
    <m/>
    <n v="1"/>
    <s v="1"/>
    <s v="1"/>
    <n v="0"/>
    <n v="0"/>
    <n v="1"/>
    <n v="3.8461538461538463"/>
    <n v="1"/>
    <n v="3.8461538461538463"/>
    <n v="25"/>
    <n v="96.15384615384616"/>
    <n v="26"/>
  </r>
  <r>
    <s v="mikoteisbest"/>
    <s v="chiclix"/>
    <m/>
    <m/>
    <m/>
    <m/>
    <m/>
    <m/>
    <m/>
    <m/>
    <s v="No"/>
    <n v="99"/>
    <m/>
    <m/>
    <x v="0"/>
    <d v="2018-12-19T11:15:03.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9104560357105664/kA4KKXa2_normal.jpg"/>
    <x v="87"/>
    <s v="https://twitter.com/#!/mikoteisbest/status/1075348782739410944"/>
    <m/>
    <m/>
    <s v="1075348782739410944"/>
    <m/>
    <b v="0"/>
    <n v="0"/>
    <s v=""/>
    <b v="0"/>
    <s v="ko"/>
    <m/>
    <s v=""/>
    <b v="0"/>
    <n v="315"/>
    <s v="1075301787488243712"/>
    <s v="Twitter for Android"/>
    <b v="0"/>
    <s v="1075301787488243712"/>
    <s v="Tweet"/>
    <n v="0"/>
    <n v="0"/>
    <m/>
    <m/>
    <m/>
    <m/>
    <m/>
    <m/>
    <m/>
    <m/>
    <n v="1"/>
    <s v="1"/>
    <s v="1"/>
    <n v="0"/>
    <n v="0"/>
    <n v="1"/>
    <n v="3.8461538461538463"/>
    <n v="1"/>
    <n v="3.8461538461538463"/>
    <n v="25"/>
    <n v="96.15384615384616"/>
    <n v="26"/>
  </r>
  <r>
    <s v="dd_snoring"/>
    <s v="chiclix"/>
    <m/>
    <m/>
    <m/>
    <m/>
    <m/>
    <m/>
    <m/>
    <m/>
    <s v="No"/>
    <n v="100"/>
    <m/>
    <m/>
    <x v="0"/>
    <d v="2018-12-19T11:28:5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92056255269609472/NIfez0XC_normal.jpg"/>
    <x v="88"/>
    <s v="https://twitter.com/#!/dd_snoring/status/1075352266926948352"/>
    <m/>
    <m/>
    <s v="1075352266926948352"/>
    <m/>
    <b v="0"/>
    <n v="0"/>
    <s v=""/>
    <b v="0"/>
    <s v="ko"/>
    <m/>
    <s v=""/>
    <b v="0"/>
    <n v="315"/>
    <s v="1075301787488243712"/>
    <s v="Twitter for iPhone"/>
    <b v="0"/>
    <s v="1075301787488243712"/>
    <s v="Tweet"/>
    <n v="0"/>
    <n v="0"/>
    <m/>
    <m/>
    <m/>
    <m/>
    <m/>
    <m/>
    <m/>
    <m/>
    <n v="1"/>
    <s v="1"/>
    <s v="1"/>
    <n v="0"/>
    <n v="0"/>
    <n v="1"/>
    <n v="3.8461538461538463"/>
    <n v="1"/>
    <n v="3.8461538461538463"/>
    <n v="25"/>
    <n v="96.15384615384616"/>
    <n v="26"/>
  </r>
  <r>
    <s v="camaro_kr"/>
    <s v="chiclix"/>
    <m/>
    <m/>
    <m/>
    <m/>
    <m/>
    <m/>
    <m/>
    <m/>
    <s v="No"/>
    <n v="101"/>
    <m/>
    <m/>
    <x v="0"/>
    <d v="2018-12-19T11:32:43.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3581234381443075/fph889j-_normal.jpg"/>
    <x v="89"/>
    <s v="https://twitter.com/#!/camaro_kr/status/1075353227657281539"/>
    <m/>
    <m/>
    <s v="1075353227657281539"/>
    <m/>
    <b v="0"/>
    <n v="0"/>
    <s v=""/>
    <b v="0"/>
    <s v="ko"/>
    <m/>
    <s v=""/>
    <b v="0"/>
    <n v="315"/>
    <s v="1075301787488243712"/>
    <s v="Twitter for Android"/>
    <b v="0"/>
    <s v="1075301787488243712"/>
    <s v="Tweet"/>
    <n v="0"/>
    <n v="0"/>
    <m/>
    <m/>
    <m/>
    <m/>
    <m/>
    <m/>
    <m/>
    <m/>
    <n v="1"/>
    <s v="1"/>
    <s v="1"/>
    <n v="0"/>
    <n v="0"/>
    <n v="1"/>
    <n v="3.8461538461538463"/>
    <n v="1"/>
    <n v="3.8461538461538463"/>
    <n v="25"/>
    <n v="96.15384615384616"/>
    <n v="26"/>
  </r>
  <r>
    <s v="eatable_spoon"/>
    <s v="chiclix"/>
    <m/>
    <m/>
    <m/>
    <m/>
    <m/>
    <m/>
    <m/>
    <m/>
    <s v="No"/>
    <n v="102"/>
    <m/>
    <m/>
    <x v="0"/>
    <d v="2018-12-19T11:40:53.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0551726321651712/HcjFEPAj_normal.png"/>
    <x v="90"/>
    <s v="https://twitter.com/#!/eatable_spoon/status/1075355282690035712"/>
    <m/>
    <m/>
    <s v="1075355282690035712"/>
    <m/>
    <b v="0"/>
    <n v="0"/>
    <s v=""/>
    <b v="0"/>
    <s v="ko"/>
    <m/>
    <s v=""/>
    <b v="0"/>
    <n v="315"/>
    <s v="1075301787488243712"/>
    <s v="Twitter for Android"/>
    <b v="0"/>
    <s v="1075301787488243712"/>
    <s v="Tweet"/>
    <n v="0"/>
    <n v="0"/>
    <m/>
    <m/>
    <m/>
    <m/>
    <m/>
    <m/>
    <m/>
    <m/>
    <n v="1"/>
    <s v="1"/>
    <s v="1"/>
    <n v="0"/>
    <n v="0"/>
    <n v="1"/>
    <n v="3.8461538461538463"/>
    <n v="1"/>
    <n v="3.8461538461538463"/>
    <n v="25"/>
    <n v="96.15384615384616"/>
    <n v="26"/>
  </r>
  <r>
    <s v="mildthunder"/>
    <s v="chiclix"/>
    <m/>
    <m/>
    <m/>
    <m/>
    <m/>
    <m/>
    <m/>
    <m/>
    <s v="No"/>
    <n v="103"/>
    <m/>
    <m/>
    <x v="0"/>
    <d v="2018-12-19T11:45:1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98010321737400320/RHPhNelM_normal.jpg"/>
    <x v="91"/>
    <s v="https://twitter.com/#!/mildthunder/status/1075356401134841857"/>
    <m/>
    <m/>
    <s v="1075356401134841857"/>
    <m/>
    <b v="0"/>
    <n v="0"/>
    <s v=""/>
    <b v="0"/>
    <s v="ko"/>
    <m/>
    <s v=""/>
    <b v="0"/>
    <n v="315"/>
    <s v="1075301787488243712"/>
    <s v="Twitter for Android"/>
    <b v="0"/>
    <s v="1075301787488243712"/>
    <s v="Tweet"/>
    <n v="0"/>
    <n v="0"/>
    <m/>
    <m/>
    <m/>
    <m/>
    <m/>
    <m/>
    <m/>
    <m/>
    <n v="1"/>
    <s v="1"/>
    <s v="1"/>
    <n v="0"/>
    <n v="0"/>
    <n v="1"/>
    <n v="3.8461538461538463"/>
    <n v="1"/>
    <n v="3.8461538461538463"/>
    <n v="25"/>
    <n v="96.15384615384616"/>
    <n v="26"/>
  </r>
  <r>
    <s v="mhcish"/>
    <s v="chiclix"/>
    <m/>
    <m/>
    <m/>
    <m/>
    <m/>
    <m/>
    <m/>
    <m/>
    <s v="No"/>
    <n v="104"/>
    <m/>
    <m/>
    <x v="0"/>
    <d v="2018-12-19T11:47:10.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49947473299435520/D354LRlj_normal.jpg"/>
    <x v="92"/>
    <s v="https://twitter.com/#!/mhcish/status/1075356864815099905"/>
    <m/>
    <m/>
    <s v="1075356864815099905"/>
    <m/>
    <b v="0"/>
    <n v="0"/>
    <s v=""/>
    <b v="0"/>
    <s v="ko"/>
    <m/>
    <s v=""/>
    <b v="0"/>
    <n v="315"/>
    <s v="1075301787488243712"/>
    <s v="Twitter for Android"/>
    <b v="0"/>
    <s v="1075301787488243712"/>
    <s v="Tweet"/>
    <n v="0"/>
    <n v="0"/>
    <m/>
    <m/>
    <m/>
    <m/>
    <m/>
    <m/>
    <m/>
    <m/>
    <n v="1"/>
    <s v="1"/>
    <s v="1"/>
    <n v="0"/>
    <n v="0"/>
    <n v="1"/>
    <n v="3.8461538461538463"/>
    <n v="1"/>
    <n v="3.8461538461538463"/>
    <n v="25"/>
    <n v="96.15384615384616"/>
    <n v="26"/>
  </r>
  <r>
    <s v="fhff14_rihe"/>
    <s v="chiclix"/>
    <m/>
    <m/>
    <m/>
    <m/>
    <m/>
    <m/>
    <m/>
    <m/>
    <s v="No"/>
    <n v="105"/>
    <m/>
    <m/>
    <x v="0"/>
    <d v="2018-12-19T11:50:4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4417010224705538/fZQbsPt6_normal.png"/>
    <x v="93"/>
    <s v="https://twitter.com/#!/fhff14_rihe/status/1075357763679662080"/>
    <m/>
    <m/>
    <s v="1075357763679662080"/>
    <m/>
    <b v="0"/>
    <n v="0"/>
    <s v=""/>
    <b v="0"/>
    <s v="ko"/>
    <m/>
    <s v=""/>
    <b v="0"/>
    <n v="315"/>
    <s v="1075301787488243712"/>
    <s v="Twitter for Android"/>
    <b v="0"/>
    <s v="1075301787488243712"/>
    <s v="Tweet"/>
    <n v="0"/>
    <n v="0"/>
    <m/>
    <m/>
    <m/>
    <m/>
    <m/>
    <m/>
    <m/>
    <m/>
    <n v="1"/>
    <s v="1"/>
    <s v="1"/>
    <n v="0"/>
    <n v="0"/>
    <n v="1"/>
    <n v="3.8461538461538463"/>
    <n v="1"/>
    <n v="3.8461538461538463"/>
    <n v="25"/>
    <n v="96.15384615384616"/>
    <n v="26"/>
  </r>
  <r>
    <s v="meeryu_namoo"/>
    <s v="chiclix"/>
    <m/>
    <m/>
    <m/>
    <m/>
    <m/>
    <m/>
    <m/>
    <m/>
    <s v="No"/>
    <n v="106"/>
    <m/>
    <m/>
    <x v="0"/>
    <d v="2018-12-19T11:56:42.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717893673866792962/O_4CqwLE_normal.jpg"/>
    <x v="94"/>
    <s v="https://twitter.com/#!/meeryu_namoo/status/1075359266318348288"/>
    <m/>
    <m/>
    <s v="1075359266318348288"/>
    <m/>
    <b v="0"/>
    <n v="0"/>
    <s v=""/>
    <b v="0"/>
    <s v="ko"/>
    <m/>
    <s v=""/>
    <b v="0"/>
    <n v="315"/>
    <s v="1075301787488243712"/>
    <s v="Twitter for iPhone"/>
    <b v="0"/>
    <s v="1075301787488243712"/>
    <s v="Tweet"/>
    <n v="0"/>
    <n v="0"/>
    <m/>
    <m/>
    <m/>
    <m/>
    <m/>
    <m/>
    <m/>
    <m/>
    <n v="1"/>
    <s v="1"/>
    <s v="1"/>
    <n v="0"/>
    <n v="0"/>
    <n v="1"/>
    <n v="3.8461538461538463"/>
    <n v="1"/>
    <n v="3.8461538461538463"/>
    <n v="25"/>
    <n v="96.15384615384616"/>
    <n v="26"/>
  </r>
  <r>
    <s v="toto_min9735"/>
    <s v="chiclix"/>
    <m/>
    <m/>
    <m/>
    <m/>
    <m/>
    <m/>
    <m/>
    <m/>
    <s v="No"/>
    <n v="107"/>
    <m/>
    <m/>
    <x v="0"/>
    <d v="2018-12-19T12:01:4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49439814817173505/b3nmUKUf_normal.jpg"/>
    <x v="95"/>
    <s v="https://twitter.com/#!/toto_min9735/status/1075360553332203520"/>
    <m/>
    <m/>
    <s v="1075360553332203520"/>
    <m/>
    <b v="0"/>
    <n v="0"/>
    <s v=""/>
    <b v="0"/>
    <s v="ko"/>
    <m/>
    <s v=""/>
    <b v="0"/>
    <n v="315"/>
    <s v="1075301787488243712"/>
    <s v="Twitter for Android"/>
    <b v="0"/>
    <s v="1075301787488243712"/>
    <s v="Tweet"/>
    <n v="0"/>
    <n v="0"/>
    <m/>
    <m/>
    <m/>
    <m/>
    <m/>
    <m/>
    <m/>
    <m/>
    <n v="1"/>
    <s v="1"/>
    <s v="1"/>
    <n v="0"/>
    <n v="0"/>
    <n v="1"/>
    <n v="3.8461538461538463"/>
    <n v="1"/>
    <n v="3.8461538461538463"/>
    <n v="25"/>
    <n v="96.15384615384616"/>
    <n v="26"/>
  </r>
  <r>
    <s v="cheols13"/>
    <s v="chiclix"/>
    <m/>
    <m/>
    <m/>
    <m/>
    <m/>
    <m/>
    <m/>
    <m/>
    <s v="No"/>
    <n v="108"/>
    <m/>
    <m/>
    <x v="0"/>
    <d v="2018-12-19T12:10:3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3161984554688514/6jjJ8FXe_normal.jpg"/>
    <x v="96"/>
    <s v="https://twitter.com/#!/cheols13/status/1075362757359239170"/>
    <m/>
    <m/>
    <s v="1075362757359239170"/>
    <m/>
    <b v="0"/>
    <n v="0"/>
    <s v=""/>
    <b v="0"/>
    <s v="ko"/>
    <m/>
    <s v=""/>
    <b v="0"/>
    <n v="315"/>
    <s v="1075301787488243712"/>
    <s v="Twitter for Android"/>
    <b v="0"/>
    <s v="1075301787488243712"/>
    <s v="Tweet"/>
    <n v="0"/>
    <n v="0"/>
    <m/>
    <m/>
    <m/>
    <m/>
    <m/>
    <m/>
    <m/>
    <m/>
    <n v="1"/>
    <s v="1"/>
    <s v="1"/>
    <n v="0"/>
    <n v="0"/>
    <n v="1"/>
    <n v="3.8461538461538463"/>
    <n v="1"/>
    <n v="3.8461538461538463"/>
    <n v="25"/>
    <n v="96.15384615384616"/>
    <n v="26"/>
  </r>
  <r>
    <s v="f_imtrying"/>
    <s v="chiclix"/>
    <m/>
    <m/>
    <m/>
    <m/>
    <m/>
    <m/>
    <m/>
    <m/>
    <s v="No"/>
    <n v="109"/>
    <m/>
    <m/>
    <x v="0"/>
    <d v="2018-12-19T12:24:3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44240407080189953/640q6XBS_normal.jpg"/>
    <x v="97"/>
    <s v="https://twitter.com/#!/f_imtrying/status/1075366280041877504"/>
    <m/>
    <m/>
    <s v="1075366280041877504"/>
    <m/>
    <b v="0"/>
    <n v="0"/>
    <s v=""/>
    <b v="0"/>
    <s v="ko"/>
    <m/>
    <s v=""/>
    <b v="0"/>
    <n v="315"/>
    <s v="1075301787488243712"/>
    <s v="Twitter for Android"/>
    <b v="0"/>
    <s v="1075301787488243712"/>
    <s v="Tweet"/>
    <n v="0"/>
    <n v="0"/>
    <m/>
    <m/>
    <m/>
    <m/>
    <m/>
    <m/>
    <m/>
    <m/>
    <n v="1"/>
    <s v="1"/>
    <s v="1"/>
    <n v="0"/>
    <n v="0"/>
    <n v="1"/>
    <n v="3.8461538461538463"/>
    <n v="1"/>
    <n v="3.8461538461538463"/>
    <n v="25"/>
    <n v="96.15384615384616"/>
    <n v="26"/>
  </r>
  <r>
    <s v="kouhogue"/>
    <s v="chiclix"/>
    <m/>
    <m/>
    <m/>
    <m/>
    <m/>
    <m/>
    <m/>
    <m/>
    <s v="No"/>
    <n v="110"/>
    <m/>
    <m/>
    <x v="0"/>
    <d v="2018-12-19T12:27:52.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28198835732926464/ZNFEu98N_normal.jpg"/>
    <x v="98"/>
    <s v="https://twitter.com/#!/kouhogue/status/1075367108282740738"/>
    <m/>
    <m/>
    <s v="1075367108282740738"/>
    <m/>
    <b v="0"/>
    <n v="0"/>
    <s v=""/>
    <b v="0"/>
    <s v="ko"/>
    <m/>
    <s v=""/>
    <b v="0"/>
    <n v="315"/>
    <s v="1075301787488243712"/>
    <s v="Twitter for iPhone"/>
    <b v="0"/>
    <s v="1075301787488243712"/>
    <s v="Tweet"/>
    <n v="0"/>
    <n v="0"/>
    <m/>
    <m/>
    <m/>
    <m/>
    <m/>
    <m/>
    <m/>
    <m/>
    <n v="1"/>
    <s v="1"/>
    <s v="1"/>
    <n v="0"/>
    <n v="0"/>
    <n v="1"/>
    <n v="3.8461538461538463"/>
    <n v="1"/>
    <n v="3.8461538461538463"/>
    <n v="25"/>
    <n v="96.15384615384616"/>
    <n v="26"/>
  </r>
  <r>
    <s v="hyangbipa"/>
    <s v="chiclix"/>
    <m/>
    <m/>
    <m/>
    <m/>
    <m/>
    <m/>
    <m/>
    <m/>
    <s v="No"/>
    <n v="111"/>
    <m/>
    <m/>
    <x v="0"/>
    <d v="2018-12-19T12:32:5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9048800503554048/kxTC6FKq_normal.jpg"/>
    <x v="99"/>
    <s v="https://twitter.com/#!/hyangbipa/status/1075368395887919104"/>
    <m/>
    <m/>
    <s v="1075368395887919104"/>
    <m/>
    <b v="0"/>
    <n v="0"/>
    <s v=""/>
    <b v="0"/>
    <s v="ko"/>
    <m/>
    <s v=""/>
    <b v="0"/>
    <n v="315"/>
    <s v="1075301787488243712"/>
    <s v="Twitter for iPhone"/>
    <b v="0"/>
    <s v="1075301787488243712"/>
    <s v="Tweet"/>
    <n v="0"/>
    <n v="0"/>
    <m/>
    <m/>
    <m/>
    <m/>
    <m/>
    <m/>
    <m/>
    <m/>
    <n v="1"/>
    <s v="1"/>
    <s v="1"/>
    <n v="0"/>
    <n v="0"/>
    <n v="1"/>
    <n v="3.8461538461538463"/>
    <n v="1"/>
    <n v="3.8461538461538463"/>
    <n v="25"/>
    <n v="96.15384615384616"/>
    <n v="26"/>
  </r>
  <r>
    <s v="ggeotyeo"/>
    <s v="chiclix"/>
    <m/>
    <m/>
    <m/>
    <m/>
    <m/>
    <m/>
    <m/>
    <m/>
    <s v="No"/>
    <n v="112"/>
    <m/>
    <m/>
    <x v="0"/>
    <d v="2018-12-19T12:33:0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588581731839520768/iBW2WIBR_normal.jpg"/>
    <x v="100"/>
    <s v="https://twitter.com/#!/ggeotyeo/status/1075368418730102784"/>
    <m/>
    <m/>
    <s v="1075368418730102784"/>
    <m/>
    <b v="0"/>
    <n v="0"/>
    <s v=""/>
    <b v="0"/>
    <s v="ko"/>
    <m/>
    <s v=""/>
    <b v="0"/>
    <n v="315"/>
    <s v="1075301787488243712"/>
    <s v="Twitter for iPhone"/>
    <b v="0"/>
    <s v="1075301787488243712"/>
    <s v="Tweet"/>
    <n v="0"/>
    <n v="0"/>
    <m/>
    <m/>
    <m/>
    <m/>
    <m/>
    <m/>
    <m/>
    <m/>
    <n v="1"/>
    <s v="1"/>
    <s v="1"/>
    <n v="0"/>
    <n v="0"/>
    <n v="1"/>
    <n v="3.8461538461538463"/>
    <n v="1"/>
    <n v="3.8461538461538463"/>
    <n v="25"/>
    <n v="96.15384615384616"/>
    <n v="26"/>
  </r>
  <r>
    <s v="hokcenayeokcena"/>
    <s v="chiclix"/>
    <m/>
    <m/>
    <m/>
    <m/>
    <m/>
    <m/>
    <m/>
    <m/>
    <s v="No"/>
    <n v="113"/>
    <m/>
    <m/>
    <x v="0"/>
    <d v="2018-12-19T12:47:02.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59240549168381952/anuxQ_4j_normal.jpg"/>
    <x v="101"/>
    <s v="https://twitter.com/#!/hokcenayeokcena/status/1075371932076335105"/>
    <m/>
    <m/>
    <s v="1075371932076335105"/>
    <m/>
    <b v="0"/>
    <n v="0"/>
    <s v=""/>
    <b v="0"/>
    <s v="ko"/>
    <m/>
    <s v=""/>
    <b v="0"/>
    <n v="315"/>
    <s v="1075301787488243712"/>
    <s v="Twitter Web Client"/>
    <b v="0"/>
    <s v="1075301787488243712"/>
    <s v="Tweet"/>
    <n v="0"/>
    <n v="0"/>
    <m/>
    <m/>
    <m/>
    <m/>
    <m/>
    <m/>
    <m/>
    <m/>
    <n v="1"/>
    <s v="1"/>
    <s v="1"/>
    <n v="0"/>
    <n v="0"/>
    <n v="1"/>
    <n v="3.8461538461538463"/>
    <n v="1"/>
    <n v="3.8461538461538463"/>
    <n v="25"/>
    <n v="96.15384615384616"/>
    <n v="26"/>
  </r>
  <r>
    <s v="djqzky1cjdjx9hh"/>
    <s v="chiclix"/>
    <m/>
    <m/>
    <m/>
    <m/>
    <m/>
    <m/>
    <m/>
    <m/>
    <s v="No"/>
    <n v="114"/>
    <m/>
    <m/>
    <x v="0"/>
    <d v="2018-12-19T12:54:0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66969318746374146/CJejLha__normal.jpg"/>
    <x v="102"/>
    <s v="https://twitter.com/#!/djqzky1cjdjx9hh/status/1075373699702779906"/>
    <m/>
    <m/>
    <s v="1075373699702779906"/>
    <m/>
    <b v="0"/>
    <n v="0"/>
    <s v=""/>
    <b v="0"/>
    <s v="ko"/>
    <m/>
    <s v=""/>
    <b v="0"/>
    <n v="315"/>
    <s v="1075301787488243712"/>
    <s v="Twitter for iPhone"/>
    <b v="0"/>
    <s v="1075301787488243712"/>
    <s v="Tweet"/>
    <n v="0"/>
    <n v="0"/>
    <m/>
    <m/>
    <m/>
    <m/>
    <m/>
    <m/>
    <m/>
    <m/>
    <n v="1"/>
    <s v="1"/>
    <s v="1"/>
    <n v="0"/>
    <n v="0"/>
    <n v="1"/>
    <n v="3.8461538461538463"/>
    <n v="1"/>
    <n v="3.8461538461538463"/>
    <n v="25"/>
    <n v="96.15384615384616"/>
    <n v="26"/>
  </r>
  <r>
    <s v="aloa5"/>
    <s v="tytycolocolina"/>
    <m/>
    <m/>
    <m/>
    <m/>
    <m/>
    <m/>
    <m/>
    <m/>
    <s v="No"/>
    <n v="115"/>
    <m/>
    <m/>
    <x v="0"/>
    <d v="2018-12-19T07:06:47.000"/>
    <s v="@Datenklempner @FlorianGallwitz @bgebot @ZitateRT @TytyColocolina /5 einen &quot;politisch motivierten&quot; Bot. Zumal es neben vollautomatischen [z.B. RT-Bots] auch halbautomatische gibt. Aus &quot;Online Human-Bot Interactions: Detection, Estimation, and Characterization&quot; https://t.co/tYmr9Axj8h Kann man jedoch einiges ziehen. https://t.co/yBrRK26Wze"/>
    <s v="https://aaai.org/ocs/index.php/ICWSM/ICWSM17/paper/view/15587"/>
    <s v="aaai.org"/>
    <x v="1"/>
    <s v="https://pbs.twimg.com/media/DuwvMDGXQAAZN66.jpg"/>
    <s v="https://pbs.twimg.com/media/DuwvMDGXQAAZN66.jpg"/>
    <x v="103"/>
    <s v="https://twitter.com/#!/aloa5/status/1075286305746153472"/>
    <m/>
    <m/>
    <s v="1075286305746153472"/>
    <s v="1075285254582272000"/>
    <b v="0"/>
    <n v="0"/>
    <s v="96944615"/>
    <b v="0"/>
    <s v="de"/>
    <m/>
    <s v=""/>
    <b v="0"/>
    <n v="0"/>
    <s v=""/>
    <s v="Twitter Web Client"/>
    <b v="0"/>
    <s v="1075285254582272000"/>
    <s v="Tweet"/>
    <n v="0"/>
    <n v="0"/>
    <m/>
    <m/>
    <m/>
    <m/>
    <m/>
    <m/>
    <m/>
    <m/>
    <n v="2"/>
    <s v="10"/>
    <s v="10"/>
    <m/>
    <m/>
    <m/>
    <m/>
    <m/>
    <m/>
    <m/>
    <m/>
    <m/>
  </r>
  <r>
    <s v="aloa5"/>
    <s v="tytycolocolina"/>
    <m/>
    <m/>
    <m/>
    <m/>
    <m/>
    <m/>
    <m/>
    <m/>
    <s v="No"/>
    <n v="116"/>
    <m/>
    <m/>
    <x v="0"/>
    <d v="2018-12-19T13:26:25.000"/>
    <s v="@Datenklempner @FlorianGallwitz @bgebot @ZitateRT @TytyColocolina ^^Ich auch. Ich lese täglich ein paar Studien [anstatt Zeitung] und diejenigen welche in Print/Online-Medien genannt werden [Thema egal] grundsätzlich alle auch selbst durch [aus Gründen]. Das ist, was unter methology angegeben wird: https://t.co/oHn4d8Gng5"/>
    <s v="https://aaai.org/ocs/index.php/ICWSM/ICWSM17/paper/view/15587/14817"/>
    <s v="aaai.org"/>
    <x v="1"/>
    <m/>
    <s v="http://pbs.twimg.com/profile_images/575642392/avaPIC01224_normal.jpg"/>
    <x v="104"/>
    <s v="https://twitter.com/#!/aloa5/status/1075381841144745985"/>
    <m/>
    <m/>
    <s v="1075381841144745985"/>
    <s v="1075377820807901184"/>
    <b v="0"/>
    <n v="0"/>
    <s v="1332051835"/>
    <b v="0"/>
    <s v="de"/>
    <m/>
    <s v=""/>
    <b v="0"/>
    <n v="0"/>
    <s v=""/>
    <s v="Twitter Web Client"/>
    <b v="0"/>
    <s v="1075377820807901184"/>
    <s v="Tweet"/>
    <n v="0"/>
    <n v="0"/>
    <m/>
    <m/>
    <m/>
    <m/>
    <m/>
    <m/>
    <m/>
    <m/>
    <n v="2"/>
    <s v="10"/>
    <s v="10"/>
    <m/>
    <m/>
    <m/>
    <m/>
    <m/>
    <m/>
    <m/>
    <m/>
    <m/>
  </r>
  <r>
    <s v="aloa5"/>
    <s v="aloa5"/>
    <m/>
    <m/>
    <m/>
    <m/>
    <m/>
    <m/>
    <m/>
    <m/>
    <s v="No"/>
    <n v="125"/>
    <m/>
    <m/>
    <x v="2"/>
    <d v="2018-12-18T06:49:42.000"/>
    <s v="Man kann ja analysieren lassen [Bsp unten; einfach und ausführlich] . Oder man liest Varol 2017: &quot;Online Human-Bot Interactions: Detection, Estimation, and Characterization&quot; https://t.co/tYmr9Axj8h https://t.co/w9nPlu1DR8"/>
    <s v="https://aaai.org/ocs/index.php/ICWSM/ICWSM17/paper/view/15587"/>
    <s v="aaai.org"/>
    <x v="1"/>
    <s v="https://pbs.twimg.com/media/DurfBLjW0AAFzro.jpg"/>
    <s v="https://pbs.twimg.com/media/DurfBLjW0AAFzro.jpg"/>
    <x v="105"/>
    <s v="https://twitter.com/#!/aloa5/status/1074919616927940608"/>
    <m/>
    <m/>
    <s v="1074919616927940608"/>
    <s v="1074919615753531392"/>
    <b v="0"/>
    <n v="0"/>
    <s v="96944615"/>
    <b v="0"/>
    <s v="de"/>
    <m/>
    <s v=""/>
    <b v="0"/>
    <n v="0"/>
    <s v=""/>
    <s v="Twitter Web Client"/>
    <b v="0"/>
    <s v="1074919615753531392"/>
    <s v="Tweet"/>
    <n v="0"/>
    <n v="0"/>
    <m/>
    <m/>
    <m/>
    <m/>
    <m/>
    <m/>
    <m/>
    <m/>
    <n v="1"/>
    <s v="10"/>
    <s v="10"/>
    <n v="0"/>
    <n v="0"/>
    <n v="0"/>
    <n v="0"/>
    <n v="0"/>
    <n v="0"/>
    <n v="23"/>
    <n v="100"/>
    <n v="23"/>
  </r>
  <r>
    <s v="myalaska"/>
    <s v="chiclix"/>
    <m/>
    <m/>
    <m/>
    <m/>
    <m/>
    <m/>
    <m/>
    <m/>
    <s v="No"/>
    <n v="126"/>
    <m/>
    <m/>
    <x v="0"/>
    <d v="2018-12-19T13:38:47.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893640366116810752/2QO_G5hz_normal.jpg"/>
    <x v="106"/>
    <s v="https://twitter.com/#!/myalaska/status/1075384953536303104"/>
    <m/>
    <m/>
    <s v="1075384953536303104"/>
    <m/>
    <b v="0"/>
    <n v="0"/>
    <s v=""/>
    <b v="0"/>
    <s v="ko"/>
    <m/>
    <s v=""/>
    <b v="0"/>
    <n v="315"/>
    <s v="1075301787488243712"/>
    <s v="Twitter for iPhone"/>
    <b v="0"/>
    <s v="1075301787488243712"/>
    <s v="Tweet"/>
    <n v="0"/>
    <n v="0"/>
    <m/>
    <m/>
    <m/>
    <m/>
    <m/>
    <m/>
    <m/>
    <m/>
    <n v="1"/>
    <s v="1"/>
    <s v="1"/>
    <n v="0"/>
    <n v="0"/>
    <n v="1"/>
    <n v="3.8461538461538463"/>
    <n v="1"/>
    <n v="3.8461538461538463"/>
    <n v="25"/>
    <n v="96.15384615384616"/>
    <n v="26"/>
  </r>
  <r>
    <s v="paradoobb"/>
    <s v="chiclix"/>
    <m/>
    <m/>
    <m/>
    <m/>
    <m/>
    <m/>
    <m/>
    <m/>
    <s v="No"/>
    <n v="127"/>
    <m/>
    <m/>
    <x v="0"/>
    <d v="2018-12-19T13:45:2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726951934632976384/Djil2GaM_normal.jpg"/>
    <x v="107"/>
    <s v="https://twitter.com/#!/paradoobb/status/1075386629789966338"/>
    <m/>
    <m/>
    <s v="1075386629789966338"/>
    <m/>
    <b v="0"/>
    <n v="0"/>
    <s v=""/>
    <b v="0"/>
    <s v="ko"/>
    <m/>
    <s v=""/>
    <b v="0"/>
    <n v="315"/>
    <s v="1075301787488243712"/>
    <s v="Twitter for Android"/>
    <b v="0"/>
    <s v="1075301787488243712"/>
    <s v="Tweet"/>
    <n v="0"/>
    <n v="0"/>
    <m/>
    <m/>
    <m/>
    <m/>
    <m/>
    <m/>
    <m/>
    <m/>
    <n v="1"/>
    <s v="1"/>
    <s v="1"/>
    <n v="0"/>
    <n v="0"/>
    <n v="1"/>
    <n v="3.8461538461538463"/>
    <n v="1"/>
    <n v="3.8461538461538463"/>
    <n v="25"/>
    <n v="96.15384615384616"/>
    <n v="26"/>
  </r>
  <r>
    <s v="ddach55"/>
    <s v="chiclix"/>
    <m/>
    <m/>
    <m/>
    <m/>
    <m/>
    <m/>
    <m/>
    <m/>
    <s v="No"/>
    <n v="128"/>
    <m/>
    <m/>
    <x v="0"/>
    <d v="2018-12-19T13:51:40.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17958684884754432/P4ugz4-E_normal.jpg"/>
    <x v="108"/>
    <s v="https://twitter.com/#!/ddach55/status/1075388197977305089"/>
    <m/>
    <m/>
    <s v="1075388197977305089"/>
    <m/>
    <b v="0"/>
    <n v="0"/>
    <s v=""/>
    <b v="0"/>
    <s v="ko"/>
    <m/>
    <s v=""/>
    <b v="0"/>
    <n v="315"/>
    <s v="1075301787488243712"/>
    <s v="Twitter for Android"/>
    <b v="0"/>
    <s v="1075301787488243712"/>
    <s v="Tweet"/>
    <n v="0"/>
    <n v="0"/>
    <m/>
    <m/>
    <m/>
    <m/>
    <m/>
    <m/>
    <m/>
    <m/>
    <n v="1"/>
    <s v="1"/>
    <s v="1"/>
    <n v="0"/>
    <n v="0"/>
    <n v="1"/>
    <n v="3.8461538461538463"/>
    <n v="1"/>
    <n v="3.8461538461538463"/>
    <n v="25"/>
    <n v="96.15384615384616"/>
    <n v="26"/>
  </r>
  <r>
    <s v="re_de_lee"/>
    <s v="chiclix"/>
    <m/>
    <m/>
    <m/>
    <m/>
    <m/>
    <m/>
    <m/>
    <m/>
    <s v="No"/>
    <n v="129"/>
    <m/>
    <m/>
    <x v="0"/>
    <d v="2018-12-19T14:25:0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9601782492409856/k4NBNtVc_normal.jpg"/>
    <x v="109"/>
    <s v="https://twitter.com/#!/re_de_lee/status/1075396607489626112"/>
    <m/>
    <m/>
    <s v="1075396607489626112"/>
    <m/>
    <b v="0"/>
    <n v="0"/>
    <s v=""/>
    <b v="0"/>
    <s v="ko"/>
    <m/>
    <s v=""/>
    <b v="0"/>
    <n v="315"/>
    <s v="1075301787488243712"/>
    <s v="Twitter for iPhone"/>
    <b v="0"/>
    <s v="1075301787488243712"/>
    <s v="Tweet"/>
    <n v="0"/>
    <n v="0"/>
    <m/>
    <m/>
    <m/>
    <m/>
    <m/>
    <m/>
    <m/>
    <m/>
    <n v="1"/>
    <s v="1"/>
    <s v="1"/>
    <n v="0"/>
    <n v="0"/>
    <n v="1"/>
    <n v="3.8461538461538463"/>
    <n v="1"/>
    <n v="3.8461538461538463"/>
    <n v="25"/>
    <n v="96.15384615384616"/>
    <n v="26"/>
  </r>
  <r>
    <s v="nungguly"/>
    <s v="chiclix"/>
    <m/>
    <m/>
    <m/>
    <m/>
    <m/>
    <m/>
    <m/>
    <m/>
    <s v="No"/>
    <n v="130"/>
    <m/>
    <m/>
    <x v="0"/>
    <d v="2018-12-19T14:33:13.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2279655575/e1e1c20s_normal"/>
    <x v="110"/>
    <s v="https://twitter.com/#!/nungguly/status/1075398654913966081"/>
    <m/>
    <m/>
    <s v="1075398654913966081"/>
    <m/>
    <b v="0"/>
    <n v="0"/>
    <s v=""/>
    <b v="0"/>
    <s v="ko"/>
    <m/>
    <s v=""/>
    <b v="0"/>
    <n v="315"/>
    <s v="1075301787488243712"/>
    <s v="Twitter for Android"/>
    <b v="0"/>
    <s v="1075301787488243712"/>
    <s v="Tweet"/>
    <n v="0"/>
    <n v="0"/>
    <m/>
    <m/>
    <m/>
    <m/>
    <m/>
    <m/>
    <m/>
    <m/>
    <n v="1"/>
    <s v="1"/>
    <s v="1"/>
    <n v="0"/>
    <n v="0"/>
    <n v="1"/>
    <n v="3.8461538461538463"/>
    <n v="1"/>
    <n v="3.8461538461538463"/>
    <n v="25"/>
    <n v="96.15384615384616"/>
    <n v="26"/>
  </r>
  <r>
    <s v="wls0ssy"/>
    <s v="chiclix"/>
    <m/>
    <m/>
    <m/>
    <m/>
    <m/>
    <m/>
    <m/>
    <m/>
    <s v="No"/>
    <n v="131"/>
    <m/>
    <m/>
    <x v="0"/>
    <d v="2018-12-19T14:45:4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86597996975370240/jbGiqgSR_normal.jpg"/>
    <x v="111"/>
    <s v="https://twitter.com/#!/wls0ssy/status/1075401805582876672"/>
    <m/>
    <m/>
    <s v="1075401805582876672"/>
    <m/>
    <b v="0"/>
    <n v="0"/>
    <s v=""/>
    <b v="0"/>
    <s v="ko"/>
    <m/>
    <s v=""/>
    <b v="0"/>
    <n v="315"/>
    <s v="1075301787488243712"/>
    <s v="Twitter for iPhone"/>
    <b v="0"/>
    <s v="1075301787488243712"/>
    <s v="Tweet"/>
    <n v="0"/>
    <n v="0"/>
    <m/>
    <m/>
    <m/>
    <m/>
    <m/>
    <m/>
    <m/>
    <m/>
    <n v="1"/>
    <s v="1"/>
    <s v="1"/>
    <n v="0"/>
    <n v="0"/>
    <n v="1"/>
    <n v="3.8461538461538463"/>
    <n v="1"/>
    <n v="3.8461538461538463"/>
    <n v="25"/>
    <n v="96.15384615384616"/>
    <n v="26"/>
  </r>
  <r>
    <s v="edsudden"/>
    <s v="areidross"/>
    <m/>
    <m/>
    <m/>
    <m/>
    <m/>
    <m/>
    <m/>
    <m/>
    <s v="No"/>
    <n v="132"/>
    <m/>
    <m/>
    <x v="0"/>
    <d v="2018-12-19T14:51:16.000"/>
    <s v="RT @areidross: for more on the responsible parties, Starbird's report is really helpful. note that Max Blumenthal's &quot;grayzone project&quot; was…"/>
    <m/>
    <m/>
    <x v="1"/>
    <m/>
    <s v="http://pbs.twimg.com/profile_images/920612864628576256/OE9CNopP_normal.jpg"/>
    <x v="112"/>
    <s v="https://twitter.com/#!/edsudden/status/1075403194094813184"/>
    <m/>
    <m/>
    <s v="1075403194094813184"/>
    <m/>
    <b v="0"/>
    <n v="0"/>
    <s v=""/>
    <b v="0"/>
    <s v="en"/>
    <m/>
    <s v=""/>
    <b v="0"/>
    <n v="2"/>
    <s v="1075083632061034496"/>
    <s v="Twitter for Android"/>
    <b v="0"/>
    <s v="1075083632061034496"/>
    <s v="Tweet"/>
    <n v="0"/>
    <n v="0"/>
    <m/>
    <m/>
    <m/>
    <m/>
    <m/>
    <m/>
    <m/>
    <m/>
    <n v="1"/>
    <s v="9"/>
    <s v="9"/>
    <n v="1"/>
    <n v="5"/>
    <n v="0"/>
    <n v="0"/>
    <n v="0"/>
    <n v="0"/>
    <n v="19"/>
    <n v="95"/>
    <n v="20"/>
  </r>
  <r>
    <s v="outd6oywsschkrs"/>
    <s v="chiclix"/>
    <m/>
    <m/>
    <m/>
    <m/>
    <m/>
    <m/>
    <m/>
    <m/>
    <s v="No"/>
    <n v="133"/>
    <m/>
    <m/>
    <x v="0"/>
    <d v="2018-12-19T16:07:1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58735668694704128/a6rbPEaM_normal.jpg"/>
    <x v="113"/>
    <s v="https://twitter.com/#!/outd6oywsschkrs/status/1075422321064665088"/>
    <m/>
    <m/>
    <s v="1075422321064665088"/>
    <m/>
    <b v="0"/>
    <n v="0"/>
    <s v=""/>
    <b v="0"/>
    <s v="ko"/>
    <m/>
    <s v=""/>
    <b v="0"/>
    <n v="315"/>
    <s v="1075301787488243712"/>
    <s v="Twitter for iPhone"/>
    <b v="0"/>
    <s v="1075301787488243712"/>
    <s v="Tweet"/>
    <n v="0"/>
    <n v="0"/>
    <m/>
    <m/>
    <m/>
    <m/>
    <m/>
    <m/>
    <m/>
    <m/>
    <n v="1"/>
    <s v="1"/>
    <s v="1"/>
    <n v="0"/>
    <n v="0"/>
    <n v="1"/>
    <n v="3.8461538461538463"/>
    <n v="1"/>
    <n v="3.8461538461538463"/>
    <n v="25"/>
    <n v="96.15384615384616"/>
    <n v="26"/>
  </r>
  <r>
    <s v="koom2013"/>
    <s v="chiclix"/>
    <m/>
    <m/>
    <m/>
    <m/>
    <m/>
    <m/>
    <m/>
    <m/>
    <s v="No"/>
    <n v="134"/>
    <m/>
    <m/>
    <x v="0"/>
    <d v="2018-12-19T17:16:13.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572960839143014400/IyernePJ_normal.jpeg"/>
    <x v="114"/>
    <s v="https://twitter.com/#!/koom2013/status/1075439674200535040"/>
    <m/>
    <m/>
    <s v="1075439674200535040"/>
    <m/>
    <b v="0"/>
    <n v="0"/>
    <s v=""/>
    <b v="0"/>
    <s v="ko"/>
    <m/>
    <s v=""/>
    <b v="0"/>
    <n v="315"/>
    <s v="1075301787488243712"/>
    <s v="Twitter Lite"/>
    <b v="0"/>
    <s v="1075301787488243712"/>
    <s v="Tweet"/>
    <n v="0"/>
    <n v="0"/>
    <m/>
    <m/>
    <m/>
    <m/>
    <m/>
    <m/>
    <m/>
    <m/>
    <n v="1"/>
    <s v="1"/>
    <s v="1"/>
    <n v="0"/>
    <n v="0"/>
    <n v="1"/>
    <n v="3.8461538461538463"/>
    <n v="1"/>
    <n v="3.8461538461538463"/>
    <n v="25"/>
    <n v="96.15384615384616"/>
    <n v="26"/>
  </r>
  <r>
    <s v="o_zzim"/>
    <s v="chiclix"/>
    <m/>
    <m/>
    <m/>
    <m/>
    <m/>
    <m/>
    <m/>
    <m/>
    <s v="No"/>
    <n v="135"/>
    <m/>
    <m/>
    <x v="0"/>
    <d v="2018-12-19T17:58:58.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78318265284833280/cbpxT6pK_normal.jpg"/>
    <x v="115"/>
    <s v="https://twitter.com/#!/o_zzim/status/1075450432321871872"/>
    <m/>
    <m/>
    <s v="1075450432321871872"/>
    <m/>
    <b v="0"/>
    <n v="0"/>
    <s v=""/>
    <b v="0"/>
    <s v="ko"/>
    <m/>
    <s v=""/>
    <b v="0"/>
    <n v="315"/>
    <s v="1075301787488243712"/>
    <s v="Twitter for Android"/>
    <b v="0"/>
    <s v="1075301787488243712"/>
    <s v="Tweet"/>
    <n v="0"/>
    <n v="0"/>
    <m/>
    <m/>
    <m/>
    <m/>
    <m/>
    <m/>
    <m/>
    <m/>
    <n v="1"/>
    <s v="1"/>
    <s v="1"/>
    <n v="0"/>
    <n v="0"/>
    <n v="1"/>
    <n v="3.8461538461538463"/>
    <n v="1"/>
    <n v="3.8461538461538463"/>
    <n v="25"/>
    <n v="96.15384615384616"/>
    <n v="26"/>
  </r>
  <r>
    <s v="saturn_kirk"/>
    <s v="chiclix"/>
    <m/>
    <m/>
    <m/>
    <m/>
    <m/>
    <m/>
    <m/>
    <m/>
    <s v="No"/>
    <n v="136"/>
    <m/>
    <m/>
    <x v="0"/>
    <d v="2018-12-19T19:51:0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56899882928074755/TJn0EWDF_normal.jpg"/>
    <x v="116"/>
    <s v="https://twitter.com/#!/saturn_kirk/status/1075478664203055104"/>
    <m/>
    <m/>
    <s v="1075478664203055104"/>
    <m/>
    <b v="0"/>
    <n v="0"/>
    <s v=""/>
    <b v="0"/>
    <s v="ko"/>
    <m/>
    <s v=""/>
    <b v="0"/>
    <n v="315"/>
    <s v="1075301787488243712"/>
    <s v="Twitter for iPhone"/>
    <b v="0"/>
    <s v="1075301787488243712"/>
    <s v="Tweet"/>
    <n v="0"/>
    <n v="0"/>
    <m/>
    <m/>
    <m/>
    <m/>
    <m/>
    <m/>
    <m/>
    <m/>
    <n v="1"/>
    <s v="1"/>
    <s v="1"/>
    <n v="0"/>
    <n v="0"/>
    <n v="1"/>
    <n v="3.8461538461538463"/>
    <n v="1"/>
    <n v="3.8461538461538463"/>
    <n v="25"/>
    <n v="96.15384615384616"/>
    <n v="26"/>
  </r>
  <r>
    <s v="haize019"/>
    <s v="chiclix"/>
    <m/>
    <m/>
    <m/>
    <m/>
    <m/>
    <m/>
    <m/>
    <m/>
    <s v="No"/>
    <n v="137"/>
    <m/>
    <m/>
    <x v="0"/>
    <d v="2018-12-19T20:24:20.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26343011486769152/_YudJBRu_normal.jpg"/>
    <x v="117"/>
    <s v="https://twitter.com/#!/haize019/status/1075487014835744768"/>
    <m/>
    <m/>
    <s v="1075487014835744768"/>
    <m/>
    <b v="0"/>
    <n v="0"/>
    <s v=""/>
    <b v="0"/>
    <s v="ko"/>
    <m/>
    <s v=""/>
    <b v="0"/>
    <n v="315"/>
    <s v="1075301787488243712"/>
    <s v="Twitter for Android"/>
    <b v="0"/>
    <s v="1075301787488243712"/>
    <s v="Tweet"/>
    <n v="0"/>
    <n v="0"/>
    <m/>
    <m/>
    <m/>
    <m/>
    <m/>
    <m/>
    <m/>
    <m/>
    <n v="1"/>
    <s v="1"/>
    <s v="1"/>
    <n v="0"/>
    <n v="0"/>
    <n v="1"/>
    <n v="3.8461538461538463"/>
    <n v="1"/>
    <n v="3.8461538461538463"/>
    <n v="25"/>
    <n v="96.15384615384616"/>
    <n v="26"/>
  </r>
  <r>
    <s v="qpalzm12456"/>
    <s v="chiclix"/>
    <m/>
    <m/>
    <m/>
    <m/>
    <m/>
    <m/>
    <m/>
    <m/>
    <s v="No"/>
    <n v="138"/>
    <m/>
    <m/>
    <x v="0"/>
    <d v="2018-12-19T23:21:0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3392093484134400/JJ1c6ngk_normal.jpg"/>
    <x v="118"/>
    <s v="https://twitter.com/#!/qpalzm12456/status/1075531498156023808"/>
    <m/>
    <m/>
    <s v="1075531498156023808"/>
    <m/>
    <b v="0"/>
    <n v="0"/>
    <s v=""/>
    <b v="0"/>
    <s v="ko"/>
    <m/>
    <s v=""/>
    <b v="0"/>
    <n v="315"/>
    <s v="1075301787488243712"/>
    <s v="Twitter for iPhone"/>
    <b v="0"/>
    <s v="1075301787488243712"/>
    <s v="Tweet"/>
    <n v="0"/>
    <n v="0"/>
    <m/>
    <m/>
    <m/>
    <m/>
    <m/>
    <m/>
    <m/>
    <m/>
    <n v="1"/>
    <s v="1"/>
    <s v="1"/>
    <n v="0"/>
    <n v="0"/>
    <n v="1"/>
    <n v="3.8461538461538463"/>
    <n v="1"/>
    <n v="3.8461538461538463"/>
    <n v="25"/>
    <n v="96.15384615384616"/>
    <n v="26"/>
  </r>
  <r>
    <s v="kerim_kivrak"/>
    <s v="areidross"/>
    <m/>
    <m/>
    <m/>
    <m/>
    <m/>
    <m/>
    <m/>
    <m/>
    <s v="No"/>
    <n v="139"/>
    <m/>
    <m/>
    <x v="0"/>
    <d v="2018-12-19T23:24:23.000"/>
    <s v="RT @areidross: for more on the responsible parties, Starbird's report is really helpful. note that Max Blumenthal's &quot;grayzone project&quot; was…"/>
    <m/>
    <m/>
    <x v="1"/>
    <m/>
    <s v="http://pbs.twimg.com/profile_images/1024765959742087170/E17J7gAS_normal.jpg"/>
    <x v="119"/>
    <s v="https://twitter.com/#!/kerim_kivrak/status/1075532324442464256"/>
    <m/>
    <m/>
    <s v="1075532324442464256"/>
    <m/>
    <b v="0"/>
    <n v="0"/>
    <s v=""/>
    <b v="0"/>
    <s v="en"/>
    <m/>
    <s v=""/>
    <b v="0"/>
    <n v="2"/>
    <s v="1075083632061034496"/>
    <s v="Twitter Web Client"/>
    <b v="0"/>
    <s v="1075083632061034496"/>
    <s v="Tweet"/>
    <n v="0"/>
    <n v="0"/>
    <m/>
    <m/>
    <m/>
    <m/>
    <m/>
    <m/>
    <m/>
    <m/>
    <n v="1"/>
    <s v="9"/>
    <s v="9"/>
    <n v="1"/>
    <n v="5"/>
    <n v="0"/>
    <n v="0"/>
    <n v="0"/>
    <n v="0"/>
    <n v="19"/>
    <n v="95"/>
    <n v="20"/>
  </r>
  <r>
    <s v="00000290_d"/>
    <s v="chiclix"/>
    <m/>
    <m/>
    <m/>
    <m/>
    <m/>
    <m/>
    <m/>
    <m/>
    <s v="No"/>
    <n v="140"/>
    <m/>
    <m/>
    <x v="0"/>
    <d v="2018-12-20T00:41:33.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14277402171252736/D-AJZpUj_normal.jpg"/>
    <x v="120"/>
    <s v="https://twitter.com/#!/00000290_d/status/1075551745198022656"/>
    <m/>
    <m/>
    <s v="1075551745198022656"/>
    <m/>
    <b v="0"/>
    <n v="0"/>
    <s v=""/>
    <b v="0"/>
    <s v="ko"/>
    <m/>
    <s v=""/>
    <b v="0"/>
    <n v="315"/>
    <s v="1075301787488243712"/>
    <s v="Twitter for Android"/>
    <b v="0"/>
    <s v="1075301787488243712"/>
    <s v="Tweet"/>
    <n v="0"/>
    <n v="0"/>
    <m/>
    <m/>
    <m/>
    <m/>
    <m/>
    <m/>
    <m/>
    <m/>
    <n v="1"/>
    <s v="1"/>
    <s v="1"/>
    <n v="0"/>
    <n v="0"/>
    <n v="1"/>
    <n v="3.8461538461538463"/>
    <n v="1"/>
    <n v="3.8461538461538463"/>
    <n v="25"/>
    <n v="96.15384615384616"/>
    <n v="26"/>
  </r>
  <r>
    <s v="criorio"/>
    <s v="chiclix"/>
    <m/>
    <m/>
    <m/>
    <m/>
    <m/>
    <m/>
    <m/>
    <m/>
    <s v="No"/>
    <n v="141"/>
    <m/>
    <m/>
    <x v="0"/>
    <d v="2018-12-20T01:21:4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25407329993256960/bQ2Gork7_normal.jpg"/>
    <x v="121"/>
    <s v="https://twitter.com/#!/criorio/status/1075561879655739393"/>
    <m/>
    <m/>
    <s v="1075561879655739393"/>
    <m/>
    <b v="0"/>
    <n v="0"/>
    <s v=""/>
    <b v="0"/>
    <s v="ko"/>
    <m/>
    <s v=""/>
    <b v="0"/>
    <n v="315"/>
    <s v="1075301787488243712"/>
    <s v="Twitter Web Client"/>
    <b v="0"/>
    <s v="1075301787488243712"/>
    <s v="Tweet"/>
    <n v="0"/>
    <n v="0"/>
    <m/>
    <m/>
    <m/>
    <m/>
    <m/>
    <m/>
    <m/>
    <m/>
    <n v="1"/>
    <s v="1"/>
    <s v="1"/>
    <n v="0"/>
    <n v="0"/>
    <n v="1"/>
    <n v="3.8461538461538463"/>
    <n v="1"/>
    <n v="3.8461538461538463"/>
    <n v="25"/>
    <n v="96.15384615384616"/>
    <n v="26"/>
  </r>
  <r>
    <s v="coyotedweets"/>
    <s v="chiclix"/>
    <m/>
    <m/>
    <m/>
    <m/>
    <m/>
    <m/>
    <m/>
    <m/>
    <s v="No"/>
    <n v="142"/>
    <m/>
    <m/>
    <x v="0"/>
    <d v="2018-12-20T01:23:40.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48179953366315009/2bgSH9P0_normal.jpg"/>
    <x v="122"/>
    <s v="https://twitter.com/#!/coyotedweets/status/1075562343751249920"/>
    <m/>
    <m/>
    <s v="1075562343751249920"/>
    <m/>
    <b v="0"/>
    <n v="0"/>
    <s v=""/>
    <b v="0"/>
    <s v="ko"/>
    <m/>
    <s v=""/>
    <b v="0"/>
    <n v="315"/>
    <s v="1075301787488243712"/>
    <s v="Twitter for Android"/>
    <b v="0"/>
    <s v="1075301787488243712"/>
    <s v="Tweet"/>
    <n v="0"/>
    <n v="0"/>
    <m/>
    <m/>
    <m/>
    <m/>
    <m/>
    <m/>
    <m/>
    <m/>
    <n v="1"/>
    <s v="1"/>
    <s v="1"/>
    <n v="0"/>
    <n v="0"/>
    <n v="1"/>
    <n v="3.8461538461538463"/>
    <n v="1"/>
    <n v="3.8461538461538463"/>
    <n v="25"/>
    <n v="96.15384615384616"/>
    <n v="26"/>
  </r>
  <r>
    <s v="_2gold"/>
    <s v="chiclix"/>
    <m/>
    <m/>
    <m/>
    <m/>
    <m/>
    <m/>
    <m/>
    <m/>
    <s v="No"/>
    <n v="143"/>
    <m/>
    <m/>
    <x v="0"/>
    <d v="2018-12-20T01:24:0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4383082524889089/S67ay32B_normal.png"/>
    <x v="123"/>
    <s v="https://twitter.com/#!/_2gold/status/1075562444456513536"/>
    <m/>
    <m/>
    <s v="1075562444456513536"/>
    <m/>
    <b v="0"/>
    <n v="0"/>
    <s v=""/>
    <b v="0"/>
    <s v="ko"/>
    <m/>
    <s v=""/>
    <b v="0"/>
    <n v="315"/>
    <s v="1075301787488243712"/>
    <s v="Twitter Web Client"/>
    <b v="0"/>
    <s v="1075301787488243712"/>
    <s v="Tweet"/>
    <n v="0"/>
    <n v="0"/>
    <m/>
    <m/>
    <m/>
    <m/>
    <m/>
    <m/>
    <m/>
    <m/>
    <n v="1"/>
    <s v="1"/>
    <s v="1"/>
    <n v="0"/>
    <n v="0"/>
    <n v="1"/>
    <n v="3.8461538461538463"/>
    <n v="1"/>
    <n v="3.8461538461538463"/>
    <n v="25"/>
    <n v="96.15384615384616"/>
    <n v="26"/>
  </r>
  <r>
    <s v="yujujuseyo"/>
    <s v="chiclix"/>
    <m/>
    <m/>
    <m/>
    <m/>
    <m/>
    <m/>
    <m/>
    <m/>
    <s v="No"/>
    <n v="144"/>
    <m/>
    <m/>
    <x v="0"/>
    <d v="2018-12-20T01:24:20.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9915046078111745/_zDNy1iz_normal.jpg"/>
    <x v="124"/>
    <s v="https://twitter.com/#!/yujujuseyo/status/1075562513998086145"/>
    <m/>
    <m/>
    <s v="1075562513998086145"/>
    <m/>
    <b v="0"/>
    <n v="0"/>
    <s v=""/>
    <b v="0"/>
    <s v="ko"/>
    <m/>
    <s v=""/>
    <b v="0"/>
    <n v="315"/>
    <s v="1075301787488243712"/>
    <s v="TweetDeck"/>
    <b v="0"/>
    <s v="1075301787488243712"/>
    <s v="Tweet"/>
    <n v="0"/>
    <n v="0"/>
    <m/>
    <m/>
    <m/>
    <m/>
    <m/>
    <m/>
    <m/>
    <m/>
    <n v="1"/>
    <s v="1"/>
    <s v="1"/>
    <n v="0"/>
    <n v="0"/>
    <n v="1"/>
    <n v="3.8461538461538463"/>
    <n v="1"/>
    <n v="3.8461538461538463"/>
    <n v="25"/>
    <n v="96.15384615384616"/>
    <n v="26"/>
  </r>
  <r>
    <s v="danpatpat"/>
    <s v="chiclix"/>
    <m/>
    <m/>
    <m/>
    <m/>
    <m/>
    <m/>
    <m/>
    <m/>
    <s v="No"/>
    <n v="145"/>
    <m/>
    <m/>
    <x v="0"/>
    <d v="2018-12-20T01:24:52.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4905620451581955/Teck8Ir4_normal.jpg"/>
    <x v="125"/>
    <s v="https://twitter.com/#!/danpatpat/status/1075562646735187968"/>
    <m/>
    <m/>
    <s v="1075562646735187968"/>
    <m/>
    <b v="0"/>
    <n v="0"/>
    <s v=""/>
    <b v="0"/>
    <s v="ko"/>
    <m/>
    <s v=""/>
    <b v="0"/>
    <n v="315"/>
    <s v="1075301787488243712"/>
    <s v="Twitter for iPhone"/>
    <b v="0"/>
    <s v="1075301787488243712"/>
    <s v="Tweet"/>
    <n v="0"/>
    <n v="0"/>
    <m/>
    <m/>
    <m/>
    <m/>
    <m/>
    <m/>
    <m/>
    <m/>
    <n v="1"/>
    <s v="1"/>
    <s v="1"/>
    <n v="0"/>
    <n v="0"/>
    <n v="1"/>
    <n v="3.8461538461538463"/>
    <n v="1"/>
    <n v="3.8461538461538463"/>
    <n v="25"/>
    <n v="96.15384615384616"/>
    <n v="26"/>
  </r>
  <r>
    <s v="star_cloud_kim"/>
    <s v="chiclix"/>
    <m/>
    <m/>
    <m/>
    <m/>
    <m/>
    <m/>
    <m/>
    <m/>
    <s v="No"/>
    <n v="146"/>
    <m/>
    <m/>
    <x v="0"/>
    <d v="2018-12-20T01:27:1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6374353627971584/jqBarwJF_normal.png"/>
    <x v="126"/>
    <s v="https://twitter.com/#!/star_cloud_kim/status/1075563263281192961"/>
    <m/>
    <m/>
    <s v="1075563263281192961"/>
    <m/>
    <b v="0"/>
    <n v="0"/>
    <s v=""/>
    <b v="0"/>
    <s v="ko"/>
    <m/>
    <s v=""/>
    <b v="0"/>
    <n v="315"/>
    <s v="1075301787488243712"/>
    <s v="Twitter for Android"/>
    <b v="0"/>
    <s v="1075301787488243712"/>
    <s v="Tweet"/>
    <n v="0"/>
    <n v="0"/>
    <m/>
    <m/>
    <m/>
    <m/>
    <m/>
    <m/>
    <m/>
    <m/>
    <n v="1"/>
    <s v="1"/>
    <s v="1"/>
    <n v="0"/>
    <n v="0"/>
    <n v="1"/>
    <n v="3.8461538461538463"/>
    <n v="1"/>
    <n v="3.8461538461538463"/>
    <n v="25"/>
    <n v="96.15384615384616"/>
    <n v="26"/>
  </r>
  <r>
    <s v="xd8492"/>
    <s v="chiclix"/>
    <m/>
    <m/>
    <m/>
    <m/>
    <m/>
    <m/>
    <m/>
    <m/>
    <s v="No"/>
    <n v="147"/>
    <m/>
    <m/>
    <x v="0"/>
    <d v="2018-12-20T01:29:3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07451089665921026/4VYwPr7b_normal.jpg"/>
    <x v="127"/>
    <s v="https://twitter.com/#!/xd8492/status/1075563816807591937"/>
    <m/>
    <m/>
    <s v="1075563816807591937"/>
    <m/>
    <b v="0"/>
    <n v="0"/>
    <s v=""/>
    <b v="0"/>
    <s v="ko"/>
    <m/>
    <s v=""/>
    <b v="0"/>
    <n v="315"/>
    <s v="1075301787488243712"/>
    <s v="Twitter for Android"/>
    <b v="0"/>
    <s v="1075301787488243712"/>
    <s v="Tweet"/>
    <n v="0"/>
    <n v="0"/>
    <m/>
    <m/>
    <m/>
    <m/>
    <m/>
    <m/>
    <m/>
    <m/>
    <n v="1"/>
    <s v="1"/>
    <s v="1"/>
    <n v="0"/>
    <n v="0"/>
    <n v="1"/>
    <n v="3.8461538461538463"/>
    <n v="1"/>
    <n v="3.8461538461538463"/>
    <n v="25"/>
    <n v="96.15384615384616"/>
    <n v="26"/>
  </r>
  <r>
    <s v="homil_20"/>
    <s v="chiclix"/>
    <m/>
    <m/>
    <m/>
    <m/>
    <m/>
    <m/>
    <m/>
    <m/>
    <s v="No"/>
    <n v="148"/>
    <m/>
    <m/>
    <x v="0"/>
    <d v="2018-12-20T01:29:3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10866499911745536/2XOV5Glt_normal.jpg"/>
    <x v="127"/>
    <s v="https://twitter.com/#!/homil_20/status/1075563817881333760"/>
    <m/>
    <m/>
    <s v="1075563817881333760"/>
    <m/>
    <b v="0"/>
    <n v="0"/>
    <s v=""/>
    <b v="0"/>
    <s v="ko"/>
    <m/>
    <s v=""/>
    <b v="0"/>
    <n v="315"/>
    <s v="1075301787488243712"/>
    <s v="Twitter for iPhone"/>
    <b v="0"/>
    <s v="1075301787488243712"/>
    <s v="Tweet"/>
    <n v="0"/>
    <n v="0"/>
    <m/>
    <m/>
    <m/>
    <m/>
    <m/>
    <m/>
    <m/>
    <m/>
    <n v="1"/>
    <s v="1"/>
    <s v="1"/>
    <n v="0"/>
    <n v="0"/>
    <n v="1"/>
    <n v="3.8461538461538463"/>
    <n v="1"/>
    <n v="3.8461538461538463"/>
    <n v="25"/>
    <n v="96.15384615384616"/>
    <n v="26"/>
  </r>
  <r>
    <s v="rosemari0607"/>
    <s v="chiclix"/>
    <m/>
    <m/>
    <m/>
    <m/>
    <m/>
    <m/>
    <m/>
    <m/>
    <s v="No"/>
    <n v="149"/>
    <m/>
    <m/>
    <x v="0"/>
    <d v="2018-12-20T01:31:4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1955920295419904/2tNyjezl_normal.jpg"/>
    <x v="128"/>
    <s v="https://twitter.com/#!/rosemari0607/status/1075564393352458240"/>
    <m/>
    <m/>
    <s v="1075564393352458240"/>
    <m/>
    <b v="0"/>
    <n v="0"/>
    <s v=""/>
    <b v="0"/>
    <s v="ko"/>
    <m/>
    <s v=""/>
    <b v="0"/>
    <n v="315"/>
    <s v="1075301787488243712"/>
    <s v="Twitter for Android"/>
    <b v="0"/>
    <s v="1075301787488243712"/>
    <s v="Tweet"/>
    <n v="0"/>
    <n v="0"/>
    <m/>
    <m/>
    <m/>
    <m/>
    <m/>
    <m/>
    <m/>
    <m/>
    <n v="1"/>
    <s v="1"/>
    <s v="1"/>
    <n v="0"/>
    <n v="0"/>
    <n v="1"/>
    <n v="3.8461538461538463"/>
    <n v="1"/>
    <n v="3.8461538461538463"/>
    <n v="25"/>
    <n v="96.15384615384616"/>
    <n v="26"/>
  </r>
  <r>
    <s v="war_ffxiv"/>
    <s v="chiclix"/>
    <m/>
    <m/>
    <m/>
    <m/>
    <m/>
    <m/>
    <m/>
    <m/>
    <s v="No"/>
    <n v="150"/>
    <m/>
    <m/>
    <x v="0"/>
    <d v="2018-12-20T01:32:1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7745916902207491/3-IuhDpC_normal.jpg"/>
    <x v="129"/>
    <s v="https://twitter.com/#!/war_ffxiv/status/1075564499585781760"/>
    <m/>
    <m/>
    <s v="1075564499585781760"/>
    <m/>
    <b v="0"/>
    <n v="0"/>
    <s v=""/>
    <b v="0"/>
    <s v="ko"/>
    <m/>
    <s v=""/>
    <b v="0"/>
    <n v="315"/>
    <s v="1075301787488243712"/>
    <s v="Twitter for iPhone"/>
    <b v="0"/>
    <s v="1075301787488243712"/>
    <s v="Tweet"/>
    <n v="0"/>
    <n v="0"/>
    <m/>
    <m/>
    <m/>
    <m/>
    <m/>
    <m/>
    <m/>
    <m/>
    <n v="1"/>
    <s v="1"/>
    <s v="1"/>
    <n v="0"/>
    <n v="0"/>
    <n v="1"/>
    <n v="3.8461538461538463"/>
    <n v="1"/>
    <n v="3.8461538461538463"/>
    <n v="25"/>
    <n v="96.15384615384616"/>
    <n v="26"/>
  </r>
  <r>
    <s v="iyunchai"/>
    <s v="chiclix"/>
    <m/>
    <m/>
    <m/>
    <m/>
    <m/>
    <m/>
    <m/>
    <m/>
    <s v="No"/>
    <n v="151"/>
    <m/>
    <m/>
    <x v="0"/>
    <d v="2018-12-20T01:40:4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9569978490142722/1zWMEIeg_normal.jpg"/>
    <x v="130"/>
    <s v="https://twitter.com/#!/iyunchai/status/1075566648440967168"/>
    <m/>
    <m/>
    <s v="1075566648440967168"/>
    <m/>
    <b v="0"/>
    <n v="0"/>
    <s v=""/>
    <b v="0"/>
    <s v="ko"/>
    <m/>
    <s v=""/>
    <b v="0"/>
    <n v="315"/>
    <s v="1075301787488243712"/>
    <s v="Twitter Web Client"/>
    <b v="0"/>
    <s v="1075301787488243712"/>
    <s v="Tweet"/>
    <n v="0"/>
    <n v="0"/>
    <m/>
    <m/>
    <m/>
    <m/>
    <m/>
    <m/>
    <m/>
    <m/>
    <n v="1"/>
    <s v="1"/>
    <s v="1"/>
    <n v="0"/>
    <n v="0"/>
    <n v="1"/>
    <n v="3.8461538461538463"/>
    <n v="1"/>
    <n v="3.8461538461538463"/>
    <n v="25"/>
    <n v="96.15384615384616"/>
    <n v="26"/>
  </r>
  <r>
    <s v="oldmoon_sc"/>
    <s v="chiclix"/>
    <m/>
    <m/>
    <m/>
    <m/>
    <m/>
    <m/>
    <m/>
    <m/>
    <s v="No"/>
    <n v="152"/>
    <m/>
    <m/>
    <x v="0"/>
    <d v="2018-12-20T01:43:2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56411185329823745/SIj2RdzX_normal.jpg"/>
    <x v="131"/>
    <s v="https://twitter.com/#!/oldmoon_sc/status/1075567297111109633"/>
    <m/>
    <m/>
    <s v="1075567297111109633"/>
    <m/>
    <b v="0"/>
    <n v="0"/>
    <s v=""/>
    <b v="0"/>
    <s v="ko"/>
    <m/>
    <s v=""/>
    <b v="0"/>
    <n v="315"/>
    <s v="1075301787488243712"/>
    <s v="Twitter for iPhone"/>
    <b v="0"/>
    <s v="1075301787488243712"/>
    <s v="Tweet"/>
    <n v="0"/>
    <n v="0"/>
    <m/>
    <m/>
    <m/>
    <m/>
    <m/>
    <m/>
    <m/>
    <m/>
    <n v="1"/>
    <s v="1"/>
    <s v="1"/>
    <n v="0"/>
    <n v="0"/>
    <n v="1"/>
    <n v="3.8461538461538463"/>
    <n v="1"/>
    <n v="3.8461538461538463"/>
    <n v="25"/>
    <n v="96.15384615384616"/>
    <n v="26"/>
  </r>
  <r>
    <s v="mahgo29"/>
    <s v="chiclix"/>
    <m/>
    <m/>
    <m/>
    <m/>
    <m/>
    <m/>
    <m/>
    <m/>
    <s v="No"/>
    <n v="153"/>
    <m/>
    <m/>
    <x v="0"/>
    <d v="2018-12-20T01:45:07.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609096182774665216/IaP9w-qv_normal.jpg"/>
    <x v="132"/>
    <s v="https://twitter.com/#!/mahgo29/status/1075567742139301888"/>
    <m/>
    <m/>
    <s v="1075567742139301888"/>
    <m/>
    <b v="0"/>
    <n v="0"/>
    <s v=""/>
    <b v="0"/>
    <s v="ko"/>
    <m/>
    <s v=""/>
    <b v="0"/>
    <n v="315"/>
    <s v="1075301787488243712"/>
    <s v="Twitter for Android"/>
    <b v="0"/>
    <s v="1075301787488243712"/>
    <s v="Tweet"/>
    <n v="0"/>
    <n v="0"/>
    <m/>
    <m/>
    <m/>
    <m/>
    <m/>
    <m/>
    <m/>
    <m/>
    <n v="1"/>
    <s v="1"/>
    <s v="1"/>
    <n v="0"/>
    <n v="0"/>
    <n v="1"/>
    <n v="3.8461538461538463"/>
    <n v="1"/>
    <n v="3.8461538461538463"/>
    <n v="25"/>
    <n v="96.15384615384616"/>
    <n v="26"/>
  </r>
  <r>
    <s v="ice_milady"/>
    <s v="chiclix"/>
    <m/>
    <m/>
    <m/>
    <m/>
    <m/>
    <m/>
    <m/>
    <m/>
    <s v="No"/>
    <n v="154"/>
    <m/>
    <m/>
    <x v="0"/>
    <d v="2018-12-20T01:45:5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32294892058230785/6DQhdXUI_normal.jpg"/>
    <x v="133"/>
    <s v="https://twitter.com/#!/ice_milady/status/1075567959869771776"/>
    <m/>
    <m/>
    <s v="1075567959869771776"/>
    <m/>
    <b v="0"/>
    <n v="0"/>
    <s v=""/>
    <b v="0"/>
    <s v="ko"/>
    <m/>
    <s v=""/>
    <b v="0"/>
    <n v="315"/>
    <s v="1075301787488243712"/>
    <s v="Twitter for iPhone"/>
    <b v="0"/>
    <s v="1075301787488243712"/>
    <s v="Tweet"/>
    <n v="0"/>
    <n v="0"/>
    <m/>
    <m/>
    <m/>
    <m/>
    <m/>
    <m/>
    <m/>
    <m/>
    <n v="1"/>
    <s v="1"/>
    <s v="1"/>
    <n v="0"/>
    <n v="0"/>
    <n v="1"/>
    <n v="3.8461538461538463"/>
    <n v="1"/>
    <n v="3.8461538461538463"/>
    <n v="25"/>
    <n v="96.15384615384616"/>
    <n v="26"/>
  </r>
  <r>
    <s v="unevermind_07"/>
    <s v="chiclix"/>
    <m/>
    <m/>
    <m/>
    <m/>
    <m/>
    <m/>
    <m/>
    <m/>
    <s v="No"/>
    <n v="155"/>
    <m/>
    <m/>
    <x v="0"/>
    <d v="2018-12-20T01:46:1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6578894948323328/w6PAvpw6_normal.jpg"/>
    <x v="134"/>
    <s v="https://twitter.com/#!/unevermind_07/status/1075568044280209408"/>
    <m/>
    <m/>
    <s v="1075568044280209408"/>
    <m/>
    <b v="0"/>
    <n v="0"/>
    <s v=""/>
    <b v="0"/>
    <s v="ko"/>
    <m/>
    <s v=""/>
    <b v="0"/>
    <n v="315"/>
    <s v="1075301787488243712"/>
    <s v="Twitter for iPhone"/>
    <b v="0"/>
    <s v="1075301787488243712"/>
    <s v="Tweet"/>
    <n v="0"/>
    <n v="0"/>
    <m/>
    <m/>
    <m/>
    <m/>
    <m/>
    <m/>
    <m/>
    <m/>
    <n v="1"/>
    <s v="1"/>
    <s v="1"/>
    <n v="0"/>
    <n v="0"/>
    <n v="1"/>
    <n v="3.8461538461538463"/>
    <n v="1"/>
    <n v="3.8461538461538463"/>
    <n v="25"/>
    <n v="96.15384615384616"/>
    <n v="26"/>
  </r>
  <r>
    <s v="duck_ducit123"/>
    <s v="chiclix"/>
    <m/>
    <m/>
    <m/>
    <m/>
    <m/>
    <m/>
    <m/>
    <m/>
    <s v="No"/>
    <n v="156"/>
    <m/>
    <m/>
    <x v="0"/>
    <d v="2018-12-20T01:46:32.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831184414289780736/wEm7zyEM_normal.jpg"/>
    <x v="135"/>
    <s v="https://twitter.com/#!/duck_ducit123/status/1075568100580286464"/>
    <m/>
    <m/>
    <s v="1075568100580286464"/>
    <m/>
    <b v="0"/>
    <n v="0"/>
    <s v=""/>
    <b v="0"/>
    <s v="ko"/>
    <m/>
    <s v=""/>
    <b v="0"/>
    <n v="315"/>
    <s v="1075301787488243712"/>
    <s v="Twitter for Android"/>
    <b v="0"/>
    <s v="1075301787488243712"/>
    <s v="Tweet"/>
    <n v="0"/>
    <n v="0"/>
    <m/>
    <m/>
    <m/>
    <m/>
    <m/>
    <m/>
    <m/>
    <m/>
    <n v="1"/>
    <s v="1"/>
    <s v="1"/>
    <n v="0"/>
    <n v="0"/>
    <n v="1"/>
    <n v="3.8461538461538463"/>
    <n v="1"/>
    <n v="3.8461538461538463"/>
    <n v="25"/>
    <n v="96.15384615384616"/>
    <n v="26"/>
  </r>
  <r>
    <s v="_momomom_32"/>
    <s v="chiclix"/>
    <m/>
    <m/>
    <m/>
    <m/>
    <m/>
    <m/>
    <m/>
    <m/>
    <s v="No"/>
    <n v="157"/>
    <m/>
    <m/>
    <x v="0"/>
    <d v="2018-12-20T01:47:43.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59436438763130880/VaMzz7ce_normal.jpg"/>
    <x v="136"/>
    <s v="https://twitter.com/#!/_momomom_32/status/1075568395813154816"/>
    <m/>
    <m/>
    <s v="1075568395813154816"/>
    <m/>
    <b v="0"/>
    <n v="0"/>
    <s v=""/>
    <b v="0"/>
    <s v="ko"/>
    <m/>
    <s v=""/>
    <b v="0"/>
    <n v="315"/>
    <s v="1075301787488243712"/>
    <s v="Twitter for Android"/>
    <b v="0"/>
    <s v="1075301787488243712"/>
    <s v="Tweet"/>
    <n v="0"/>
    <n v="0"/>
    <m/>
    <m/>
    <m/>
    <m/>
    <m/>
    <m/>
    <m/>
    <m/>
    <n v="1"/>
    <s v="1"/>
    <s v="1"/>
    <n v="0"/>
    <n v="0"/>
    <n v="1"/>
    <n v="3.8461538461538463"/>
    <n v="1"/>
    <n v="3.8461538461538463"/>
    <n v="25"/>
    <n v="96.15384615384616"/>
    <n v="26"/>
  </r>
  <r>
    <s v="tgze2ua8wiyie2j"/>
    <s v="chiclix"/>
    <m/>
    <m/>
    <m/>
    <m/>
    <m/>
    <m/>
    <m/>
    <m/>
    <s v="No"/>
    <n v="158"/>
    <m/>
    <m/>
    <x v="0"/>
    <d v="2018-12-20T01:53:13.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48117619813900288/F3ksynJq_normal.jpg"/>
    <x v="137"/>
    <s v="https://twitter.com/#!/tgze2ua8wiyie2j/status/1075569779316903936"/>
    <m/>
    <m/>
    <s v="1075569779316903936"/>
    <m/>
    <b v="0"/>
    <n v="0"/>
    <s v=""/>
    <b v="0"/>
    <s v="ko"/>
    <m/>
    <s v=""/>
    <b v="0"/>
    <n v="315"/>
    <s v="1075301787488243712"/>
    <s v="Twitter for Android"/>
    <b v="0"/>
    <s v="1075301787488243712"/>
    <s v="Tweet"/>
    <n v="0"/>
    <n v="0"/>
    <m/>
    <m/>
    <m/>
    <m/>
    <m/>
    <m/>
    <m/>
    <m/>
    <n v="1"/>
    <s v="1"/>
    <s v="1"/>
    <n v="0"/>
    <n v="0"/>
    <n v="1"/>
    <n v="3.8461538461538463"/>
    <n v="1"/>
    <n v="3.8461538461538463"/>
    <n v="25"/>
    <n v="96.15384615384616"/>
    <n v="26"/>
  </r>
  <r>
    <s v="sicksaaadworld"/>
    <s v="chiclix"/>
    <m/>
    <m/>
    <m/>
    <m/>
    <m/>
    <m/>
    <m/>
    <m/>
    <s v="No"/>
    <n v="159"/>
    <m/>
    <m/>
    <x v="0"/>
    <d v="2018-12-20T01:58:57.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29982092426268672/t6Ww07x3_normal.jpg"/>
    <x v="138"/>
    <s v="https://twitter.com/#!/sicksaaadworld/status/1075571223940091905"/>
    <m/>
    <m/>
    <s v="1075571223940091905"/>
    <m/>
    <b v="0"/>
    <n v="0"/>
    <s v=""/>
    <b v="0"/>
    <s v="ko"/>
    <m/>
    <s v=""/>
    <b v="0"/>
    <n v="315"/>
    <s v="1075301787488243712"/>
    <s v="Twitter for iPhone"/>
    <b v="0"/>
    <s v="1075301787488243712"/>
    <s v="Tweet"/>
    <n v="0"/>
    <n v="0"/>
    <m/>
    <m/>
    <m/>
    <m/>
    <m/>
    <m/>
    <m/>
    <m/>
    <n v="1"/>
    <s v="1"/>
    <s v="1"/>
    <n v="0"/>
    <n v="0"/>
    <n v="1"/>
    <n v="3.8461538461538463"/>
    <n v="1"/>
    <n v="3.8461538461538463"/>
    <n v="25"/>
    <n v="96.15384615384616"/>
    <n v="26"/>
  </r>
  <r>
    <s v="_catch_it"/>
    <s v="chiclix"/>
    <m/>
    <m/>
    <m/>
    <m/>
    <m/>
    <m/>
    <m/>
    <m/>
    <s v="No"/>
    <n v="160"/>
    <m/>
    <m/>
    <x v="0"/>
    <d v="2018-12-20T02:08:4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2343787958140929/kv5aBZS8_normal.jpg"/>
    <x v="139"/>
    <s v="https://twitter.com/#!/_catch_it/status/1075573671731720197"/>
    <m/>
    <m/>
    <s v="1075573671731720197"/>
    <m/>
    <b v="0"/>
    <n v="0"/>
    <s v=""/>
    <b v="0"/>
    <s v="ko"/>
    <m/>
    <s v=""/>
    <b v="0"/>
    <n v="315"/>
    <s v="1075301787488243712"/>
    <s v="Twitter for Android"/>
    <b v="0"/>
    <s v="1075301787488243712"/>
    <s v="Tweet"/>
    <n v="0"/>
    <n v="0"/>
    <m/>
    <m/>
    <m/>
    <m/>
    <m/>
    <m/>
    <m/>
    <m/>
    <n v="1"/>
    <s v="1"/>
    <s v="1"/>
    <n v="0"/>
    <n v="0"/>
    <n v="1"/>
    <n v="3.8461538461538463"/>
    <n v="1"/>
    <n v="3.8461538461538463"/>
    <n v="25"/>
    <n v="96.15384615384616"/>
    <n v="26"/>
  </r>
  <r>
    <s v="ld_2018001"/>
    <s v="chiclix"/>
    <m/>
    <m/>
    <m/>
    <m/>
    <m/>
    <m/>
    <m/>
    <m/>
    <s v="No"/>
    <n v="161"/>
    <m/>
    <m/>
    <x v="0"/>
    <d v="2018-12-20T02:16:33.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0858252563234818/ijMY6vog_normal.jpg"/>
    <x v="140"/>
    <s v="https://twitter.com/#!/ld_2018001/status/1075575653716484096"/>
    <m/>
    <m/>
    <s v="1075575653716484096"/>
    <m/>
    <b v="0"/>
    <n v="0"/>
    <s v=""/>
    <b v="0"/>
    <s v="ko"/>
    <m/>
    <s v=""/>
    <b v="0"/>
    <n v="315"/>
    <s v="1075301787488243712"/>
    <s v="Twitter for Android"/>
    <b v="0"/>
    <s v="1075301787488243712"/>
    <s v="Tweet"/>
    <n v="0"/>
    <n v="0"/>
    <m/>
    <m/>
    <m/>
    <m/>
    <m/>
    <m/>
    <m/>
    <m/>
    <n v="1"/>
    <s v="1"/>
    <s v="1"/>
    <n v="0"/>
    <n v="0"/>
    <n v="1"/>
    <n v="3.8461538461538463"/>
    <n v="1"/>
    <n v="3.8461538461538463"/>
    <n v="25"/>
    <n v="96.15384615384616"/>
    <n v="26"/>
  </r>
  <r>
    <s v="raybread"/>
    <s v="chiclix"/>
    <m/>
    <m/>
    <m/>
    <m/>
    <m/>
    <m/>
    <m/>
    <m/>
    <s v="No"/>
    <n v="162"/>
    <m/>
    <m/>
    <x v="0"/>
    <d v="2018-12-20T02:24:3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2736184350/cda0f19d42ceb9b5b835d88b4aea6219_normal.jpeg"/>
    <x v="141"/>
    <s v="https://twitter.com/#!/raybread/status/1075577674158862336"/>
    <m/>
    <m/>
    <s v="1075577674158862336"/>
    <m/>
    <b v="0"/>
    <n v="0"/>
    <s v=""/>
    <b v="0"/>
    <s v="ko"/>
    <m/>
    <s v=""/>
    <b v="0"/>
    <n v="315"/>
    <s v="1075301787488243712"/>
    <s v="Twitter for iPhone"/>
    <b v="0"/>
    <s v="1075301787488243712"/>
    <s v="Tweet"/>
    <n v="0"/>
    <n v="0"/>
    <m/>
    <m/>
    <m/>
    <m/>
    <m/>
    <m/>
    <m/>
    <m/>
    <n v="1"/>
    <s v="1"/>
    <s v="1"/>
    <n v="0"/>
    <n v="0"/>
    <n v="1"/>
    <n v="3.8461538461538463"/>
    <n v="1"/>
    <n v="3.8461538461538463"/>
    <n v="25"/>
    <n v="96.15384615384616"/>
    <n v="26"/>
  </r>
  <r>
    <s v="tus_b"/>
    <s v="chiclix"/>
    <m/>
    <m/>
    <m/>
    <m/>
    <m/>
    <m/>
    <m/>
    <m/>
    <s v="No"/>
    <n v="163"/>
    <m/>
    <m/>
    <x v="0"/>
    <d v="2018-12-20T02:33:30.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4185941403660288/23c3WM4O_normal.png"/>
    <x v="142"/>
    <s v="https://twitter.com/#!/tus_b/status/1075579918505799680"/>
    <m/>
    <m/>
    <s v="1075579918505799680"/>
    <m/>
    <b v="0"/>
    <n v="0"/>
    <s v=""/>
    <b v="0"/>
    <s v="ko"/>
    <m/>
    <s v=""/>
    <b v="0"/>
    <n v="315"/>
    <s v="1075301787488243712"/>
    <s v="Twitter for iPhone"/>
    <b v="0"/>
    <s v="1075301787488243712"/>
    <s v="Tweet"/>
    <n v="0"/>
    <n v="0"/>
    <m/>
    <m/>
    <m/>
    <m/>
    <m/>
    <m/>
    <m/>
    <m/>
    <n v="1"/>
    <s v="1"/>
    <s v="1"/>
    <n v="0"/>
    <n v="0"/>
    <n v="1"/>
    <n v="3.8461538461538463"/>
    <n v="1"/>
    <n v="3.8461538461538463"/>
    <n v="25"/>
    <n v="96.15384615384616"/>
    <n v="26"/>
  </r>
  <r>
    <s v="jongjunimgyul"/>
    <s v="chiclix"/>
    <m/>
    <m/>
    <m/>
    <m/>
    <m/>
    <m/>
    <m/>
    <m/>
    <s v="No"/>
    <n v="164"/>
    <m/>
    <m/>
    <x v="0"/>
    <d v="2018-12-20T02:51:43.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8876286989201415/CFaJgaDZ_normal.jpg"/>
    <x v="143"/>
    <s v="https://twitter.com/#!/jongjunimgyul/status/1075584503790202881"/>
    <m/>
    <m/>
    <s v="1075584503790202881"/>
    <m/>
    <b v="0"/>
    <n v="0"/>
    <s v=""/>
    <b v="0"/>
    <s v="ko"/>
    <m/>
    <s v=""/>
    <b v="0"/>
    <n v="315"/>
    <s v="1075301787488243712"/>
    <s v="Twitter for Android"/>
    <b v="0"/>
    <s v="1075301787488243712"/>
    <s v="Tweet"/>
    <n v="0"/>
    <n v="0"/>
    <m/>
    <m/>
    <m/>
    <m/>
    <m/>
    <m/>
    <m/>
    <m/>
    <n v="1"/>
    <s v="1"/>
    <s v="1"/>
    <n v="0"/>
    <n v="0"/>
    <n v="1"/>
    <n v="3.8461538461538463"/>
    <n v="1"/>
    <n v="3.8461538461538463"/>
    <n v="25"/>
    <n v="96.15384615384616"/>
    <n v="26"/>
  </r>
  <r>
    <s v="poketmon2014"/>
    <s v="chiclix"/>
    <m/>
    <m/>
    <m/>
    <m/>
    <m/>
    <m/>
    <m/>
    <m/>
    <s v="No"/>
    <n v="165"/>
    <m/>
    <m/>
    <x v="0"/>
    <d v="2018-12-20T02:59:5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19515907281391616/tTEmPn9T_normal.jpg"/>
    <x v="144"/>
    <s v="https://twitter.com/#!/poketmon2014/status/1075586550031736832"/>
    <m/>
    <m/>
    <s v="1075586550031736832"/>
    <m/>
    <b v="0"/>
    <n v="0"/>
    <s v=""/>
    <b v="0"/>
    <s v="ko"/>
    <m/>
    <s v=""/>
    <b v="0"/>
    <n v="315"/>
    <s v="1075301787488243712"/>
    <s v="Twitter for Android"/>
    <b v="0"/>
    <s v="1075301787488243712"/>
    <s v="Tweet"/>
    <n v="0"/>
    <n v="0"/>
    <m/>
    <m/>
    <m/>
    <m/>
    <m/>
    <m/>
    <m/>
    <m/>
    <n v="1"/>
    <s v="1"/>
    <s v="1"/>
    <n v="0"/>
    <n v="0"/>
    <n v="1"/>
    <n v="3.8461538461538463"/>
    <n v="1"/>
    <n v="3.8461538461538463"/>
    <n v="25"/>
    <n v="96.15384615384616"/>
    <n v="26"/>
  </r>
  <r>
    <s v="kuragenoyoru"/>
    <s v="chiclix"/>
    <m/>
    <m/>
    <m/>
    <m/>
    <m/>
    <m/>
    <m/>
    <m/>
    <s v="No"/>
    <n v="166"/>
    <m/>
    <m/>
    <x v="0"/>
    <d v="2018-12-20T03:03:4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0659230389043200/8U2wrhWP_normal.jpg"/>
    <x v="145"/>
    <s v="https://twitter.com/#!/kuragenoyoru/status/1075587527585673216"/>
    <m/>
    <m/>
    <s v="1075587527585673216"/>
    <m/>
    <b v="0"/>
    <n v="0"/>
    <s v=""/>
    <b v="0"/>
    <s v="ko"/>
    <m/>
    <s v=""/>
    <b v="0"/>
    <n v="315"/>
    <s v="1075301787488243712"/>
    <s v="Twitter for iPhone"/>
    <b v="0"/>
    <s v="1075301787488243712"/>
    <s v="Tweet"/>
    <n v="0"/>
    <n v="0"/>
    <m/>
    <m/>
    <m/>
    <m/>
    <m/>
    <m/>
    <m/>
    <m/>
    <n v="1"/>
    <s v="1"/>
    <s v="1"/>
    <n v="0"/>
    <n v="0"/>
    <n v="1"/>
    <n v="3.8461538461538463"/>
    <n v="1"/>
    <n v="3.8461538461538463"/>
    <n v="25"/>
    <n v="96.15384615384616"/>
    <n v="26"/>
  </r>
  <r>
    <s v="stupid_circuit"/>
    <s v="chiclix"/>
    <m/>
    <m/>
    <m/>
    <m/>
    <m/>
    <m/>
    <m/>
    <m/>
    <s v="No"/>
    <n v="167"/>
    <m/>
    <m/>
    <x v="0"/>
    <d v="2018-12-20T03:26:37.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41311845733134336/Zmw764Aq_normal.jpg"/>
    <x v="146"/>
    <s v="https://twitter.com/#!/stupid_circuit/status/1075593284372725761"/>
    <m/>
    <m/>
    <s v="1075593284372725761"/>
    <m/>
    <b v="0"/>
    <n v="0"/>
    <s v=""/>
    <b v="0"/>
    <s v="ko"/>
    <m/>
    <s v=""/>
    <b v="0"/>
    <n v="315"/>
    <s v="1075301787488243712"/>
    <s v="Twitter for Android"/>
    <b v="0"/>
    <s v="1075301787488243712"/>
    <s v="Tweet"/>
    <n v="0"/>
    <n v="0"/>
    <m/>
    <m/>
    <m/>
    <m/>
    <m/>
    <m/>
    <m/>
    <m/>
    <n v="1"/>
    <s v="1"/>
    <s v="1"/>
    <n v="0"/>
    <n v="0"/>
    <n v="1"/>
    <n v="3.8461538461538463"/>
    <n v="1"/>
    <n v="3.8461538461538463"/>
    <n v="25"/>
    <n v="96.15384615384616"/>
    <n v="26"/>
  </r>
  <r>
    <s v="hanulsun"/>
    <s v="chiclix"/>
    <m/>
    <m/>
    <m/>
    <m/>
    <m/>
    <m/>
    <m/>
    <m/>
    <s v="No"/>
    <n v="168"/>
    <m/>
    <m/>
    <x v="0"/>
    <d v="2018-12-20T03:37:07.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53710855131455488/h73E2T9x_normal.png"/>
    <x v="147"/>
    <s v="https://twitter.com/#!/hanulsun/status/1075595927308529669"/>
    <m/>
    <m/>
    <s v="1075595927308529669"/>
    <m/>
    <b v="0"/>
    <n v="0"/>
    <s v=""/>
    <b v="0"/>
    <s v="ko"/>
    <m/>
    <s v=""/>
    <b v="0"/>
    <n v="315"/>
    <s v="1075301787488243712"/>
    <s v="Twitter Lite"/>
    <b v="0"/>
    <s v="1075301787488243712"/>
    <s v="Tweet"/>
    <n v="0"/>
    <n v="0"/>
    <m/>
    <m/>
    <m/>
    <m/>
    <m/>
    <m/>
    <m/>
    <m/>
    <n v="1"/>
    <s v="1"/>
    <s v="1"/>
    <n v="0"/>
    <n v="0"/>
    <n v="1"/>
    <n v="3.8461538461538463"/>
    <n v="1"/>
    <n v="3.8461538461538463"/>
    <n v="25"/>
    <n v="96.15384615384616"/>
    <n v="26"/>
  </r>
  <r>
    <s v="namuu_"/>
    <s v="chiclix"/>
    <m/>
    <m/>
    <m/>
    <m/>
    <m/>
    <m/>
    <m/>
    <m/>
    <s v="No"/>
    <n v="169"/>
    <m/>
    <m/>
    <x v="0"/>
    <d v="2018-12-20T03:45:4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2304976925/plm0u2wyt1exc0mth7jm_normal.gif"/>
    <x v="148"/>
    <s v="https://twitter.com/#!/namuu_/status/1075598103061848064"/>
    <m/>
    <m/>
    <s v="1075598103061848064"/>
    <m/>
    <b v="0"/>
    <n v="0"/>
    <s v=""/>
    <b v="0"/>
    <s v="ko"/>
    <m/>
    <s v=""/>
    <b v="0"/>
    <n v="315"/>
    <s v="1075301787488243712"/>
    <s v="Twitter for iPhone"/>
    <b v="0"/>
    <s v="1075301787488243712"/>
    <s v="Tweet"/>
    <n v="0"/>
    <n v="0"/>
    <m/>
    <m/>
    <m/>
    <m/>
    <m/>
    <m/>
    <m/>
    <m/>
    <n v="1"/>
    <s v="1"/>
    <s v="1"/>
    <n v="0"/>
    <n v="0"/>
    <n v="1"/>
    <n v="3.8461538461538463"/>
    <n v="1"/>
    <n v="3.8461538461538463"/>
    <n v="25"/>
    <n v="96.15384615384616"/>
    <n v="26"/>
  </r>
  <r>
    <s v="3fois1_o"/>
    <s v="chiclix"/>
    <m/>
    <m/>
    <m/>
    <m/>
    <m/>
    <m/>
    <m/>
    <m/>
    <s v="No"/>
    <n v="170"/>
    <m/>
    <m/>
    <x v="0"/>
    <d v="2018-12-20T03:49:22.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0283984783785984/gS8dNq6J_normal.jpg"/>
    <x v="149"/>
    <s v="https://twitter.com/#!/3fois1_o/status/1075599011246104576"/>
    <m/>
    <m/>
    <s v="1075599011246104576"/>
    <m/>
    <b v="0"/>
    <n v="0"/>
    <s v=""/>
    <b v="0"/>
    <s v="ko"/>
    <m/>
    <s v=""/>
    <b v="0"/>
    <n v="315"/>
    <s v="1075301787488243712"/>
    <s v="Twitter for Android"/>
    <b v="0"/>
    <s v="1075301787488243712"/>
    <s v="Tweet"/>
    <n v="0"/>
    <n v="0"/>
    <m/>
    <m/>
    <m/>
    <m/>
    <m/>
    <m/>
    <m/>
    <m/>
    <n v="1"/>
    <s v="1"/>
    <s v="1"/>
    <n v="0"/>
    <n v="0"/>
    <n v="1"/>
    <n v="3.8461538461538463"/>
    <n v="1"/>
    <n v="3.8461538461538463"/>
    <n v="25"/>
    <n v="96.15384615384616"/>
    <n v="26"/>
  </r>
  <r>
    <s v="wildslug_ad"/>
    <s v="chiclix"/>
    <m/>
    <m/>
    <m/>
    <m/>
    <m/>
    <m/>
    <m/>
    <m/>
    <s v="No"/>
    <n v="171"/>
    <m/>
    <m/>
    <x v="0"/>
    <d v="2018-12-20T04:22:02.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04231677965582337/HPnLY1xo_normal.jpg"/>
    <x v="150"/>
    <s v="https://twitter.com/#!/wildslug_ad/status/1075607232576778240"/>
    <m/>
    <m/>
    <s v="1075607232576778240"/>
    <m/>
    <b v="0"/>
    <n v="0"/>
    <s v=""/>
    <b v="0"/>
    <s v="ko"/>
    <m/>
    <s v=""/>
    <b v="0"/>
    <n v="315"/>
    <s v="1075301787488243712"/>
    <s v="Twitter for iPhone"/>
    <b v="0"/>
    <s v="1075301787488243712"/>
    <s v="Tweet"/>
    <n v="0"/>
    <n v="0"/>
    <m/>
    <m/>
    <m/>
    <m/>
    <m/>
    <m/>
    <m/>
    <m/>
    <n v="1"/>
    <s v="1"/>
    <s v="1"/>
    <n v="0"/>
    <n v="0"/>
    <n v="1"/>
    <n v="3.8461538461538463"/>
    <n v="1"/>
    <n v="3.8461538461538463"/>
    <n v="25"/>
    <n v="96.15384615384616"/>
    <n v="26"/>
  </r>
  <r>
    <s v="soy_logue"/>
    <s v="chiclix"/>
    <m/>
    <m/>
    <m/>
    <m/>
    <m/>
    <m/>
    <m/>
    <m/>
    <s v="No"/>
    <n v="172"/>
    <m/>
    <m/>
    <x v="0"/>
    <d v="2018-12-20T04:27:2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5893730446405632/Ui8bbht-_normal.jpg"/>
    <x v="151"/>
    <s v="https://twitter.com/#!/soy_logue/status/1075608583633432576"/>
    <m/>
    <m/>
    <s v="1075608583633432576"/>
    <m/>
    <b v="0"/>
    <n v="0"/>
    <s v=""/>
    <b v="0"/>
    <s v="ko"/>
    <m/>
    <s v=""/>
    <b v="0"/>
    <n v="315"/>
    <s v="1075301787488243712"/>
    <s v="Twitter for iPhone"/>
    <b v="0"/>
    <s v="1075301787488243712"/>
    <s v="Tweet"/>
    <n v="0"/>
    <n v="0"/>
    <m/>
    <m/>
    <m/>
    <m/>
    <m/>
    <m/>
    <m/>
    <m/>
    <n v="1"/>
    <s v="1"/>
    <s v="1"/>
    <n v="0"/>
    <n v="0"/>
    <n v="1"/>
    <n v="3.8461538461538463"/>
    <n v="1"/>
    <n v="3.8461538461538463"/>
    <n v="25"/>
    <n v="96.15384615384616"/>
    <n v="26"/>
  </r>
  <r>
    <s v="djsflsdudn57"/>
    <s v="chiclix"/>
    <m/>
    <m/>
    <m/>
    <m/>
    <m/>
    <m/>
    <m/>
    <m/>
    <s v="No"/>
    <n v="173"/>
    <m/>
    <m/>
    <x v="0"/>
    <d v="2018-12-20T04:44:03.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91357007376871424/vedon8hT_normal.jpg"/>
    <x v="152"/>
    <s v="https://twitter.com/#!/djsflsdudn57/status/1075612771562090496"/>
    <m/>
    <m/>
    <s v="1075612771562090496"/>
    <m/>
    <b v="0"/>
    <n v="0"/>
    <s v=""/>
    <b v="0"/>
    <s v="ko"/>
    <m/>
    <s v=""/>
    <b v="0"/>
    <n v="315"/>
    <s v="1075301787488243712"/>
    <s v="Twitter for Android"/>
    <b v="0"/>
    <s v="1075301787488243712"/>
    <s v="Tweet"/>
    <n v="0"/>
    <n v="0"/>
    <m/>
    <m/>
    <m/>
    <m/>
    <m/>
    <m/>
    <m/>
    <m/>
    <n v="1"/>
    <s v="1"/>
    <s v="1"/>
    <n v="0"/>
    <n v="0"/>
    <n v="1"/>
    <n v="3.8461538461538463"/>
    <n v="1"/>
    <n v="3.8461538461538463"/>
    <n v="25"/>
    <n v="96.15384615384616"/>
    <n v="26"/>
  </r>
  <r>
    <s v="k03deborah"/>
    <s v="chiclix"/>
    <m/>
    <m/>
    <m/>
    <m/>
    <m/>
    <m/>
    <m/>
    <m/>
    <s v="No"/>
    <n v="174"/>
    <m/>
    <m/>
    <x v="0"/>
    <d v="2018-12-20T05:07:07.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27583960203710464/mrxXfyPQ_normal.jpg"/>
    <x v="153"/>
    <s v="https://twitter.com/#!/k03deborah/status/1075618578135539713"/>
    <m/>
    <m/>
    <s v="1075618578135539713"/>
    <m/>
    <b v="0"/>
    <n v="0"/>
    <s v=""/>
    <b v="0"/>
    <s v="ko"/>
    <m/>
    <s v=""/>
    <b v="0"/>
    <n v="315"/>
    <s v="1075301787488243712"/>
    <s v="Twitter for iPhone"/>
    <b v="0"/>
    <s v="1075301787488243712"/>
    <s v="Tweet"/>
    <n v="0"/>
    <n v="0"/>
    <m/>
    <m/>
    <m/>
    <m/>
    <m/>
    <m/>
    <m/>
    <m/>
    <n v="1"/>
    <s v="1"/>
    <s v="1"/>
    <n v="0"/>
    <n v="0"/>
    <n v="1"/>
    <n v="3.8461538461538463"/>
    <n v="1"/>
    <n v="3.8461538461538463"/>
    <n v="25"/>
    <n v="96.15384615384616"/>
    <n v="26"/>
  </r>
  <r>
    <s v="capbre"/>
    <s v="chiclix"/>
    <m/>
    <m/>
    <m/>
    <m/>
    <m/>
    <m/>
    <m/>
    <m/>
    <s v="No"/>
    <n v="175"/>
    <m/>
    <m/>
    <x v="0"/>
    <d v="2018-12-20T05:07:1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3224792696733697/boCGDcjh_normal.jpg"/>
    <x v="154"/>
    <s v="https://twitter.com/#!/capbre/status/1075618627829678080"/>
    <m/>
    <m/>
    <s v="1075618627829678080"/>
    <m/>
    <b v="0"/>
    <n v="0"/>
    <s v=""/>
    <b v="0"/>
    <s v="ko"/>
    <m/>
    <s v=""/>
    <b v="0"/>
    <n v="315"/>
    <s v="1075301787488243712"/>
    <s v="Twitter for iPhone"/>
    <b v="0"/>
    <s v="1075301787488243712"/>
    <s v="Tweet"/>
    <n v="0"/>
    <n v="0"/>
    <m/>
    <m/>
    <m/>
    <m/>
    <m/>
    <m/>
    <m/>
    <m/>
    <n v="1"/>
    <s v="1"/>
    <s v="1"/>
    <n v="0"/>
    <n v="0"/>
    <n v="1"/>
    <n v="3.8461538461538463"/>
    <n v="1"/>
    <n v="3.8461538461538463"/>
    <n v="25"/>
    <n v="96.15384615384616"/>
    <n v="26"/>
  </r>
  <r>
    <s v="yellow_st050"/>
    <s v="chiclix"/>
    <m/>
    <m/>
    <m/>
    <m/>
    <m/>
    <m/>
    <m/>
    <m/>
    <s v="No"/>
    <n v="176"/>
    <m/>
    <m/>
    <x v="0"/>
    <d v="2018-12-20T05:11:53.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4405273853407232/UGTEvvlB_normal.jpg"/>
    <x v="155"/>
    <s v="https://twitter.com/#!/yellow_st050/status/1075619776406290433"/>
    <m/>
    <m/>
    <s v="1075619776406290433"/>
    <m/>
    <b v="0"/>
    <n v="0"/>
    <s v=""/>
    <b v="0"/>
    <s v="ko"/>
    <m/>
    <s v=""/>
    <b v="0"/>
    <n v="315"/>
    <s v="1075301787488243712"/>
    <s v="Twitter for Android"/>
    <b v="0"/>
    <s v="1075301787488243712"/>
    <s v="Tweet"/>
    <n v="0"/>
    <n v="0"/>
    <m/>
    <m/>
    <m/>
    <m/>
    <m/>
    <m/>
    <m/>
    <m/>
    <n v="1"/>
    <s v="1"/>
    <s v="1"/>
    <n v="0"/>
    <n v="0"/>
    <n v="1"/>
    <n v="3.8461538461538463"/>
    <n v="1"/>
    <n v="3.8461538461538463"/>
    <n v="25"/>
    <n v="96.15384615384616"/>
    <n v="26"/>
  </r>
  <r>
    <s v="mamimamamamim"/>
    <s v="chiclix"/>
    <m/>
    <m/>
    <m/>
    <m/>
    <m/>
    <m/>
    <m/>
    <m/>
    <s v="No"/>
    <n v="177"/>
    <m/>
    <m/>
    <x v="0"/>
    <d v="2018-12-20T06:21:00.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67317957506686976/_a8jMdu0_normal.jpg"/>
    <x v="156"/>
    <s v="https://twitter.com/#!/mamimamamamim/status/1075637168813465600"/>
    <m/>
    <m/>
    <s v="1075637168813465600"/>
    <m/>
    <b v="0"/>
    <n v="0"/>
    <s v=""/>
    <b v="0"/>
    <s v="ko"/>
    <m/>
    <s v=""/>
    <b v="0"/>
    <n v="315"/>
    <s v="1075301787488243712"/>
    <s v="Twitter for Android"/>
    <b v="0"/>
    <s v="1075301787488243712"/>
    <s v="Tweet"/>
    <n v="0"/>
    <n v="0"/>
    <m/>
    <m/>
    <m/>
    <m/>
    <m/>
    <m/>
    <m/>
    <m/>
    <n v="1"/>
    <s v="1"/>
    <s v="1"/>
    <n v="0"/>
    <n v="0"/>
    <n v="1"/>
    <n v="3.8461538461538463"/>
    <n v="1"/>
    <n v="3.8461538461538463"/>
    <n v="25"/>
    <n v="96.15384615384616"/>
    <n v="26"/>
  </r>
  <r>
    <s v="metal4mental"/>
    <s v="chiclix"/>
    <m/>
    <m/>
    <m/>
    <m/>
    <m/>
    <m/>
    <m/>
    <m/>
    <s v="No"/>
    <n v="178"/>
    <m/>
    <m/>
    <x v="0"/>
    <d v="2018-12-20T06:46:18.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0072909408751621/ypzm_pPJ_normal.jpg"/>
    <x v="157"/>
    <s v="https://twitter.com/#!/metal4mental/status/1075643535829884928"/>
    <m/>
    <m/>
    <s v="1075643535829884928"/>
    <m/>
    <b v="0"/>
    <n v="0"/>
    <s v=""/>
    <b v="0"/>
    <s v="ko"/>
    <m/>
    <s v=""/>
    <b v="0"/>
    <n v="315"/>
    <s v="1075301787488243712"/>
    <s v="Twitter for Android"/>
    <b v="0"/>
    <s v="1075301787488243712"/>
    <s v="Tweet"/>
    <n v="0"/>
    <n v="0"/>
    <m/>
    <m/>
    <m/>
    <m/>
    <m/>
    <m/>
    <m/>
    <m/>
    <n v="1"/>
    <s v="1"/>
    <s v="1"/>
    <n v="0"/>
    <n v="0"/>
    <n v="1"/>
    <n v="3.8461538461538463"/>
    <n v="1"/>
    <n v="3.8461538461538463"/>
    <n v="25"/>
    <n v="96.15384615384616"/>
    <n v="26"/>
  </r>
  <r>
    <s v="raxumyself"/>
    <s v="chiclix"/>
    <m/>
    <m/>
    <m/>
    <m/>
    <m/>
    <m/>
    <m/>
    <m/>
    <s v="No"/>
    <n v="179"/>
    <m/>
    <m/>
    <x v="0"/>
    <d v="2018-12-20T07:23:0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22918213598932993/z5-CuWGu_normal.jpg"/>
    <x v="158"/>
    <s v="https://twitter.com/#!/raxumyself/status/1075652793875226624"/>
    <m/>
    <m/>
    <s v="1075652793875226624"/>
    <m/>
    <b v="0"/>
    <n v="0"/>
    <s v=""/>
    <b v="0"/>
    <s v="ko"/>
    <m/>
    <s v=""/>
    <b v="0"/>
    <n v="315"/>
    <s v="1075301787488243712"/>
    <s v="Twitter for iPhone"/>
    <b v="0"/>
    <s v="1075301787488243712"/>
    <s v="Tweet"/>
    <n v="0"/>
    <n v="0"/>
    <m/>
    <m/>
    <m/>
    <m/>
    <m/>
    <m/>
    <m/>
    <m/>
    <n v="1"/>
    <s v="1"/>
    <s v="1"/>
    <n v="0"/>
    <n v="0"/>
    <n v="1"/>
    <n v="3.8461538461538463"/>
    <n v="1"/>
    <n v="3.8461538461538463"/>
    <n v="25"/>
    <n v="96.15384615384616"/>
    <n v="26"/>
  </r>
  <r>
    <s v="yuuuuuuuubin"/>
    <s v="chiclix"/>
    <m/>
    <m/>
    <m/>
    <m/>
    <m/>
    <m/>
    <m/>
    <m/>
    <s v="No"/>
    <n v="180"/>
    <m/>
    <m/>
    <x v="0"/>
    <d v="2018-12-20T07:46:43.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09799555565510656/t2URzQNP_normal.jpg"/>
    <x v="159"/>
    <s v="https://twitter.com/#!/yuuuuuuuubin/status/1075658740907405312"/>
    <m/>
    <m/>
    <s v="1075658740907405312"/>
    <m/>
    <b v="0"/>
    <n v="0"/>
    <s v=""/>
    <b v="0"/>
    <s v="ko"/>
    <m/>
    <s v=""/>
    <b v="0"/>
    <n v="315"/>
    <s v="1075301787488243712"/>
    <s v="Twitter for Android"/>
    <b v="0"/>
    <s v="1075301787488243712"/>
    <s v="Tweet"/>
    <n v="0"/>
    <n v="0"/>
    <m/>
    <m/>
    <m/>
    <m/>
    <m/>
    <m/>
    <m/>
    <m/>
    <n v="1"/>
    <s v="1"/>
    <s v="1"/>
    <n v="0"/>
    <n v="0"/>
    <n v="1"/>
    <n v="3.8461538461538463"/>
    <n v="1"/>
    <n v="3.8461538461538463"/>
    <n v="25"/>
    <n v="96.15384615384616"/>
    <n v="26"/>
  </r>
  <r>
    <s v="qbfksekdrbehrrp"/>
    <s v="chiclix"/>
    <m/>
    <m/>
    <m/>
    <m/>
    <m/>
    <m/>
    <m/>
    <m/>
    <s v="No"/>
    <n v="181"/>
    <m/>
    <m/>
    <x v="0"/>
    <d v="2018-12-20T07:55:52.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870267659165749249/DfdWPmmc_normal.jpg"/>
    <x v="160"/>
    <s v="https://twitter.com/#!/qbfksekdrbehrrp/status/1075661043806785536"/>
    <m/>
    <m/>
    <s v="1075661043806785536"/>
    <m/>
    <b v="0"/>
    <n v="0"/>
    <s v=""/>
    <b v="0"/>
    <s v="ko"/>
    <m/>
    <s v=""/>
    <b v="0"/>
    <n v="315"/>
    <s v="1075301787488243712"/>
    <s v="Twitter for Android"/>
    <b v="0"/>
    <s v="1075301787488243712"/>
    <s v="Tweet"/>
    <n v="0"/>
    <n v="0"/>
    <m/>
    <m/>
    <m/>
    <m/>
    <m/>
    <m/>
    <m/>
    <m/>
    <n v="1"/>
    <s v="1"/>
    <s v="1"/>
    <n v="0"/>
    <n v="0"/>
    <n v="1"/>
    <n v="3.8461538461538463"/>
    <n v="1"/>
    <n v="3.8461538461538463"/>
    <n v="25"/>
    <n v="96.15384615384616"/>
    <n v="26"/>
  </r>
  <r>
    <s v="teaba_g"/>
    <s v="chiclix"/>
    <m/>
    <m/>
    <m/>
    <m/>
    <m/>
    <m/>
    <m/>
    <m/>
    <s v="No"/>
    <n v="182"/>
    <m/>
    <m/>
    <x v="0"/>
    <d v="2018-12-20T08:11:3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78005425935507458/V0Xs_mFg_normal.jpg"/>
    <x v="161"/>
    <s v="https://twitter.com/#!/teaba_g/status/1075665017163448320"/>
    <m/>
    <m/>
    <s v="1075665017163448320"/>
    <m/>
    <b v="0"/>
    <n v="0"/>
    <s v=""/>
    <b v="0"/>
    <s v="ko"/>
    <m/>
    <s v=""/>
    <b v="0"/>
    <n v="315"/>
    <s v="1075301787488243712"/>
    <s v="Twitter for iPad"/>
    <b v="0"/>
    <s v="1075301787488243712"/>
    <s v="Tweet"/>
    <n v="0"/>
    <n v="0"/>
    <m/>
    <m/>
    <m/>
    <m/>
    <m/>
    <m/>
    <m/>
    <m/>
    <n v="1"/>
    <s v="1"/>
    <s v="1"/>
    <n v="0"/>
    <n v="0"/>
    <n v="1"/>
    <n v="3.8461538461538463"/>
    <n v="1"/>
    <n v="3.8461538461538463"/>
    <n v="25"/>
    <n v="96.15384615384616"/>
    <n v="26"/>
  </r>
  <r>
    <s v="hoho_beakbal"/>
    <s v="chiclix"/>
    <m/>
    <m/>
    <m/>
    <m/>
    <m/>
    <m/>
    <m/>
    <m/>
    <s v="No"/>
    <n v="183"/>
    <m/>
    <m/>
    <x v="0"/>
    <d v="2018-12-20T08:11:5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649801796748099584/Uf0-nCQC_normal.jpg"/>
    <x v="162"/>
    <s v="https://twitter.com/#!/hoho_beakbal/status/1075665068694458370"/>
    <m/>
    <m/>
    <s v="1075665068694458370"/>
    <m/>
    <b v="0"/>
    <n v="0"/>
    <s v=""/>
    <b v="0"/>
    <s v="ko"/>
    <m/>
    <s v=""/>
    <b v="0"/>
    <n v="315"/>
    <s v="1075301787488243712"/>
    <s v="Twitter Web Client"/>
    <b v="0"/>
    <s v="1075301787488243712"/>
    <s v="Tweet"/>
    <n v="0"/>
    <n v="0"/>
    <m/>
    <m/>
    <m/>
    <m/>
    <m/>
    <m/>
    <m/>
    <m/>
    <n v="1"/>
    <s v="1"/>
    <s v="1"/>
    <n v="0"/>
    <n v="0"/>
    <n v="1"/>
    <n v="3.8461538461538463"/>
    <n v="1"/>
    <n v="3.8461538461538463"/>
    <n v="25"/>
    <n v="96.15384615384616"/>
    <n v="26"/>
  </r>
  <r>
    <s v="tasha_jude"/>
    <s v="chiclix"/>
    <m/>
    <m/>
    <m/>
    <m/>
    <m/>
    <m/>
    <m/>
    <m/>
    <s v="No"/>
    <n v="184"/>
    <m/>
    <m/>
    <x v="0"/>
    <d v="2018-12-20T08:13:13.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724579619999866880/NkmaJBrc_normal.jpg"/>
    <x v="163"/>
    <s v="https://twitter.com/#!/tasha_jude/status/1075665412556185602"/>
    <m/>
    <m/>
    <s v="1075665412556185602"/>
    <m/>
    <b v="0"/>
    <n v="0"/>
    <s v=""/>
    <b v="0"/>
    <s v="ko"/>
    <m/>
    <s v=""/>
    <b v="0"/>
    <n v="315"/>
    <s v="1075301787488243712"/>
    <s v="Twitter Lite"/>
    <b v="0"/>
    <s v="1075301787488243712"/>
    <s v="Tweet"/>
    <n v="0"/>
    <n v="0"/>
    <m/>
    <m/>
    <m/>
    <m/>
    <m/>
    <m/>
    <m/>
    <m/>
    <n v="1"/>
    <s v="1"/>
    <s v="1"/>
    <n v="0"/>
    <n v="0"/>
    <n v="1"/>
    <n v="3.8461538461538463"/>
    <n v="1"/>
    <n v="3.8461538461538463"/>
    <n v="25"/>
    <n v="96.15384615384616"/>
    <n v="26"/>
  </r>
  <r>
    <s v="_ssxsx"/>
    <s v="chiclix"/>
    <m/>
    <m/>
    <m/>
    <m/>
    <m/>
    <m/>
    <m/>
    <m/>
    <s v="No"/>
    <n v="185"/>
    <m/>
    <m/>
    <x v="0"/>
    <d v="2018-12-20T08:13:48.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5931141964525568/lTKO1m0-_normal.jpg"/>
    <x v="164"/>
    <s v="https://twitter.com/#!/_ssxsx/status/1075665556110336001"/>
    <m/>
    <m/>
    <s v="1075665556110336001"/>
    <m/>
    <b v="0"/>
    <n v="0"/>
    <s v=""/>
    <b v="0"/>
    <s v="ko"/>
    <m/>
    <s v=""/>
    <b v="0"/>
    <n v="315"/>
    <s v="1075301787488243712"/>
    <s v="Twitter for iPhone"/>
    <b v="0"/>
    <s v="1075301787488243712"/>
    <s v="Tweet"/>
    <n v="0"/>
    <n v="0"/>
    <m/>
    <m/>
    <m/>
    <m/>
    <m/>
    <m/>
    <m/>
    <m/>
    <n v="1"/>
    <s v="1"/>
    <s v="1"/>
    <n v="0"/>
    <n v="0"/>
    <n v="1"/>
    <n v="3.8461538461538463"/>
    <n v="1"/>
    <n v="3.8461538461538463"/>
    <n v="25"/>
    <n v="96.15384615384616"/>
    <n v="26"/>
  </r>
  <r>
    <s v="deer_from_eden"/>
    <s v="chiclix"/>
    <m/>
    <m/>
    <m/>
    <m/>
    <m/>
    <m/>
    <m/>
    <m/>
    <s v="No"/>
    <n v="186"/>
    <m/>
    <m/>
    <x v="0"/>
    <d v="2018-12-20T08:21:52.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55716523208192000/cGq-eFuv_normal.jpg"/>
    <x v="165"/>
    <s v="https://twitter.com/#!/deer_from_eden/status/1075667588708032512"/>
    <m/>
    <m/>
    <s v="1075667588708032512"/>
    <m/>
    <b v="0"/>
    <n v="0"/>
    <s v=""/>
    <b v="0"/>
    <s v="ko"/>
    <m/>
    <s v=""/>
    <b v="0"/>
    <n v="315"/>
    <s v="1075301787488243712"/>
    <s v="Twitter for Android"/>
    <b v="0"/>
    <s v="1075301787488243712"/>
    <s v="Tweet"/>
    <n v="0"/>
    <n v="0"/>
    <m/>
    <m/>
    <m/>
    <m/>
    <m/>
    <m/>
    <m/>
    <m/>
    <n v="1"/>
    <s v="1"/>
    <s v="1"/>
    <n v="0"/>
    <n v="0"/>
    <n v="1"/>
    <n v="3.8461538461538463"/>
    <n v="1"/>
    <n v="3.8461538461538463"/>
    <n v="25"/>
    <n v="96.15384615384616"/>
    <n v="26"/>
  </r>
  <r>
    <s v="lalalabbok"/>
    <s v="chiclix"/>
    <m/>
    <m/>
    <m/>
    <m/>
    <m/>
    <m/>
    <m/>
    <m/>
    <s v="No"/>
    <n v="187"/>
    <m/>
    <m/>
    <x v="0"/>
    <d v="2018-12-20T08:22:5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48935151311282181/wzRNVnYu_normal.jpg"/>
    <x v="166"/>
    <s v="https://twitter.com/#!/lalalabbok/status/1075667847211233280"/>
    <m/>
    <m/>
    <s v="1075667847211233280"/>
    <m/>
    <b v="0"/>
    <n v="0"/>
    <s v=""/>
    <b v="0"/>
    <s v="ko"/>
    <m/>
    <s v=""/>
    <b v="0"/>
    <n v="315"/>
    <s v="1075301787488243712"/>
    <s v="Twitter for Android"/>
    <b v="0"/>
    <s v="1075301787488243712"/>
    <s v="Tweet"/>
    <n v="0"/>
    <n v="0"/>
    <m/>
    <m/>
    <m/>
    <m/>
    <m/>
    <m/>
    <m/>
    <m/>
    <n v="1"/>
    <s v="1"/>
    <s v="1"/>
    <n v="0"/>
    <n v="0"/>
    <n v="1"/>
    <n v="3.8461538461538463"/>
    <n v="1"/>
    <n v="3.8461538461538463"/>
    <n v="25"/>
    <n v="96.15384615384616"/>
    <n v="26"/>
  </r>
  <r>
    <s v="ionescofranz"/>
    <s v="chiclix"/>
    <m/>
    <m/>
    <m/>
    <m/>
    <m/>
    <m/>
    <m/>
    <m/>
    <s v="No"/>
    <n v="188"/>
    <m/>
    <m/>
    <x v="0"/>
    <d v="2018-12-20T08:33:26.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0729717693501442/qBMD-fHy_normal.jpg"/>
    <x v="167"/>
    <s v="https://twitter.com/#!/ionescofranz/status/1075670498325872640"/>
    <m/>
    <m/>
    <s v="1075670498325872640"/>
    <m/>
    <b v="0"/>
    <n v="0"/>
    <s v=""/>
    <b v="0"/>
    <s v="ko"/>
    <m/>
    <s v=""/>
    <b v="0"/>
    <n v="315"/>
    <s v="1075301787488243712"/>
    <s v="Twitter Web Client"/>
    <b v="0"/>
    <s v="1075301787488243712"/>
    <s v="Tweet"/>
    <n v="0"/>
    <n v="0"/>
    <m/>
    <m/>
    <m/>
    <m/>
    <m/>
    <m/>
    <m/>
    <m/>
    <n v="1"/>
    <s v="1"/>
    <s v="1"/>
    <n v="0"/>
    <n v="0"/>
    <n v="1"/>
    <n v="3.8461538461538463"/>
    <n v="1"/>
    <n v="3.8461538461538463"/>
    <n v="25"/>
    <n v="96.15384615384616"/>
    <n v="26"/>
  </r>
  <r>
    <s v="aoi_10"/>
    <s v="chiclix"/>
    <m/>
    <m/>
    <m/>
    <m/>
    <m/>
    <m/>
    <m/>
    <m/>
    <s v="No"/>
    <n v="189"/>
    <m/>
    <m/>
    <x v="0"/>
    <d v="2018-12-20T08:42:5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689660465991970816/wMCPgoD9_normal.png"/>
    <x v="168"/>
    <s v="https://twitter.com/#!/aoi_10/status/1075672885061070849"/>
    <m/>
    <m/>
    <s v="1075672885061070849"/>
    <m/>
    <b v="0"/>
    <n v="0"/>
    <s v=""/>
    <b v="0"/>
    <s v="ko"/>
    <m/>
    <s v=""/>
    <b v="0"/>
    <n v="315"/>
    <s v="1075301787488243712"/>
    <s v="Twitter Lite"/>
    <b v="0"/>
    <s v="1075301787488243712"/>
    <s v="Tweet"/>
    <n v="0"/>
    <n v="0"/>
    <m/>
    <m/>
    <m/>
    <m/>
    <m/>
    <m/>
    <m/>
    <m/>
    <n v="1"/>
    <s v="1"/>
    <s v="1"/>
    <n v="0"/>
    <n v="0"/>
    <n v="1"/>
    <n v="3.8461538461538463"/>
    <n v="1"/>
    <n v="3.8461538461538463"/>
    <n v="25"/>
    <n v="96.15384615384616"/>
    <n v="26"/>
  </r>
  <r>
    <s v="orbis561"/>
    <s v="chiclix"/>
    <m/>
    <m/>
    <m/>
    <m/>
    <m/>
    <m/>
    <m/>
    <m/>
    <s v="No"/>
    <n v="190"/>
    <m/>
    <m/>
    <x v="0"/>
    <d v="2018-12-20T08:55:4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52520316679811072/Cc8ecCG__normal.jpg"/>
    <x v="169"/>
    <s v="https://twitter.com/#!/orbis561/status/1075676112577908739"/>
    <m/>
    <m/>
    <s v="1075676112577908739"/>
    <m/>
    <b v="0"/>
    <n v="0"/>
    <s v=""/>
    <b v="0"/>
    <s v="ko"/>
    <m/>
    <s v=""/>
    <b v="0"/>
    <n v="315"/>
    <s v="1075301787488243712"/>
    <s v="Twitter for Android"/>
    <b v="0"/>
    <s v="1075301787488243712"/>
    <s v="Tweet"/>
    <n v="0"/>
    <n v="0"/>
    <m/>
    <m/>
    <m/>
    <m/>
    <m/>
    <m/>
    <m/>
    <m/>
    <n v="1"/>
    <s v="1"/>
    <s v="1"/>
    <n v="0"/>
    <n v="0"/>
    <n v="1"/>
    <n v="3.8461538461538463"/>
    <n v="1"/>
    <n v="3.8461538461538463"/>
    <n v="25"/>
    <n v="96.15384615384616"/>
    <n v="26"/>
  </r>
  <r>
    <s v="burangburangg"/>
    <s v="chiclix"/>
    <m/>
    <m/>
    <m/>
    <m/>
    <m/>
    <m/>
    <m/>
    <m/>
    <s v="No"/>
    <n v="191"/>
    <m/>
    <m/>
    <x v="0"/>
    <d v="2018-12-20T09:05:38.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660887335660187649/feYiBIPm_normal.jpg"/>
    <x v="170"/>
    <s v="https://twitter.com/#!/burangburangg/status/1075678600332857344"/>
    <m/>
    <m/>
    <s v="1075678600332857344"/>
    <m/>
    <b v="0"/>
    <n v="0"/>
    <s v=""/>
    <b v="0"/>
    <s v="ko"/>
    <m/>
    <s v=""/>
    <b v="0"/>
    <n v="315"/>
    <s v="1075301787488243712"/>
    <s v="Twitter for Android"/>
    <b v="0"/>
    <s v="1075301787488243712"/>
    <s v="Tweet"/>
    <n v="0"/>
    <n v="0"/>
    <m/>
    <m/>
    <m/>
    <m/>
    <m/>
    <m/>
    <m/>
    <m/>
    <n v="1"/>
    <s v="1"/>
    <s v="1"/>
    <n v="0"/>
    <n v="0"/>
    <n v="1"/>
    <n v="3.8461538461538463"/>
    <n v="1"/>
    <n v="3.8461538461538463"/>
    <n v="25"/>
    <n v="96.15384615384616"/>
    <n v="26"/>
  </r>
  <r>
    <s v="boomgoescat"/>
    <s v="chiclix"/>
    <m/>
    <m/>
    <m/>
    <m/>
    <m/>
    <m/>
    <m/>
    <m/>
    <s v="No"/>
    <n v="192"/>
    <m/>
    <m/>
    <x v="0"/>
    <d v="2018-12-20T09:27:37.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865525116762898432/wfvG7yfL_normal.jpg"/>
    <x v="171"/>
    <s v="https://twitter.com/#!/boomgoescat/status/1075684135803338752"/>
    <m/>
    <m/>
    <s v="1075684135803338752"/>
    <m/>
    <b v="0"/>
    <n v="0"/>
    <s v=""/>
    <b v="0"/>
    <s v="ko"/>
    <m/>
    <s v=""/>
    <b v="0"/>
    <n v="315"/>
    <s v="1075301787488243712"/>
    <s v="Twitter for iPhone"/>
    <b v="0"/>
    <s v="1075301787488243712"/>
    <s v="Tweet"/>
    <n v="0"/>
    <n v="0"/>
    <m/>
    <m/>
    <m/>
    <m/>
    <m/>
    <m/>
    <m/>
    <m/>
    <n v="1"/>
    <s v="1"/>
    <s v="1"/>
    <n v="0"/>
    <n v="0"/>
    <n v="1"/>
    <n v="3.8461538461538463"/>
    <n v="1"/>
    <n v="3.8461538461538463"/>
    <n v="25"/>
    <n v="96.15384615384616"/>
    <n v="26"/>
  </r>
  <r>
    <s v="hana_mory"/>
    <s v="chiclix"/>
    <m/>
    <m/>
    <m/>
    <m/>
    <m/>
    <m/>
    <m/>
    <m/>
    <s v="No"/>
    <n v="193"/>
    <m/>
    <m/>
    <x v="0"/>
    <d v="2018-12-20T10:07:48.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28869096363401216/FE7e6nxc_normal.png"/>
    <x v="172"/>
    <s v="https://twitter.com/#!/hana_mory/status/1075694247989325824"/>
    <m/>
    <m/>
    <s v="1075694247989325824"/>
    <m/>
    <b v="0"/>
    <n v="0"/>
    <s v=""/>
    <b v="0"/>
    <s v="ko"/>
    <m/>
    <s v=""/>
    <b v="0"/>
    <n v="315"/>
    <s v="1075301787488243712"/>
    <s v="Twitter for Android"/>
    <b v="0"/>
    <s v="1075301787488243712"/>
    <s v="Tweet"/>
    <n v="0"/>
    <n v="0"/>
    <m/>
    <m/>
    <m/>
    <m/>
    <m/>
    <m/>
    <m/>
    <m/>
    <n v="1"/>
    <s v="1"/>
    <s v="1"/>
    <n v="0"/>
    <n v="0"/>
    <n v="1"/>
    <n v="3.8461538461538463"/>
    <n v="1"/>
    <n v="3.8461538461538463"/>
    <n v="25"/>
    <n v="96.15384615384616"/>
    <n v="26"/>
  </r>
  <r>
    <s v="mufreedae"/>
    <s v="chiclix"/>
    <m/>
    <m/>
    <m/>
    <m/>
    <m/>
    <m/>
    <m/>
    <m/>
    <s v="No"/>
    <n v="194"/>
    <m/>
    <m/>
    <x v="0"/>
    <d v="2018-12-20T10:21:4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808021617494233088/UPA56vZg_normal.jpg"/>
    <x v="173"/>
    <s v="https://twitter.com/#!/mufreedae/status/1075697755127873536"/>
    <m/>
    <m/>
    <s v="1075697755127873536"/>
    <m/>
    <b v="0"/>
    <n v="0"/>
    <s v=""/>
    <b v="0"/>
    <s v="ko"/>
    <m/>
    <s v=""/>
    <b v="0"/>
    <n v="315"/>
    <s v="1075301787488243712"/>
    <s v="Twitter for Android"/>
    <b v="0"/>
    <s v="1075301787488243712"/>
    <s v="Tweet"/>
    <n v="0"/>
    <n v="0"/>
    <m/>
    <m/>
    <m/>
    <m/>
    <m/>
    <m/>
    <m/>
    <m/>
    <n v="1"/>
    <s v="1"/>
    <s v="1"/>
    <n v="0"/>
    <n v="0"/>
    <n v="1"/>
    <n v="3.8461538461538463"/>
    <n v="1"/>
    <n v="3.8461538461538463"/>
    <n v="25"/>
    <n v="96.15384615384616"/>
    <n v="26"/>
  </r>
  <r>
    <s v="zzizz07"/>
    <s v="chiclix"/>
    <m/>
    <m/>
    <m/>
    <m/>
    <m/>
    <m/>
    <m/>
    <m/>
    <s v="No"/>
    <n v="195"/>
    <m/>
    <m/>
    <x v="0"/>
    <d v="2018-12-20T11:50:37.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08630948286492673/DSfl2NHT_normal.jpg"/>
    <x v="174"/>
    <s v="https://twitter.com/#!/zzizz07/status/1075720120536727552"/>
    <m/>
    <m/>
    <s v="1075720120536727552"/>
    <m/>
    <b v="0"/>
    <n v="0"/>
    <s v=""/>
    <b v="0"/>
    <s v="ko"/>
    <m/>
    <s v=""/>
    <b v="0"/>
    <n v="328"/>
    <s v="1075301787488243712"/>
    <s v="Twitter for Android"/>
    <b v="0"/>
    <s v="1075301787488243712"/>
    <s v="Tweet"/>
    <n v="0"/>
    <n v="0"/>
    <m/>
    <m/>
    <m/>
    <m/>
    <m/>
    <m/>
    <m/>
    <m/>
    <n v="1"/>
    <s v="1"/>
    <s v="1"/>
    <n v="0"/>
    <n v="0"/>
    <n v="1"/>
    <n v="3.8461538461538463"/>
    <n v="1"/>
    <n v="3.8461538461538463"/>
    <n v="25"/>
    <n v="96.15384615384616"/>
    <n v="26"/>
  </r>
  <r>
    <s v="ahn_ssr22"/>
    <s v="chiclix"/>
    <m/>
    <m/>
    <m/>
    <m/>
    <m/>
    <m/>
    <m/>
    <m/>
    <s v="No"/>
    <n v="196"/>
    <m/>
    <m/>
    <x v="0"/>
    <d v="2018-12-20T12:48:19.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29399987963056128/xBvFmIiT_normal.jpg"/>
    <x v="175"/>
    <s v="https://twitter.com/#!/ahn_ssr22/status/1075734642651611136"/>
    <m/>
    <m/>
    <s v="1075734642651611136"/>
    <m/>
    <b v="0"/>
    <n v="0"/>
    <s v=""/>
    <b v="0"/>
    <s v="ko"/>
    <m/>
    <s v=""/>
    <b v="0"/>
    <n v="328"/>
    <s v="1075301787488243712"/>
    <s v="Twitter for Android"/>
    <b v="0"/>
    <s v="1075301787488243712"/>
    <s v="Tweet"/>
    <n v="0"/>
    <n v="0"/>
    <m/>
    <m/>
    <m/>
    <m/>
    <m/>
    <m/>
    <m/>
    <m/>
    <n v="1"/>
    <s v="1"/>
    <s v="1"/>
    <n v="0"/>
    <n v="0"/>
    <n v="1"/>
    <n v="3.8461538461538463"/>
    <n v="1"/>
    <n v="3.8461538461538463"/>
    <n v="25"/>
    <n v="96.15384615384616"/>
    <n v="26"/>
  </r>
  <r>
    <s v="5ha0m0r1"/>
    <s v="chiclix"/>
    <m/>
    <m/>
    <m/>
    <m/>
    <m/>
    <m/>
    <m/>
    <m/>
    <s v="No"/>
    <n v="197"/>
    <m/>
    <m/>
    <x v="0"/>
    <d v="2018-12-20T13:19:21.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38084288267177984/z3PV3wF5_normal.jpg"/>
    <x v="176"/>
    <s v="https://twitter.com/#!/5ha0m0r1/status/1075742452168839169"/>
    <m/>
    <m/>
    <s v="1075742452168839169"/>
    <m/>
    <b v="0"/>
    <n v="0"/>
    <s v=""/>
    <b v="0"/>
    <s v="ko"/>
    <m/>
    <s v=""/>
    <b v="0"/>
    <n v="328"/>
    <s v="1075301787488243712"/>
    <s v="Twitter for Android"/>
    <b v="0"/>
    <s v="1075301787488243712"/>
    <s v="Tweet"/>
    <n v="0"/>
    <n v="0"/>
    <m/>
    <m/>
    <m/>
    <m/>
    <m/>
    <m/>
    <m/>
    <m/>
    <n v="1"/>
    <s v="1"/>
    <s v="1"/>
    <n v="0"/>
    <n v="0"/>
    <n v="1"/>
    <n v="3.8461538461538463"/>
    <n v="1"/>
    <n v="3.8461538461538463"/>
    <n v="25"/>
    <n v="96.15384615384616"/>
    <n v="26"/>
  </r>
  <r>
    <s v="duck_overwatch"/>
    <s v="chiclix"/>
    <m/>
    <m/>
    <m/>
    <m/>
    <m/>
    <m/>
    <m/>
    <m/>
    <s v="No"/>
    <n v="198"/>
    <m/>
    <m/>
    <x v="0"/>
    <d v="2018-12-20T13:42:00.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47511531683463168/2iGlI4K1_normal.jpg"/>
    <x v="177"/>
    <s v="https://twitter.com/#!/duck_overwatch/status/1075748151473000453"/>
    <m/>
    <m/>
    <s v="1075748151473000453"/>
    <m/>
    <b v="0"/>
    <n v="0"/>
    <s v=""/>
    <b v="0"/>
    <s v="ko"/>
    <m/>
    <s v=""/>
    <b v="0"/>
    <n v="328"/>
    <s v="1075301787488243712"/>
    <s v="Twitter for iPhone"/>
    <b v="0"/>
    <s v="1075301787488243712"/>
    <s v="Tweet"/>
    <n v="0"/>
    <n v="0"/>
    <m/>
    <m/>
    <m/>
    <m/>
    <m/>
    <m/>
    <m/>
    <m/>
    <n v="1"/>
    <s v="1"/>
    <s v="1"/>
    <n v="0"/>
    <n v="0"/>
    <n v="1"/>
    <n v="3.8461538461538463"/>
    <n v="1"/>
    <n v="3.8461538461538463"/>
    <n v="25"/>
    <n v="96.15384615384616"/>
    <n v="26"/>
  </r>
  <r>
    <s v="0320citron"/>
    <s v="chiclix"/>
    <m/>
    <m/>
    <m/>
    <m/>
    <m/>
    <m/>
    <m/>
    <m/>
    <s v="No"/>
    <n v="199"/>
    <m/>
    <m/>
    <x v="0"/>
    <d v="2018-12-20T14:11:00.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17638220682207232/oMm0W-B4_normal.jpg"/>
    <x v="178"/>
    <s v="https://twitter.com/#!/0320citron/status/1075755449142538242"/>
    <m/>
    <m/>
    <s v="1075755449142538242"/>
    <m/>
    <b v="0"/>
    <n v="0"/>
    <s v=""/>
    <b v="0"/>
    <s v="ko"/>
    <m/>
    <s v=""/>
    <b v="0"/>
    <n v="328"/>
    <s v="1075301787488243712"/>
    <s v="Twitter for iPhone"/>
    <b v="0"/>
    <s v="1075301787488243712"/>
    <s v="Tweet"/>
    <n v="0"/>
    <n v="0"/>
    <m/>
    <m/>
    <m/>
    <m/>
    <m/>
    <m/>
    <m/>
    <m/>
    <n v="1"/>
    <s v="1"/>
    <s v="1"/>
    <n v="0"/>
    <n v="0"/>
    <n v="1"/>
    <n v="3.8461538461538463"/>
    <n v="1"/>
    <n v="3.8461538461538463"/>
    <n v="25"/>
    <n v="96.15384615384616"/>
    <n v="26"/>
  </r>
  <r>
    <s v="cynic_lusdemian"/>
    <s v="chiclix"/>
    <m/>
    <m/>
    <m/>
    <m/>
    <m/>
    <m/>
    <m/>
    <m/>
    <s v="No"/>
    <n v="200"/>
    <m/>
    <m/>
    <x v="0"/>
    <d v="2018-12-21T04:38:55.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1081145558201319426/XjsiiEIk_normal.jpg"/>
    <x v="179"/>
    <s v="https://twitter.com/#!/cynic_lusdemian/status/1075973870195138561"/>
    <m/>
    <m/>
    <s v="1075973870195138561"/>
    <m/>
    <b v="0"/>
    <n v="0"/>
    <s v=""/>
    <b v="0"/>
    <s v="ko"/>
    <m/>
    <s v=""/>
    <b v="0"/>
    <n v="328"/>
    <s v="1075301787488243712"/>
    <s v="Twitter for Android"/>
    <b v="0"/>
    <s v="1075301787488243712"/>
    <s v="Tweet"/>
    <n v="0"/>
    <n v="0"/>
    <m/>
    <m/>
    <m/>
    <m/>
    <m/>
    <m/>
    <m/>
    <m/>
    <n v="1"/>
    <s v="1"/>
    <s v="1"/>
    <n v="0"/>
    <n v="0"/>
    <n v="1"/>
    <n v="3.8461538461538463"/>
    <n v="1"/>
    <n v="3.8461538461538463"/>
    <n v="25"/>
    <n v="96.15384615384616"/>
    <n v="26"/>
  </r>
  <r>
    <s v="chiclix"/>
    <s v="chiclix"/>
    <m/>
    <m/>
    <m/>
    <m/>
    <m/>
    <m/>
    <m/>
    <m/>
    <s v="No"/>
    <n v="201"/>
    <m/>
    <m/>
    <x v="2"/>
    <d v="2018-12-19T08:08:18.000"/>
    <s v="인종차별적이거나 호모포빅한 표현은 혐오발언으로 보지만 성차별적인 표현은 혐오발언으로 인정받지 못하고 그냥 좀 공격적인 말로만 취급되는 경향이 있다고 한다._x000a_Davidson et al. “Automated Hate Speech Detection and the Problem of Offensive Language.” ICWSM 2017. https://t.co/hueo7Vor9T https://t.co/k2KbVwNxQj"/>
    <s v="https://aaai.org/ocs/index.php/ICWSM/ICWSM17/paper/view/15665"/>
    <s v="aaai.org"/>
    <x v="1"/>
    <s v="https://pbs.twimg.com/media/Duw7wM5U0AAwfb3.jpg"/>
    <s v="https://pbs.twimg.com/media/Duw7wM5U0AAwfb3.jpg"/>
    <x v="180"/>
    <s v="https://twitter.com/#!/chiclix/status/1075301787488243712"/>
    <m/>
    <m/>
    <s v="1075301787488243712"/>
    <m/>
    <b v="0"/>
    <n v="35"/>
    <s v=""/>
    <b v="0"/>
    <s v="ko"/>
    <m/>
    <s v=""/>
    <b v="0"/>
    <n v="116"/>
    <s v=""/>
    <s v="Twitter Web Client"/>
    <b v="0"/>
    <s v="1075301787488243712"/>
    <s v="Tweet"/>
    <n v="0"/>
    <n v="0"/>
    <m/>
    <m/>
    <m/>
    <m/>
    <m/>
    <m/>
    <m/>
    <m/>
    <n v="1"/>
    <s v="1"/>
    <s v="1"/>
    <n v="0"/>
    <n v="0"/>
    <n v="3"/>
    <n v="9.090909090909092"/>
    <n v="1"/>
    <n v="3.0303030303030303"/>
    <n v="30"/>
    <n v="90.9090909090909"/>
    <n v="33"/>
  </r>
  <r>
    <s v="baut_baul"/>
    <s v="chiclix"/>
    <m/>
    <m/>
    <m/>
    <m/>
    <m/>
    <m/>
    <m/>
    <m/>
    <s v="No"/>
    <n v="202"/>
    <m/>
    <m/>
    <x v="0"/>
    <d v="2018-12-21T16:01:14.000"/>
    <s v="RT @chiclix: 인종차별적이거나 호모포빅한 표현은 혐오발언으로 보지만 성차별적인 표현은 혐오발언으로 인정받지 못하고 그냥 좀 공격적인 말로만 취급되는 경향이 있다고 한다._x000a_Davidson et al. “Automated Hate Speech…"/>
    <m/>
    <m/>
    <x v="1"/>
    <m/>
    <s v="http://pbs.twimg.com/profile_images/909815974051717120/qysJAlBG_normal.jpg"/>
    <x v="181"/>
    <s v="https://twitter.com/#!/baut_baul/status/1076145579485388802"/>
    <m/>
    <m/>
    <s v="1076145579485388802"/>
    <m/>
    <b v="0"/>
    <n v="0"/>
    <s v=""/>
    <b v="0"/>
    <s v="ko"/>
    <m/>
    <s v=""/>
    <b v="0"/>
    <n v="327"/>
    <s v="1075301787488243712"/>
    <s v="Twitter for iPad"/>
    <b v="0"/>
    <s v="1075301787488243712"/>
    <s v="Tweet"/>
    <n v="0"/>
    <n v="0"/>
    <m/>
    <m/>
    <m/>
    <m/>
    <m/>
    <m/>
    <m/>
    <m/>
    <n v="1"/>
    <s v="1"/>
    <s v="1"/>
    <n v="0"/>
    <n v="0"/>
    <n v="1"/>
    <n v="3.8461538461538463"/>
    <n v="1"/>
    <n v="3.8461538461538463"/>
    <n v="25"/>
    <n v="96.15384615384616"/>
    <n v="26"/>
  </r>
  <r>
    <s v="pfanderson"/>
    <s v="pfanderson"/>
    <m/>
    <m/>
    <m/>
    <m/>
    <m/>
    <m/>
    <m/>
    <m/>
    <s v="No"/>
    <n v="203"/>
    <m/>
    <m/>
    <x v="2"/>
    <d v="2018-12-28T03:21:38.000"/>
    <s v="Analysing Timelines of National Histories acrossWikipedia Editions: _x000a_https://t.co/0g22G7GnZj"/>
    <s v="https://aaai.org/ocs/index.php/ICWSM/ICWSM17/paper/download/15618/14810"/>
    <s v="aaai.org"/>
    <x v="1"/>
    <m/>
    <s v="http://pbs.twimg.com/profile_images/615239024236572676/dUaJlfbG_normal.png"/>
    <x v="182"/>
    <s v="https://twitter.com/#!/pfanderson/status/1078491134538719238"/>
    <m/>
    <m/>
    <s v="1078491134538719238"/>
    <m/>
    <b v="0"/>
    <n v="0"/>
    <s v=""/>
    <b v="0"/>
    <s v="en"/>
    <m/>
    <s v=""/>
    <b v="0"/>
    <n v="0"/>
    <s v=""/>
    <s v="Twitter Web Client"/>
    <b v="0"/>
    <s v="1078491134538719238"/>
    <s v="Tweet"/>
    <n v="0"/>
    <n v="0"/>
    <m/>
    <m/>
    <m/>
    <m/>
    <m/>
    <m/>
    <m/>
    <m/>
    <n v="1"/>
    <s v="4"/>
    <s v="4"/>
    <n v="0"/>
    <n v="0"/>
    <n v="0"/>
    <n v="0"/>
    <n v="0"/>
    <n v="0"/>
    <n v="7"/>
    <n v="100"/>
    <n v="7"/>
  </r>
  <r>
    <s v="critter77812189"/>
    <s v="critter77812189"/>
    <m/>
    <m/>
    <m/>
    <m/>
    <m/>
    <m/>
    <m/>
    <m/>
    <s v="No"/>
    <n v="204"/>
    <m/>
    <m/>
    <x v="2"/>
    <d v="2018-12-29T14:15:49.000"/>
    <s v="Predicting Depression via Social Media / Microsoft Research, Redmond WA /_x000a_Proceedings of the Seventh International Association for the Advancement of Artificial Intelligence Conference on Weblogs and Social Media Copyright © 2013 aaaiDOTorg [10 PAGES]_x000a_https://t.co/EP6ceOdnHD"/>
    <s v="https://www.aaai.org/ocs/index.php/ICWSM/ICWSM13/paper/viewFile/6124/6351"/>
    <s v="aaai.org"/>
    <x v="1"/>
    <m/>
    <s v="http://pbs.twimg.com/profile_images/1072477815226945542/mizhqCPb_normal.jpg"/>
    <x v="183"/>
    <s v="https://twitter.com/#!/critter77812189/status/1079018152141488128"/>
    <m/>
    <m/>
    <s v="1079018152141488128"/>
    <m/>
    <b v="0"/>
    <n v="0"/>
    <s v=""/>
    <b v="0"/>
    <s v="en"/>
    <m/>
    <s v=""/>
    <b v="0"/>
    <n v="0"/>
    <s v=""/>
    <s v="Twitter Web Client"/>
    <b v="0"/>
    <s v="1079018152141488128"/>
    <s v="Tweet"/>
    <n v="0"/>
    <n v="0"/>
    <m/>
    <m/>
    <m/>
    <m/>
    <m/>
    <m/>
    <m/>
    <m/>
    <n v="1"/>
    <s v="4"/>
    <s v="4"/>
    <n v="1"/>
    <n v="3.125"/>
    <n v="1"/>
    <n v="3.125"/>
    <n v="0"/>
    <n v="0"/>
    <n v="30"/>
    <n v="93.75"/>
    <n v="32"/>
  </r>
  <r>
    <s v="rachelannyes"/>
    <s v="rachelannyes"/>
    <m/>
    <m/>
    <m/>
    <m/>
    <m/>
    <m/>
    <m/>
    <m/>
    <s v="No"/>
    <n v="205"/>
    <m/>
    <m/>
    <x v="2"/>
    <d v="2018-06-26T19:02:17.000"/>
    <s v="&quot;salient words for tweets associated with#whitepower and #nomuslimrefugee&quot; From  Hate Lingo: A Target-Based Linguistic Analysis of Hate Speech in Social Media, ElSherief et al #icwsm https://t.co/QibTSdhmwI https://t.co/PeJQtXdg08"/>
    <s v="https://www.aaai.org/ocs/index.php/ICWSM/ICWSM18/paper/view/17910/16995"/>
    <s v="aaai.org"/>
    <x v="3"/>
    <s v="https://pbs.twimg.com/media/Dgo6_jJU8AAIoro.jpg"/>
    <s v="https://pbs.twimg.com/media/Dgo6_jJU8AAIoro.jpg"/>
    <x v="184"/>
    <s v="https://twitter.com/#!/rachelannyes/status/1011686102875303937"/>
    <m/>
    <m/>
    <s v="1011686102875303937"/>
    <m/>
    <b v="0"/>
    <n v="4"/>
    <s v=""/>
    <b v="0"/>
    <s v="en"/>
    <m/>
    <s v=""/>
    <b v="0"/>
    <n v="2"/>
    <s v=""/>
    <s v="Twitter Web Client"/>
    <b v="0"/>
    <s v="1011686102875303937"/>
    <s v="Retweet"/>
    <n v="0"/>
    <n v="0"/>
    <m/>
    <m/>
    <m/>
    <m/>
    <m/>
    <m/>
    <m/>
    <m/>
    <n v="1"/>
    <s v="29"/>
    <s v="29"/>
    <n v="0"/>
    <n v="0"/>
    <n v="2"/>
    <n v="7.407407407407407"/>
    <n v="2"/>
    <n v="7.407407407407407"/>
    <n v="25"/>
    <n v="92.5925925925926"/>
    <n v="27"/>
  </r>
  <r>
    <s v="jasonkessler"/>
    <s v="rachelannyes"/>
    <m/>
    <m/>
    <m/>
    <m/>
    <m/>
    <m/>
    <m/>
    <m/>
    <s v="No"/>
    <n v="206"/>
    <m/>
    <m/>
    <x v="0"/>
    <d v="2019-01-02T04:08:17.000"/>
    <s v="RT @rachelannyes: &quot;salient words for tweets associated with#whitepower and #nomuslimrefugee&quot; From  Hate Lingo: A Target-Based Linguistic An…"/>
    <m/>
    <m/>
    <x v="4"/>
    <m/>
    <s v="http://pbs.twimg.com/profile_images/928773628690182144/gv60ucJq_normal.jpg"/>
    <x v="185"/>
    <s v="https://twitter.com/#!/jasonkessler/status/1080314815422189568"/>
    <m/>
    <m/>
    <s v="1080314815422189568"/>
    <m/>
    <b v="0"/>
    <n v="0"/>
    <s v=""/>
    <b v="0"/>
    <s v="en"/>
    <m/>
    <s v=""/>
    <b v="0"/>
    <n v="2"/>
    <s v="1011686102875303937"/>
    <s v="Twitter for iPhone"/>
    <b v="0"/>
    <s v="1011686102875303937"/>
    <s v="Tweet"/>
    <n v="0"/>
    <n v="0"/>
    <m/>
    <m/>
    <m/>
    <m/>
    <m/>
    <m/>
    <m/>
    <m/>
    <n v="1"/>
    <s v="29"/>
    <s v="29"/>
    <n v="0"/>
    <n v="0"/>
    <n v="1"/>
    <n v="5.2631578947368425"/>
    <n v="1"/>
    <n v="5.2631578947368425"/>
    <n v="18"/>
    <n v="94.73684210526316"/>
    <n v="19"/>
  </r>
  <r>
    <s v="kyriakikalimeri"/>
    <s v="hfpmuenchen"/>
    <m/>
    <m/>
    <m/>
    <m/>
    <m/>
    <m/>
    <m/>
    <m/>
    <s v="No"/>
    <n v="207"/>
    <m/>
    <m/>
    <x v="0"/>
    <d v="2019-01-02T22:42:09.000"/>
    <s v="RT @JurgenPfeffer: Spread the words! @icwsm 2019 will take place in Munich in June 2019. @TU_Muenchen @HfPMuenchen #CSS #ICWSM https://t.co…"/>
    <m/>
    <m/>
    <x v="0"/>
    <m/>
    <s v="http://pbs.twimg.com/profile_images/1039981366862143494/zxVoQ2Gr_normal.jpg"/>
    <x v="186"/>
    <s v="https://twitter.com/#!/kyriakikalimeri/status/1080595126974590981"/>
    <m/>
    <m/>
    <s v="1080595126974590981"/>
    <m/>
    <b v="0"/>
    <n v="0"/>
    <s v=""/>
    <b v="0"/>
    <s v="en"/>
    <m/>
    <s v=""/>
    <b v="0"/>
    <n v="112"/>
    <s v="1011764660008148992"/>
    <s v="Twitter for iPhone"/>
    <b v="0"/>
    <s v="1011764660008148992"/>
    <s v="Tweet"/>
    <n v="0"/>
    <n v="0"/>
    <m/>
    <m/>
    <m/>
    <m/>
    <m/>
    <m/>
    <m/>
    <m/>
    <n v="1"/>
    <s v="2"/>
    <s v="2"/>
    <m/>
    <m/>
    <m/>
    <m/>
    <m/>
    <m/>
    <m/>
    <m/>
    <m/>
  </r>
  <r>
    <s v="apurba3110"/>
    <s v="netsci2018"/>
    <m/>
    <m/>
    <m/>
    <m/>
    <m/>
    <m/>
    <m/>
    <m/>
    <s v="No"/>
    <n v="211"/>
    <m/>
    <m/>
    <x v="0"/>
    <d v="2019-01-03T17:04:08.000"/>
    <s v="RT @heyayeh: Some of my fave conferences on #datascience #machinelearning #socialscience #econ #finance #nlp are @textasdata @netsci2018 ht…"/>
    <m/>
    <m/>
    <x v="5"/>
    <m/>
    <s v="http://pbs.twimg.com/profile_images/471195565389127680/aLKIpiP__normal.jpeg"/>
    <x v="187"/>
    <s v="https://twitter.com/#!/apurba3110/status/1080872450110324739"/>
    <m/>
    <m/>
    <s v="1080872450110324739"/>
    <m/>
    <b v="0"/>
    <n v="0"/>
    <s v=""/>
    <b v="1"/>
    <s v="en"/>
    <m/>
    <s v="1080846446230990848"/>
    <b v="0"/>
    <n v="1"/>
    <s v="1080868716286562304"/>
    <s v="Twitter for Android"/>
    <b v="0"/>
    <s v="1080868716286562304"/>
    <s v="Tweet"/>
    <n v="0"/>
    <n v="0"/>
    <m/>
    <m/>
    <m/>
    <m/>
    <m/>
    <m/>
    <m/>
    <m/>
    <n v="1"/>
    <s v="6"/>
    <s v="6"/>
    <m/>
    <m/>
    <m/>
    <m/>
    <m/>
    <m/>
    <m/>
    <m/>
    <m/>
  </r>
  <r>
    <s v="saiphcita"/>
    <s v="saviaga"/>
    <m/>
    <m/>
    <m/>
    <m/>
    <m/>
    <m/>
    <m/>
    <m/>
    <s v="No"/>
    <n v="214"/>
    <m/>
    <m/>
    <x v="0"/>
    <d v="2019-01-04T01:30:36.000"/>
    <s v="@_pmkr @TheAnnaGat @page88 @saviaga Thank you for includying us @_pmkr !_x000a_We studied how political trolls mobilize others to action! We found that the most effective techniques was explaining in detail what was going on in the political ecosystem_x000a_ICWSM Paper: https://t.co/FqpiOmsFe5_x000a_blog: https://t.co/lDi8yw7824 https://t.co/ApRNlWd3zf"/>
    <s v="https://arxiv.org/pdf/1806.00429.pdf https://theconversation.com/savvy-social-media-strategies-boost-anti-establishment-political-wins-98670"/>
    <s v="arxiv.org theconversation.com"/>
    <x v="1"/>
    <s v="https://pbs.twimg.com/media/DwB7orOUcAAh4dH.jpg"/>
    <s v="https://pbs.twimg.com/media/DwB7orOUcAAh4dH.jpg"/>
    <x v="188"/>
    <s v="https://twitter.com/#!/saiphcita/status/1080999905869520896"/>
    <m/>
    <m/>
    <s v="1080999905869520896"/>
    <s v="1080913765594365953"/>
    <b v="0"/>
    <n v="0"/>
    <s v="863612539"/>
    <b v="0"/>
    <s v="en"/>
    <m/>
    <s v=""/>
    <b v="0"/>
    <n v="0"/>
    <s v=""/>
    <s v="Twitter Web Client"/>
    <b v="0"/>
    <s v="1080913765594365953"/>
    <s v="Tweet"/>
    <n v="0"/>
    <n v="0"/>
    <m/>
    <m/>
    <m/>
    <m/>
    <m/>
    <m/>
    <m/>
    <m/>
    <n v="1"/>
    <s v="13"/>
    <s v="13"/>
    <m/>
    <m/>
    <m/>
    <m/>
    <m/>
    <m/>
    <m/>
    <m/>
    <m/>
  </r>
  <r>
    <s v="1majorbitch"/>
    <s v="amit_p"/>
    <m/>
    <m/>
    <m/>
    <m/>
    <m/>
    <m/>
    <m/>
    <m/>
    <s v="No"/>
    <n v="218"/>
    <m/>
    <m/>
    <x v="0"/>
    <d v="2019-01-04T04:43:47.000"/>
    <s v="@bgzimmer @TSchnoebelen @WIRED @icwsm @sanjrockz @GretchenAMcC @amit_p Demons with a mask on how cute"/>
    <m/>
    <m/>
    <x v="1"/>
    <m/>
    <s v="http://pbs.twimg.com/profile_images/672036989135364097/qV8EKhJX_normal.jpg"/>
    <x v="189"/>
    <s v="https://twitter.com/#!/1majorbitch/status/1081048524916252672"/>
    <m/>
    <m/>
    <s v="1081048524916252672"/>
    <s v="1012018198932283393"/>
    <b v="0"/>
    <n v="0"/>
    <s v="15104164"/>
    <b v="0"/>
    <s v="en"/>
    <m/>
    <s v=""/>
    <b v="0"/>
    <n v="0"/>
    <s v=""/>
    <s v="Twitter for iPhone"/>
    <b v="0"/>
    <s v="1012018198932283393"/>
    <s v="Tweet"/>
    <n v="0"/>
    <n v="0"/>
    <m/>
    <m/>
    <m/>
    <m/>
    <m/>
    <m/>
    <m/>
    <m/>
    <n v="1"/>
    <s v="8"/>
    <s v="8"/>
    <m/>
    <m/>
    <m/>
    <m/>
    <m/>
    <m/>
    <m/>
    <m/>
    <m/>
  </r>
  <r>
    <s v="trovdimi"/>
    <s v="icwsm"/>
    <m/>
    <m/>
    <m/>
    <m/>
    <m/>
    <m/>
    <m/>
    <m/>
    <s v="No"/>
    <n v="225"/>
    <m/>
    <m/>
    <x v="0"/>
    <d v="2019-01-05T09:11:14.000"/>
    <s v="RT @icwsm: Publish your dataset with @icwsm 2019 - open data, open science, more citations! :)_x000a__x000a_More info: https://t.co/3NHKqDrbFc (deadlin…"/>
    <s v="https://www.icwsm.org/2019/submitting/datasets/"/>
    <s v="icwsm.org"/>
    <x v="1"/>
    <m/>
    <s v="http://pbs.twimg.com/profile_images/616241154657550340/XwjLxC3K_normal.jpg"/>
    <x v="190"/>
    <s v="https://twitter.com/#!/trovdimi/status/1081478215141601281"/>
    <m/>
    <m/>
    <s v="1081478215141601281"/>
    <m/>
    <b v="0"/>
    <n v="0"/>
    <s v=""/>
    <b v="0"/>
    <s v="en"/>
    <m/>
    <s v=""/>
    <b v="0"/>
    <n v="2"/>
    <s v="1081477989534220288"/>
    <s v="Twitter for iPhone"/>
    <b v="0"/>
    <s v="1081477989534220288"/>
    <s v="Tweet"/>
    <n v="0"/>
    <n v="0"/>
    <m/>
    <m/>
    <m/>
    <m/>
    <m/>
    <m/>
    <m/>
    <m/>
    <n v="1"/>
    <s v="2"/>
    <s v="2"/>
    <n v="0"/>
    <n v="0"/>
    <n v="0"/>
    <n v="0"/>
    <n v="0"/>
    <n v="0"/>
    <n v="17"/>
    <n v="100"/>
    <n v="17"/>
  </r>
  <r>
    <s v="elaragon"/>
    <s v="icwsm"/>
    <m/>
    <m/>
    <m/>
    <m/>
    <m/>
    <m/>
    <m/>
    <m/>
    <s v="No"/>
    <n v="226"/>
    <m/>
    <m/>
    <x v="0"/>
    <d v="2019-01-05T11:03:01.000"/>
    <s v="RT @icwsm: Publish your dataset with @icwsm 2019 - open data, open science, more citations! :)_x000a__x000a_More info: https://t.co/3NHKqDrbFc (deadlinâ€¦"/>
    <s v="https://www.icwsm.org/2019/submitting/datasets/"/>
    <s v="icwsm.org"/>
    <x v="1"/>
    <m/>
    <s v="http://pbs.twimg.com/profile_images/859076004211458053/unCr0ZxT_normal.jpg"/>
    <x v="191"/>
    <s v="https://twitter.com/#!/elaragon/status/1081506349891108866"/>
    <m/>
    <m/>
    <s v="1081506349891108866"/>
    <m/>
    <b v="0"/>
    <n v="0"/>
    <s v=""/>
    <b v="0"/>
    <s v="en"/>
    <m/>
    <s v=""/>
    <b v="0"/>
    <n v="20"/>
    <s v="1081477989534220288"/>
    <s v="Twitter for Android"/>
    <b v="0"/>
    <s v="1081477989534220288"/>
    <s v="Tweet"/>
    <n v="0"/>
    <n v="0"/>
    <m/>
    <m/>
    <m/>
    <m/>
    <m/>
    <m/>
    <m/>
    <m/>
    <n v="1"/>
    <s v="2"/>
    <s v="2"/>
    <n v="0"/>
    <n v="0"/>
    <n v="0"/>
    <n v="0"/>
    <n v="0"/>
    <n v="0"/>
    <n v="17"/>
    <n v="100"/>
    <n v="17"/>
  </r>
  <r>
    <s v="rmdes_"/>
    <s v="icwsm"/>
    <m/>
    <m/>
    <m/>
    <m/>
    <m/>
    <m/>
    <m/>
    <m/>
    <s v="No"/>
    <n v="227"/>
    <m/>
    <m/>
    <x v="0"/>
    <d v="2019-01-05T11:26:43.000"/>
    <s v="RT @icwsm: Publish your dataset with @icwsm 2019 - open data, open science, more citations! :)_x000a__x000a_More info: https://t.co/3NHKqDrbFc (deadlinâ€¦"/>
    <s v="https://www.icwsm.org/2019/submitting/datasets/"/>
    <s v="icwsm.org"/>
    <x v="1"/>
    <m/>
    <s v="http://pbs.twimg.com/profile_images/1063749927715643392/QK8eFZ7l_normal.jpg"/>
    <x v="192"/>
    <s v="https://twitter.com/#!/rmdes_/status/1081512311867756544"/>
    <m/>
    <m/>
    <s v="1081512311867756544"/>
    <m/>
    <b v="0"/>
    <n v="0"/>
    <s v=""/>
    <b v="0"/>
    <s v="en"/>
    <m/>
    <s v=""/>
    <b v="0"/>
    <n v="20"/>
    <s v="1081477989534220288"/>
    <s v="Twitter for Android"/>
    <b v="0"/>
    <s v="1081477989534220288"/>
    <s v="Tweet"/>
    <n v="0"/>
    <n v="0"/>
    <m/>
    <m/>
    <m/>
    <m/>
    <m/>
    <m/>
    <m/>
    <m/>
    <n v="1"/>
    <s v="2"/>
    <s v="2"/>
    <n v="0"/>
    <n v="0"/>
    <n v="0"/>
    <n v="0"/>
    <n v="0"/>
    <n v="0"/>
    <n v="17"/>
    <n v="100"/>
    <n v="17"/>
  </r>
  <r>
    <s v="anxosan"/>
    <s v="icwsm"/>
    <m/>
    <m/>
    <m/>
    <m/>
    <m/>
    <m/>
    <m/>
    <m/>
    <s v="No"/>
    <n v="228"/>
    <m/>
    <m/>
    <x v="0"/>
    <d v="2019-01-05T11:43:56.000"/>
    <s v="RT @icwsm: Publish your dataset with @icwsm 2019 - open data, open science, more citations! :)_x000a__x000a_More info: https://t.co/3NHKqDrbFc (deadlinâ€¦"/>
    <s v="https://www.icwsm.org/2019/submitting/datasets/"/>
    <s v="icwsm.org"/>
    <x v="1"/>
    <m/>
    <s v="http://pbs.twimg.com/profile_images/1020019585494519808/kgvzEpZX_normal.jpg"/>
    <x v="193"/>
    <s v="https://twitter.com/#!/anxosan/status/1081516645468782592"/>
    <m/>
    <m/>
    <s v="1081516645468782592"/>
    <m/>
    <b v="0"/>
    <n v="0"/>
    <s v=""/>
    <b v="0"/>
    <s v="en"/>
    <m/>
    <s v=""/>
    <b v="0"/>
    <n v="20"/>
    <s v="1081477989534220288"/>
    <s v="Twitter for Android"/>
    <b v="0"/>
    <s v="1081477989534220288"/>
    <s v="Tweet"/>
    <n v="0"/>
    <n v="0"/>
    <m/>
    <m/>
    <m/>
    <m/>
    <m/>
    <m/>
    <m/>
    <m/>
    <n v="1"/>
    <s v="2"/>
    <s v="2"/>
    <n v="0"/>
    <n v="0"/>
    <n v="0"/>
    <n v="0"/>
    <n v="0"/>
    <n v="0"/>
    <n v="17"/>
    <n v="100"/>
    <n v="17"/>
  </r>
  <r>
    <s v="nalrajebah"/>
    <s v="icwsm"/>
    <m/>
    <m/>
    <m/>
    <m/>
    <m/>
    <m/>
    <m/>
    <m/>
    <s v="No"/>
    <n v="229"/>
    <m/>
    <m/>
    <x v="0"/>
    <d v="2019-01-05T18:19:51.000"/>
    <s v="RT @icwsm: Publish your dataset with @icwsm 2019 - open data, open science, more citations! :)_x000a__x000a_More info: https://t.co/3NHKqDrbFc (deadlinâ€¦"/>
    <s v="https://www.icwsm.org/2019/submitting/datasets/"/>
    <s v="icwsm.org"/>
    <x v="1"/>
    <m/>
    <s v="http://pbs.twimg.com/profile_images/378800000723263303/8debfd6ac3edabf841e6f4646c29ca79_normal.jpeg"/>
    <x v="194"/>
    <s v="https://twitter.com/#!/nalrajebah/status/1081616281198100480"/>
    <m/>
    <m/>
    <s v="1081616281198100480"/>
    <m/>
    <b v="0"/>
    <n v="0"/>
    <s v=""/>
    <b v="0"/>
    <s v="en"/>
    <m/>
    <s v=""/>
    <b v="0"/>
    <n v="20"/>
    <s v="1081477989534220288"/>
    <s v="Twitter for iPhone"/>
    <b v="0"/>
    <s v="1081477989534220288"/>
    <s v="Tweet"/>
    <n v="0"/>
    <n v="0"/>
    <m/>
    <m/>
    <m/>
    <m/>
    <m/>
    <m/>
    <m/>
    <m/>
    <n v="1"/>
    <s v="2"/>
    <s v="2"/>
    <n v="0"/>
    <n v="0"/>
    <n v="0"/>
    <n v="0"/>
    <n v="0"/>
    <n v="0"/>
    <n v="17"/>
    <n v="100"/>
    <n v="17"/>
  </r>
  <r>
    <s v="timalthoff"/>
    <s v="icwsm"/>
    <m/>
    <m/>
    <m/>
    <m/>
    <m/>
    <m/>
    <m/>
    <m/>
    <s v="No"/>
    <n v="230"/>
    <m/>
    <m/>
    <x v="0"/>
    <d v="2019-01-05T21:23:42.000"/>
    <s v="RT @icwsm: Publish your dataset with @icwsm 2019 - open data, open science, more citations! :)_x000a__x000a_More info: https://t.co/3NHKqDrbFc (deadlinâ€¦"/>
    <s v="https://www.icwsm.org/2019/submitting/datasets/"/>
    <s v="icwsm.org"/>
    <x v="1"/>
    <m/>
    <s v="http://pbs.twimg.com/profile_images/802971687813660672/L4CCddo3_normal.jpg"/>
    <x v="195"/>
    <s v="https://twitter.com/#!/timalthoff/status/1081662549987188737"/>
    <m/>
    <m/>
    <s v="1081662549987188737"/>
    <m/>
    <b v="0"/>
    <n v="0"/>
    <s v=""/>
    <b v="0"/>
    <s v="en"/>
    <m/>
    <s v=""/>
    <b v="0"/>
    <n v="20"/>
    <s v="1081477989534220288"/>
    <s v="Twitter for Android"/>
    <b v="0"/>
    <s v="1081477989534220288"/>
    <s v="Tweet"/>
    <n v="0"/>
    <n v="0"/>
    <m/>
    <m/>
    <m/>
    <m/>
    <m/>
    <m/>
    <m/>
    <m/>
    <n v="1"/>
    <s v="2"/>
    <s v="2"/>
    <n v="0"/>
    <n v="0"/>
    <n v="0"/>
    <n v="0"/>
    <n v="0"/>
    <n v="0"/>
    <n v="17"/>
    <n v="100"/>
    <n v="17"/>
  </r>
  <r>
    <s v="big_data_flow"/>
    <s v="icwsm"/>
    <m/>
    <m/>
    <m/>
    <m/>
    <m/>
    <m/>
    <m/>
    <m/>
    <s v="No"/>
    <n v="231"/>
    <m/>
    <m/>
    <x v="0"/>
    <d v="2019-01-05T21:53:46.000"/>
    <s v="RT @icwsm: Publish your dataset with @icwsm 2019 - open data, open science, more citations! :)_x000a__x000a_More info: https://t.co/3NHKqDrbFc (deadlinâ€¦"/>
    <s v="https://www.icwsm.org/2019/submitting/datasets/"/>
    <s v="icwsm.org"/>
    <x v="1"/>
    <m/>
    <s v="http://pbs.twimg.com/profile_images/733901283279708160/9_pvKhgH_normal.jpg"/>
    <x v="196"/>
    <s v="https://twitter.com/#!/big_data_flow/status/1081670113059880960"/>
    <m/>
    <m/>
    <s v="1081670113059880960"/>
    <m/>
    <b v="0"/>
    <n v="0"/>
    <s v=""/>
    <b v="0"/>
    <s v="en"/>
    <m/>
    <s v=""/>
    <b v="0"/>
    <n v="20"/>
    <s v="1081477989534220288"/>
    <s v="Big Data news flow"/>
    <b v="0"/>
    <s v="1081477989534220288"/>
    <s v="Tweet"/>
    <n v="0"/>
    <n v="0"/>
    <m/>
    <m/>
    <m/>
    <m/>
    <m/>
    <m/>
    <m/>
    <m/>
    <n v="1"/>
    <s v="2"/>
    <s v="2"/>
    <n v="0"/>
    <n v="0"/>
    <n v="0"/>
    <n v="0"/>
    <n v="0"/>
    <n v="0"/>
    <n v="17"/>
    <n v="100"/>
    <n v="17"/>
  </r>
  <r>
    <s v="tinaeliassi"/>
    <s v="icwsm"/>
    <m/>
    <m/>
    <m/>
    <m/>
    <m/>
    <m/>
    <m/>
    <m/>
    <s v="No"/>
    <n v="232"/>
    <m/>
    <m/>
    <x v="0"/>
    <d v="2019-01-06T01:03:53.000"/>
    <s v="RT @icwsm: Publish your dataset with @icwsm 2019 - open data, open science, more citations! :)_x000a__x000a_More info: https://t.co/3NHKqDrbFc (deadlinâ€¦"/>
    <s v="https://www.icwsm.org/2019/submitting/datasets/"/>
    <s v="icwsm.org"/>
    <x v="1"/>
    <m/>
    <s v="http://pbs.twimg.com/profile_images/987828885/tina2007a_normal.jpg"/>
    <x v="197"/>
    <s v="https://twitter.com/#!/tinaeliassi/status/1081717960002191360"/>
    <m/>
    <m/>
    <s v="1081717960002191360"/>
    <m/>
    <b v="0"/>
    <n v="0"/>
    <s v=""/>
    <b v="0"/>
    <s v="en"/>
    <m/>
    <s v=""/>
    <b v="0"/>
    <n v="20"/>
    <s v="1081477989534220288"/>
    <s v="Twitter for iPhone"/>
    <b v="0"/>
    <s v="1081477989534220288"/>
    <s v="Tweet"/>
    <n v="0"/>
    <n v="0"/>
    <m/>
    <m/>
    <m/>
    <m/>
    <m/>
    <m/>
    <m/>
    <m/>
    <n v="1"/>
    <s v="2"/>
    <s v="2"/>
    <n v="0"/>
    <n v="0"/>
    <n v="0"/>
    <n v="0"/>
    <n v="0"/>
    <n v="0"/>
    <n v="17"/>
    <n v="100"/>
    <n v="17"/>
  </r>
  <r>
    <s v="arthur_spirling"/>
    <s v="nyudatascience"/>
    <m/>
    <m/>
    <m/>
    <m/>
    <m/>
    <m/>
    <m/>
    <m/>
    <s v="No"/>
    <n v="233"/>
    <m/>
    <m/>
    <x v="0"/>
    <d v="2019-01-03T19:15:24.000"/>
    <s v="@heyayeh @RahelJhirad @textasdata @netsci2018 @icwsm @DSI_Columbia @NYUDataScience Hello!  There will be a TaDA conference in fall 2019.  We'll announce in the usual places meaning...Twitter, Polmeth (https://t.co/r049cDbH3W), and Text as Data group (https://t.co/HUqJugifhv) (1/2)"/>
    <s v="https://www.cambridge.org/core/membership/spm/mailing-list https://groups.google.com/forum/#!forum/text-as-data"/>
    <s v="cambridge.org google.com"/>
    <x v="1"/>
    <m/>
    <s v="http://pbs.twimg.com/profile_images/873564719298224128/p03yHuuw_normal.jpg"/>
    <x v="198"/>
    <s v="https://twitter.com/#!/arthur_spirling/status/1080905483836305408"/>
    <m/>
    <m/>
    <s v="1080905483836305408"/>
    <s v="1080903701974401024"/>
    <b v="0"/>
    <n v="2"/>
    <s v="28508957"/>
    <b v="0"/>
    <s v="en"/>
    <m/>
    <s v=""/>
    <b v="0"/>
    <n v="1"/>
    <s v=""/>
    <s v="Twitter Web Client"/>
    <b v="0"/>
    <s v="1080903701974401024"/>
    <s v="Tweet"/>
    <n v="0"/>
    <n v="0"/>
    <m/>
    <m/>
    <m/>
    <m/>
    <m/>
    <m/>
    <m/>
    <m/>
    <n v="2"/>
    <s v="6"/>
    <s v="6"/>
    <m/>
    <m/>
    <m/>
    <m/>
    <m/>
    <m/>
    <m/>
    <m/>
    <m/>
  </r>
  <r>
    <s v="arthur_spirling"/>
    <s v="nyudatascience"/>
    <m/>
    <m/>
    <m/>
    <m/>
    <m/>
    <m/>
    <m/>
    <m/>
    <s v="No"/>
    <n v="234"/>
    <m/>
    <m/>
    <x v="0"/>
    <d v="2019-01-03T19:16:12.000"/>
    <s v="@heyayeh @RahelJhirad @textasdata @netsci2018 @icwsm @DSI_Columbia @NYUDataScience Talks in the NYU #textasdata/NLP series will also resume in the new semester, though will be slightly further between than usual owing to some other logistics we have on at CDS. (2/2)"/>
    <m/>
    <m/>
    <x v="6"/>
    <m/>
    <s v="http://pbs.twimg.com/profile_images/873564719298224128/p03yHuuw_normal.jpg"/>
    <x v="199"/>
    <s v="https://twitter.com/#!/arthur_spirling/status/1080905688040333312"/>
    <m/>
    <m/>
    <s v="1080905688040333312"/>
    <s v="1080905483836305408"/>
    <b v="0"/>
    <n v="2"/>
    <s v="4646611941"/>
    <b v="0"/>
    <s v="en"/>
    <m/>
    <s v=""/>
    <b v="0"/>
    <n v="0"/>
    <s v=""/>
    <s v="Twitter Web Client"/>
    <b v="0"/>
    <s v="1080905483836305408"/>
    <s v="Tweet"/>
    <n v="0"/>
    <n v="0"/>
    <m/>
    <m/>
    <m/>
    <m/>
    <m/>
    <m/>
    <m/>
    <m/>
    <n v="2"/>
    <s v="6"/>
    <s v="6"/>
    <m/>
    <m/>
    <m/>
    <m/>
    <m/>
    <m/>
    <m/>
    <m/>
    <m/>
  </r>
  <r>
    <s v="heyayeh"/>
    <s v="nyudatascience"/>
    <m/>
    <m/>
    <m/>
    <m/>
    <m/>
    <m/>
    <m/>
    <m/>
    <s v="No"/>
    <n v="235"/>
    <m/>
    <m/>
    <x v="0"/>
    <d v="2019-01-03T19:08:19.000"/>
    <s v="@RahelJhirad @textasdata @netsci2018 @icwsm @DSI_Columbia It’s true. I couldn’t find dates yet for many of these either. @NYUDataScience’s #textasdata mailing list announces weekly talks and their conference: https://t.co/ysFn7BvJ4E Or, if you have work to present or know someone who does @arthur_spirling is the guy."/>
    <s v="https://cds.nyu.edu/text-data-speaker-series/"/>
    <s v="nyu.edu"/>
    <x v="6"/>
    <m/>
    <s v="http://pbs.twimg.com/profile_images/837448436412739585/sS6CFMRN_normal.jpg"/>
    <x v="200"/>
    <s v="https://twitter.com/#!/heyayeh/status/1080903701974401024"/>
    <m/>
    <m/>
    <s v="1080903701974401024"/>
    <s v="1080892802668658688"/>
    <b v="0"/>
    <n v="1"/>
    <s v="157012781"/>
    <b v="0"/>
    <s v="en"/>
    <m/>
    <s v=""/>
    <b v="0"/>
    <n v="0"/>
    <s v=""/>
    <s v="Twitter for iPhone"/>
    <b v="0"/>
    <s v="1080892802668658688"/>
    <s v="Tweet"/>
    <n v="0"/>
    <n v="0"/>
    <s v="-77.119401,38.801826 _x000a_-76.909396,38.801826 _x000a_-76.909396,38.9953797 _x000a_-77.119401,38.9953797"/>
    <s v="United States"/>
    <s v="US"/>
    <s v="Washington, DC"/>
    <s v="01fbe706f872cb32"/>
    <s v="Washington"/>
    <s v="city"/>
    <s v="https://api.twitter.com/1.1/geo/id/01fbe706f872cb32.json"/>
    <n v="2"/>
    <s v="6"/>
    <s v="6"/>
    <m/>
    <m/>
    <m/>
    <m/>
    <m/>
    <m/>
    <m/>
    <m/>
    <m/>
  </r>
  <r>
    <s v="heyayeh"/>
    <s v="nyudatascience"/>
    <m/>
    <m/>
    <m/>
    <m/>
    <m/>
    <m/>
    <m/>
    <m/>
    <s v="No"/>
    <n v="236"/>
    <m/>
    <m/>
    <x v="0"/>
    <d v="2019-01-03T19:25:57.000"/>
    <s v="RT @arthur_spirling: @heyayeh @RahelJhirad @textasdata @netsci2018 @icwsm @DSI_Columbia @NYUDataScience Hello!  There will be a TaDA confer…"/>
    <m/>
    <m/>
    <x v="1"/>
    <m/>
    <s v="http://pbs.twimg.com/profile_images/837448436412739585/sS6CFMRN_normal.jpg"/>
    <x v="201"/>
    <s v="https://twitter.com/#!/heyayeh/status/1080908139480772609"/>
    <m/>
    <m/>
    <s v="1080908139480772609"/>
    <m/>
    <b v="0"/>
    <n v="0"/>
    <s v=""/>
    <b v="0"/>
    <s v="en"/>
    <m/>
    <s v=""/>
    <b v="0"/>
    <n v="1"/>
    <s v="1080905483836305408"/>
    <s v="Twitter for iPhone"/>
    <b v="0"/>
    <s v="1080905483836305408"/>
    <s v="Tweet"/>
    <n v="0"/>
    <n v="0"/>
    <m/>
    <m/>
    <m/>
    <m/>
    <m/>
    <m/>
    <m/>
    <m/>
    <n v="2"/>
    <s v="6"/>
    <s v="6"/>
    <m/>
    <m/>
    <m/>
    <m/>
    <m/>
    <m/>
    <m/>
    <m/>
    <m/>
  </r>
  <r>
    <s v="raheljhirad"/>
    <s v="dsi_columbia"/>
    <m/>
    <m/>
    <m/>
    <m/>
    <m/>
    <m/>
    <m/>
    <m/>
    <s v="No"/>
    <n v="237"/>
    <m/>
    <m/>
    <x v="0"/>
    <d v="2019-01-03T18:25:00.000"/>
    <s v="@heyayeh @textasdata @netsci2018 @icwsm @DSI_Columbia Thanks @heyayeh ... couldn't find the next #tada2019 or https://t.co/QNCYcJcd5o for 19 ... will add them.  How are you? wud love to catch up."/>
    <s v="http://Wiseconf.org"/>
    <s v="wiseconf.org"/>
    <x v="7"/>
    <m/>
    <s v="http://pbs.twimg.com/profile_images/1148854672/TheMorinSurface_normal.png"/>
    <x v="202"/>
    <s v="https://twitter.com/#!/raheljhirad/status/1080892802668658688"/>
    <m/>
    <m/>
    <s v="1080892802668658688"/>
    <s v="1080868716286562304"/>
    <b v="0"/>
    <n v="1"/>
    <s v="28508957"/>
    <b v="0"/>
    <s v="en"/>
    <m/>
    <s v=""/>
    <b v="0"/>
    <n v="0"/>
    <s v=""/>
    <s v="Twitter Web Client"/>
    <b v="0"/>
    <s v="1080868716286562304"/>
    <s v="Tweet"/>
    <n v="0"/>
    <n v="0"/>
    <m/>
    <m/>
    <m/>
    <m/>
    <m/>
    <m/>
    <m/>
    <m/>
    <n v="1"/>
    <s v="6"/>
    <s v="6"/>
    <n v="1"/>
    <n v="3.8461538461538463"/>
    <n v="0"/>
    <n v="0"/>
    <n v="0"/>
    <n v="0"/>
    <n v="25"/>
    <n v="96.15384615384616"/>
    <n v="26"/>
  </r>
  <r>
    <s v="heyayeh"/>
    <s v="dsi_columbia"/>
    <m/>
    <m/>
    <m/>
    <m/>
    <m/>
    <m/>
    <m/>
    <m/>
    <s v="No"/>
    <n v="240"/>
    <m/>
    <m/>
    <x v="0"/>
    <d v="2019-01-03T16:49:18.000"/>
    <s v="Some of my fave conferences on #datascience #machinelearning #socialscience #econ #finance #nlp are @textasdata @netsci2018 https://t.co/WecMJEDjih @icwsm and @DSI_Columbia’s https://t.co/gPEl70LHUa https://t.co/pRRaOE8Elt"/>
    <s v="http://www.wiseconf.org https://cfe.columbia.edu/machine-learning-finance-workshop-2018 https://twitter.com/raheljhirad/status/1080846446230990848"/>
    <s v="wiseconf.org columbia.edu twitter.com"/>
    <x v="5"/>
    <m/>
    <s v="http://pbs.twimg.com/profile_images/837448436412739585/sS6CFMRN_normal.jpg"/>
    <x v="203"/>
    <s v="https://twitter.com/#!/heyayeh/status/1080868716286562304"/>
    <m/>
    <m/>
    <s v="1080868716286562304"/>
    <m/>
    <b v="0"/>
    <n v="2"/>
    <s v=""/>
    <b v="1"/>
    <s v="en"/>
    <m/>
    <s v="1080846446230990848"/>
    <b v="0"/>
    <n v="1"/>
    <s v=""/>
    <s v="Twitter for iPhone"/>
    <b v="0"/>
    <s v="1080868716286562304"/>
    <s v="Tweet"/>
    <n v="0"/>
    <n v="0"/>
    <s v="-77.119401,38.801826 _x000a_-76.909396,38.801826 _x000a_-76.909396,38.9953797 _x000a_-77.119401,38.9953797"/>
    <s v="United States"/>
    <s v="US"/>
    <s v="Washington, DC"/>
    <s v="01fbe706f872cb32"/>
    <s v="Washington"/>
    <s v="city"/>
    <s v="https://api.twitter.com/1.1/geo/id/01fbe706f872cb32.json"/>
    <n v="3"/>
    <s v="6"/>
    <s v="6"/>
    <n v="1"/>
    <n v="5.2631578947368425"/>
    <n v="0"/>
    <n v="0"/>
    <n v="0"/>
    <n v="0"/>
    <n v="18"/>
    <n v="94.73684210526316"/>
    <n v="19"/>
  </r>
  <r>
    <s v="heyayeh"/>
    <s v="icwsm"/>
    <m/>
    <m/>
    <m/>
    <m/>
    <m/>
    <m/>
    <m/>
    <m/>
    <s v="No"/>
    <n v="270"/>
    <m/>
    <m/>
    <x v="0"/>
    <d v="2019-01-06T04:09:09.000"/>
    <s v="RT @icwsm: Publish your dataset with @icwsm 2019 - open data, open science, more citations! :)_x000a__x000a_More info: https://t.co/3NHKqDrbFc (deadlinâ€¦"/>
    <s v="https://www.icwsm.org/2019/submitting/datasets/"/>
    <s v="icwsm.org"/>
    <x v="1"/>
    <m/>
    <s v="http://pbs.twimg.com/profile_images/837448436412739585/sS6CFMRN_normal.jpg"/>
    <x v="204"/>
    <s v="https://twitter.com/#!/heyayeh/status/1081764585093373953"/>
    <m/>
    <m/>
    <s v="1081764585093373953"/>
    <m/>
    <b v="0"/>
    <n v="0"/>
    <s v=""/>
    <b v="0"/>
    <s v="en"/>
    <m/>
    <s v=""/>
    <b v="0"/>
    <n v="20"/>
    <s v="1081477989534220288"/>
    <s v="Twitter for iPhone"/>
    <b v="0"/>
    <s v="1081477989534220288"/>
    <s v="Tweet"/>
    <n v="0"/>
    <n v="0"/>
    <m/>
    <m/>
    <m/>
    <m/>
    <m/>
    <m/>
    <m/>
    <m/>
    <n v="4"/>
    <s v="6"/>
    <s v="2"/>
    <n v="0"/>
    <n v="0"/>
    <n v="0"/>
    <n v="0"/>
    <n v="0"/>
    <n v="0"/>
    <n v="17"/>
    <n v="100"/>
    <n v="17"/>
  </r>
  <r>
    <s v="munmun10"/>
    <s v="icwsm"/>
    <m/>
    <m/>
    <m/>
    <m/>
    <m/>
    <m/>
    <m/>
    <m/>
    <s v="No"/>
    <n v="271"/>
    <m/>
    <m/>
    <x v="0"/>
    <d v="2019-01-06T04:45:50.000"/>
    <s v="RT @icwsm: Publish your dataset with @icwsm 2019 - open data, open science, more citations! :)_x000a__x000a_More info: https://t.co/3NHKqDrbFc (deadlinâ€¦"/>
    <s v="https://www.icwsm.org/2019/submitting/datasets/"/>
    <s v="icwsm.org"/>
    <x v="1"/>
    <m/>
    <s v="http://pbs.twimg.com/profile_images/1092151974475182080/jVHCNHcA_normal.jpg"/>
    <x v="205"/>
    <s v="https://twitter.com/#!/munmun10/status/1081773813354979329"/>
    <m/>
    <m/>
    <s v="1081773813354979329"/>
    <m/>
    <b v="0"/>
    <n v="0"/>
    <s v=""/>
    <b v="0"/>
    <s v="en"/>
    <m/>
    <s v=""/>
    <b v="0"/>
    <n v="20"/>
    <s v="1081477989534220288"/>
    <s v="Twitter Web Client"/>
    <b v="0"/>
    <s v="1081477989534220288"/>
    <s v="Tweet"/>
    <n v="0"/>
    <n v="0"/>
    <m/>
    <m/>
    <m/>
    <m/>
    <m/>
    <m/>
    <m/>
    <m/>
    <n v="1"/>
    <s v="2"/>
    <s v="2"/>
    <n v="0"/>
    <n v="0"/>
    <n v="0"/>
    <n v="0"/>
    <n v="0"/>
    <n v="0"/>
    <n v="17"/>
    <n v="100"/>
    <n v="17"/>
  </r>
  <r>
    <s v="bhavyaghai"/>
    <s v="icwsm"/>
    <m/>
    <m/>
    <m/>
    <m/>
    <m/>
    <m/>
    <m/>
    <m/>
    <s v="No"/>
    <n v="272"/>
    <m/>
    <m/>
    <x v="0"/>
    <d v="2019-01-06T14:04:46.000"/>
    <s v="RT @icwsm: Publish your dataset with @icwsm 2019 - open data, open science, more citations! :)_x000a__x000a_More info: https://t.co/3NHKqDrbFc (deadlinâ€¦"/>
    <s v="https://www.icwsm.org/2019/submitting/datasets/"/>
    <s v="icwsm.org"/>
    <x v="1"/>
    <m/>
    <s v="http://pbs.twimg.com/profile_images/955264948686516224/uK4IJeAT_normal.jpg"/>
    <x v="206"/>
    <s v="https://twitter.com/#!/bhavyaghai/status/1081914474158850049"/>
    <m/>
    <m/>
    <s v="1081914474158850049"/>
    <m/>
    <b v="0"/>
    <n v="0"/>
    <s v=""/>
    <b v="0"/>
    <s v="en"/>
    <m/>
    <s v=""/>
    <b v="0"/>
    <n v="22"/>
    <s v="1081477989534220288"/>
    <s v="Twitter Web Client"/>
    <b v="0"/>
    <s v="1081477989534220288"/>
    <s v="Tweet"/>
    <n v="0"/>
    <n v="0"/>
    <m/>
    <m/>
    <m/>
    <m/>
    <m/>
    <m/>
    <m/>
    <m/>
    <n v="1"/>
    <s v="2"/>
    <s v="2"/>
    <n v="0"/>
    <n v="0"/>
    <n v="0"/>
    <n v="0"/>
    <n v="0"/>
    <n v="0"/>
    <n v="17"/>
    <n v="100"/>
    <n v="17"/>
  </r>
  <r>
    <s v="ferli90"/>
    <s v="icwsm"/>
    <m/>
    <m/>
    <m/>
    <m/>
    <m/>
    <m/>
    <m/>
    <m/>
    <s v="No"/>
    <n v="273"/>
    <m/>
    <m/>
    <x v="0"/>
    <d v="2019-01-06T20:27:40.000"/>
    <s v="RT @icwsm: Publish your dataset with @icwsm 2019 - open data, open science, more citations! :)_x000a__x000a_More info: https://t.co/3NHKqDrbFc (deadlinâ€¦"/>
    <s v="https://www.icwsm.org/2019/submitting/datasets/"/>
    <s v="icwsm.org"/>
    <x v="1"/>
    <m/>
    <s v="http://pbs.twimg.com/profile_images/575334890096345088/NyY1j_sw_normal.png"/>
    <x v="207"/>
    <s v="https://twitter.com/#!/ferli90/status/1082010833897644033"/>
    <m/>
    <m/>
    <s v="1082010833897644033"/>
    <m/>
    <b v="0"/>
    <n v="0"/>
    <s v=""/>
    <b v="0"/>
    <s v="en"/>
    <m/>
    <s v=""/>
    <b v="0"/>
    <n v="22"/>
    <s v="1081477989534220288"/>
    <s v="Twitter for Android"/>
    <b v="0"/>
    <s v="1081477989534220288"/>
    <s v="Tweet"/>
    <n v="0"/>
    <n v="0"/>
    <m/>
    <m/>
    <m/>
    <m/>
    <m/>
    <m/>
    <m/>
    <m/>
    <n v="1"/>
    <s v="2"/>
    <s v="2"/>
    <n v="0"/>
    <n v="0"/>
    <n v="0"/>
    <n v="0"/>
    <n v="0"/>
    <n v="0"/>
    <n v="17"/>
    <n v="100"/>
    <n v="17"/>
  </r>
  <r>
    <s v="chholte"/>
    <s v="areidross"/>
    <m/>
    <m/>
    <m/>
    <m/>
    <m/>
    <m/>
    <m/>
    <m/>
    <s v="No"/>
    <n v="274"/>
    <m/>
    <m/>
    <x v="0"/>
    <d v="2019-01-07T03:09:53.000"/>
    <s v="RT @areidross: 21st Century Wire is at the epicenter of a massive pro-Russian disinformation cluster that puts out conspiracy theories abouâ€¦"/>
    <m/>
    <m/>
    <x v="1"/>
    <m/>
    <s v="http://pbs.twimg.com/profile_images/795744115812143104/IcUZ2QFY_normal.jpg"/>
    <x v="208"/>
    <s v="https://twitter.com/#!/chholte/status/1082112054163587072"/>
    <m/>
    <m/>
    <s v="1082112054163587072"/>
    <m/>
    <b v="0"/>
    <n v="0"/>
    <s v=""/>
    <b v="0"/>
    <s v="en"/>
    <m/>
    <s v=""/>
    <b v="0"/>
    <n v="3"/>
    <s v="1082109888971468805"/>
    <s v="Twitter for Android"/>
    <b v="0"/>
    <s v="1082109888971468805"/>
    <s v="Tweet"/>
    <n v="0"/>
    <n v="0"/>
    <m/>
    <m/>
    <m/>
    <m/>
    <m/>
    <m/>
    <m/>
    <m/>
    <n v="1"/>
    <s v="9"/>
    <s v="9"/>
    <n v="0"/>
    <n v="0"/>
    <n v="1"/>
    <n v="4.545454545454546"/>
    <n v="0"/>
    <n v="0"/>
    <n v="21"/>
    <n v="95.45454545454545"/>
    <n v="22"/>
  </r>
  <r>
    <s v="ljwoodie"/>
    <s v="areidross"/>
    <m/>
    <m/>
    <m/>
    <m/>
    <m/>
    <m/>
    <m/>
    <m/>
    <s v="No"/>
    <n v="275"/>
    <m/>
    <m/>
    <x v="0"/>
    <d v="2019-01-07T03:10:39.000"/>
    <s v="RT @areidross: 21st Century Wire is at the epicenter of a massive pro-Russian disinformation cluster that puts out conspiracy theories abouâ€¦"/>
    <m/>
    <m/>
    <x v="1"/>
    <m/>
    <s v="http://pbs.twimg.com/profile_images/2211033727/houston-texas_1__normal.jpg"/>
    <x v="209"/>
    <s v="https://twitter.com/#!/ljwoodie/status/1082112247793676288"/>
    <m/>
    <m/>
    <s v="1082112247793676288"/>
    <m/>
    <b v="0"/>
    <n v="0"/>
    <s v=""/>
    <b v="0"/>
    <s v="en"/>
    <m/>
    <s v=""/>
    <b v="0"/>
    <n v="3"/>
    <s v="1082109888971468805"/>
    <s v="Twitter for Android"/>
    <b v="0"/>
    <s v="1082109888971468805"/>
    <s v="Tweet"/>
    <n v="0"/>
    <n v="0"/>
    <m/>
    <m/>
    <m/>
    <m/>
    <m/>
    <m/>
    <m/>
    <m/>
    <n v="1"/>
    <s v="9"/>
    <s v="9"/>
    <n v="0"/>
    <n v="0"/>
    <n v="1"/>
    <n v="4.545454545454546"/>
    <n v="0"/>
    <n v="0"/>
    <n v="21"/>
    <n v="95.45454545454545"/>
    <n v="22"/>
  </r>
  <r>
    <s v="areidross"/>
    <s v="areidross"/>
    <m/>
    <m/>
    <m/>
    <m/>
    <m/>
    <m/>
    <m/>
    <m/>
    <s v="No"/>
    <n v="276"/>
    <m/>
    <m/>
    <x v="2"/>
    <d v="2018-12-18T17:41:26.000"/>
    <s v="for more on the responsible parties, Starbird's report is really helpful. note that Max Blumenthal's &quot;grayzone project&quot; was with Alternet at the time. https://t.co/3cJJYlSz5i"/>
    <s v="https://faculty.washington.edu/kstarbi/Starbird-et-al-ICWSM-2018-Echosystem-final.pdf"/>
    <s v="washington.edu"/>
    <x v="1"/>
    <m/>
    <s v="http://pbs.twimg.com/profile_images/1017891960458129409/NUUlMlbn_normal.jpg"/>
    <x v="210"/>
    <s v="https://twitter.com/#!/areidross/status/1075083632061034496"/>
    <m/>
    <m/>
    <s v="1075083632061034496"/>
    <s v="1075083132380954625"/>
    <b v="0"/>
    <n v="5"/>
    <s v="812363924"/>
    <b v="0"/>
    <s v="en"/>
    <m/>
    <s v=""/>
    <b v="0"/>
    <n v="0"/>
    <s v=""/>
    <s v="Twitter Web Client"/>
    <b v="0"/>
    <s v="1075083132380954625"/>
    <s v="Tweet"/>
    <n v="0"/>
    <n v="0"/>
    <m/>
    <m/>
    <m/>
    <m/>
    <m/>
    <m/>
    <m/>
    <m/>
    <n v="2"/>
    <s v="9"/>
    <s v="9"/>
    <n v="1"/>
    <n v="4.3478260869565215"/>
    <n v="0"/>
    <n v="0"/>
    <n v="0"/>
    <n v="0"/>
    <n v="22"/>
    <n v="95.65217391304348"/>
    <n v="23"/>
  </r>
  <r>
    <s v="areidross"/>
    <s v="areidross"/>
    <m/>
    <m/>
    <m/>
    <m/>
    <m/>
    <m/>
    <m/>
    <m/>
    <s v="No"/>
    <n v="277"/>
    <m/>
    <m/>
    <x v="2"/>
    <d v="2019-01-07T03:01:16.000"/>
    <s v="21st Century Wire is at the epicenter of a massive pro-Russian disinformation cluster that puts out conspiracy theories about the white helmets in Syria. Holocaust denial, 9/11 Truther stuff, White Helmets and chemical weapons trutherism, etc..._x000a__x000a_https://t.co/3cJJYlSz5i"/>
    <s v="https://faculty.washington.edu/kstarbi/Starbird-et-al-ICWSM-2018-Echosystem-final.pdf"/>
    <s v="washington.edu"/>
    <x v="1"/>
    <m/>
    <s v="http://pbs.twimg.com/profile_images/1017891960458129409/NUUlMlbn_normal.jpg"/>
    <x v="211"/>
    <s v="https://twitter.com/#!/areidross/status/1082109888971468805"/>
    <m/>
    <m/>
    <s v="1082109888971468805"/>
    <s v="1082109031601192961"/>
    <b v="0"/>
    <n v="10"/>
    <s v="812363924"/>
    <b v="0"/>
    <s v="en"/>
    <m/>
    <s v=""/>
    <b v="0"/>
    <n v="3"/>
    <s v=""/>
    <s v="Twitter Web Client"/>
    <b v="0"/>
    <s v="1082109031601192961"/>
    <s v="Tweet"/>
    <n v="0"/>
    <n v="0"/>
    <m/>
    <m/>
    <m/>
    <m/>
    <m/>
    <m/>
    <m/>
    <m/>
    <n v="2"/>
    <s v="9"/>
    <s v="9"/>
    <n v="0"/>
    <n v="0"/>
    <n v="2"/>
    <n v="5.2631578947368425"/>
    <n v="0"/>
    <n v="0"/>
    <n v="36"/>
    <n v="94.73684210526316"/>
    <n v="38"/>
  </r>
  <r>
    <s v="syrianviews"/>
    <s v="areidross"/>
    <m/>
    <m/>
    <m/>
    <m/>
    <m/>
    <m/>
    <m/>
    <m/>
    <s v="No"/>
    <n v="278"/>
    <m/>
    <m/>
    <x v="0"/>
    <d v="2019-01-07T08:26:20.000"/>
    <s v="RT @areidross: 21st Century Wire is at the epicenter of a massive pro-Russian disinformation cluster that puts out conspiracy theories abouâ€¦"/>
    <m/>
    <m/>
    <x v="1"/>
    <m/>
    <s v="http://pbs.twimg.com/profile_images/726003771340279809/n99px417_normal.jpg"/>
    <x v="212"/>
    <s v="https://twitter.com/#!/syrianviews/status/1082191692353101827"/>
    <m/>
    <m/>
    <s v="1082191692353101827"/>
    <m/>
    <b v="0"/>
    <n v="0"/>
    <s v=""/>
    <b v="0"/>
    <s v="en"/>
    <m/>
    <s v=""/>
    <b v="0"/>
    <n v="3"/>
    <s v="1082109888971468805"/>
    <s v="Twitter for iPhone"/>
    <b v="0"/>
    <s v="1082109888971468805"/>
    <s v="Tweet"/>
    <n v="0"/>
    <n v="0"/>
    <m/>
    <m/>
    <m/>
    <m/>
    <m/>
    <m/>
    <m/>
    <m/>
    <n v="1"/>
    <s v="9"/>
    <s v="9"/>
    <n v="0"/>
    <n v="0"/>
    <n v="1"/>
    <n v="4.545454545454546"/>
    <n v="0"/>
    <n v="0"/>
    <n v="21"/>
    <n v="95.45454545454545"/>
    <n v="22"/>
  </r>
  <r>
    <s v="observaitress"/>
    <s v="gesis_org"/>
    <m/>
    <m/>
    <m/>
    <m/>
    <m/>
    <m/>
    <m/>
    <m/>
    <s v="Yes"/>
    <n v="279"/>
    <m/>
    <m/>
    <x v="0"/>
    <d v="2019-01-05T09:30:36.000"/>
    <s v="#openscience #openaccess #opensource #bibliothek #bibliotheken #libraries @gesis_org https://t.co/g35Vp8O650"/>
    <s v="https://twitter.com/icwsm/status/1081477989534220288"/>
    <s v="twitter.com"/>
    <x v="8"/>
    <m/>
    <s v="http://pbs.twimg.com/profile_images/1173146264/Portrait-Vera-dkl-201010_DSC0132-Webklein_normal.jpg"/>
    <x v="213"/>
    <s v="https://twitter.com/#!/observaitress/status/1081483089967280128"/>
    <m/>
    <m/>
    <s v="1081483089967280128"/>
    <m/>
    <b v="0"/>
    <n v="0"/>
    <s v=""/>
    <b v="1"/>
    <s v="und"/>
    <m/>
    <s v="1081477989534220288"/>
    <b v="0"/>
    <n v="0"/>
    <s v=""/>
    <s v="Twitter for Android"/>
    <b v="0"/>
    <s v="1081483089967280128"/>
    <s v="Tweet"/>
    <n v="0"/>
    <n v="0"/>
    <m/>
    <m/>
    <m/>
    <m/>
    <m/>
    <m/>
    <m/>
    <m/>
    <n v="1"/>
    <s v="3"/>
    <s v="3"/>
    <n v="0"/>
    <n v="0"/>
    <n v="0"/>
    <n v="0"/>
    <n v="0"/>
    <n v="0"/>
    <n v="7"/>
    <n v="100"/>
    <n v="7"/>
  </r>
  <r>
    <s v="gesis_org"/>
    <s v="observaitress"/>
    <m/>
    <m/>
    <m/>
    <m/>
    <m/>
    <m/>
    <m/>
    <m/>
    <s v="Yes"/>
    <n v="280"/>
    <m/>
    <m/>
    <x v="0"/>
    <d v="2019-01-07T12:44:52.000"/>
    <s v="RT @observaitress: #openscience #openaccess #opensource #bibliothek #bibliotheken #libraries @gesis_org https://t.co/g35Vp8O650"/>
    <s v="https://twitter.com/icwsm/status/1081477989534220288"/>
    <s v="twitter.com"/>
    <x v="8"/>
    <m/>
    <s v="http://pbs.twimg.com/profile_images/2840291739/926f900a36e46987ff8ac10c060f2c07_normal.png"/>
    <x v="214"/>
    <s v="https://twitter.com/#!/gesis_org/status/1082256754090672128"/>
    <m/>
    <m/>
    <s v="1082256754090672128"/>
    <m/>
    <b v="0"/>
    <n v="0"/>
    <s v=""/>
    <b v="1"/>
    <s v="und"/>
    <m/>
    <s v="1081477989534220288"/>
    <b v="0"/>
    <n v="1"/>
    <s v="1081483089967280128"/>
    <s v="Hootsuite Inc."/>
    <b v="0"/>
    <s v="1081483089967280128"/>
    <s v="Tweet"/>
    <n v="0"/>
    <n v="0"/>
    <m/>
    <m/>
    <m/>
    <m/>
    <m/>
    <m/>
    <m/>
    <m/>
    <n v="1"/>
    <s v="3"/>
    <s v="3"/>
    <n v="0"/>
    <n v="0"/>
    <n v="0"/>
    <n v="0"/>
    <n v="0"/>
    <n v="0"/>
    <n v="9"/>
    <n v="100"/>
    <n v="9"/>
  </r>
  <r>
    <s v="kwelle"/>
    <s v="gesis_org"/>
    <m/>
    <m/>
    <m/>
    <m/>
    <m/>
    <m/>
    <m/>
    <m/>
    <s v="No"/>
    <n v="281"/>
    <m/>
    <m/>
    <x v="0"/>
    <d v="2018-12-07T09:11:25.000"/>
    <s v="Awww - @ezagheni presenting results at #eurocss from some project that started as ideas at a coffebreak at the very same venue as today - back when @gesis_org was hosting @icwsm #icwsm in 2016 https://t.co/t0w9HPJeoA"/>
    <m/>
    <m/>
    <x v="9"/>
    <s v="https://pbs.twimg.com/media/DtzYn5fX4AAfJ6C.jpg"/>
    <s v="https://pbs.twimg.com/media/DtzYn5fX4AAfJ6C.jpg"/>
    <x v="215"/>
    <s v="https://twitter.com/#!/kwelle/status/1070969013294034946"/>
    <m/>
    <m/>
    <s v="1070969013294034946"/>
    <m/>
    <b v="0"/>
    <n v="8"/>
    <s v=""/>
    <b v="0"/>
    <s v="en"/>
    <m/>
    <s v=""/>
    <b v="0"/>
    <n v="1"/>
    <s v=""/>
    <s v="Twitter for Android"/>
    <b v="0"/>
    <s v="1070969013294034946"/>
    <s v="Tweet"/>
    <n v="0"/>
    <n v="0"/>
    <m/>
    <m/>
    <m/>
    <m/>
    <m/>
    <m/>
    <m/>
    <m/>
    <n v="1"/>
    <s v="3"/>
    <s v="3"/>
    <m/>
    <m/>
    <m/>
    <m/>
    <m/>
    <m/>
    <m/>
    <m/>
    <m/>
  </r>
  <r>
    <s v="udomacena"/>
    <s v="udomacena"/>
    <m/>
    <m/>
    <m/>
    <m/>
    <m/>
    <m/>
    <m/>
    <m/>
    <s v="No"/>
    <n v="282"/>
    <m/>
    <m/>
    <x v="2"/>
    <d v="2019-01-08T09:25:58.000"/>
    <s v="13. mednarodna konferenca AAAI (Association for the Advancement of Artificial Intelligence) o svetovnem spletu in druÅ¾abnih medijih, ki pokriva razliiÄna tehniÄna in druÅ¾boslovna podroÄja. Rok prijave je 15. 1. https://t.co/dBGcVDtvWK"/>
    <s v="https://www.icwsm.org/2019/?fbclid=IwAR05bZUSYWZnhaGemkB0OWdSY2xmtfY8Ejih69NTMK8HefPoag2xf8Euzw4"/>
    <s v="icwsm.org"/>
    <x v="1"/>
    <m/>
    <s v="http://pbs.twimg.com/profile_images/710760313008820224/CTUg9T-v_normal.jpg"/>
    <x v="216"/>
    <s v="https://twitter.com/#!/udomacena/status/1082569089686609920"/>
    <m/>
    <m/>
    <s v="1082569089686609920"/>
    <m/>
    <b v="0"/>
    <n v="0"/>
    <s v=""/>
    <b v="0"/>
    <s v="sl"/>
    <m/>
    <s v=""/>
    <b v="0"/>
    <n v="0"/>
    <s v=""/>
    <s v="Twitter Web Client"/>
    <b v="0"/>
    <s v="1082569089686609920"/>
    <s v="Tweet"/>
    <n v="0"/>
    <n v="0"/>
    <m/>
    <m/>
    <m/>
    <m/>
    <m/>
    <m/>
    <m/>
    <m/>
    <n v="1"/>
    <s v="4"/>
    <s v="4"/>
    <n v="1"/>
    <n v="2.9411764705882355"/>
    <n v="0"/>
    <n v="0"/>
    <n v="0"/>
    <n v="0"/>
    <n v="33"/>
    <n v="97.05882352941177"/>
    <n v="34"/>
  </r>
  <r>
    <s v="edinburghnlp"/>
    <s v="infated"/>
    <m/>
    <m/>
    <m/>
    <m/>
    <m/>
    <m/>
    <m/>
    <m/>
    <s v="No"/>
    <n v="283"/>
    <m/>
    <m/>
    <x v="0"/>
    <d v="2019-01-08T16:54:30.000"/>
    <s v="RT @walid_magdy: Reminder about our advertised academic position in Computational Social Science @InfAtEd._x000a_Deadline is 15th of Jan._x000a_Don't mâ€¦"/>
    <m/>
    <m/>
    <x v="1"/>
    <m/>
    <s v="http://pbs.twimg.com/profile_images/876540772513918978/aoOKg_b0_normal.jpg"/>
    <x v="217"/>
    <s v="https://twitter.com/#!/edinburghnlp/status/1082681966875631617"/>
    <m/>
    <m/>
    <s v="1082681966875631617"/>
    <m/>
    <b v="0"/>
    <n v="0"/>
    <s v=""/>
    <b v="1"/>
    <s v="en"/>
    <m/>
    <s v="1065239955356745728"/>
    <b v="0"/>
    <n v="7"/>
    <s v="1082623603286388736"/>
    <s v="Twitter Web Client"/>
    <b v="0"/>
    <s v="1082623603286388736"/>
    <s v="Tweet"/>
    <n v="0"/>
    <n v="0"/>
    <m/>
    <m/>
    <m/>
    <m/>
    <m/>
    <m/>
    <m/>
    <m/>
    <n v="1"/>
    <s v="5"/>
    <s v="5"/>
    <m/>
    <m/>
    <m/>
    <m/>
    <m/>
    <m/>
    <m/>
    <m/>
    <m/>
  </r>
  <r>
    <s v="tttthomasssss"/>
    <s v="infated"/>
    <m/>
    <m/>
    <m/>
    <m/>
    <m/>
    <m/>
    <m/>
    <m/>
    <s v="No"/>
    <n v="285"/>
    <m/>
    <m/>
    <x v="0"/>
    <d v="2019-01-08T17:17:39.000"/>
    <s v="RT @walid_magdy: Reminder about our advertised academic position in Computational Social Science @InfAtEd._x000a_Deadline is 15th of Jan._x000a_Don't mâ€¦"/>
    <m/>
    <m/>
    <x v="1"/>
    <m/>
    <s v="http://pbs.twimg.com/profile_images/967488777903067136/_ms_aquN_normal.jpg"/>
    <x v="218"/>
    <s v="https://twitter.com/#!/tttthomasssss/status/1082687789781733377"/>
    <m/>
    <m/>
    <s v="1082687789781733377"/>
    <m/>
    <b v="0"/>
    <n v="0"/>
    <s v=""/>
    <b v="1"/>
    <s v="en"/>
    <m/>
    <s v="1065239955356745728"/>
    <b v="0"/>
    <n v="7"/>
    <s v="1082623603286388736"/>
    <s v="Twitter for iPhone"/>
    <b v="0"/>
    <s v="1082623603286388736"/>
    <s v="Tweet"/>
    <n v="0"/>
    <n v="0"/>
    <m/>
    <m/>
    <m/>
    <m/>
    <m/>
    <m/>
    <m/>
    <m/>
    <n v="1"/>
    <s v="5"/>
    <s v="5"/>
    <m/>
    <m/>
    <m/>
    <m/>
    <m/>
    <m/>
    <m/>
    <m/>
    <m/>
  </r>
  <r>
    <s v="sreekanthcse"/>
    <s v="infated"/>
    <m/>
    <m/>
    <m/>
    <m/>
    <m/>
    <m/>
    <m/>
    <m/>
    <s v="No"/>
    <n v="287"/>
    <m/>
    <m/>
    <x v="0"/>
    <d v="2019-01-08T18:19:55.000"/>
    <s v="RT @walid_magdy: Reminder about our advertised academic position in Computational Social Science @InfAtEd._x000a_Deadline is 15th of Jan._x000a_Don't mâ€¦"/>
    <m/>
    <m/>
    <x v="1"/>
    <m/>
    <s v="http://pbs.twimg.com/profile_images/966004139552514048/xFJQn5Vw_normal.jpg"/>
    <x v="219"/>
    <s v="https://twitter.com/#!/sreekanthcse/status/1082703459629948929"/>
    <m/>
    <m/>
    <s v="1082703459629948929"/>
    <m/>
    <b v="0"/>
    <n v="0"/>
    <s v=""/>
    <b v="1"/>
    <s v="en"/>
    <m/>
    <s v="1065239955356745728"/>
    <b v="0"/>
    <n v="7"/>
    <s v="1082623603286388736"/>
    <s v="Twitter for Android"/>
    <b v="0"/>
    <s v="1082623603286388736"/>
    <s v="Tweet"/>
    <n v="0"/>
    <n v="0"/>
    <m/>
    <m/>
    <m/>
    <m/>
    <m/>
    <m/>
    <m/>
    <m/>
    <n v="1"/>
    <s v="5"/>
    <s v="5"/>
    <m/>
    <m/>
    <m/>
    <m/>
    <m/>
    <m/>
    <m/>
    <m/>
    <m/>
  </r>
  <r>
    <s v="iatitov"/>
    <s v="infated"/>
    <m/>
    <m/>
    <m/>
    <m/>
    <m/>
    <m/>
    <m/>
    <m/>
    <s v="No"/>
    <n v="289"/>
    <m/>
    <m/>
    <x v="0"/>
    <d v="2019-01-08T18:50:40.000"/>
    <s v="RT @walid_magdy: Reminder about our advertised academic position in Computational Social Science @InfAtEd._x000a_Deadline is 15th of Jan._x000a_Don't mâ€¦"/>
    <m/>
    <m/>
    <x v="1"/>
    <m/>
    <s v="http://pbs.twimg.com/profile_images/842359855298019328/5EkwsEZN_normal.jpg"/>
    <x v="220"/>
    <s v="https://twitter.com/#!/iatitov/status/1082711201300262914"/>
    <m/>
    <m/>
    <s v="1082711201300262914"/>
    <m/>
    <b v="0"/>
    <n v="0"/>
    <s v=""/>
    <b v="1"/>
    <s v="en"/>
    <m/>
    <s v="1065239955356745728"/>
    <b v="0"/>
    <n v="7"/>
    <s v="1082623603286388736"/>
    <s v="Twitter Web Client"/>
    <b v="0"/>
    <s v="1082623603286388736"/>
    <s v="Tweet"/>
    <n v="0"/>
    <n v="0"/>
    <m/>
    <m/>
    <m/>
    <m/>
    <m/>
    <m/>
    <m/>
    <m/>
    <n v="1"/>
    <s v="5"/>
    <s v="5"/>
    <m/>
    <m/>
    <m/>
    <m/>
    <m/>
    <m/>
    <m/>
    <m/>
    <m/>
  </r>
  <r>
    <s v="gspandana"/>
    <s v="infated"/>
    <m/>
    <m/>
    <m/>
    <m/>
    <m/>
    <m/>
    <m/>
    <m/>
    <s v="No"/>
    <n v="291"/>
    <m/>
    <m/>
    <x v="0"/>
    <d v="2019-01-08T21:59:34.000"/>
    <s v="RT @walid_magdy: Reminder about our advertised academic position in Computational Social Science @InfAtEd._x000a_Deadline is 15th of Jan._x000a_Don't mâ€¦"/>
    <m/>
    <m/>
    <x v="1"/>
    <m/>
    <s v="http://pbs.twimg.com/profile_images/489319441629736960/7IV0W1Yu_normal.jpeg"/>
    <x v="221"/>
    <s v="https://twitter.com/#!/gspandana/status/1082758736081432576"/>
    <m/>
    <m/>
    <s v="1082758736081432576"/>
    <m/>
    <b v="0"/>
    <n v="0"/>
    <s v=""/>
    <b v="1"/>
    <s v="en"/>
    <m/>
    <s v="1065239955356745728"/>
    <b v="0"/>
    <n v="7"/>
    <s v="1082623603286388736"/>
    <s v="Twitter Web Client"/>
    <b v="0"/>
    <s v="1082623603286388736"/>
    <s v="Tweet"/>
    <n v="0"/>
    <n v="0"/>
    <m/>
    <m/>
    <m/>
    <m/>
    <m/>
    <m/>
    <m/>
    <m/>
    <n v="1"/>
    <s v="5"/>
    <s v="5"/>
    <m/>
    <m/>
    <m/>
    <m/>
    <m/>
    <m/>
    <m/>
    <m/>
    <m/>
  </r>
  <r>
    <s v="chemistredpuck"/>
    <s v="icwsm"/>
    <m/>
    <m/>
    <m/>
    <m/>
    <m/>
    <m/>
    <m/>
    <m/>
    <s v="No"/>
    <n v="293"/>
    <m/>
    <m/>
    <x v="0"/>
    <d v="2019-01-08T23:43:49.000"/>
    <s v="RT @icwsm: Publish your dataset with @icwsm 2019 - open data, open science, more citations! :)_x000a__x000a_More info: https://t.co/3NHKqDrbFc (deadlinâ€¦"/>
    <s v="https://www.icwsm.org/2019/submitting/datasets/"/>
    <s v="icwsm.org"/>
    <x v="1"/>
    <m/>
    <s v="http://pbs.twimg.com/profile_images/974021215890354176/5bk5FUXf_normal.jpg"/>
    <x v="222"/>
    <s v="https://twitter.com/#!/chemistredpuck/status/1082784975366311937"/>
    <m/>
    <m/>
    <s v="1082784975366311937"/>
    <m/>
    <b v="0"/>
    <n v="0"/>
    <s v=""/>
    <b v="0"/>
    <s v="en"/>
    <m/>
    <s v=""/>
    <b v="0"/>
    <n v="23"/>
    <s v="1081477989534220288"/>
    <s v="Twitter for iPhone"/>
    <b v="0"/>
    <s v="1081477989534220288"/>
    <s v="Tweet"/>
    <n v="0"/>
    <n v="0"/>
    <m/>
    <m/>
    <m/>
    <m/>
    <m/>
    <m/>
    <m/>
    <m/>
    <n v="1"/>
    <s v="2"/>
    <s v="2"/>
    <n v="0"/>
    <n v="0"/>
    <n v="0"/>
    <n v="0"/>
    <n v="0"/>
    <n v="0"/>
    <n v="17"/>
    <n v="100"/>
    <n v="17"/>
  </r>
  <r>
    <s v="snchancellor"/>
    <s v="amyxzh"/>
    <m/>
    <m/>
    <m/>
    <m/>
    <m/>
    <m/>
    <m/>
    <m/>
    <s v="No"/>
    <n v="294"/>
    <m/>
    <m/>
    <x v="1"/>
    <d v="2019-01-09T01:14:49.000"/>
    <s v="@amyxzh Inspired by your tweet, I just looked through the first paper submission I made (to ICWSM). 12 VERSIONS. WHAT WAS I THINKING????"/>
    <m/>
    <m/>
    <x v="1"/>
    <m/>
    <s v="http://pbs.twimg.com/profile_images/802975423936098304/D4XkoOnz_normal.jpg"/>
    <x v="223"/>
    <s v="https://twitter.com/#!/snchancellor/status/1082807872348717057"/>
    <m/>
    <m/>
    <s v="1082807872348717057"/>
    <s v="1082796085276565504"/>
    <b v="0"/>
    <n v="1"/>
    <s v="330151669"/>
    <b v="0"/>
    <s v="en"/>
    <m/>
    <s v=""/>
    <b v="0"/>
    <n v="0"/>
    <s v=""/>
    <s v="Twitter Web Client"/>
    <b v="0"/>
    <s v="1082796085276565504"/>
    <s v="Tweet"/>
    <n v="0"/>
    <n v="0"/>
    <m/>
    <m/>
    <m/>
    <m/>
    <m/>
    <m/>
    <m/>
    <m/>
    <n v="1"/>
    <s v="28"/>
    <s v="28"/>
    <n v="0"/>
    <n v="0"/>
    <n v="0"/>
    <n v="0"/>
    <n v="0"/>
    <n v="0"/>
    <n v="23"/>
    <n v="100"/>
    <n v="23"/>
  </r>
  <r>
    <s v="rehman182"/>
    <s v="infated"/>
    <m/>
    <m/>
    <m/>
    <m/>
    <m/>
    <m/>
    <m/>
    <m/>
    <s v="No"/>
    <n v="295"/>
    <m/>
    <m/>
    <x v="0"/>
    <d v="2019-01-09T01:15:57.000"/>
    <s v="RT @walid_magdy: Reminder about our advertised academic position in Computational Social Science @InfAtEd._x000a_Deadline is 15th of Jan._x000a_Don't mâ€¦"/>
    <m/>
    <m/>
    <x v="1"/>
    <m/>
    <s v="http://pbs.twimg.com/profile_images/776716385795895296/keO-dKTf_normal.jpg"/>
    <x v="224"/>
    <s v="https://twitter.com/#!/rehman182/status/1082808157783707649"/>
    <m/>
    <m/>
    <s v="1082808157783707649"/>
    <m/>
    <b v="0"/>
    <n v="0"/>
    <s v=""/>
    <b v="1"/>
    <s v="en"/>
    <m/>
    <s v="1065239955356745728"/>
    <b v="0"/>
    <n v="7"/>
    <s v="1082623603286388736"/>
    <s v="Twitter for iPhone"/>
    <b v="0"/>
    <s v="1082623603286388736"/>
    <s v="Tweet"/>
    <n v="0"/>
    <n v="0"/>
    <m/>
    <m/>
    <m/>
    <m/>
    <m/>
    <m/>
    <m/>
    <m/>
    <n v="1"/>
    <s v="5"/>
    <s v="5"/>
    <m/>
    <m/>
    <m/>
    <m/>
    <m/>
    <m/>
    <m/>
    <m/>
    <m/>
  </r>
  <r>
    <s v="ishiiakira"/>
    <s v="mtknnktm"/>
    <m/>
    <m/>
    <m/>
    <m/>
    <m/>
    <m/>
    <m/>
    <m/>
    <s v="Yes"/>
    <n v="297"/>
    <m/>
    <m/>
    <x v="1"/>
    <d v="2019-01-09T14:03:55.000"/>
    <s v="@mtknnktm ãŠãŠã€ä»Šå¹´ã®ICWSMã¯ã€ç§ãŒè«–æ–‡ã‚’æŠ•ç¨¿æ¸ˆã¿ã®ã‚ªãƒ”ãƒ‹ã‚ªãƒ³ãƒ€ã‚¤ãƒŠãƒŸã‚¯ã‚¹ã®å›½éš›ä¼šè­°ã¨æ—¥ç¨‹ãŒé‡ãªã£ã¦ã¾ã™ã­ã€‚è¡Œã‘ãªã„ã‹ãªã€‚"/>
    <m/>
    <m/>
    <x v="1"/>
    <m/>
    <s v="http://pbs.twimg.com/profile_images/1083181052351238144/u8BfKxFf_normal.jpg"/>
    <x v="225"/>
    <s v="https://twitter.com/#!/ishiiakira/status/1083001425691533313"/>
    <m/>
    <m/>
    <s v="1083001425691533313"/>
    <s v="1082964449038749697"/>
    <b v="0"/>
    <n v="1"/>
    <s v="229858727"/>
    <b v="0"/>
    <s v="ja"/>
    <m/>
    <s v=""/>
    <b v="0"/>
    <n v="0"/>
    <s v=""/>
    <s v="Twitter for iPad"/>
    <b v="0"/>
    <s v="1082964449038749697"/>
    <s v="Tweet"/>
    <n v="0"/>
    <n v="0"/>
    <m/>
    <m/>
    <m/>
    <m/>
    <m/>
    <m/>
    <m/>
    <m/>
    <n v="2"/>
    <s v="21"/>
    <s v="21"/>
    <n v="0"/>
    <n v="0"/>
    <n v="0"/>
    <n v="0"/>
    <n v="0"/>
    <n v="0"/>
    <n v="52"/>
    <n v="100"/>
    <n v="52"/>
  </r>
  <r>
    <s v="ishiiakira"/>
    <s v="mtknnktm"/>
    <m/>
    <m/>
    <m/>
    <m/>
    <m/>
    <m/>
    <m/>
    <m/>
    <s v="Yes"/>
    <n v="298"/>
    <m/>
    <m/>
    <x v="1"/>
    <d v="2019-01-09T14:11:25.000"/>
    <s v="@mtknnktm ç¢ºã‹ã«ICWSMã¯ãªã‹ãªã‹åŽ³ã—ãã†ã§ã™ã­ã€‚ãŸã ã€ç§ãŒæŠ•ç¨¿ã—ãŸã‚ªãƒ”ãƒ‹ã‚ªãƒ³ãƒ€ã‚¤ãƒŠãƒŸã‚¯ã‚¹ã®å›½éš›ä¼šè­°GDN2019ã‚‚ã“ã®åˆ†é‡Žã§ä»£è¡¨çš„ãªä¼šè­°ã‚‰ã—ã„ã®ã§ã€ãƒ¬ãƒ™ãƒ«ã¯é«˜ãã†ã§ã™ã€‚"/>
    <m/>
    <m/>
    <x v="1"/>
    <m/>
    <s v="http://pbs.twimg.com/profile_images/1083181052351238144/u8BfKxFf_normal.jpg"/>
    <x v="226"/>
    <s v="https://twitter.com/#!/ishiiakira/status/1083003311047901186"/>
    <m/>
    <m/>
    <s v="1083003311047901186"/>
    <s v="1083002801460891648"/>
    <b v="0"/>
    <n v="0"/>
    <s v="229858727"/>
    <b v="0"/>
    <s v="ja"/>
    <m/>
    <s v=""/>
    <b v="0"/>
    <n v="0"/>
    <s v=""/>
    <s v="Twitter for iPad"/>
    <b v="0"/>
    <s v="1083002801460891648"/>
    <s v="Tweet"/>
    <n v="0"/>
    <n v="0"/>
    <m/>
    <m/>
    <m/>
    <m/>
    <m/>
    <m/>
    <m/>
    <m/>
    <n v="2"/>
    <s v="21"/>
    <s v="21"/>
    <n v="0"/>
    <n v="0"/>
    <n v="0"/>
    <n v="0"/>
    <n v="0"/>
    <n v="0"/>
    <n v="68"/>
    <n v="100"/>
    <n v="68"/>
  </r>
  <r>
    <s v="mtknnktm"/>
    <s v="ishiiakira"/>
    <m/>
    <m/>
    <m/>
    <m/>
    <m/>
    <m/>
    <m/>
    <m/>
    <s v="Yes"/>
    <n v="299"/>
    <m/>
    <m/>
    <x v="1"/>
    <d v="2019-01-09T14:09:23.000"/>
    <s v="@ishiiakira è¢«ã£ã¦ã‚‹ä¼šè­°ãŒã‚ã£ãŸã‚“ã§ã™ã­ã€‚_x000a_ã“ã®åŽ³ã—ã•ã‚’è€ƒãˆã‚‹ã¨ç§ã‚‚ICWSMè¡Œã‘ãªã•ãã†ã§ã™w"/>
    <m/>
    <m/>
    <x v="1"/>
    <m/>
    <s v="http://pbs.twimg.com/profile_images/854589472716890112/bYPrnwMv_normal.jpg"/>
    <x v="227"/>
    <s v="https://twitter.com/#!/mtknnktm/status/1083002801460891648"/>
    <m/>
    <m/>
    <s v="1083002801460891648"/>
    <s v="1083001425691533313"/>
    <b v="0"/>
    <n v="0"/>
    <s v="90168897"/>
    <b v="0"/>
    <s v="ja"/>
    <m/>
    <s v=""/>
    <b v="0"/>
    <n v="0"/>
    <s v=""/>
    <s v="Twitter for iPhone"/>
    <b v="0"/>
    <s v="1083001425691533313"/>
    <s v="Tweet"/>
    <n v="0"/>
    <n v="0"/>
    <m/>
    <m/>
    <m/>
    <m/>
    <m/>
    <m/>
    <m/>
    <m/>
    <n v="1"/>
    <s v="21"/>
    <s v="21"/>
    <n v="0"/>
    <n v="0"/>
    <n v="0"/>
    <n v="0"/>
    <n v="0"/>
    <n v="0"/>
    <n v="37"/>
    <n v="100"/>
    <n v="37"/>
  </r>
  <r>
    <s v="tatsushi_do_ob"/>
    <s v="mtknnktm"/>
    <m/>
    <m/>
    <m/>
    <m/>
    <m/>
    <m/>
    <m/>
    <m/>
    <s v="Yes"/>
    <n v="300"/>
    <m/>
    <m/>
    <x v="1"/>
    <d v="2019-01-09T22:58:49.000"/>
    <s v="@mtknnktm ICWSMã§ã‚‚ãã‚“ãªã«ãªã£ã¦ã„ã‚‹ã‚“ã§ã™ã­ï¼AIã£ã¦ã‚ã‘ã§ã‚‚ãªã„ã¨æ€ã†ã—ãªã‚“ã§ãã‚“ãªã«ãªã£ã¦ã„ã‚‹ã®ã‹æŠ•ç¨¿ã‚¿ã‚¤ãƒˆãƒ«å…¨éƒ¨å…¬é–‹ã¨ã‹ã—ã¦æ¬²ã—ã„ã§ã™ã­"/>
    <m/>
    <m/>
    <x v="1"/>
    <m/>
    <s v="http://pbs.twimg.com/profile_images/875675166524579840/hDU1RmTh_normal.jpg"/>
    <x v="228"/>
    <s v="https://twitter.com/#!/tatsushi_do_ob/status/1083136038476935168"/>
    <m/>
    <m/>
    <s v="1083136038476935168"/>
    <s v="1082964449038749697"/>
    <b v="0"/>
    <n v="0"/>
    <s v="229858727"/>
    <b v="0"/>
    <s v="ja"/>
    <m/>
    <s v=""/>
    <b v="0"/>
    <n v="0"/>
    <s v=""/>
    <s v="Twitter Web Client"/>
    <b v="0"/>
    <s v="1082964449038749697"/>
    <s v="Tweet"/>
    <n v="0"/>
    <n v="0"/>
    <m/>
    <m/>
    <m/>
    <m/>
    <m/>
    <m/>
    <m/>
    <m/>
    <n v="1"/>
    <s v="21"/>
    <s v="21"/>
    <n v="0"/>
    <n v="0"/>
    <n v="0"/>
    <n v="0"/>
    <n v="0"/>
    <n v="0"/>
    <n v="62"/>
    <n v="100"/>
    <n v="62"/>
  </r>
  <r>
    <s v="mtknnktm"/>
    <s v="tatsushi_do_ob"/>
    <m/>
    <m/>
    <m/>
    <m/>
    <m/>
    <m/>
    <m/>
    <m/>
    <s v="Yes"/>
    <n v="301"/>
    <m/>
    <m/>
    <x v="1"/>
    <d v="2019-01-10T00:34:39.000"/>
    <s v="@tatsushi_do_ob WWWã‚‚æŠ•ç¨¿æ•°å¤šã‹ã£ãŸã¿ãŸã„ã§ã™ã—ã€ãƒˆãƒƒãƒ—ã‚«ãƒ³ãƒ•ã‚¡ãƒ¬ãƒ³ã‚¹æŒ‡å‘ãŒå¼·ããªã£ã¦ã‚‹ã‚“ã§ã™ã‹ã­â€¦_x000a_ICWSMã¯æ˜¨å¹´ã®æƒœã—ã„è«–æ–‡ã®å†æŠ•ç¨¿æž ãŒã‚ã‚‹ã¿ãŸã„ãªã®ã§ã€ãã‚Œã‚‚ã‚ã‚Šãã†ã§ã™ï¼ˆã«ã—ã¦ã‚‚å¤šã™ãŽã‚‹ã¨æ€ã„ã¾ã™ãŒâ€¦ï¼‰"/>
    <m/>
    <m/>
    <x v="1"/>
    <m/>
    <s v="http://pbs.twimg.com/profile_images/854589472716890112/bYPrnwMv_normal.jpg"/>
    <x v="229"/>
    <s v="https://twitter.com/#!/mtknnktm/status/1083160155930320896"/>
    <m/>
    <m/>
    <s v="1083160155930320896"/>
    <s v="1083136038476935168"/>
    <b v="0"/>
    <n v="0"/>
    <s v="97840123"/>
    <b v="0"/>
    <s v="ja"/>
    <m/>
    <s v=""/>
    <b v="0"/>
    <n v="0"/>
    <s v=""/>
    <s v="Twitter for iPhone"/>
    <b v="0"/>
    <s v="1083136038476935168"/>
    <s v="Tweet"/>
    <n v="0"/>
    <n v="0"/>
    <m/>
    <m/>
    <m/>
    <m/>
    <m/>
    <m/>
    <m/>
    <m/>
    <n v="1"/>
    <s v="21"/>
    <s v="21"/>
    <n v="0"/>
    <n v="0"/>
    <n v="0"/>
    <n v="0"/>
    <n v="0"/>
    <n v="0"/>
    <n v="88"/>
    <n v="100"/>
    <n v="88"/>
  </r>
  <r>
    <s v="mtknnktm"/>
    <s v="mtknnktm"/>
    <m/>
    <m/>
    <m/>
    <m/>
    <m/>
    <m/>
    <m/>
    <m/>
    <s v="No"/>
    <n v="302"/>
    <m/>
    <m/>
    <x v="2"/>
    <d v="2019-01-09T11:36:59.000"/>
    <s v="ICWSMã€ã¨ã‚Šã‚ãˆãšã‚¿ã‚¤ãƒˆãƒ«ã ã‘ç™»éŒ²ã—ã¦ã¿ãŸã‚“ã ã‘ã©ã€æŠ•ç¨¿ç•ªå·ãŒã™ã§ã«1000ç•ªè¶…ãˆã¦ã‚‹ã‚“ã ã‘ã©â€¦ ã¡ãªã¿ã«åŽ»å¹´ã®æŽ¡æŠžãƒ•ãƒ«ãƒšãƒ¼ãƒ‘ãƒ¼ã¯50ä»¶ãã‚‰ã„ðŸ˜‡"/>
    <m/>
    <m/>
    <x v="1"/>
    <m/>
    <s v="http://pbs.twimg.com/profile_images/854589472716890112/bYPrnwMv_normal.jpg"/>
    <x v="230"/>
    <s v="https://twitter.com/#!/mtknnktm/status/1082964449038749697"/>
    <m/>
    <m/>
    <s v="1082964449038749697"/>
    <m/>
    <b v="0"/>
    <n v="3"/>
    <s v=""/>
    <b v="0"/>
    <s v="ja"/>
    <m/>
    <s v=""/>
    <b v="0"/>
    <n v="0"/>
    <s v=""/>
    <s v="Twitter for iPhone"/>
    <b v="0"/>
    <s v="1082964449038749697"/>
    <s v="Tweet"/>
    <n v="0"/>
    <n v="0"/>
    <m/>
    <m/>
    <m/>
    <m/>
    <m/>
    <m/>
    <m/>
    <m/>
    <n v="1"/>
    <s v="21"/>
    <s v="21"/>
    <n v="0"/>
    <n v="0"/>
    <n v="0"/>
    <n v="0"/>
    <n v="0"/>
    <n v="0"/>
    <n v="59"/>
    <n v="100"/>
    <n v="59"/>
  </r>
  <r>
    <s v="bkeegan"/>
    <s v="jcccf"/>
    <m/>
    <m/>
    <m/>
    <m/>
    <m/>
    <m/>
    <m/>
    <m/>
    <s v="No"/>
    <n v="303"/>
    <m/>
    <m/>
    <x v="0"/>
    <d v="2018-06-26T19:32:14.000"/>
    <s v=".@jcccf gets my preliminary #icwsm best audience question award._x000a__x000a_Great mixed methods paper on Reddit’s r/roastme:  https://t.co/A5VeZ3zZeS_x000a__x000a_Justin’s question was: do these communities normalize or give a false sense of empathy about being the target of systemic harassment?"/>
    <s v="https://www.aaai.org/ocs/index.php/ICWSM/ICWSM18/paper/view/17870/17007"/>
    <s v="aaai.org"/>
    <x v="10"/>
    <m/>
    <s v="http://pbs.twimg.com/profile_images/664544029225320452/s_W4ACEB_normal.png"/>
    <x v="231"/>
    <s v="https://twitter.com/#!/bkeegan/status/1011693638571646976"/>
    <m/>
    <m/>
    <s v="1011693638571646976"/>
    <m/>
    <b v="0"/>
    <n v="5"/>
    <s v=""/>
    <b v="0"/>
    <s v="en"/>
    <m/>
    <s v=""/>
    <b v="0"/>
    <n v="2"/>
    <s v=""/>
    <s v="Twitter for iPhone"/>
    <b v="0"/>
    <s v="1011693638571646976"/>
    <s v="Retweet"/>
    <n v="0"/>
    <n v="0"/>
    <m/>
    <m/>
    <m/>
    <m/>
    <m/>
    <m/>
    <m/>
    <m/>
    <n v="1"/>
    <s v="20"/>
    <s v="20"/>
    <n v="4"/>
    <n v="10"/>
    <n v="2"/>
    <n v="5"/>
    <n v="0"/>
    <n v="0"/>
    <n v="34"/>
    <n v="85"/>
    <n v="40"/>
  </r>
  <r>
    <s v="luca"/>
    <s v="jcccf"/>
    <m/>
    <m/>
    <m/>
    <m/>
    <m/>
    <m/>
    <m/>
    <m/>
    <s v="No"/>
    <n v="304"/>
    <m/>
    <m/>
    <x v="0"/>
    <d v="2019-01-10T13:00:56.000"/>
    <s v="RT @bkeegan: .@jcccf gets my preliminary #icwsm best audience question award._x000a__x000a_Great mixed methods paper on Reddit’s r/roastme:  https://t.…"/>
    <m/>
    <m/>
    <x v="10"/>
    <m/>
    <s v="http://pbs.twimg.com/profile_images/1055807149786439680/sQiHu-95_normal.jpg"/>
    <x v="232"/>
    <s v="https://twitter.com/#!/luca/status/1083347961491476480"/>
    <m/>
    <m/>
    <s v="1083347961491476480"/>
    <m/>
    <b v="0"/>
    <n v="0"/>
    <s v=""/>
    <b v="0"/>
    <s v="en"/>
    <m/>
    <s v=""/>
    <b v="0"/>
    <n v="2"/>
    <s v="1011693638571646976"/>
    <s v="Twitter Lite"/>
    <b v="0"/>
    <s v="1011693638571646976"/>
    <s v="Tweet"/>
    <n v="0"/>
    <n v="0"/>
    <m/>
    <m/>
    <m/>
    <m/>
    <m/>
    <m/>
    <m/>
    <m/>
    <n v="1"/>
    <s v="20"/>
    <s v="20"/>
    <m/>
    <m/>
    <m/>
    <m/>
    <m/>
    <m/>
    <m/>
    <m/>
    <m/>
  </r>
  <r>
    <s v="bkeegan"/>
    <s v="icwsm"/>
    <m/>
    <m/>
    <m/>
    <m/>
    <m/>
    <m/>
    <m/>
    <m/>
    <s v="No"/>
    <n v="305"/>
    <m/>
    <m/>
    <x v="0"/>
    <d v="2019-01-06T02:52:54.000"/>
    <s v="RT @icwsm: Publish your dataset with @icwsm 2019 - open data, open science, more citations! :)_x000a__x000a_More info: https://t.co/3NHKqDrbFc (deadlinâ€¦"/>
    <s v="https://www.icwsm.org/2019/submitting/datasets/"/>
    <s v="icwsm.org"/>
    <x v="1"/>
    <m/>
    <s v="http://pbs.twimg.com/profile_images/664544029225320452/s_W4ACEB_normal.png"/>
    <x v="233"/>
    <s v="https://twitter.com/#!/bkeegan/status/1081745392973180928"/>
    <m/>
    <m/>
    <s v="1081745392973180928"/>
    <m/>
    <b v="0"/>
    <n v="0"/>
    <s v=""/>
    <b v="0"/>
    <s v="en"/>
    <m/>
    <s v=""/>
    <b v="0"/>
    <n v="20"/>
    <s v="1081477989534220288"/>
    <s v="Twitter for iPhone"/>
    <b v="0"/>
    <s v="1081477989534220288"/>
    <s v="Tweet"/>
    <n v="0"/>
    <n v="0"/>
    <m/>
    <m/>
    <m/>
    <m/>
    <m/>
    <m/>
    <m/>
    <m/>
    <n v="1"/>
    <s v="20"/>
    <s v="2"/>
    <n v="0"/>
    <n v="0"/>
    <n v="0"/>
    <n v="0"/>
    <n v="0"/>
    <n v="0"/>
    <n v="17"/>
    <n v="100"/>
    <n v="17"/>
  </r>
  <r>
    <s v="jaesgeht"/>
    <s v="icwsm"/>
    <m/>
    <m/>
    <m/>
    <m/>
    <m/>
    <m/>
    <m/>
    <m/>
    <s v="No"/>
    <n v="307"/>
    <m/>
    <m/>
    <x v="0"/>
    <d v="2019-01-10T22:50:59.000"/>
    <s v="RT @katja_mat: Publish your dataset with @icwsm 2019 - open data, open science, more citations! :)_x000a__x000a_More info: https://t.co/Y0NrCQInOq… (de…"/>
    <s v="https://icwsm.org/2019/submittin"/>
    <s v="icwsm.org"/>
    <x v="1"/>
    <m/>
    <s v="http://pbs.twimg.com/profile_images/899604567788331010/jtK5AwtZ_normal.jpg"/>
    <x v="234"/>
    <s v="https://twitter.com/#!/jaesgeht/status/1083496455225163776"/>
    <m/>
    <m/>
    <s v="1083496455225163776"/>
    <m/>
    <b v="0"/>
    <n v="0"/>
    <s v=""/>
    <b v="0"/>
    <s v="en"/>
    <m/>
    <s v=""/>
    <b v="0"/>
    <n v="2"/>
    <s v="1083324776549101569"/>
    <s v="Twitter for Android"/>
    <b v="0"/>
    <s v="1083324776549101569"/>
    <s v="Tweet"/>
    <n v="0"/>
    <n v="0"/>
    <m/>
    <m/>
    <m/>
    <m/>
    <m/>
    <m/>
    <m/>
    <m/>
    <n v="1"/>
    <s v="2"/>
    <s v="2"/>
    <m/>
    <m/>
    <m/>
    <m/>
    <m/>
    <m/>
    <m/>
    <m/>
    <m/>
  </r>
  <r>
    <s v="netzpat"/>
    <s v="icwsm"/>
    <m/>
    <m/>
    <m/>
    <m/>
    <m/>
    <m/>
    <m/>
    <m/>
    <s v="No"/>
    <n v="309"/>
    <m/>
    <m/>
    <x v="0"/>
    <d v="2019-01-10T22:51:32.000"/>
    <s v="RT @katja_mat: Publish your dataset with @icwsm 2019 - open data, open science, more citations! :)_x000a__x000a_More info: https://t.co/Y0NrCQInOq… (de…"/>
    <s v="https://icwsm.org/2019/submittin"/>
    <s v="icwsm.org"/>
    <x v="1"/>
    <m/>
    <s v="http://pbs.twimg.com/profile_images/762044915887042560/TqYhILhS_normal.jpg"/>
    <x v="235"/>
    <s v="https://twitter.com/#!/netzpat/status/1083496593645584384"/>
    <m/>
    <m/>
    <s v="1083496593645584384"/>
    <m/>
    <b v="0"/>
    <n v="0"/>
    <s v=""/>
    <b v="0"/>
    <s v="en"/>
    <m/>
    <s v=""/>
    <b v="0"/>
    <n v="2"/>
    <s v="1083324776549101569"/>
    <s v="Twitter for iPhone"/>
    <b v="0"/>
    <s v="1083324776549101569"/>
    <s v="Tweet"/>
    <n v="0"/>
    <n v="0"/>
    <m/>
    <m/>
    <m/>
    <m/>
    <m/>
    <m/>
    <m/>
    <m/>
    <n v="1"/>
    <s v="2"/>
    <s v="2"/>
    <m/>
    <m/>
    <m/>
    <m/>
    <m/>
    <m/>
    <m/>
    <m/>
    <m/>
  </r>
  <r>
    <s v="sroylee"/>
    <s v="icwsm"/>
    <m/>
    <m/>
    <m/>
    <m/>
    <m/>
    <m/>
    <m/>
    <m/>
    <s v="No"/>
    <n v="311"/>
    <m/>
    <m/>
    <x v="0"/>
    <d v="2019-01-11T00:05:16.000"/>
    <s v="RT @icwsm: Have you considered organizing an ICWSM Workshop? Workshops are great opportunities to foster interaction and exchange ideas. Su…"/>
    <m/>
    <m/>
    <x v="1"/>
    <m/>
    <s v="http://pbs.twimg.com/profile_images/3207164109/b91c4372db2f4165249a76bc85da3c9b_normal.png"/>
    <x v="236"/>
    <s v="https://twitter.com/#!/sroylee/status/1083515145345654784"/>
    <m/>
    <m/>
    <s v="1083515145345654784"/>
    <m/>
    <b v="0"/>
    <n v="0"/>
    <s v=""/>
    <b v="0"/>
    <s v="en"/>
    <m/>
    <s v=""/>
    <b v="0"/>
    <n v="3"/>
    <s v="1083398031985172480"/>
    <s v="Twitter for Android"/>
    <b v="0"/>
    <s v="1083398031985172480"/>
    <s v="Tweet"/>
    <n v="0"/>
    <n v="0"/>
    <m/>
    <m/>
    <m/>
    <m/>
    <m/>
    <m/>
    <m/>
    <m/>
    <n v="1"/>
    <s v="2"/>
    <s v="2"/>
    <n v="1"/>
    <n v="5"/>
    <n v="0"/>
    <n v="0"/>
    <n v="0"/>
    <n v="0"/>
    <n v="19"/>
    <n v="95"/>
    <n v="20"/>
  </r>
  <r>
    <s v="edumangaba"/>
    <s v="edumangaba"/>
    <m/>
    <m/>
    <m/>
    <m/>
    <m/>
    <m/>
    <m/>
    <m/>
    <s v="No"/>
    <n v="312"/>
    <m/>
    <m/>
    <x v="2"/>
    <d v="2019-01-12T14:37:38.000"/>
    <s v="BOLLEN, Johan; MAO, Huina; PEPE, Alberto. Modeling public mood and emotion: Twitter sentiment and socio-economic phenomena. Icwsm, v. 11, p. 450-453, 2011._x000a__x000a_https://t.co/2nYgc5ty0V"/>
    <s v="https://www.researchgate.net/publication/307948199_Modeling_public_mood_and_emotion_Twitter_sentiment_and_socio-economic_phenomena/amp"/>
    <s v="researchgate.net"/>
    <x v="1"/>
    <m/>
    <s v="http://pbs.twimg.com/profile_images/1041920854328836096/98sNjjjH_normal.jpg"/>
    <x v="237"/>
    <s v="https://twitter.com/#!/edumangaba/status/1084097074109521921"/>
    <m/>
    <m/>
    <s v="1084097074109521921"/>
    <s v="1083748126417215493"/>
    <b v="0"/>
    <n v="0"/>
    <s v="772557411177623552"/>
    <b v="0"/>
    <s v="en"/>
    <m/>
    <s v=""/>
    <b v="0"/>
    <n v="0"/>
    <s v=""/>
    <s v="Twitter for Android"/>
    <b v="0"/>
    <s v="1083748126417215493"/>
    <s v="Tweet"/>
    <n v="0"/>
    <n v="0"/>
    <m/>
    <m/>
    <m/>
    <m/>
    <m/>
    <m/>
    <m/>
    <m/>
    <n v="1"/>
    <s v="4"/>
    <s v="4"/>
    <n v="0"/>
    <n v="0"/>
    <n v="0"/>
    <n v="0"/>
    <n v="0"/>
    <n v="0"/>
    <n v="24"/>
    <n v="100"/>
    <n v="24"/>
  </r>
  <r>
    <s v="tylersnetwork"/>
    <s v="tylersnetwork"/>
    <m/>
    <m/>
    <m/>
    <m/>
    <m/>
    <m/>
    <m/>
    <m/>
    <s v="No"/>
    <n v="313"/>
    <m/>
    <m/>
    <x v="2"/>
    <d v="2018-12-29T20:48:11.000"/>
    <s v="Invited to serve as PC member for IEEE BigData 2018 and also for ICWSM 2018."/>
    <m/>
    <m/>
    <x v="1"/>
    <m/>
    <s v="http://pbs.twimg.com/profile_images/857808155203452928/jy5G0zmT_normal.jpg"/>
    <x v="238"/>
    <s v="https://twitter.com/#!/tylersnetwork/status/1079116893708001281"/>
    <m/>
    <m/>
    <s v="1079116893708001281"/>
    <m/>
    <b v="0"/>
    <n v="1"/>
    <s v=""/>
    <b v="0"/>
    <s v="en"/>
    <m/>
    <s v=""/>
    <b v="0"/>
    <n v="0"/>
    <s v=""/>
    <s v="Twitter Web Client"/>
    <b v="0"/>
    <s v="1079116893708001281"/>
    <s v="Tweet"/>
    <n v="0"/>
    <n v="0"/>
    <m/>
    <m/>
    <m/>
    <m/>
    <m/>
    <m/>
    <m/>
    <m/>
    <n v="1"/>
    <s v="2"/>
    <s v="2"/>
    <n v="0"/>
    <n v="0"/>
    <n v="0"/>
    <n v="0"/>
    <n v="0"/>
    <n v="0"/>
    <n v="15"/>
    <n v="100"/>
    <n v="15"/>
  </r>
  <r>
    <s v="tylersnetwork"/>
    <s v="icwsm"/>
    <m/>
    <m/>
    <m/>
    <m/>
    <m/>
    <m/>
    <m/>
    <m/>
    <s v="No"/>
    <n v="314"/>
    <m/>
    <m/>
    <x v="0"/>
    <d v="2019-01-13T19:59:46.000"/>
    <s v="RT @icwsm: Have you considered organizing an ICWSM Workshop? Workshops are great opportunities to foster interaction and exchange ideas. Su…"/>
    <m/>
    <m/>
    <x v="1"/>
    <m/>
    <s v="http://pbs.twimg.com/profile_images/857808155203452928/jy5G0zmT_normal.jpg"/>
    <x v="239"/>
    <s v="https://twitter.com/#!/tylersnetwork/status/1084540530183282688"/>
    <m/>
    <m/>
    <s v="1084540530183282688"/>
    <m/>
    <b v="0"/>
    <n v="0"/>
    <s v=""/>
    <b v="0"/>
    <s v="en"/>
    <m/>
    <s v=""/>
    <b v="0"/>
    <n v="8"/>
    <s v="1083398031985172480"/>
    <s v="Twitter Web Client"/>
    <b v="0"/>
    <s v="1083398031985172480"/>
    <s v="Tweet"/>
    <n v="0"/>
    <n v="0"/>
    <m/>
    <m/>
    <m/>
    <m/>
    <m/>
    <m/>
    <m/>
    <m/>
    <n v="1"/>
    <s v="2"/>
    <s v="2"/>
    <n v="1"/>
    <n v="5"/>
    <n v="0"/>
    <n v="0"/>
    <n v="0"/>
    <n v="0"/>
    <n v="19"/>
    <n v="95"/>
    <n v="20"/>
  </r>
  <r>
    <s v="4gwdotdotdot"/>
    <s v="kokomothegreat"/>
    <m/>
    <m/>
    <m/>
    <m/>
    <m/>
    <m/>
    <m/>
    <m/>
    <s v="No"/>
    <n v="315"/>
    <m/>
    <m/>
    <x v="1"/>
    <d v="2019-01-14T06:31:56.000"/>
    <s v="@Kokomothegreat Some depictions of the Twitter universe. 1. https://t.co/eRdhmw9GWQ 2. https://t.co/LINR7TBs1P 3. https://t.co/nZhV3QdHoa 4. https://t.co/dISUjjo2bF 5. https://t.co/7OhKRPNVgS All our Twitter activity, incl yours, is somewhere in this large-scale war for freedom."/>
    <s v="https://dash.harvard.edu/handle/1/33759251 https://medium.com/@d1gi/left-right-the-combined-post-election2016-news-ecosystem-42fc358fbc96#.hxf3lzdoo https://www.aaai.org/ocs/index.php/ICWSM/ICWSM17/paper/view/15603 http://faculty.washington.edu/kstarbi/examining-trolls-polarization.pdf https://www.knightfoundation.org/reports/disinformation-fake-news-and-influence-campaigns-on-twitter"/>
    <s v="harvard.edu medium.com aaai.org washington.edu knightfoundation.org"/>
    <x v="1"/>
    <m/>
    <s v="http://pbs.twimg.com/profile_images/434790696633921536/Wg2qKxv4_normal.jpeg"/>
    <x v="240"/>
    <s v="https://twitter.com/#!/4gwdotdotdot/status/1084699619269971969"/>
    <m/>
    <m/>
    <s v="1084699619269971969"/>
    <m/>
    <b v="0"/>
    <n v="0"/>
    <s v="881336677138128897"/>
    <b v="0"/>
    <s v="en"/>
    <m/>
    <s v=""/>
    <b v="0"/>
    <n v="0"/>
    <s v=""/>
    <s v="Twitter Lite"/>
    <b v="0"/>
    <s v="1084699619269971969"/>
    <s v="Tweet"/>
    <n v="0"/>
    <n v="0"/>
    <m/>
    <m/>
    <m/>
    <m/>
    <m/>
    <m/>
    <m/>
    <m/>
    <n v="1"/>
    <s v="27"/>
    <s v="27"/>
    <n v="1"/>
    <n v="3.7037037037037037"/>
    <n v="0"/>
    <n v="0"/>
    <n v="0"/>
    <n v="0"/>
    <n v="26"/>
    <n v="96.29629629629629"/>
    <n v="27"/>
  </r>
  <r>
    <s v="yangzhangalmo"/>
    <s v="icwsm"/>
    <m/>
    <m/>
    <m/>
    <m/>
    <m/>
    <m/>
    <m/>
    <m/>
    <s v="No"/>
    <n v="316"/>
    <m/>
    <m/>
    <x v="0"/>
    <d v="2019-01-14T16:15:26.000"/>
    <s v="I suppose the (new) pcs submission system for @icwsm allows a paper to be submitted/updated for multiple times?"/>
    <m/>
    <m/>
    <x v="1"/>
    <m/>
    <s v="http://pbs.twimg.com/profile_images/1086739464125382663/EnvM1eAc_normal.jpg"/>
    <x v="241"/>
    <s v="https://twitter.com/#!/yangzhangalmo/status/1084846460234010624"/>
    <m/>
    <m/>
    <s v="1084846460234010624"/>
    <m/>
    <b v="0"/>
    <n v="0"/>
    <s v=""/>
    <b v="0"/>
    <s v="en"/>
    <m/>
    <s v=""/>
    <b v="0"/>
    <n v="0"/>
    <s v=""/>
    <s v="Twitter for iPhone"/>
    <b v="0"/>
    <s v="1084846460234010624"/>
    <s v="Tweet"/>
    <n v="0"/>
    <n v="0"/>
    <m/>
    <m/>
    <m/>
    <m/>
    <m/>
    <m/>
    <m/>
    <m/>
    <n v="1"/>
    <s v="2"/>
    <s v="2"/>
    <n v="0"/>
    <n v="0"/>
    <n v="0"/>
    <n v="0"/>
    <n v="0"/>
    <n v="0"/>
    <n v="19"/>
    <n v="100"/>
    <n v="19"/>
  </r>
  <r>
    <s v="jhblackb"/>
    <s v="cerenbudak"/>
    <m/>
    <m/>
    <m/>
    <m/>
    <m/>
    <m/>
    <m/>
    <m/>
    <s v="No"/>
    <n v="317"/>
    <m/>
    <m/>
    <x v="0"/>
    <d v="2019-01-14T17:44:45.000"/>
    <s v="RT @cerenbudak: Just a reminder that the #ICWSM deadline for full/social science/demo/poster/dataset papers is January 15. For submission i…"/>
    <m/>
    <m/>
    <x v="10"/>
    <m/>
    <s v="http://pbs.twimg.com/profile_images/841803825665187841/-Ok2hipH_normal.jpg"/>
    <x v="242"/>
    <s v="https://twitter.com/#!/jhblackb/status/1084868939673411586"/>
    <m/>
    <m/>
    <s v="1084868939673411586"/>
    <m/>
    <b v="0"/>
    <n v="0"/>
    <s v=""/>
    <b v="0"/>
    <s v="en"/>
    <m/>
    <s v=""/>
    <b v="0"/>
    <n v="13"/>
    <s v="1084845998931959808"/>
    <s v="Twitter Web Client"/>
    <b v="0"/>
    <s v="1084845998931959808"/>
    <s v="Tweet"/>
    <n v="0"/>
    <n v="0"/>
    <m/>
    <m/>
    <m/>
    <m/>
    <m/>
    <m/>
    <m/>
    <m/>
    <n v="1"/>
    <s v="2"/>
    <s v="2"/>
    <n v="0"/>
    <n v="0"/>
    <n v="0"/>
    <n v="0"/>
    <n v="0"/>
    <n v="0"/>
    <n v="23"/>
    <n v="100"/>
    <n v="23"/>
  </r>
  <r>
    <s v="ciro"/>
    <s v="icwsm"/>
    <m/>
    <m/>
    <m/>
    <m/>
    <m/>
    <m/>
    <m/>
    <m/>
    <s v="No"/>
    <n v="318"/>
    <m/>
    <m/>
    <x v="0"/>
    <d v="2019-01-05T11:28:23.000"/>
    <s v="RT @icwsm: Publish your dataset with @icwsm 2019 - open data, open science, more citations! :)_x000a__x000a_More info: https://t.co/3NHKqDrbFc (deadlinâ€¦"/>
    <s v="https://www.icwsm.org/2019/submitting/datasets/"/>
    <s v="icwsm.org"/>
    <x v="1"/>
    <m/>
    <s v="http://pbs.twimg.com/profile_images/56071111/ciro_normal.jpg"/>
    <x v="243"/>
    <s v="https://twitter.com/#!/ciro/status/1081512732808146950"/>
    <m/>
    <m/>
    <s v="1081512732808146950"/>
    <m/>
    <b v="0"/>
    <n v="0"/>
    <s v=""/>
    <b v="0"/>
    <s v="en"/>
    <m/>
    <s v=""/>
    <b v="0"/>
    <n v="20"/>
    <s v="1081477989534220288"/>
    <s v="Twitter for iPhone"/>
    <b v="0"/>
    <s v="1081477989534220288"/>
    <s v="Tweet"/>
    <n v="0"/>
    <n v="0"/>
    <m/>
    <m/>
    <m/>
    <m/>
    <m/>
    <m/>
    <m/>
    <m/>
    <n v="1"/>
    <s v="2"/>
    <s v="2"/>
    <n v="0"/>
    <n v="0"/>
    <n v="0"/>
    <n v="0"/>
    <n v="0"/>
    <n v="0"/>
    <n v="17"/>
    <n v="100"/>
    <n v="17"/>
  </r>
  <r>
    <s v="ciro"/>
    <s v="cerenbudak"/>
    <m/>
    <m/>
    <m/>
    <m/>
    <m/>
    <m/>
    <m/>
    <m/>
    <s v="No"/>
    <n v="319"/>
    <m/>
    <m/>
    <x v="0"/>
    <d v="2019-01-14T19:08:19.000"/>
    <s v="RT @cerenbudak: Just a reminder that the #ICWSM deadline for full/social science/demo/poster/dataset papers is January 15. For submission i…"/>
    <m/>
    <m/>
    <x v="10"/>
    <m/>
    <s v="http://pbs.twimg.com/profile_images/56071111/ciro_normal.jpg"/>
    <x v="244"/>
    <s v="https://twitter.com/#!/ciro/status/1084889966709231616"/>
    <m/>
    <m/>
    <s v="1084889966709231616"/>
    <m/>
    <b v="0"/>
    <n v="0"/>
    <s v=""/>
    <b v="0"/>
    <s v="en"/>
    <m/>
    <s v=""/>
    <b v="0"/>
    <n v="13"/>
    <s v="1084845998931959808"/>
    <s v="Twitter for iPhone"/>
    <b v="0"/>
    <s v="1084845998931959808"/>
    <s v="Tweet"/>
    <n v="0"/>
    <n v="0"/>
    <m/>
    <m/>
    <m/>
    <m/>
    <m/>
    <m/>
    <m/>
    <m/>
    <n v="1"/>
    <s v="2"/>
    <s v="2"/>
    <n v="0"/>
    <n v="0"/>
    <n v="0"/>
    <n v="0"/>
    <n v="0"/>
    <n v="0"/>
    <n v="23"/>
    <n v="100"/>
    <n v="23"/>
  </r>
  <r>
    <s v="cchelmis"/>
    <s v="icwsm"/>
    <m/>
    <m/>
    <m/>
    <m/>
    <m/>
    <m/>
    <m/>
    <m/>
    <s v="No"/>
    <n v="320"/>
    <m/>
    <m/>
    <x v="0"/>
    <d v="2019-01-14T20:20:37.000"/>
    <s v="#datasharing has never been a top priority for #researchers. With citable #dataset papers @icwsm this can change. I'd welcome more #CS #conferences to opt for such types of contributions_x000a_#DataScience #AcademicTwitter #data4research #academia"/>
    <m/>
    <m/>
    <x v="11"/>
    <m/>
    <s v="http://pbs.twimg.com/profile_images/3598616155/50db18fc5c8565a3cc7fd8c7d6cf73ed_normal.jpeg"/>
    <x v="245"/>
    <s v="https://twitter.com/#!/cchelmis/status/1084908162380193792"/>
    <m/>
    <m/>
    <s v="1084908162380193792"/>
    <m/>
    <b v="0"/>
    <n v="1"/>
    <s v=""/>
    <b v="0"/>
    <s v="en"/>
    <m/>
    <s v=""/>
    <b v="0"/>
    <n v="0"/>
    <s v=""/>
    <s v="Twitter for Android"/>
    <b v="0"/>
    <s v="1084908162380193792"/>
    <s v="Tweet"/>
    <n v="0"/>
    <n v="0"/>
    <m/>
    <m/>
    <m/>
    <m/>
    <m/>
    <m/>
    <m/>
    <m/>
    <n v="1"/>
    <s v="2"/>
    <s v="2"/>
    <n v="2"/>
    <n v="6.0606060606060606"/>
    <n v="0"/>
    <n v="0"/>
    <n v="0"/>
    <n v="0"/>
    <n v="31"/>
    <n v="93.93939393939394"/>
    <n v="33"/>
  </r>
  <r>
    <s v="cervisiarius"/>
    <s v="icwsm"/>
    <m/>
    <m/>
    <m/>
    <m/>
    <m/>
    <m/>
    <m/>
    <m/>
    <s v="No"/>
    <n v="321"/>
    <m/>
    <m/>
    <x v="0"/>
    <d v="2019-01-14T20:23:41.000"/>
    <s v="RT @icwsm: Have you considered organizing an ICWSM Workshop? Workshops are great opportunities to foster interaction and exchange ideas. Su…"/>
    <m/>
    <m/>
    <x v="1"/>
    <m/>
    <s v="http://pbs.twimg.com/profile_images/847511340935757824/7zTrlT8R_normal.jpg"/>
    <x v="246"/>
    <s v="https://twitter.com/#!/cervisiarius/status/1084908936015343616"/>
    <m/>
    <m/>
    <s v="1084908936015343616"/>
    <m/>
    <b v="0"/>
    <n v="0"/>
    <s v=""/>
    <b v="0"/>
    <s v="en"/>
    <m/>
    <s v=""/>
    <b v="0"/>
    <n v="9"/>
    <s v="1083398031985172480"/>
    <s v="Twitter Web Client"/>
    <b v="0"/>
    <s v="1083398031985172480"/>
    <s v="Tweet"/>
    <n v="0"/>
    <n v="0"/>
    <m/>
    <m/>
    <m/>
    <m/>
    <m/>
    <m/>
    <m/>
    <m/>
    <n v="1"/>
    <s v="2"/>
    <s v="2"/>
    <n v="1"/>
    <n v="5"/>
    <n v="0"/>
    <n v="0"/>
    <n v="0"/>
    <n v="0"/>
    <n v="19"/>
    <n v="95"/>
    <n v="20"/>
  </r>
  <r>
    <s v="winteram"/>
    <s v="icwsm"/>
    <m/>
    <m/>
    <m/>
    <m/>
    <m/>
    <m/>
    <m/>
    <m/>
    <s v="No"/>
    <n v="322"/>
    <m/>
    <m/>
    <x v="0"/>
    <d v="2019-01-05T14:11:18.000"/>
    <s v="RT @icwsm: Publish your dataset with @icwsm 2019 - open data, open science, more citations! :)_x000a__x000a_More info: https://t.co/3NHKqDrbFc (deadlinâ€¦"/>
    <s v="https://www.icwsm.org/2019/submitting/datasets/"/>
    <s v="icwsm.org"/>
    <x v="1"/>
    <m/>
    <s v="http://pbs.twimg.com/profile_images/2820996416/5cdddcba9eaee0880bb5d99c1e4e60cc_normal.jpeg"/>
    <x v="247"/>
    <s v="https://twitter.com/#!/winteram/status/1081553733228658690"/>
    <m/>
    <m/>
    <s v="1081553733228658690"/>
    <m/>
    <b v="0"/>
    <n v="0"/>
    <s v=""/>
    <b v="0"/>
    <s v="en"/>
    <m/>
    <s v=""/>
    <b v="0"/>
    <n v="20"/>
    <s v="1081477989534220288"/>
    <s v="Twitter for iPad"/>
    <b v="0"/>
    <s v="1081477989534220288"/>
    <s v="Tweet"/>
    <n v="0"/>
    <n v="0"/>
    <m/>
    <m/>
    <m/>
    <m/>
    <m/>
    <m/>
    <m/>
    <m/>
    <n v="2"/>
    <s v="2"/>
    <s v="2"/>
    <n v="0"/>
    <n v="0"/>
    <n v="0"/>
    <n v="0"/>
    <n v="0"/>
    <n v="0"/>
    <n v="17"/>
    <n v="100"/>
    <n v="17"/>
  </r>
  <r>
    <s v="winteram"/>
    <s v="icwsm"/>
    <m/>
    <m/>
    <m/>
    <m/>
    <m/>
    <m/>
    <m/>
    <m/>
    <s v="No"/>
    <n v="323"/>
    <m/>
    <m/>
    <x v="0"/>
    <d v="2019-01-11T02:45:13.000"/>
    <s v="RT @icwsm: Have you considered organizing an ICWSM Workshop? Workshops are great opportunities to foster interaction and exchange ideas. Su…"/>
    <m/>
    <m/>
    <x v="1"/>
    <m/>
    <s v="http://pbs.twimg.com/profile_images/2820996416/5cdddcba9eaee0880bb5d99c1e4e60cc_normal.jpeg"/>
    <x v="248"/>
    <s v="https://twitter.com/#!/winteram/status/1083555401713430529"/>
    <m/>
    <m/>
    <s v="1083555401713430529"/>
    <m/>
    <b v="0"/>
    <n v="0"/>
    <s v=""/>
    <b v="0"/>
    <s v="en"/>
    <m/>
    <s v=""/>
    <b v="0"/>
    <n v="6"/>
    <s v="1083398031985172480"/>
    <s v="Twitter for iPad"/>
    <b v="0"/>
    <s v="1083398031985172480"/>
    <s v="Tweet"/>
    <n v="0"/>
    <n v="0"/>
    <m/>
    <m/>
    <m/>
    <m/>
    <m/>
    <m/>
    <m/>
    <m/>
    <n v="2"/>
    <s v="2"/>
    <s v="2"/>
    <n v="1"/>
    <n v="5"/>
    <n v="0"/>
    <n v="0"/>
    <n v="0"/>
    <n v="0"/>
    <n v="19"/>
    <n v="95"/>
    <n v="20"/>
  </r>
  <r>
    <s v="winteram"/>
    <s v="cerenbudak"/>
    <m/>
    <m/>
    <m/>
    <m/>
    <m/>
    <m/>
    <m/>
    <m/>
    <s v="No"/>
    <n v="324"/>
    <m/>
    <m/>
    <x v="0"/>
    <d v="2019-01-14T20:32:02.000"/>
    <s v="RT @cerenbudak: Just a reminder that the #ICWSM deadline for full/social science/demo/poster/dataset papers is January 15. For submission i…"/>
    <m/>
    <m/>
    <x v="10"/>
    <m/>
    <s v="http://pbs.twimg.com/profile_images/2820996416/5cdddcba9eaee0880bb5d99c1e4e60cc_normal.jpeg"/>
    <x v="249"/>
    <s v="https://twitter.com/#!/winteram/status/1084911036887490560"/>
    <m/>
    <m/>
    <s v="1084911036887490560"/>
    <m/>
    <b v="0"/>
    <n v="0"/>
    <s v=""/>
    <b v="0"/>
    <s v="en"/>
    <m/>
    <s v=""/>
    <b v="0"/>
    <n v="13"/>
    <s v="1084845998931959808"/>
    <s v="Twitter for iPhone"/>
    <b v="0"/>
    <s v="1084845998931959808"/>
    <s v="Tweet"/>
    <n v="0"/>
    <n v="0"/>
    <m/>
    <m/>
    <m/>
    <m/>
    <m/>
    <m/>
    <m/>
    <m/>
    <n v="1"/>
    <s v="2"/>
    <s v="2"/>
    <n v="0"/>
    <n v="0"/>
    <n v="0"/>
    <n v="0"/>
    <n v="0"/>
    <n v="0"/>
    <n v="23"/>
    <n v="100"/>
    <n v="23"/>
  </r>
  <r>
    <s v="emrecalisir"/>
    <s v="cerenbudak"/>
    <m/>
    <m/>
    <m/>
    <m/>
    <m/>
    <m/>
    <m/>
    <m/>
    <s v="No"/>
    <n v="325"/>
    <m/>
    <m/>
    <x v="0"/>
    <d v="2019-01-14T20:35:06.000"/>
    <s v="RT @cerenbudak: Just a reminder that the #ICWSM deadline for full/social science/demo/poster/dataset papers is January 15. For submission i…"/>
    <m/>
    <m/>
    <x v="10"/>
    <m/>
    <s v="http://pbs.twimg.com/profile_images/1025090581939347456/7d3_UhBS_normal.jpg"/>
    <x v="250"/>
    <s v="https://twitter.com/#!/emrecalisir/status/1084911806773161986"/>
    <m/>
    <m/>
    <s v="1084911806773161986"/>
    <m/>
    <b v="0"/>
    <n v="0"/>
    <s v=""/>
    <b v="0"/>
    <s v="en"/>
    <m/>
    <s v=""/>
    <b v="0"/>
    <n v="13"/>
    <s v="1084845998931959808"/>
    <s v="Twitter Web Client"/>
    <b v="0"/>
    <s v="1084845998931959808"/>
    <s v="Tweet"/>
    <n v="0"/>
    <n v="0"/>
    <m/>
    <m/>
    <m/>
    <m/>
    <m/>
    <m/>
    <m/>
    <m/>
    <n v="1"/>
    <s v="2"/>
    <s v="2"/>
    <n v="0"/>
    <n v="0"/>
    <n v="0"/>
    <n v="0"/>
    <n v="0"/>
    <n v="0"/>
    <n v="23"/>
    <n v="100"/>
    <n v="23"/>
  </r>
  <r>
    <s v="codybuntain"/>
    <s v="cerenbudak"/>
    <m/>
    <m/>
    <m/>
    <m/>
    <m/>
    <m/>
    <m/>
    <m/>
    <s v="No"/>
    <n v="326"/>
    <m/>
    <m/>
    <x v="0"/>
    <d v="2019-01-14T21:08:28.000"/>
    <s v="RT @cerenbudak: Just a reminder that the #ICWSM deadline for full/social science/demo/poster/dataset papers is January 15. For submission i…"/>
    <m/>
    <m/>
    <x v="10"/>
    <m/>
    <s v="http://pbs.twimg.com/profile_images/720332841305812992/Raq_tVbf_normal.jpg"/>
    <x v="251"/>
    <s v="https://twitter.com/#!/codybuntain/status/1084920204298194945"/>
    <m/>
    <m/>
    <s v="1084920204298194945"/>
    <m/>
    <b v="0"/>
    <n v="0"/>
    <s v=""/>
    <b v="0"/>
    <s v="en"/>
    <m/>
    <s v=""/>
    <b v="0"/>
    <n v="13"/>
    <s v="1084845998931959808"/>
    <s v="Twitter for iPhone"/>
    <b v="0"/>
    <s v="1084845998931959808"/>
    <s v="Tweet"/>
    <n v="0"/>
    <n v="0"/>
    <m/>
    <m/>
    <m/>
    <m/>
    <m/>
    <m/>
    <m/>
    <m/>
    <n v="1"/>
    <s v="2"/>
    <s v="2"/>
    <n v="0"/>
    <n v="0"/>
    <n v="0"/>
    <n v="0"/>
    <n v="0"/>
    <n v="0"/>
    <n v="23"/>
    <n v="100"/>
    <n v="23"/>
  </r>
  <r>
    <s v="akbari59"/>
    <s v="arxiv_org"/>
    <m/>
    <m/>
    <m/>
    <m/>
    <m/>
    <m/>
    <m/>
    <m/>
    <s v="No"/>
    <n v="327"/>
    <m/>
    <m/>
    <x v="0"/>
    <d v="2018-12-05T15:09:56.000"/>
    <s v="Our ICWSM paper on Profiling Web Communities of Diabetic Patients is now available on @arxiv_org https://t.co/OUdRgUEx9f https://t.co/ZtZc8NleO6"/>
    <s v="http://arxiv.org/abs/1812.00912"/>
    <s v="arxiv.org"/>
    <x v="1"/>
    <s v="https://pbs.twimg.com/media/DtqXfFJXQAEDItp.jpg"/>
    <s v="https://pbs.twimg.com/media/DtqXfFJXQAEDItp.jpg"/>
    <x v="252"/>
    <s v="https://twitter.com/#!/akbari59/status/1070334463882743810"/>
    <m/>
    <m/>
    <s v="1070334463882743810"/>
    <m/>
    <b v="0"/>
    <n v="8"/>
    <s v=""/>
    <b v="0"/>
    <s v="en"/>
    <m/>
    <s v=""/>
    <b v="0"/>
    <n v="0"/>
    <s v=""/>
    <s v="Twitter Web Client"/>
    <b v="0"/>
    <s v="1070334463882743810"/>
    <s v="Tweet"/>
    <n v="0"/>
    <n v="0"/>
    <m/>
    <m/>
    <m/>
    <m/>
    <m/>
    <m/>
    <m/>
    <m/>
    <n v="1"/>
    <s v="2"/>
    <s v="2"/>
    <n v="1"/>
    <n v="6.666666666666667"/>
    <n v="0"/>
    <n v="0"/>
    <n v="0"/>
    <n v="0"/>
    <n v="14"/>
    <n v="93.33333333333333"/>
    <n v="15"/>
  </r>
  <r>
    <s v="akbari59"/>
    <s v="cerenbudak"/>
    <m/>
    <m/>
    <m/>
    <m/>
    <m/>
    <m/>
    <m/>
    <m/>
    <s v="No"/>
    <n v="328"/>
    <m/>
    <m/>
    <x v="0"/>
    <d v="2019-01-14T23:24:12.000"/>
    <s v="RT @cerenbudak: Just a reminder that the #ICWSM deadline for full/social science/demo/poster/dataset papers is January 15. For submission i…"/>
    <m/>
    <m/>
    <x v="10"/>
    <m/>
    <s v="http://pbs.twimg.com/profile_images/1040612291782344704/jVkDqFUv_normal.jpg"/>
    <x v="253"/>
    <s v="https://twitter.com/#!/akbari59/status/1084954361875316736"/>
    <m/>
    <m/>
    <s v="1084954361875316736"/>
    <m/>
    <b v="0"/>
    <n v="0"/>
    <s v=""/>
    <b v="0"/>
    <s v="en"/>
    <m/>
    <s v=""/>
    <b v="0"/>
    <n v="13"/>
    <s v="1084845998931959808"/>
    <s v="Twitter for Android"/>
    <b v="0"/>
    <s v="1084845998931959808"/>
    <s v="Tweet"/>
    <n v="0"/>
    <n v="0"/>
    <m/>
    <m/>
    <m/>
    <m/>
    <m/>
    <m/>
    <m/>
    <m/>
    <n v="1"/>
    <s v="2"/>
    <s v="2"/>
    <n v="0"/>
    <n v="0"/>
    <n v="0"/>
    <n v="0"/>
    <n v="0"/>
    <n v="0"/>
    <n v="23"/>
    <n v="100"/>
    <n v="23"/>
  </r>
  <r>
    <s v="gokhan_kul"/>
    <s v="cerenbudak"/>
    <m/>
    <m/>
    <m/>
    <m/>
    <m/>
    <m/>
    <m/>
    <m/>
    <s v="No"/>
    <n v="329"/>
    <m/>
    <m/>
    <x v="0"/>
    <d v="2019-01-14T23:29:52.000"/>
    <s v="RT @cerenbudak: Just a reminder that the #ICWSM deadline for full/social science/demo/poster/dataset papers is January 15. For submission i…"/>
    <m/>
    <m/>
    <x v="10"/>
    <m/>
    <s v="http://pbs.twimg.com/profile_images/1017632076106002432/jDamgkFp_normal.jpg"/>
    <x v="254"/>
    <s v="https://twitter.com/#!/gokhan_kul/status/1084955790631411712"/>
    <m/>
    <m/>
    <s v="1084955790631411712"/>
    <m/>
    <b v="0"/>
    <n v="0"/>
    <s v=""/>
    <b v="0"/>
    <s v="en"/>
    <m/>
    <s v=""/>
    <b v="0"/>
    <n v="13"/>
    <s v="1084845998931959808"/>
    <s v="Twitter for iPhone"/>
    <b v="0"/>
    <s v="1084845998931959808"/>
    <s v="Tweet"/>
    <n v="0"/>
    <n v="0"/>
    <m/>
    <m/>
    <m/>
    <m/>
    <m/>
    <m/>
    <m/>
    <m/>
    <n v="1"/>
    <s v="2"/>
    <s v="2"/>
    <n v="0"/>
    <n v="0"/>
    <n v="0"/>
    <n v="0"/>
    <n v="0"/>
    <n v="0"/>
    <n v="23"/>
    <n v="100"/>
    <n v="23"/>
  </r>
  <r>
    <s v="jakehofman"/>
    <s v="cerenbudak"/>
    <m/>
    <m/>
    <m/>
    <m/>
    <m/>
    <m/>
    <m/>
    <m/>
    <s v="No"/>
    <n v="330"/>
    <m/>
    <m/>
    <x v="0"/>
    <d v="2019-01-15T02:19:51.000"/>
    <s v="RT @cerenbudak: Just a reminder that the #ICWSM deadline for full/social science/demo/poster/dataset papers is January 15. For submission i…"/>
    <m/>
    <m/>
    <x v="10"/>
    <m/>
    <s v="http://pbs.twimg.com/profile_images/71044209/jmh_dot_normal.jpg"/>
    <x v="255"/>
    <s v="https://twitter.com/#!/jakehofman/status/1084998568191115272"/>
    <m/>
    <m/>
    <s v="1084998568191115272"/>
    <m/>
    <b v="0"/>
    <n v="0"/>
    <s v=""/>
    <b v="0"/>
    <s v="en"/>
    <m/>
    <s v=""/>
    <b v="0"/>
    <n v="18"/>
    <s v="1084845998931959808"/>
    <s v="Tweetbot for Mac"/>
    <b v="0"/>
    <s v="1084845998931959808"/>
    <s v="Tweet"/>
    <n v="0"/>
    <n v="0"/>
    <m/>
    <m/>
    <m/>
    <m/>
    <m/>
    <m/>
    <m/>
    <m/>
    <n v="1"/>
    <s v="2"/>
    <s v="2"/>
    <n v="0"/>
    <n v="0"/>
    <n v="0"/>
    <n v="0"/>
    <n v="0"/>
    <n v="0"/>
    <n v="23"/>
    <n v="100"/>
    <n v="23"/>
  </r>
  <r>
    <s v="aekpalakorn"/>
    <s v="cerenbudak"/>
    <m/>
    <m/>
    <m/>
    <m/>
    <m/>
    <m/>
    <m/>
    <m/>
    <s v="No"/>
    <n v="331"/>
    <m/>
    <m/>
    <x v="0"/>
    <d v="2019-01-15T04:21:40.000"/>
    <s v="RT @cerenbudak: Just a reminder that the #ICWSM deadline for full/social science/demo/poster/dataset papers is January 15. For submission i…"/>
    <m/>
    <m/>
    <x v="10"/>
    <m/>
    <s v="http://pbs.twimg.com/profile_images/634559746830266368/DSL2nEU0_normal.png"/>
    <x v="256"/>
    <s v="https://twitter.com/#!/aekpalakorn/status/1085029222895079424"/>
    <m/>
    <m/>
    <s v="1085029222895079424"/>
    <m/>
    <b v="0"/>
    <n v="0"/>
    <s v=""/>
    <b v="0"/>
    <s v="en"/>
    <m/>
    <s v=""/>
    <b v="0"/>
    <n v="18"/>
    <s v="1084845998931959808"/>
    <s v="Twitter for Android"/>
    <b v="0"/>
    <s v="1084845998931959808"/>
    <s v="Tweet"/>
    <n v="0"/>
    <n v="0"/>
    <m/>
    <m/>
    <m/>
    <m/>
    <m/>
    <m/>
    <m/>
    <m/>
    <n v="1"/>
    <s v="2"/>
    <s v="2"/>
    <n v="0"/>
    <n v="0"/>
    <n v="0"/>
    <n v="0"/>
    <n v="0"/>
    <n v="0"/>
    <n v="23"/>
    <n v="100"/>
    <n v="23"/>
  </r>
  <r>
    <s v="emrek"/>
    <s v="icwsm"/>
    <m/>
    <m/>
    <m/>
    <m/>
    <m/>
    <m/>
    <m/>
    <m/>
    <s v="No"/>
    <n v="332"/>
    <m/>
    <m/>
    <x v="0"/>
    <d v="2019-01-05T16:38:45.000"/>
    <s v="RT @icwsm: Publish your dataset with @icwsm 2019 - open data, open science, more citations! :)_x000a__x000a_More info: https://t.co/3NHKqDrbFc (deadlinâ€¦"/>
    <s v="https://www.icwsm.org/2019/submitting/datasets/"/>
    <s v="icwsm.org"/>
    <x v="1"/>
    <m/>
    <s v="http://pbs.twimg.com/profile_images/921869485425885184/UXTl2-ZN_normal.jpg"/>
    <x v="257"/>
    <s v="https://twitter.com/#!/emrek/status/1081590838772170752"/>
    <m/>
    <m/>
    <s v="1081590838772170752"/>
    <m/>
    <b v="0"/>
    <n v="0"/>
    <s v=""/>
    <b v="0"/>
    <s v="en"/>
    <m/>
    <s v=""/>
    <b v="0"/>
    <n v="20"/>
    <s v="1081477989534220288"/>
    <s v="Twitter for iPhone"/>
    <b v="0"/>
    <s v="1081477989534220288"/>
    <s v="Tweet"/>
    <n v="0"/>
    <n v="0"/>
    <m/>
    <m/>
    <m/>
    <m/>
    <m/>
    <m/>
    <m/>
    <m/>
    <n v="2"/>
    <s v="2"/>
    <s v="2"/>
    <n v="0"/>
    <n v="0"/>
    <n v="0"/>
    <n v="0"/>
    <n v="0"/>
    <n v="0"/>
    <n v="17"/>
    <n v="100"/>
    <n v="17"/>
  </r>
  <r>
    <s v="emrek"/>
    <s v="icwsm"/>
    <m/>
    <m/>
    <m/>
    <m/>
    <m/>
    <m/>
    <m/>
    <m/>
    <s v="No"/>
    <n v="333"/>
    <m/>
    <m/>
    <x v="0"/>
    <d v="2019-01-11T00:03:23.000"/>
    <s v="RT @icwsm: Have you considered organizing an ICWSM Workshop? Workshops are great opportunities to foster interaction and exchange ideas. Su…"/>
    <m/>
    <m/>
    <x v="1"/>
    <m/>
    <s v="http://pbs.twimg.com/profile_images/921869485425885184/UXTl2-ZN_normal.jpg"/>
    <x v="258"/>
    <s v="https://twitter.com/#!/emrek/status/1083514672223969280"/>
    <m/>
    <m/>
    <s v="1083514672223969280"/>
    <m/>
    <b v="0"/>
    <n v="0"/>
    <s v=""/>
    <b v="0"/>
    <s v="en"/>
    <m/>
    <s v=""/>
    <b v="0"/>
    <n v="3"/>
    <s v="1083398031985172480"/>
    <s v="Twitter for iPhone"/>
    <b v="0"/>
    <s v="1083398031985172480"/>
    <s v="Tweet"/>
    <n v="0"/>
    <n v="0"/>
    <m/>
    <m/>
    <m/>
    <m/>
    <m/>
    <m/>
    <m/>
    <m/>
    <n v="2"/>
    <s v="2"/>
    <s v="2"/>
    <n v="1"/>
    <n v="5"/>
    <n v="0"/>
    <n v="0"/>
    <n v="0"/>
    <n v="0"/>
    <n v="19"/>
    <n v="95"/>
    <n v="20"/>
  </r>
  <r>
    <s v="emrek"/>
    <s v="cerenbudak"/>
    <m/>
    <m/>
    <m/>
    <m/>
    <m/>
    <m/>
    <m/>
    <m/>
    <s v="No"/>
    <n v="334"/>
    <m/>
    <m/>
    <x v="0"/>
    <d v="2019-01-15T10:07:42.000"/>
    <s v="RT @cerenbudak: Just a reminder that the #ICWSM deadline for full/social science/demo/poster/dataset papers is January 15. For submission i…"/>
    <m/>
    <m/>
    <x v="10"/>
    <m/>
    <s v="http://pbs.twimg.com/profile_images/921869485425885184/UXTl2-ZN_normal.jpg"/>
    <x v="259"/>
    <s v="https://twitter.com/#!/emrek/status/1085116306049912832"/>
    <m/>
    <m/>
    <s v="1085116306049912832"/>
    <m/>
    <b v="0"/>
    <n v="0"/>
    <s v=""/>
    <b v="0"/>
    <s v="en"/>
    <m/>
    <s v=""/>
    <b v="0"/>
    <n v="18"/>
    <s v="1084845998931959808"/>
    <s v="Twitter for iPhone"/>
    <b v="0"/>
    <s v="1084845998931959808"/>
    <s v="Tweet"/>
    <n v="0"/>
    <n v="0"/>
    <m/>
    <m/>
    <m/>
    <m/>
    <m/>
    <m/>
    <m/>
    <m/>
    <n v="1"/>
    <s v="2"/>
    <s v="2"/>
    <n v="0"/>
    <n v="0"/>
    <n v="0"/>
    <n v="0"/>
    <n v="0"/>
    <n v="0"/>
    <n v="23"/>
    <n v="100"/>
    <n v="23"/>
  </r>
  <r>
    <s v="feedkoko"/>
    <s v="icwsm"/>
    <m/>
    <m/>
    <m/>
    <m/>
    <m/>
    <m/>
    <m/>
    <m/>
    <s v="No"/>
    <n v="335"/>
    <m/>
    <m/>
    <x v="0"/>
    <d v="2019-01-16T11:19:26.000"/>
    <s v="That annual post-#icwsm-deadline feeling. What do I do now?_x000a__x000a_@icwsm #academictwitter https://t.co/xoaZmAyD7H"/>
    <m/>
    <m/>
    <x v="12"/>
    <s v="https://pbs.twimg.com/tweet_video_thumb/DxB1hznV4AEFikm.jpg"/>
    <s v="https://pbs.twimg.com/tweet_video_thumb/DxB1hznV4AEFikm.jpg"/>
    <x v="260"/>
    <s v="https://twitter.com/#!/feedkoko/status/1085496745813929989"/>
    <m/>
    <m/>
    <s v="1085496745813929989"/>
    <m/>
    <b v="0"/>
    <n v="0"/>
    <s v=""/>
    <b v="0"/>
    <s v="en"/>
    <m/>
    <s v=""/>
    <b v="0"/>
    <n v="0"/>
    <s v=""/>
    <s v="Twitter Lite"/>
    <b v="0"/>
    <s v="1085496745813929989"/>
    <s v="Tweet"/>
    <n v="0"/>
    <n v="0"/>
    <m/>
    <m/>
    <m/>
    <m/>
    <m/>
    <m/>
    <m/>
    <m/>
    <n v="1"/>
    <s v="2"/>
    <s v="2"/>
    <n v="0"/>
    <n v="0"/>
    <n v="0"/>
    <n v="0"/>
    <n v="0"/>
    <n v="0"/>
    <n v="13"/>
    <n v="100"/>
    <n v="13"/>
  </r>
  <r>
    <s v="netsci15"/>
    <s v="jurgenpfeffer"/>
    <m/>
    <m/>
    <m/>
    <m/>
    <m/>
    <m/>
    <m/>
    <m/>
    <s v="No"/>
    <n v="336"/>
    <m/>
    <m/>
    <x v="0"/>
    <d v="2019-01-16T15:17:50.000"/>
    <s v="RT @JurgenPfeffer: Jan 15, 2019 is over Anywhere on Earth (AoE) - Thanks for all the 2019 ICWSM submissions! Now the work is on our great r…"/>
    <m/>
    <m/>
    <x v="1"/>
    <m/>
    <s v="http://pbs.twimg.com/profile_images/474959031799279616/dEaeLzrt_normal.jpeg"/>
    <x v="261"/>
    <s v="https://twitter.com/#!/netsci15/status/1085556742904262659"/>
    <m/>
    <m/>
    <s v="1085556742904262659"/>
    <m/>
    <b v="0"/>
    <n v="0"/>
    <s v=""/>
    <b v="0"/>
    <s v="en"/>
    <m/>
    <s v=""/>
    <b v="0"/>
    <n v="3"/>
    <s v="1085544065846988800"/>
    <s v="Twitter Web Client"/>
    <b v="0"/>
    <s v="1085544065846988800"/>
    <s v="Tweet"/>
    <n v="0"/>
    <n v="0"/>
    <m/>
    <m/>
    <m/>
    <m/>
    <m/>
    <m/>
    <m/>
    <m/>
    <n v="1"/>
    <s v="2"/>
    <s v="2"/>
    <n v="2"/>
    <n v="7.6923076923076925"/>
    <n v="0"/>
    <n v="0"/>
    <n v="0"/>
    <n v="0"/>
    <n v="24"/>
    <n v="92.3076923076923"/>
    <n v="26"/>
  </r>
  <r>
    <s v="icwsm"/>
    <s v="derek"/>
    <m/>
    <m/>
    <m/>
    <m/>
    <m/>
    <m/>
    <m/>
    <m/>
    <s v="No"/>
    <n v="337"/>
    <m/>
    <m/>
    <x v="0"/>
    <d v="2019-01-05T09:10:20.000"/>
    <s v="Publish your dataset with @icwsm 2019 - open data, open science, more citations! :)_x000a__x000a_More info: https://t.co/3NHKqDrbFc (deadline: Jan 15, 2019)_x000a__x000a_Your Data Co-Chairs: @katja_mat @clauwa @derek https://t.co/SNFB93okrR"/>
    <s v="https://www.icwsm.org/2019/submitting/datasets/"/>
    <s v="icwsm.org"/>
    <x v="1"/>
    <s v="https://pbs.twimg.com/media/DwItRhLX4AE8IiH.jpg"/>
    <s v="https://pbs.twimg.com/media/DwItRhLX4AE8IiH.jpg"/>
    <x v="262"/>
    <s v="https://twitter.com/#!/icwsm/status/1081477989534220288"/>
    <m/>
    <m/>
    <s v="1081477989534220288"/>
    <m/>
    <b v="0"/>
    <n v="6"/>
    <s v=""/>
    <b v="0"/>
    <s v="en"/>
    <m/>
    <s v=""/>
    <b v="0"/>
    <n v="2"/>
    <s v=""/>
    <s v="Twitter Web Client"/>
    <b v="0"/>
    <s v="1081477989534220288"/>
    <s v="Tweet"/>
    <n v="0"/>
    <n v="0"/>
    <m/>
    <m/>
    <m/>
    <m/>
    <m/>
    <m/>
    <m/>
    <m/>
    <n v="1"/>
    <s v="2"/>
    <s v="2"/>
    <m/>
    <m/>
    <m/>
    <m/>
    <m/>
    <m/>
    <m/>
    <m/>
    <m/>
  </r>
  <r>
    <s v="shawnmjones"/>
    <s v="icwsm"/>
    <m/>
    <m/>
    <m/>
    <m/>
    <m/>
    <m/>
    <m/>
    <m/>
    <s v="No"/>
    <n v="338"/>
    <m/>
    <m/>
    <x v="0"/>
    <d v="2019-01-05T15:46:47.000"/>
    <s v="RT @icwsm: Publish your dataset with @icwsm 2019 - open data, open science, more citations! :)_x000a__x000a_More info: https://t.co/3NHKqDrbFc (deadlinâ€¦"/>
    <s v="https://www.icwsm.org/2019/submitting/datasets/"/>
    <s v="icwsm.org"/>
    <x v="1"/>
    <m/>
    <s v="http://pbs.twimg.com/profile_images/1080931629080559616/xr5EVh88_normal.jpg"/>
    <x v="263"/>
    <s v="https://twitter.com/#!/shawnmjones/status/1081577759502000129"/>
    <m/>
    <m/>
    <s v="1081577759502000129"/>
    <m/>
    <b v="0"/>
    <n v="0"/>
    <s v=""/>
    <b v="0"/>
    <s v="en"/>
    <m/>
    <s v=""/>
    <b v="0"/>
    <n v="20"/>
    <s v="1081477989534220288"/>
    <s v="TweetDeck"/>
    <b v="0"/>
    <s v="1081477989534220288"/>
    <s v="Tweet"/>
    <n v="0"/>
    <n v="0"/>
    <m/>
    <m/>
    <m/>
    <m/>
    <m/>
    <m/>
    <m/>
    <m/>
    <n v="1"/>
    <s v="2"/>
    <s v="2"/>
    <n v="0"/>
    <n v="0"/>
    <n v="0"/>
    <n v="0"/>
    <n v="0"/>
    <n v="0"/>
    <n v="17"/>
    <n v="100"/>
    <n v="17"/>
  </r>
  <r>
    <s v="shawnmjones"/>
    <s v="cerenbudak"/>
    <m/>
    <m/>
    <m/>
    <m/>
    <m/>
    <m/>
    <m/>
    <m/>
    <s v="No"/>
    <n v="339"/>
    <m/>
    <m/>
    <x v="0"/>
    <d v="2019-01-14T18:44:45.000"/>
    <s v="RT @cerenbudak: Just a reminder that the #ICWSM deadline for full/social science/demo/poster/dataset papers is January 15. For submission i…"/>
    <m/>
    <m/>
    <x v="10"/>
    <m/>
    <s v="http://pbs.twimg.com/profile_images/1080931629080559616/xr5EVh88_normal.jpg"/>
    <x v="264"/>
    <s v="https://twitter.com/#!/shawnmjones/status/1084884036307148801"/>
    <m/>
    <m/>
    <s v="1084884036307148801"/>
    <m/>
    <b v="0"/>
    <n v="0"/>
    <s v=""/>
    <b v="0"/>
    <s v="en"/>
    <m/>
    <s v=""/>
    <b v="0"/>
    <n v="13"/>
    <s v="1084845998931959808"/>
    <s v="TweetDeck"/>
    <b v="0"/>
    <s v="1084845998931959808"/>
    <s v="Tweet"/>
    <n v="0"/>
    <n v="0"/>
    <m/>
    <m/>
    <m/>
    <m/>
    <m/>
    <m/>
    <m/>
    <m/>
    <n v="1"/>
    <s v="2"/>
    <s v="2"/>
    <n v="0"/>
    <n v="0"/>
    <n v="0"/>
    <n v="0"/>
    <n v="0"/>
    <n v="0"/>
    <n v="23"/>
    <n v="100"/>
    <n v="23"/>
  </r>
  <r>
    <s v="shawnmjones"/>
    <s v="jurgenpfeffer"/>
    <m/>
    <m/>
    <m/>
    <m/>
    <m/>
    <m/>
    <m/>
    <m/>
    <s v="No"/>
    <n v="340"/>
    <m/>
    <m/>
    <x v="0"/>
    <d v="2019-01-16T15:51:26.000"/>
    <s v="RT @JurgenPfeffer: Jan 15, 2019 is over Anywhere on Earth (AoE) - Thanks for all the 2019 ICWSM submissions! Now the work is on our great r…"/>
    <m/>
    <m/>
    <x v="1"/>
    <m/>
    <s v="http://pbs.twimg.com/profile_images/1080931629080559616/xr5EVh88_normal.jpg"/>
    <x v="265"/>
    <s v="https://twitter.com/#!/shawnmjones/status/1085565195844341761"/>
    <m/>
    <m/>
    <s v="1085565195844341761"/>
    <m/>
    <b v="0"/>
    <n v="0"/>
    <s v=""/>
    <b v="0"/>
    <s v="en"/>
    <m/>
    <s v=""/>
    <b v="0"/>
    <n v="3"/>
    <s v="1085544065846988800"/>
    <s v="TweetDeck"/>
    <b v="0"/>
    <s v="1085544065846988800"/>
    <s v="Tweet"/>
    <n v="0"/>
    <n v="0"/>
    <m/>
    <m/>
    <m/>
    <m/>
    <m/>
    <m/>
    <m/>
    <m/>
    <n v="1"/>
    <s v="2"/>
    <s v="2"/>
    <n v="2"/>
    <n v="7.6923076923076925"/>
    <n v="0"/>
    <n v="0"/>
    <n v="0"/>
    <n v="0"/>
    <n v="24"/>
    <n v="92.3076923076923"/>
    <n v="26"/>
  </r>
  <r>
    <s v="pauldambra"/>
    <s v="imjacobclark"/>
    <m/>
    <m/>
    <m/>
    <m/>
    <m/>
    <m/>
    <m/>
    <m/>
    <s v="No"/>
    <n v="341"/>
    <m/>
    <m/>
    <x v="0"/>
    <d v="2019-01-17T07:21:27.000"/>
    <s v="@MattTyas @imjacobclark Number of studies show different emojisets are interpreted to have different sematic meaning_x000a_https://t.co/wR0SoZLPqv_x000a__x000a_Interestingly follow-up work looks to suggest text alongside doesn't help_x000a_https://t.co/QoKHuA0jzr_x000a__x000a_I'm not sure if that means people are terrible or emoji are :)"/>
    <s v="http://www.aaai.org/ocs/index.php/ICWSM/ICWSM16/paper/download/13167/12746 https://scholar.google.co.uk/scholar?q=emoji+interpretation+study&amp;hl=en&amp;as_sdt=0&amp;as_vis=1&amp;oi=scholart#d=gs_qabs&amp;u=%23p%3DODai0sIUj0oJ"/>
    <s v="aaai.org co.uk"/>
    <x v="1"/>
    <m/>
    <s v="http://pbs.twimg.com/profile_images/3474772286/95b2195f86920394d9b2e1b0fd86276c_normal.jpeg"/>
    <x v="266"/>
    <s v="https://twitter.com/#!/pauldambra/status/1085799243065880577"/>
    <m/>
    <m/>
    <s v="1085799243065880577"/>
    <s v="1085790095700054017"/>
    <b v="0"/>
    <n v="0"/>
    <s v="20230682"/>
    <b v="0"/>
    <s v="en"/>
    <m/>
    <s v=""/>
    <b v="0"/>
    <n v="0"/>
    <s v=""/>
    <s v="Twitter for Android"/>
    <b v="0"/>
    <s v="1085790095700054017"/>
    <s v="Tweet"/>
    <n v="0"/>
    <n v="0"/>
    <m/>
    <m/>
    <m/>
    <m/>
    <m/>
    <m/>
    <m/>
    <m/>
    <n v="1"/>
    <s v="19"/>
    <s v="19"/>
    <m/>
    <m/>
    <m/>
    <m/>
    <m/>
    <m/>
    <m/>
    <m/>
    <m/>
  </r>
  <r>
    <s v="zignoai"/>
    <s v="cerenbudak"/>
    <m/>
    <m/>
    <m/>
    <m/>
    <m/>
    <m/>
    <m/>
    <m/>
    <s v="No"/>
    <n v="343"/>
    <m/>
    <m/>
    <x v="0"/>
    <d v="2019-01-14T21:07:12.000"/>
    <s v="RT @cerenbudak: Just a reminder that the #ICWSM deadline for full/social science/demo/poster/dataset papers is January 15. For submission i…"/>
    <m/>
    <m/>
    <x v="10"/>
    <m/>
    <s v="http://abs.twimg.com/sticky/default_profile_images/default_profile_normal.png"/>
    <x v="267"/>
    <s v="https://twitter.com/#!/zignoai/status/1084919886609043456"/>
    <m/>
    <m/>
    <s v="1084919886609043456"/>
    <m/>
    <b v="0"/>
    <n v="0"/>
    <s v=""/>
    <b v="0"/>
    <s v="en"/>
    <m/>
    <s v=""/>
    <b v="0"/>
    <n v="13"/>
    <s v="1084845998931959808"/>
    <s v="Twitter Web Client"/>
    <b v="0"/>
    <s v="1084845998931959808"/>
    <s v="Tweet"/>
    <n v="0"/>
    <n v="0"/>
    <m/>
    <m/>
    <m/>
    <m/>
    <m/>
    <m/>
    <m/>
    <m/>
    <n v="1"/>
    <s v="2"/>
    <s v="2"/>
    <n v="0"/>
    <n v="0"/>
    <n v="0"/>
    <n v="0"/>
    <n v="0"/>
    <n v="0"/>
    <n v="23"/>
    <n v="100"/>
    <n v="23"/>
  </r>
  <r>
    <s v="zignoai"/>
    <s v="jurgenpfeffer"/>
    <m/>
    <m/>
    <m/>
    <m/>
    <m/>
    <m/>
    <m/>
    <m/>
    <s v="No"/>
    <n v="344"/>
    <m/>
    <m/>
    <x v="0"/>
    <d v="2019-01-17T12:49:05.000"/>
    <s v="RT @JurgenPfeffer: Jan 15, 2019 is over Anywhere on Earth (AoE) - Thanks for all the 2019 ICWSM submissions! Now the work is on our great r…"/>
    <m/>
    <m/>
    <x v="1"/>
    <m/>
    <s v="http://abs.twimg.com/sticky/default_profile_images/default_profile_normal.png"/>
    <x v="268"/>
    <s v="https://twitter.com/#!/zignoai/status/1085881694635339776"/>
    <m/>
    <m/>
    <s v="1085881694635339776"/>
    <m/>
    <b v="0"/>
    <n v="0"/>
    <s v=""/>
    <b v="0"/>
    <s v="en"/>
    <m/>
    <s v=""/>
    <b v="0"/>
    <n v="5"/>
    <s v="1085544065846988800"/>
    <s v="Twitter Web Client"/>
    <b v="0"/>
    <s v="1085544065846988800"/>
    <s v="Tweet"/>
    <n v="0"/>
    <n v="0"/>
    <m/>
    <m/>
    <m/>
    <m/>
    <m/>
    <m/>
    <m/>
    <m/>
    <n v="1"/>
    <s v="2"/>
    <s v="2"/>
    <n v="2"/>
    <n v="7.6923076923076925"/>
    <n v="0"/>
    <n v="0"/>
    <n v="0"/>
    <n v="0"/>
    <n v="24"/>
    <n v="92.3076923076923"/>
    <n v="26"/>
  </r>
  <r>
    <s v="katja_mat"/>
    <s v="derekruths"/>
    <m/>
    <m/>
    <m/>
    <m/>
    <m/>
    <m/>
    <m/>
    <m/>
    <s v="No"/>
    <n v="345"/>
    <m/>
    <m/>
    <x v="0"/>
    <d v="2019-01-10T11:28:48.000"/>
    <s v="Publish your dataset with @icwsm 2019 - open data, open science, more citations! :)_x000a__x000a_More info: https://t.co/Y0NrCQInOq… (deadline: Jan 15, 2019)_x000a__x000a_Your Data Co-Chairs: @katja_mat @clauwa @derekruths https://t.co/jJaq560mBr"/>
    <s v="https://icwsm.org/2019/submittin"/>
    <s v="icwsm.org"/>
    <x v="1"/>
    <s v="https://pbs.twimg.com/media/Dwi-IH8XgAALn4i.jpg"/>
    <s v="https://pbs.twimg.com/media/Dwi-IH8XgAALn4i.jpg"/>
    <x v="269"/>
    <s v="https://twitter.com/#!/katja_mat/status/1083324776549101569"/>
    <m/>
    <m/>
    <s v="1083324776549101569"/>
    <m/>
    <b v="0"/>
    <n v="3"/>
    <s v=""/>
    <b v="0"/>
    <s v="en"/>
    <m/>
    <s v=""/>
    <b v="0"/>
    <n v="2"/>
    <s v=""/>
    <s v="TweetDeck"/>
    <b v="0"/>
    <s v="1083324776549101569"/>
    <s v="Tweet"/>
    <n v="0"/>
    <n v="0"/>
    <m/>
    <m/>
    <m/>
    <m/>
    <m/>
    <m/>
    <m/>
    <m/>
    <n v="1"/>
    <s v="2"/>
    <s v="2"/>
    <m/>
    <m/>
    <m/>
    <m/>
    <m/>
    <m/>
    <m/>
    <m/>
    <m/>
  </r>
  <r>
    <s v="clauwa"/>
    <s v="icwsm"/>
    <m/>
    <m/>
    <m/>
    <m/>
    <m/>
    <m/>
    <m/>
    <m/>
    <s v="Yes"/>
    <n v="346"/>
    <m/>
    <m/>
    <x v="0"/>
    <d v="2019-01-06T09:02:21.000"/>
    <s v="RT @icwsm: Publish your dataset with @icwsm 2019 - open data, open science, more citations! :)_x000a__x000a_More info: https://t.co/3NHKqDrbFc (deadlinâ€¦"/>
    <s v="https://www.icwsm.org/2019/submitting/datasets/"/>
    <s v="icwsm.org"/>
    <x v="1"/>
    <m/>
    <s v="http://pbs.twimg.com/profile_images/826802386442342400/ChCqD4xd_normal.jpg"/>
    <x v="270"/>
    <s v="https://twitter.com/#!/clauwa/status/1081838367892008960"/>
    <m/>
    <m/>
    <s v="1081838367892008960"/>
    <m/>
    <b v="0"/>
    <n v="0"/>
    <s v=""/>
    <b v="0"/>
    <s v="en"/>
    <m/>
    <s v=""/>
    <b v="0"/>
    <n v="20"/>
    <s v="1081477989534220288"/>
    <s v="Twitter for iPhone"/>
    <b v="0"/>
    <s v="1081477989534220288"/>
    <s v="Tweet"/>
    <n v="0"/>
    <n v="0"/>
    <m/>
    <m/>
    <m/>
    <m/>
    <m/>
    <m/>
    <m/>
    <m/>
    <n v="1"/>
    <s v="2"/>
    <s v="2"/>
    <n v="0"/>
    <n v="0"/>
    <n v="0"/>
    <n v="0"/>
    <n v="0"/>
    <n v="0"/>
    <n v="17"/>
    <n v="100"/>
    <n v="17"/>
  </r>
  <r>
    <s v="alicetiara"/>
    <s v="ica_cat"/>
    <m/>
    <m/>
    <m/>
    <m/>
    <m/>
    <m/>
    <m/>
    <m/>
    <s v="No"/>
    <n v="349"/>
    <m/>
    <m/>
    <x v="0"/>
    <d v="2019-01-17T15:24:36.000"/>
    <s v="@devjpow @NicholasAJohn @niftyc Totally. As former prog committee chair for ICWSM I feel you. In @ICA_CAT this year reviews were AFAIK randomly assigned."/>
    <m/>
    <m/>
    <x v="1"/>
    <m/>
    <s v="http://pbs.twimg.com/profile_images/271273236/me_laughing_cropped_normal.jpg"/>
    <x v="271"/>
    <s v="https://twitter.com/#!/alicetiara/status/1085920832378023936"/>
    <m/>
    <m/>
    <s v="1085920832378023936"/>
    <s v="1085920578865975301"/>
    <b v="0"/>
    <n v="2"/>
    <s v="461230285"/>
    <b v="0"/>
    <s v="en"/>
    <m/>
    <s v=""/>
    <b v="0"/>
    <n v="0"/>
    <s v=""/>
    <s v="Twitter for iPhone"/>
    <b v="0"/>
    <s v="1085920578865975301"/>
    <s v="Tweet"/>
    <n v="0"/>
    <n v="0"/>
    <m/>
    <m/>
    <m/>
    <m/>
    <m/>
    <m/>
    <m/>
    <m/>
    <n v="1"/>
    <s v="12"/>
    <s v="12"/>
    <m/>
    <m/>
    <m/>
    <m/>
    <m/>
    <m/>
    <m/>
    <m/>
    <m/>
  </r>
  <r>
    <s v="strnglss"/>
    <s v="jaykaydee"/>
    <m/>
    <m/>
    <m/>
    <m/>
    <m/>
    <m/>
    <m/>
    <m/>
    <s v="No"/>
    <n v="353"/>
    <m/>
    <m/>
    <x v="1"/>
    <d v="2019-01-17T17:43:04.000"/>
    <s v="@jaykaydee 336 million active users per month worldwide . . . at 9-15% puts us at as many as 50 million badfaith accounts._x000a__x000a_That's a lot to go around!_x000a__x000a_https://t.co/UHfkZjsVz9"/>
    <s v="https://aaai.org/ocs/index.php/ICWSM/ICWSM17/paper/view/15587"/>
    <s v="aaai.org"/>
    <x v="1"/>
    <m/>
    <s v="http://pbs.twimg.com/profile_images/1013890597130678272/5jpCxyxV_normal.jpg"/>
    <x v="272"/>
    <s v="https://twitter.com/#!/strnglss/status/1085955678462603264"/>
    <m/>
    <m/>
    <s v="1085955678462603264"/>
    <s v="1085953993443102721"/>
    <b v="0"/>
    <n v="1"/>
    <s v="14648961"/>
    <b v="0"/>
    <s v="en"/>
    <m/>
    <s v=""/>
    <b v="0"/>
    <n v="0"/>
    <s v=""/>
    <s v="TweetDeck"/>
    <b v="0"/>
    <s v="1085953993443102721"/>
    <s v="Tweet"/>
    <n v="0"/>
    <n v="0"/>
    <m/>
    <m/>
    <m/>
    <m/>
    <m/>
    <m/>
    <m/>
    <m/>
    <n v="1"/>
    <s v="26"/>
    <s v="26"/>
    <n v="0"/>
    <n v="0"/>
    <n v="0"/>
    <n v="0"/>
    <n v="0"/>
    <n v="0"/>
    <n v="27"/>
    <n v="100"/>
    <n v="27"/>
  </r>
  <r>
    <s v="vorkoz"/>
    <s v="jeremycorbyn"/>
    <m/>
    <m/>
    <m/>
    <m/>
    <m/>
    <m/>
    <m/>
    <m/>
    <s v="No"/>
    <n v="354"/>
    <m/>
    <m/>
    <x v="0"/>
    <d v="2019-01-18T18:31:19.000"/>
    <s v="@__jacker__ @TheGolem_ @OxfordUnion @jeremycorbyn I would also note that the site https://t.co/XpPa6FYYnV has also been identified to be part of the russian disinformation network https://t.co/KzEcIyrjyF_x000a_https://t.co/xVdhNzzA5I"/>
    <s v="http://globalresearch.ca https://disinformationreport.blob.core.windows.net/disinformation-report/NewKnowledge-Disinformation-Report-Whitepaper-121718.pdf https://faculty.washington.edu/kstarbi/Starbird-et-al-ICWSM-2018-Echosystem-final.pdf"/>
    <s v="globalresearch.ca windows.net washington.edu"/>
    <x v="1"/>
    <m/>
    <s v="http://pbs.twimg.com/profile_images/740987221986140160/X4-KMqqS_normal.jpg"/>
    <x v="273"/>
    <s v="https://twitter.com/#!/vorkoz/status/1086330208255242240"/>
    <m/>
    <m/>
    <s v="1086330208255242240"/>
    <s v="1086329303602683904"/>
    <b v="0"/>
    <n v="0"/>
    <s v="2608539079"/>
    <b v="0"/>
    <s v="en"/>
    <m/>
    <s v=""/>
    <b v="0"/>
    <n v="0"/>
    <s v=""/>
    <s v="Twitter Web Client"/>
    <b v="0"/>
    <s v="1086329303602683904"/>
    <s v="Tweet"/>
    <n v="0"/>
    <n v="0"/>
    <m/>
    <m/>
    <m/>
    <m/>
    <m/>
    <m/>
    <m/>
    <m/>
    <n v="1"/>
    <s v="11"/>
    <s v="11"/>
    <m/>
    <m/>
    <m/>
    <m/>
    <m/>
    <m/>
    <m/>
    <m/>
    <m/>
  </r>
  <r>
    <s v="mandyluo1002"/>
    <s v="mandyluo1002"/>
    <m/>
    <m/>
    <m/>
    <m/>
    <m/>
    <m/>
    <m/>
    <m/>
    <s v="No"/>
    <n v="358"/>
    <m/>
    <m/>
    <x v="2"/>
    <d v="2019-01-21T14:37:32.000"/>
    <s v="AAAI-ICWSM_x000a_https://t.co/zEIxoykmAg"/>
    <s v="https://www.aaai.org/Library/ICWSM/icwsm18contents.php"/>
    <s v="aaai.org"/>
    <x v="1"/>
    <m/>
    <s v="http://pbs.twimg.com/profile_images/1080257988667924480/BdoM0PoR_normal.jpg"/>
    <x v="274"/>
    <s v="https://twitter.com/#!/mandyluo1002/status/1087358537641017344"/>
    <m/>
    <m/>
    <s v="1087358537641017344"/>
    <m/>
    <b v="0"/>
    <n v="0"/>
    <s v=""/>
    <b v="0"/>
    <s v="cy"/>
    <m/>
    <s v=""/>
    <b v="0"/>
    <n v="0"/>
    <s v=""/>
    <s v="Twitter Web Client"/>
    <b v="0"/>
    <s v="1087358537641017344"/>
    <s v="Tweet"/>
    <n v="0"/>
    <n v="0"/>
    <m/>
    <m/>
    <m/>
    <m/>
    <m/>
    <m/>
    <m/>
    <m/>
    <n v="1"/>
    <s v="4"/>
    <s v="4"/>
    <n v="0"/>
    <n v="0"/>
    <n v="0"/>
    <n v="0"/>
    <n v="0"/>
    <n v="0"/>
    <n v="2"/>
    <n v="100"/>
    <n v="2"/>
  </r>
  <r>
    <s v="dkaushik96"/>
    <s v="colegleason"/>
    <m/>
    <m/>
    <m/>
    <m/>
    <m/>
    <m/>
    <m/>
    <m/>
    <s v="No"/>
    <n v="359"/>
    <m/>
    <m/>
    <x v="0"/>
    <d v="2019-01-21T18:10:13.000"/>
    <s v="@jeffbigham @justpac @colegleason Yeah, looks that way. Got to know of a few other good works getting rejected as well. Looking forward to ICWSM reviews and ACL submissions now. 😅"/>
    <m/>
    <m/>
    <x v="1"/>
    <m/>
    <s v="http://pbs.twimg.com/profile_images/1003686168611950593/8oN71uTl_normal.jpg"/>
    <x v="275"/>
    <s v="https://twitter.com/#!/dkaushik96/status/1087412064308609026"/>
    <m/>
    <m/>
    <s v="1087412064308609026"/>
    <s v="1087411283190865920"/>
    <b v="0"/>
    <n v="2"/>
    <s v="16136933"/>
    <b v="0"/>
    <s v="en"/>
    <m/>
    <s v=""/>
    <b v="0"/>
    <n v="0"/>
    <s v=""/>
    <s v="Twitter for Android"/>
    <b v="0"/>
    <s v="1087411283190865920"/>
    <s v="Tweet"/>
    <n v="0"/>
    <n v="0"/>
    <m/>
    <m/>
    <m/>
    <m/>
    <m/>
    <m/>
    <m/>
    <m/>
    <n v="1"/>
    <s v="15"/>
    <s v="15"/>
    <m/>
    <m/>
    <m/>
    <m/>
    <m/>
    <m/>
    <m/>
    <m/>
    <m/>
  </r>
  <r>
    <s v="onurvarol"/>
    <s v="icwsm"/>
    <m/>
    <m/>
    <m/>
    <m/>
    <m/>
    <m/>
    <m/>
    <m/>
    <s v="No"/>
    <n v="362"/>
    <m/>
    <m/>
    <x v="1"/>
    <d v="2019-01-24T04:55:31.000"/>
    <s v="@icwsm is there a way to merge multiple email accounts? I received request for different emails :)"/>
    <m/>
    <m/>
    <x v="1"/>
    <m/>
    <s v="http://pbs.twimg.com/profile_images/448601634868703232/9gpvw5LT_normal.jpeg"/>
    <x v="276"/>
    <s v="https://twitter.com/#!/onurvarol/status/1088299233982246912"/>
    <m/>
    <m/>
    <s v="1088299233982246912"/>
    <m/>
    <b v="0"/>
    <n v="0"/>
    <s v="103989154"/>
    <b v="0"/>
    <s v="en"/>
    <m/>
    <s v=""/>
    <b v="0"/>
    <n v="0"/>
    <s v=""/>
    <s v="Twitter Web Client"/>
    <b v="0"/>
    <s v="1088299233982246912"/>
    <s v="Tweet"/>
    <n v="0"/>
    <n v="0"/>
    <m/>
    <m/>
    <m/>
    <m/>
    <m/>
    <m/>
    <m/>
    <m/>
    <n v="1"/>
    <s v="2"/>
    <s v="2"/>
    <n v="0"/>
    <n v="0"/>
    <n v="0"/>
    <n v="0"/>
    <n v="0"/>
    <n v="0"/>
    <n v="16"/>
    <n v="100"/>
    <n v="16"/>
  </r>
  <r>
    <s v="onurvarol"/>
    <s v="icwsm"/>
    <m/>
    <m/>
    <m/>
    <m/>
    <m/>
    <m/>
    <m/>
    <m/>
    <s v="No"/>
    <n v="363"/>
    <m/>
    <m/>
    <x v="0"/>
    <d v="2019-01-24T05:26:10.000"/>
    <s v="@andresmh @icwsm Thank you Andres, I already did that but review tab only show part of the review tasks."/>
    <m/>
    <m/>
    <x v="1"/>
    <m/>
    <s v="http://pbs.twimg.com/profile_images/448601634868703232/9gpvw5LT_normal.jpeg"/>
    <x v="277"/>
    <s v="https://twitter.com/#!/onurvarol/status/1088306946686488576"/>
    <m/>
    <m/>
    <s v="1088306946686488576"/>
    <s v="1088301044193419265"/>
    <b v="0"/>
    <n v="0"/>
    <s v="14392797"/>
    <b v="0"/>
    <s v="en"/>
    <m/>
    <s v=""/>
    <b v="0"/>
    <n v="0"/>
    <s v=""/>
    <s v="Twitter Web Client"/>
    <b v="0"/>
    <s v="1088301044193419265"/>
    <s v="Tweet"/>
    <n v="0"/>
    <n v="0"/>
    <m/>
    <m/>
    <m/>
    <m/>
    <m/>
    <m/>
    <m/>
    <m/>
    <n v="1"/>
    <s v="2"/>
    <s v="2"/>
    <m/>
    <m/>
    <m/>
    <m/>
    <m/>
    <m/>
    <m/>
    <m/>
    <m/>
  </r>
  <r>
    <s v="andresmh"/>
    <s v="onurvarol"/>
    <m/>
    <m/>
    <m/>
    <m/>
    <m/>
    <m/>
    <m/>
    <m/>
    <s v="Yes"/>
    <n v="365"/>
    <m/>
    <m/>
    <x v="1"/>
    <d v="2019-01-24T05:02:43.000"/>
    <s v="@onurvarol @icwsm you can go to your profile page and add multiple email addresses to one account. Alternatively, email PCS for help :)"/>
    <m/>
    <m/>
    <x v="1"/>
    <m/>
    <s v="http://pbs.twimg.com/profile_images/886068542814142466/d8MwVvAT_normal.jpg"/>
    <x v="278"/>
    <s v="https://twitter.com/#!/andresmh/status/1088301044193419265"/>
    <m/>
    <m/>
    <s v="1088301044193419265"/>
    <s v="1088299233982246912"/>
    <b v="0"/>
    <n v="0"/>
    <s v="77436536"/>
    <b v="0"/>
    <s v="en"/>
    <m/>
    <s v=""/>
    <b v="0"/>
    <n v="0"/>
    <s v=""/>
    <s v="Twitter Web App"/>
    <b v="0"/>
    <s v="1088299233982246912"/>
    <s v="Tweet"/>
    <n v="0"/>
    <n v="0"/>
    <m/>
    <m/>
    <m/>
    <m/>
    <m/>
    <m/>
    <m/>
    <m/>
    <n v="2"/>
    <s v="2"/>
    <s v="2"/>
    <m/>
    <m/>
    <m/>
    <m/>
    <m/>
    <m/>
    <m/>
    <m/>
    <m/>
  </r>
  <r>
    <s v="andresmh"/>
    <s v="onurvarol"/>
    <m/>
    <m/>
    <m/>
    <m/>
    <m/>
    <m/>
    <m/>
    <m/>
    <s v="Yes"/>
    <n v="366"/>
    <m/>
    <m/>
    <x v="1"/>
    <d v="2019-01-24T05:37:59.000"/>
    <s v="@onurvarol @icwsm i suspect jstewart (at precisionconference dot com) can help"/>
    <m/>
    <m/>
    <x v="1"/>
    <m/>
    <s v="http://pbs.twimg.com/profile_images/886068542814142466/d8MwVvAT_normal.jpg"/>
    <x v="279"/>
    <s v="https://twitter.com/#!/andresmh/status/1088309920213037057"/>
    <m/>
    <m/>
    <s v="1088309920213037057"/>
    <s v="1088306946686488576"/>
    <b v="0"/>
    <n v="0"/>
    <s v="77436536"/>
    <b v="0"/>
    <s v="en"/>
    <m/>
    <s v=""/>
    <b v="0"/>
    <n v="0"/>
    <s v=""/>
    <s v="Twitter Web App"/>
    <b v="0"/>
    <s v="1088306946686488576"/>
    <s v="Tweet"/>
    <n v="0"/>
    <n v="0"/>
    <m/>
    <m/>
    <m/>
    <m/>
    <m/>
    <m/>
    <m/>
    <m/>
    <n v="2"/>
    <s v="2"/>
    <s v="2"/>
    <m/>
    <m/>
    <m/>
    <m/>
    <m/>
    <m/>
    <m/>
    <m/>
    <m/>
  </r>
  <r>
    <s v="shuai93tang"/>
    <s v="shuai93tang"/>
    <m/>
    <m/>
    <m/>
    <m/>
    <m/>
    <m/>
    <m/>
    <m/>
    <s v="No"/>
    <n v="369"/>
    <m/>
    <m/>
    <x v="2"/>
    <d v="2019-01-24T02:01:00.000"/>
    <s v="Do I have any friends who are reviewing for ICWSM this year?"/>
    <m/>
    <m/>
    <x v="1"/>
    <m/>
    <s v="http://pbs.twimg.com/profile_images/1016695539688079360/1rkdqLH7_normal.jpg"/>
    <x v="280"/>
    <s v="https://twitter.com/#!/shuai93tang/status/1088255316616040448"/>
    <m/>
    <m/>
    <s v="1088255316616040448"/>
    <m/>
    <b v="0"/>
    <n v="0"/>
    <s v=""/>
    <b v="0"/>
    <s v="en"/>
    <m/>
    <s v=""/>
    <b v="0"/>
    <n v="0"/>
    <s v=""/>
    <s v="Twitter Web Client"/>
    <b v="0"/>
    <s v="1088255316616040448"/>
    <s v="Tweet"/>
    <n v="0"/>
    <n v="0"/>
    <m/>
    <m/>
    <m/>
    <m/>
    <m/>
    <m/>
    <m/>
    <m/>
    <n v="2"/>
    <s v="4"/>
    <s v="4"/>
    <n v="0"/>
    <n v="0"/>
    <n v="0"/>
    <n v="0"/>
    <n v="0"/>
    <n v="0"/>
    <n v="12"/>
    <n v="100"/>
    <n v="12"/>
  </r>
  <r>
    <s v="shuai93tang"/>
    <s v="shuai93tang"/>
    <m/>
    <m/>
    <m/>
    <m/>
    <m/>
    <m/>
    <m/>
    <m/>
    <s v="No"/>
    <n v="370"/>
    <m/>
    <m/>
    <x v="2"/>
    <d v="2019-01-24T14:53:58.000"/>
    <s v="4/ got an invite to review for ICWSM (seems that ICWSM tends to focus on identifying important problems in comp social science"/>
    <m/>
    <m/>
    <x v="1"/>
    <m/>
    <s v="http://pbs.twimg.com/profile_images/1016695539688079360/1rkdqLH7_normal.jpg"/>
    <x v="281"/>
    <s v="https://twitter.com/#!/shuai93tang/status/1088449837467463680"/>
    <m/>
    <m/>
    <s v="1088449837467463680"/>
    <s v="1088448978667024384"/>
    <b v="0"/>
    <n v="0"/>
    <s v="3877821072"/>
    <b v="0"/>
    <s v="en"/>
    <m/>
    <s v=""/>
    <b v="0"/>
    <n v="0"/>
    <s v=""/>
    <s v="Twitter for iPhone"/>
    <b v="0"/>
    <s v="1088448978667024384"/>
    <s v="Tweet"/>
    <n v="0"/>
    <n v="0"/>
    <s v="-117.282538,32.53962 _x000a_-116.9274403,32.53962 _x000a_-116.9274403,33.0804044 _x000a_-117.282538,33.0804044"/>
    <s v="United States"/>
    <s v="US"/>
    <s v="San Diego, CA"/>
    <s v="a592bd6ceb1319f7"/>
    <s v="San Diego"/>
    <s v="city"/>
    <s v="https://api.twitter.com/1.1/geo/id/a592bd6ceb1319f7.json"/>
    <n v="2"/>
    <s v="4"/>
    <s v="4"/>
    <n v="1"/>
    <n v="4.545454545454546"/>
    <n v="1"/>
    <n v="4.545454545454546"/>
    <n v="0"/>
    <n v="0"/>
    <n v="20"/>
    <n v="90.9090909090909"/>
    <n v="22"/>
  </r>
  <r>
    <s v="takechan2000"/>
    <s v="takechan2000"/>
    <m/>
    <m/>
    <m/>
    <m/>
    <m/>
    <m/>
    <m/>
    <m/>
    <s v="No"/>
    <n v="371"/>
    <m/>
    <m/>
    <x v="2"/>
    <d v="2019-01-24T16:04:27.000"/>
    <s v="Twitterさんからの連絡によると、今日でTwitter を初めて10年だそうだ。たしかICWSMの会議中に登録したんじゃなかったっけ？#MyTwitterAnniversary"/>
    <m/>
    <m/>
    <x v="13"/>
    <m/>
    <s v="http://pbs.twimg.com/profile_images/671150283825659904/RZXms1Mj_normal.png"/>
    <x v="282"/>
    <s v="https://twitter.com/#!/takechan2000/status/1088467576856944640"/>
    <m/>
    <m/>
    <s v="1088467576856944640"/>
    <m/>
    <b v="0"/>
    <n v="0"/>
    <s v=""/>
    <b v="0"/>
    <s v="ja"/>
    <m/>
    <s v=""/>
    <b v="0"/>
    <n v="0"/>
    <s v=""/>
    <s v="Twitter for iPhone"/>
    <b v="0"/>
    <s v="1088467576856944640"/>
    <s v="Tweet"/>
    <n v="0"/>
    <n v="0"/>
    <m/>
    <m/>
    <m/>
    <m/>
    <m/>
    <m/>
    <m/>
    <m/>
    <n v="1"/>
    <s v="4"/>
    <s v="4"/>
    <n v="0"/>
    <n v="0"/>
    <n v="0"/>
    <n v="0"/>
    <n v="0"/>
    <n v="0"/>
    <n v="5"/>
    <n v="100"/>
    <n v="5"/>
  </r>
  <r>
    <s v="developerguide"/>
    <s v="a_d_robertson"/>
    <m/>
    <m/>
    <m/>
    <m/>
    <m/>
    <m/>
    <m/>
    <m/>
    <s v="No"/>
    <n v="372"/>
    <m/>
    <m/>
    <x v="0"/>
    <d v="2019-01-24T22:05:02.000"/>
    <s v="RT @a_d_robertson: I was interviewed by Sage in the summer at #ICWSM about #emoji and #research. They just sent me this video, to remind me…"/>
    <m/>
    <m/>
    <x v="14"/>
    <m/>
    <s v="http://pbs.twimg.com/profile_images/1065008527612227585/8WF69gPM_normal.jpg"/>
    <x v="283"/>
    <s v="https://twitter.com/#!/developerguide/status/1088558318719823873"/>
    <m/>
    <m/>
    <s v="1088558318719823873"/>
    <m/>
    <b v="0"/>
    <n v="0"/>
    <s v=""/>
    <b v="0"/>
    <s v="en"/>
    <m/>
    <s v=""/>
    <b v="0"/>
    <n v="2"/>
    <s v="1088558222485663746"/>
    <s v="AutoPost Viper IT"/>
    <b v="0"/>
    <s v="1088558222485663746"/>
    <s v="Tweet"/>
    <n v="0"/>
    <n v="0"/>
    <m/>
    <m/>
    <m/>
    <m/>
    <m/>
    <m/>
    <m/>
    <m/>
    <n v="1"/>
    <s v="17"/>
    <s v="17"/>
    <n v="0"/>
    <n v="0"/>
    <n v="0"/>
    <n v="0"/>
    <n v="0"/>
    <n v="0"/>
    <n v="25"/>
    <n v="100"/>
    <n v="25"/>
  </r>
  <r>
    <s v="arcticpenguin"/>
    <s v="lanceulanoff"/>
    <m/>
    <m/>
    <m/>
    <m/>
    <m/>
    <m/>
    <m/>
    <m/>
    <s v="No"/>
    <n v="373"/>
    <m/>
    <m/>
    <x v="0"/>
    <d v="2019-01-25T01:51:12.000"/>
    <s v="@Medium @LanceUlanoff Our research shows what happens when feedback metrics are removed from the public eye and just visible to oneself: people stop comparing themselves with others but compare their own posts https://t.co/syV61jBHYj"/>
    <s v="https://arcticpenguin.files.wordpress.com/2010/01/2017-icwsm-designingforsocialsupport.pdf"/>
    <s v="wordpress.com"/>
    <x v="1"/>
    <m/>
    <s v="http://pbs.twimg.com/profile_images/786284438103687168/gzSIGiuW_normal.jpg"/>
    <x v="284"/>
    <s v="https://twitter.com/#!/arcticpenguin/status/1088615236733751298"/>
    <m/>
    <m/>
    <s v="1088615236733751298"/>
    <s v="1088531733484654598"/>
    <b v="0"/>
    <n v="0"/>
    <s v="571202103"/>
    <b v="0"/>
    <s v="en"/>
    <m/>
    <s v=""/>
    <b v="0"/>
    <n v="0"/>
    <s v=""/>
    <s v="Twitter for iPhone"/>
    <b v="0"/>
    <s v="1088531733484654598"/>
    <s v="Tweet"/>
    <n v="0"/>
    <n v="0"/>
    <m/>
    <m/>
    <m/>
    <m/>
    <m/>
    <m/>
    <m/>
    <m/>
    <n v="1"/>
    <s v="18"/>
    <s v="18"/>
    <m/>
    <m/>
    <m/>
    <m/>
    <m/>
    <m/>
    <m/>
    <m/>
    <m/>
  </r>
  <r>
    <s v="tiannamaria"/>
    <s v="linzdefranco"/>
    <m/>
    <m/>
    <m/>
    <m/>
    <m/>
    <m/>
    <m/>
    <m/>
    <s v="No"/>
    <n v="375"/>
    <m/>
    <m/>
    <x v="0"/>
    <d v="2019-01-25T01:54:53.000"/>
    <s v="RT @LinzDeFranco: https://t.co/MQm77dRDOP_x000a__x000a_https://t.co/8dB3PIy2QA"/>
    <s v="https://www.pbs.org/newshour/science/false-news-travels-6-times-faster-on-twitter-than-truthful-news https://www.aaai.org/ocs/index.php/ICWSM/ICWSM14/paper/view/8122"/>
    <s v="pbs.org aaai.org"/>
    <x v="1"/>
    <m/>
    <s v="http://pbs.twimg.com/profile_images/1086264686880927744/lFhRHMK6_normal.jpg"/>
    <x v="285"/>
    <s v="https://twitter.com/#!/tiannamaria/status/1088616163758743553"/>
    <m/>
    <m/>
    <s v="1088616163758743553"/>
    <m/>
    <b v="0"/>
    <n v="0"/>
    <s v=""/>
    <b v="0"/>
    <s v="und"/>
    <m/>
    <s v=""/>
    <b v="0"/>
    <n v="6"/>
    <s v="1088613336785145857"/>
    <s v="Twitter Web Client"/>
    <b v="0"/>
    <s v="1088613336785145857"/>
    <s v="Tweet"/>
    <n v="0"/>
    <n v="0"/>
    <m/>
    <m/>
    <m/>
    <m/>
    <m/>
    <m/>
    <m/>
    <m/>
    <n v="1"/>
    <s v="7"/>
    <s v="7"/>
    <n v="0"/>
    <n v="0"/>
    <n v="0"/>
    <n v="0"/>
    <n v="0"/>
    <n v="0"/>
    <n v="2"/>
    <n v="100"/>
    <n v="2"/>
  </r>
  <r>
    <s v="geek_squad_love"/>
    <s v="linzdefranco"/>
    <m/>
    <m/>
    <m/>
    <m/>
    <m/>
    <m/>
    <m/>
    <m/>
    <s v="No"/>
    <n v="376"/>
    <m/>
    <m/>
    <x v="0"/>
    <d v="2019-01-25T02:40:07.000"/>
    <s v="RT @LinzDeFranco: https://t.co/MQm77dRDOP_x000a__x000a_https://t.co/8dB3PIy2QA"/>
    <s v="https://www.pbs.org/newshour/science/false-news-travels-6-times-faster-on-twitter-than-truthful-news https://www.aaai.org/ocs/index.php/ICWSM/ICWSM14/paper/view/8122"/>
    <s v="pbs.org aaai.org"/>
    <x v="1"/>
    <m/>
    <s v="http://pbs.twimg.com/profile_images/1037816883288756224/SgRkY7GO_normal.jpg"/>
    <x v="286"/>
    <s v="https://twitter.com/#!/geek_squad_love/status/1088627545648422913"/>
    <m/>
    <m/>
    <s v="1088627545648422913"/>
    <m/>
    <b v="0"/>
    <n v="0"/>
    <s v=""/>
    <b v="0"/>
    <s v="und"/>
    <m/>
    <s v=""/>
    <b v="0"/>
    <n v="6"/>
    <s v="1088613336785145857"/>
    <s v="Twitter for Android"/>
    <b v="0"/>
    <s v="1088613336785145857"/>
    <s v="Tweet"/>
    <n v="0"/>
    <n v="0"/>
    <m/>
    <m/>
    <m/>
    <m/>
    <m/>
    <m/>
    <m/>
    <m/>
    <n v="1"/>
    <s v="7"/>
    <s v="7"/>
    <n v="0"/>
    <n v="0"/>
    <n v="0"/>
    <n v="0"/>
    <n v="0"/>
    <n v="0"/>
    <n v="2"/>
    <n v="100"/>
    <n v="2"/>
  </r>
  <r>
    <s v="baileybattelle"/>
    <s v="linzdefranco"/>
    <m/>
    <m/>
    <m/>
    <m/>
    <m/>
    <m/>
    <m/>
    <m/>
    <s v="No"/>
    <n v="377"/>
    <m/>
    <m/>
    <x v="0"/>
    <d v="2019-01-25T02:49:52.000"/>
    <s v="RT @LinzDeFranco: https://t.co/MQm77dRDOP_x000a__x000a_https://t.co/8dB3PIy2QA"/>
    <s v="https://www.pbs.org/newshour/science/false-news-travels-6-times-faster-on-twitter-than-truthful-news https://www.aaai.org/ocs/index.php/ICWSM/ICWSM14/paper/view/8122"/>
    <s v="pbs.org aaai.org"/>
    <x v="1"/>
    <m/>
    <s v="http://pbs.twimg.com/profile_images/1080238523096203265/FpBawGT6_normal.jpg"/>
    <x v="287"/>
    <s v="https://twitter.com/#!/baileybattelle/status/1088629999924637696"/>
    <m/>
    <m/>
    <s v="1088629999924637696"/>
    <m/>
    <b v="0"/>
    <n v="0"/>
    <s v=""/>
    <b v="0"/>
    <s v="und"/>
    <m/>
    <s v=""/>
    <b v="0"/>
    <n v="6"/>
    <s v="1088613336785145857"/>
    <s v="Twitter for iPhone"/>
    <b v="0"/>
    <s v="1088613336785145857"/>
    <s v="Tweet"/>
    <n v="0"/>
    <n v="0"/>
    <m/>
    <m/>
    <m/>
    <m/>
    <m/>
    <m/>
    <m/>
    <m/>
    <n v="1"/>
    <s v="7"/>
    <s v="7"/>
    <n v="0"/>
    <n v="0"/>
    <n v="0"/>
    <n v="0"/>
    <n v="0"/>
    <n v="0"/>
    <n v="2"/>
    <n v="100"/>
    <n v="2"/>
  </r>
  <r>
    <s v="lunarlemonade"/>
    <s v="linzdefranco"/>
    <m/>
    <m/>
    <m/>
    <m/>
    <m/>
    <m/>
    <m/>
    <m/>
    <s v="No"/>
    <n v="378"/>
    <m/>
    <m/>
    <x v="0"/>
    <d v="2019-01-25T06:01:09.000"/>
    <s v="RT @LinzDeFranco: https://t.co/MQm77dRDOP_x000a__x000a_https://t.co/8dB3PIy2QA"/>
    <s v="https://www.pbs.org/newshour/science/false-news-travels-6-times-faster-on-twitter-than-truthful-news https://www.aaai.org/ocs/index.php/ICWSM/ICWSM14/paper/view/8122"/>
    <s v="pbs.org aaai.org"/>
    <x v="1"/>
    <m/>
    <s v="http://pbs.twimg.com/profile_images/824257996779876353/aHhldVI6_normal.jpg"/>
    <x v="288"/>
    <s v="https://twitter.com/#!/lunarlemonade/status/1088678137989337088"/>
    <m/>
    <m/>
    <s v="1088678137989337088"/>
    <m/>
    <b v="0"/>
    <n v="0"/>
    <s v=""/>
    <b v="0"/>
    <s v="und"/>
    <m/>
    <s v=""/>
    <b v="0"/>
    <n v="6"/>
    <s v="1088613336785145857"/>
    <s v="Twitter for iPhone"/>
    <b v="0"/>
    <s v="1088613336785145857"/>
    <s v="Tweet"/>
    <n v="0"/>
    <n v="0"/>
    <m/>
    <m/>
    <m/>
    <m/>
    <m/>
    <m/>
    <m/>
    <m/>
    <n v="1"/>
    <s v="7"/>
    <s v="7"/>
    <n v="0"/>
    <n v="0"/>
    <n v="0"/>
    <n v="0"/>
    <n v="0"/>
    <n v="0"/>
    <n v="2"/>
    <n v="100"/>
    <n v="2"/>
  </r>
  <r>
    <s v="zoelicata"/>
    <s v="linzdefranco"/>
    <m/>
    <m/>
    <m/>
    <m/>
    <m/>
    <m/>
    <m/>
    <m/>
    <s v="No"/>
    <n v="379"/>
    <m/>
    <m/>
    <x v="0"/>
    <d v="2019-01-25T06:47:08.000"/>
    <s v="RT @LinzDeFranco: https://t.co/MQm77dRDOP_x000a__x000a_https://t.co/8dB3PIy2QA"/>
    <s v="https://www.pbs.org/newshour/science/false-news-travels-6-times-faster-on-twitter-than-truthful-news https://www.aaai.org/ocs/index.php/ICWSM/ICWSM14/paper/view/8122"/>
    <s v="pbs.org aaai.org"/>
    <x v="1"/>
    <m/>
    <s v="http://pbs.twimg.com/profile_images/1061349113185296384/ctosgTKW_normal.jpg"/>
    <x v="289"/>
    <s v="https://twitter.com/#!/zoelicata/status/1088689710086737920"/>
    <m/>
    <m/>
    <s v="1088689710086737920"/>
    <m/>
    <b v="0"/>
    <n v="0"/>
    <s v=""/>
    <b v="0"/>
    <s v="und"/>
    <m/>
    <s v=""/>
    <b v="0"/>
    <n v="6"/>
    <s v="1088613336785145857"/>
    <s v="Twitter for iPhone"/>
    <b v="0"/>
    <s v="1088613336785145857"/>
    <s v="Tweet"/>
    <n v="0"/>
    <n v="0"/>
    <m/>
    <m/>
    <m/>
    <m/>
    <m/>
    <m/>
    <m/>
    <m/>
    <n v="1"/>
    <s v="7"/>
    <s v="7"/>
    <n v="0"/>
    <n v="0"/>
    <n v="0"/>
    <n v="0"/>
    <n v="0"/>
    <n v="0"/>
    <n v="2"/>
    <n v="100"/>
    <n v="2"/>
  </r>
  <r>
    <s v="a_d_robertson"/>
    <s v="a_d_robertson"/>
    <m/>
    <m/>
    <m/>
    <m/>
    <m/>
    <m/>
    <m/>
    <m/>
    <s v="No"/>
    <n v="380"/>
    <m/>
    <m/>
    <x v="2"/>
    <d v="2019-01-24T22:04:39.000"/>
    <s v="I was interviewed by Sage in the summer at #ICWSM about #emoji and #research. They just sent me this video, to remind me how sunburnt and frazzled I was (my first time in California) and that I used to weigh 6kg more. Fun times! https://t.co/eENHHfHrg9"/>
    <s v="http://methods.sagepub.com/video/srmpromo/LFPbcK/studying-usage-of-emoji-skin-tones-using-python-and-twitter-data"/>
    <s v="sagepub.com"/>
    <x v="14"/>
    <m/>
    <s v="http://pbs.twimg.com/profile_images/976752327154716672/Ljxkkqgr_normal.jpg"/>
    <x v="290"/>
    <s v="https://twitter.com/#!/a_d_robertson/status/1088558222485663746"/>
    <m/>
    <m/>
    <s v="1088558222485663746"/>
    <m/>
    <b v="0"/>
    <n v="6"/>
    <s v=""/>
    <b v="0"/>
    <s v="en"/>
    <m/>
    <s v=""/>
    <b v="0"/>
    <n v="2"/>
    <s v=""/>
    <s v="Twitter for iPhone"/>
    <b v="0"/>
    <s v="1088558222485663746"/>
    <s v="Tweet"/>
    <n v="0"/>
    <n v="0"/>
    <m/>
    <m/>
    <m/>
    <m/>
    <m/>
    <m/>
    <m/>
    <m/>
    <n v="1"/>
    <s v="17"/>
    <s v="17"/>
    <n v="1"/>
    <n v="2.272727272727273"/>
    <n v="1"/>
    <n v="2.272727272727273"/>
    <n v="0"/>
    <n v="0"/>
    <n v="42"/>
    <n v="95.45454545454545"/>
    <n v="44"/>
  </r>
  <r>
    <s v="luisgasco"/>
    <s v="a_d_robertson"/>
    <m/>
    <m/>
    <m/>
    <m/>
    <m/>
    <m/>
    <m/>
    <m/>
    <s v="No"/>
    <n v="381"/>
    <m/>
    <m/>
    <x v="0"/>
    <d v="2019-01-25T15:01:43.000"/>
    <s v="RT @a_d_robertson: I was interviewed by Sage in the summer at #ICWSM about #emoji and #research. They just sent me this video, to remind me…"/>
    <m/>
    <m/>
    <x v="14"/>
    <m/>
    <s v="http://pbs.twimg.com/profile_images/657481529631842304/VwnYqhxb_normal.jpg"/>
    <x v="291"/>
    <s v="https://twitter.com/#!/luisgasco/status/1088814178255679489"/>
    <m/>
    <m/>
    <s v="1088814178255679489"/>
    <m/>
    <b v="0"/>
    <n v="0"/>
    <s v=""/>
    <b v="0"/>
    <s v="en"/>
    <m/>
    <s v=""/>
    <b v="0"/>
    <n v="2"/>
    <s v="1088558222485663746"/>
    <s v="Twitter Web Client"/>
    <b v="0"/>
    <s v="1088558222485663746"/>
    <s v="Tweet"/>
    <n v="0"/>
    <n v="0"/>
    <m/>
    <m/>
    <m/>
    <m/>
    <m/>
    <m/>
    <m/>
    <m/>
    <n v="1"/>
    <s v="17"/>
    <s v="17"/>
    <n v="0"/>
    <n v="0"/>
    <n v="0"/>
    <n v="0"/>
    <n v="0"/>
    <n v="0"/>
    <n v="25"/>
    <n v="100"/>
    <n v="25"/>
  </r>
  <r>
    <s v="cpalmz7"/>
    <s v="cpalmz7"/>
    <m/>
    <m/>
    <m/>
    <m/>
    <m/>
    <m/>
    <m/>
    <m/>
    <s v="No"/>
    <n v="382"/>
    <m/>
    <m/>
    <x v="2"/>
    <d v="2019-01-25T19:34:03.000"/>
    <s v="Social media has been growing rapidly for years. This article provides some insight to the trends that have taken place and what exactly causes things that are trending to continue to stay popular. #BUSM19 _x000a_https://t.co/PRVrRPVMS5"/>
    <s v="https://www.aaai.org/ocs/index.php/ICWSM/ICWSM11/paper/viewFile/2815/3205"/>
    <s v="aaai.org"/>
    <x v="15"/>
    <m/>
    <s v="http://pbs.twimg.com/profile_images/1085705101820321792/AiGEqLMa_normal.jpg"/>
    <x v="292"/>
    <s v="https://twitter.com/#!/cpalmz7/status/1088882710305624064"/>
    <m/>
    <m/>
    <s v="1088882710305624064"/>
    <m/>
    <b v="0"/>
    <n v="0"/>
    <s v=""/>
    <b v="0"/>
    <s v="en"/>
    <m/>
    <s v=""/>
    <b v="0"/>
    <n v="0"/>
    <s v=""/>
    <s v="Twitter Web Client"/>
    <b v="0"/>
    <s v="1088882710305624064"/>
    <s v="Tweet"/>
    <n v="0"/>
    <n v="0"/>
    <m/>
    <m/>
    <m/>
    <m/>
    <m/>
    <m/>
    <m/>
    <m/>
    <n v="1"/>
    <s v="4"/>
    <s v="4"/>
    <n v="1"/>
    <n v="2.9411764705882355"/>
    <n v="0"/>
    <n v="0"/>
    <n v="0"/>
    <n v="0"/>
    <n v="33"/>
    <n v="97.05882352941177"/>
    <n v="34"/>
  </r>
  <r>
    <s v="6grichie405"/>
    <s v="6grichie405"/>
    <m/>
    <m/>
    <m/>
    <m/>
    <m/>
    <m/>
    <m/>
    <m/>
    <s v="No"/>
    <n v="383"/>
    <m/>
    <m/>
    <x v="2"/>
    <d v="2019-01-25T20:45:37.000"/>
    <s v="&amp;amp; the other paper of importance that perfectly make clear the purpose of the program. _x000a__x000a_The “Sentiment Prediction using Collaborative Filtering” https://t.co/IRKIv0XkwN"/>
    <s v="https://www.isi.edu/~galstyan/papers/icwsm-CF.pdf"/>
    <s v="isi.edu"/>
    <x v="1"/>
    <m/>
    <s v="http://pbs.twimg.com/profile_images/982080909720604672/AVNa53rG_normal.jpg"/>
    <x v="293"/>
    <s v="https://twitter.com/#!/6grichie405/status/1088900723545464832"/>
    <m/>
    <m/>
    <s v="1088900723545464832"/>
    <s v="1088899876409225219"/>
    <b v="0"/>
    <n v="1"/>
    <s v="1411638948"/>
    <b v="0"/>
    <s v="en"/>
    <m/>
    <s v=""/>
    <b v="0"/>
    <n v="1"/>
    <s v=""/>
    <s v="Twitter for iPhone"/>
    <b v="0"/>
    <s v="1088899876409225219"/>
    <s v="Tweet"/>
    <n v="0"/>
    <n v="0"/>
    <m/>
    <m/>
    <m/>
    <m/>
    <m/>
    <m/>
    <m/>
    <m/>
    <n v="1"/>
    <s v="25"/>
    <s v="25"/>
    <n v="2"/>
    <n v="9.523809523809524"/>
    <n v="0"/>
    <n v="0"/>
    <n v="0"/>
    <n v="0"/>
    <n v="19"/>
    <n v="90.47619047619048"/>
    <n v="21"/>
  </r>
  <r>
    <s v="marie77141292"/>
    <s v="6grichie405"/>
    <m/>
    <m/>
    <m/>
    <m/>
    <m/>
    <m/>
    <m/>
    <m/>
    <s v="No"/>
    <n v="384"/>
    <m/>
    <m/>
    <x v="0"/>
    <d v="2019-01-25T21:17:04.000"/>
    <s v="RT @6GRichie405: &amp;amp; the other paper of importance that perfectly make clear the purpose of the program. _x000a__x000a_The “Sentiment Prediction using Co…"/>
    <m/>
    <m/>
    <x v="1"/>
    <m/>
    <s v="http://pbs.twimg.com/profile_images/1083502867795849216/9k_u6jJK_normal.jpg"/>
    <x v="294"/>
    <s v="https://twitter.com/#!/marie77141292/status/1088908636913577984"/>
    <m/>
    <m/>
    <s v="1088908636913577984"/>
    <m/>
    <b v="0"/>
    <n v="0"/>
    <s v=""/>
    <b v="0"/>
    <s v="en"/>
    <m/>
    <s v=""/>
    <b v="0"/>
    <n v="1"/>
    <s v="1088900723545464832"/>
    <s v="Twitter Web App"/>
    <b v="0"/>
    <s v="1088900723545464832"/>
    <s v="Tweet"/>
    <n v="0"/>
    <n v="0"/>
    <m/>
    <m/>
    <m/>
    <m/>
    <m/>
    <m/>
    <m/>
    <m/>
    <n v="1"/>
    <s v="25"/>
    <s v="25"/>
    <n v="2"/>
    <n v="9.090909090909092"/>
    <n v="0"/>
    <n v="0"/>
    <n v="0"/>
    <n v="0"/>
    <n v="20"/>
    <n v="90.9090909090909"/>
    <n v="22"/>
  </r>
  <r>
    <s v="linzdefranco"/>
    <s v="linzdefranco"/>
    <m/>
    <m/>
    <m/>
    <m/>
    <m/>
    <m/>
    <m/>
    <m/>
    <s v="No"/>
    <n v="385"/>
    <m/>
    <m/>
    <x v="2"/>
    <d v="2019-01-25T01:43:39.000"/>
    <s v="https://t.co/MQm77dRDOP_x000a__x000a_https://t.co/8dB3PIy2QA"/>
    <s v="https://www.pbs.org/newshour/science/false-news-travels-6-times-faster-on-twitter-than-truthful-news https://www.aaai.org/ocs/index.php/ICWSM/ICWSM14/paper/view/8122"/>
    <s v="pbs.org aaai.org"/>
    <x v="1"/>
    <m/>
    <s v="http://pbs.twimg.com/profile_images/1069362777741914112/dWBT4QZf_normal.jpg"/>
    <x v="295"/>
    <s v="https://twitter.com/#!/linzdefranco/status/1088613336785145857"/>
    <m/>
    <m/>
    <s v="1088613336785145857"/>
    <s v="1088610967464755201"/>
    <b v="0"/>
    <n v="105"/>
    <s v="11223812"/>
    <b v="0"/>
    <s v="und"/>
    <m/>
    <s v=""/>
    <b v="0"/>
    <n v="6"/>
    <s v=""/>
    <s v="Twitter for iPhone"/>
    <b v="0"/>
    <s v="1088610967464755201"/>
    <s v="Tweet"/>
    <n v="0"/>
    <n v="0"/>
    <m/>
    <m/>
    <m/>
    <m/>
    <m/>
    <m/>
    <m/>
    <m/>
    <n v="1"/>
    <s v="7"/>
    <s v="7"/>
    <n v="0"/>
    <n v="0"/>
    <n v="0"/>
    <n v="0"/>
    <n v="0"/>
    <n v="0"/>
    <n v="0"/>
    <n v="0"/>
    <n v="0"/>
  </r>
  <r>
    <s v="frooregard"/>
    <s v="linzdefranco"/>
    <m/>
    <m/>
    <m/>
    <m/>
    <m/>
    <m/>
    <m/>
    <m/>
    <s v="No"/>
    <n v="386"/>
    <m/>
    <m/>
    <x v="0"/>
    <d v="2019-01-25T23:00:00.000"/>
    <s v="RT @LinzDeFranco: https://t.co/MQm77dRDOP_x000a__x000a_https://t.co/8dB3PIy2QA"/>
    <s v="https://www.pbs.org/newshour/science/false-news-travels-6-times-faster-on-twitter-than-truthful-news https://www.aaai.org/ocs/index.php/ICWSM/ICWSM14/paper/view/8122"/>
    <s v="pbs.org aaai.org"/>
    <x v="1"/>
    <m/>
    <s v="http://pbs.twimg.com/profile_images/985180446156869632/kx9bBCC4_normal.jpg"/>
    <x v="296"/>
    <s v="https://twitter.com/#!/frooregard/status/1088934541417418752"/>
    <m/>
    <m/>
    <s v="1088934541417418752"/>
    <m/>
    <b v="0"/>
    <n v="0"/>
    <s v=""/>
    <b v="0"/>
    <s v="und"/>
    <m/>
    <s v=""/>
    <b v="0"/>
    <n v="7"/>
    <s v="1088613336785145857"/>
    <s v="Twitter for Android"/>
    <b v="0"/>
    <s v="1088613336785145857"/>
    <s v="Tweet"/>
    <n v="0"/>
    <n v="0"/>
    <m/>
    <m/>
    <m/>
    <m/>
    <m/>
    <m/>
    <m/>
    <m/>
    <n v="1"/>
    <s v="7"/>
    <s v="7"/>
    <n v="0"/>
    <n v="0"/>
    <n v="0"/>
    <n v="0"/>
    <n v="0"/>
    <n v="0"/>
    <n v="2"/>
    <n v="100"/>
    <n v="2"/>
  </r>
  <r>
    <s v="jurgenpfeffer"/>
    <s v="hfpmuenchen"/>
    <m/>
    <m/>
    <m/>
    <m/>
    <m/>
    <m/>
    <m/>
    <m/>
    <s v="No"/>
    <n v="387"/>
    <m/>
    <m/>
    <x v="0"/>
    <d v="2018-06-27T00:14:27.000"/>
    <s v="Spread the words! @icwsm 2019 will take place in Munich in June 2019. @TU_Muenchen @HfPMuenchen #CSS #ICWSM https://t.co/s4koPnheSL"/>
    <m/>
    <m/>
    <x v="0"/>
    <s v="https://pbs.twimg.com/media/DgqBO7ZV4AIO58d.jpg"/>
    <s v="https://pbs.twimg.com/media/DgqBO7ZV4AIO58d.jpg"/>
    <x v="297"/>
    <s v="https://twitter.com/#!/jurgenpfeffer/status/1011764660008148992"/>
    <m/>
    <m/>
    <s v="1011764660008148992"/>
    <m/>
    <b v="0"/>
    <n v="149"/>
    <s v=""/>
    <b v="0"/>
    <s v="en"/>
    <m/>
    <s v=""/>
    <b v="0"/>
    <n v="112"/>
    <s v=""/>
    <s v="Twitter Web Client"/>
    <b v="0"/>
    <s v="1011764660008148992"/>
    <s v="Retweet"/>
    <n v="0"/>
    <n v="0"/>
    <m/>
    <m/>
    <m/>
    <m/>
    <m/>
    <m/>
    <m/>
    <m/>
    <n v="1"/>
    <s v="2"/>
    <s v="2"/>
    <m/>
    <m/>
    <m/>
    <m/>
    <m/>
    <m/>
    <m/>
    <m/>
    <m/>
  </r>
  <r>
    <s v="jurgenpfeffer"/>
    <s v="fredmorstatter"/>
    <m/>
    <m/>
    <m/>
    <m/>
    <m/>
    <m/>
    <m/>
    <m/>
    <s v="No"/>
    <n v="389"/>
    <m/>
    <m/>
    <x v="0"/>
    <d v="2019-01-04T21:46:36.000"/>
    <s v="@nephillips84 @ryanjgallag @davidlazer @katja_mat @fredmorstatter Yes. However, we have previously pointed out that the Sample API might be non-random as well and is definitely another #blackbox_x000a_https://t.co/Zsy9iuVbd7 https://t.co/Edae3bdOF7"/>
    <s v="https://www.aaai.org/ocs/index.php/ICWSM/ICWSM13/paper/view/6071"/>
    <s v="aaai.org"/>
    <x v="16"/>
    <s v="https://pbs.twimg.com/media/DwGR_8dX0AUIiOA.jpg"/>
    <s v="https://pbs.twimg.com/media/DwGR_8dX0AUIiOA.jpg"/>
    <x v="298"/>
    <s v="https://twitter.com/#!/jurgenpfeffer/status/1081305922327232522"/>
    <m/>
    <m/>
    <s v="1081305922327232522"/>
    <s v="1081285117522399235"/>
    <b v="0"/>
    <n v="1"/>
    <s v="2381300257"/>
    <b v="0"/>
    <s v="en"/>
    <m/>
    <s v=""/>
    <b v="0"/>
    <n v="0"/>
    <s v=""/>
    <s v="Twitter for iPhone"/>
    <b v="0"/>
    <s v="1081285117522399235"/>
    <s v="Tweet"/>
    <n v="0"/>
    <n v="0"/>
    <m/>
    <m/>
    <m/>
    <m/>
    <m/>
    <m/>
    <m/>
    <m/>
    <n v="1"/>
    <s v="2"/>
    <s v="2"/>
    <m/>
    <m/>
    <m/>
    <m/>
    <m/>
    <m/>
    <m/>
    <m/>
    <m/>
  </r>
  <r>
    <s v="katja_mat"/>
    <s v="icwsm"/>
    <m/>
    <m/>
    <m/>
    <m/>
    <m/>
    <m/>
    <m/>
    <m/>
    <s v="Yes"/>
    <n v="391"/>
    <m/>
    <m/>
    <x v="0"/>
    <d v="2019-01-05T18:13:55.000"/>
    <s v="RT @icwsm: Publish your dataset with @icwsm 2019 - open data, open science, more citations! :)_x000a__x000a_More info: https://t.co/3NHKqDrbFc (deadlinâ€¦"/>
    <s v="https://www.icwsm.org/2019/submitting/datasets/"/>
    <s v="icwsm.org"/>
    <x v="1"/>
    <m/>
    <s v="http://pbs.twimg.com/profile_images/378800000483599363/a84a437b0f1ee726343a6bb2cbae1124_normal.png"/>
    <x v="299"/>
    <s v="https://twitter.com/#!/katja_mat/status/1081614789376438272"/>
    <m/>
    <m/>
    <s v="1081614789376438272"/>
    <m/>
    <b v="0"/>
    <n v="0"/>
    <s v=""/>
    <b v="0"/>
    <s v="en"/>
    <m/>
    <s v=""/>
    <b v="0"/>
    <n v="20"/>
    <s v="1081477989534220288"/>
    <s v="Twitter for Android"/>
    <b v="0"/>
    <s v="1081477989534220288"/>
    <s v="Tweet"/>
    <n v="0"/>
    <n v="0"/>
    <m/>
    <m/>
    <m/>
    <m/>
    <m/>
    <m/>
    <m/>
    <m/>
    <n v="3"/>
    <s v="2"/>
    <s v="2"/>
    <n v="0"/>
    <n v="0"/>
    <n v="0"/>
    <n v="0"/>
    <n v="0"/>
    <n v="0"/>
    <n v="17"/>
    <n v="100"/>
    <n v="17"/>
  </r>
  <r>
    <s v="katja_mat"/>
    <s v="icwsm"/>
    <m/>
    <m/>
    <m/>
    <m/>
    <m/>
    <m/>
    <m/>
    <m/>
    <s v="Yes"/>
    <n v="393"/>
    <m/>
    <m/>
    <x v="0"/>
    <d v="2019-01-11T12:05:04.000"/>
    <s v="RT @icwsm: Have you considered organizing an ICWSM Workshop? Workshops are great opportunities to foster interaction and exchange ideas. Su…"/>
    <m/>
    <m/>
    <x v="1"/>
    <m/>
    <s v="http://pbs.twimg.com/profile_images/378800000483599363/a84a437b0f1ee726343a6bb2cbae1124_normal.png"/>
    <x v="300"/>
    <s v="https://twitter.com/#!/katja_mat/status/1083696289836081152"/>
    <m/>
    <m/>
    <s v="1083696289836081152"/>
    <m/>
    <b v="0"/>
    <n v="0"/>
    <s v=""/>
    <b v="0"/>
    <s v="en"/>
    <m/>
    <s v=""/>
    <b v="0"/>
    <n v="6"/>
    <s v="1083398031985172480"/>
    <s v="Twitter for Android"/>
    <b v="0"/>
    <s v="1083398031985172480"/>
    <s v="Tweet"/>
    <n v="0"/>
    <n v="0"/>
    <m/>
    <m/>
    <m/>
    <m/>
    <m/>
    <m/>
    <m/>
    <m/>
    <n v="3"/>
    <s v="2"/>
    <s v="2"/>
    <n v="1"/>
    <n v="5"/>
    <n v="0"/>
    <n v="0"/>
    <n v="0"/>
    <n v="0"/>
    <n v="19"/>
    <n v="95"/>
    <n v="20"/>
  </r>
  <r>
    <s v="katja_mat"/>
    <s v="cerenbudak"/>
    <m/>
    <m/>
    <m/>
    <m/>
    <m/>
    <m/>
    <m/>
    <m/>
    <s v="No"/>
    <n v="394"/>
    <m/>
    <m/>
    <x v="0"/>
    <d v="2019-01-15T07:39:32.000"/>
    <s v="RT @cerenbudak: Just a reminder that the #ICWSM deadline for full/social science/demo/poster/dataset papers is January 15. For submission i…"/>
    <m/>
    <m/>
    <x v="10"/>
    <m/>
    <s v="http://pbs.twimg.com/profile_images/378800000483599363/a84a437b0f1ee726343a6bb2cbae1124_normal.png"/>
    <x v="301"/>
    <s v="https://twitter.com/#!/katja_mat/status/1085079020302225408"/>
    <m/>
    <m/>
    <s v="1085079020302225408"/>
    <m/>
    <b v="0"/>
    <n v="0"/>
    <s v=""/>
    <b v="0"/>
    <s v="en"/>
    <m/>
    <s v=""/>
    <b v="0"/>
    <n v="18"/>
    <s v="1084845998931959808"/>
    <s v="Twitter for Android"/>
    <b v="0"/>
    <s v="1084845998931959808"/>
    <s v="Tweet"/>
    <n v="0"/>
    <n v="0"/>
    <m/>
    <m/>
    <m/>
    <m/>
    <m/>
    <m/>
    <m/>
    <m/>
    <n v="1"/>
    <s v="2"/>
    <s v="2"/>
    <n v="0"/>
    <n v="0"/>
    <n v="0"/>
    <n v="0"/>
    <n v="0"/>
    <n v="0"/>
    <n v="23"/>
    <n v="100"/>
    <n v="23"/>
  </r>
  <r>
    <s v="katja_mat"/>
    <s v="jurgenpfeffer"/>
    <m/>
    <m/>
    <m/>
    <m/>
    <m/>
    <m/>
    <m/>
    <m/>
    <s v="Yes"/>
    <n v="395"/>
    <m/>
    <m/>
    <x v="0"/>
    <d v="2019-01-17T12:51:12.000"/>
    <s v="RT @JurgenPfeffer: Jan 15, 2019 is over Anywhere on Earth (AoE) - Thanks for all the 2019 ICWSM submissions! Now the work is on our great r…"/>
    <m/>
    <m/>
    <x v="1"/>
    <m/>
    <s v="http://pbs.twimg.com/profile_images/378800000483599363/a84a437b0f1ee726343a6bb2cbae1124_normal.png"/>
    <x v="302"/>
    <s v="https://twitter.com/#!/katja_mat/status/1085882228473774080"/>
    <m/>
    <m/>
    <s v="1085882228473774080"/>
    <m/>
    <b v="0"/>
    <n v="0"/>
    <s v=""/>
    <b v="0"/>
    <s v="en"/>
    <m/>
    <s v=""/>
    <b v="0"/>
    <n v="5"/>
    <s v="1085544065846988800"/>
    <s v="Twitter for Android"/>
    <b v="0"/>
    <s v="1085544065846988800"/>
    <s v="Tweet"/>
    <n v="0"/>
    <n v="0"/>
    <m/>
    <m/>
    <m/>
    <m/>
    <m/>
    <m/>
    <m/>
    <m/>
    <n v="1"/>
    <s v="2"/>
    <s v="2"/>
    <n v="2"/>
    <n v="7.6923076923076925"/>
    <n v="0"/>
    <n v="0"/>
    <n v="0"/>
    <n v="0"/>
    <n v="24"/>
    <n v="92.3076923076923"/>
    <n v="26"/>
  </r>
  <r>
    <s v="lauraschelenz"/>
    <s v="icwsm"/>
    <m/>
    <m/>
    <m/>
    <m/>
    <m/>
    <m/>
    <m/>
    <m/>
    <s v="No"/>
    <n v="400"/>
    <m/>
    <m/>
    <x v="0"/>
    <d v="2019-01-25T19:49:46.000"/>
    <s v="@JurgenPfeffer @icwsm Sounds fascinating! Can one attend merely as a guest? What is the deadline for registration? Thanks!"/>
    <m/>
    <m/>
    <x v="1"/>
    <m/>
    <s v="http://pbs.twimg.com/profile_images/1080582273764917253/2LRt2lRe_normal.jpg"/>
    <x v="303"/>
    <s v="https://twitter.com/#!/lauraschelenz/status/1088886668428492800"/>
    <m/>
    <m/>
    <s v="1088886668428492800"/>
    <s v="1011764660008148992"/>
    <b v="0"/>
    <n v="0"/>
    <s v="2329657867"/>
    <b v="0"/>
    <s v="en"/>
    <m/>
    <s v=""/>
    <b v="0"/>
    <n v="0"/>
    <s v=""/>
    <s v="Twitter Web Client"/>
    <b v="0"/>
    <s v="1011764660008148992"/>
    <s v="Tweet"/>
    <n v="0"/>
    <n v="0"/>
    <m/>
    <m/>
    <m/>
    <m/>
    <m/>
    <m/>
    <m/>
    <m/>
    <n v="1"/>
    <s v="2"/>
    <s v="2"/>
    <m/>
    <m/>
    <m/>
    <m/>
    <m/>
    <m/>
    <m/>
    <m/>
    <m/>
  </r>
  <r>
    <s v="jurgenpfeffer"/>
    <s v="lauraschelenz"/>
    <m/>
    <m/>
    <m/>
    <m/>
    <m/>
    <m/>
    <m/>
    <m/>
    <s v="Yes"/>
    <n v="402"/>
    <m/>
    <m/>
    <x v="1"/>
    <d v="2019-01-26T10:05:12.000"/>
    <s v="@LauraSchelenz @icwsm yes! details for registration will be online in March."/>
    <m/>
    <m/>
    <x v="1"/>
    <m/>
    <s v="http://pbs.twimg.com/profile_images/876913351158362112/2RJy5c_U_normal.jpg"/>
    <x v="304"/>
    <s v="https://twitter.com/#!/jurgenpfeffer/status/1089101944327675904"/>
    <m/>
    <m/>
    <s v="1089101944327675904"/>
    <s v="1088886668428492800"/>
    <b v="0"/>
    <n v="0"/>
    <s v="2387746514"/>
    <b v="0"/>
    <s v="en"/>
    <m/>
    <s v=""/>
    <b v="0"/>
    <n v="0"/>
    <s v=""/>
    <s v="Twitter for iPhone"/>
    <b v="0"/>
    <s v="1088886668428492800"/>
    <s v="Tweet"/>
    <n v="0"/>
    <n v="0"/>
    <m/>
    <m/>
    <m/>
    <m/>
    <m/>
    <m/>
    <m/>
    <m/>
    <n v="1"/>
    <s v="2"/>
    <s v="2"/>
    <n v="0"/>
    <n v="0"/>
    <n v="0"/>
    <n v="0"/>
    <n v="0"/>
    <n v="0"/>
    <n v="11"/>
    <n v="100"/>
    <n v="11"/>
  </r>
  <r>
    <s v="icwsm"/>
    <s v="jurgenpfeffer"/>
    <m/>
    <m/>
    <m/>
    <m/>
    <m/>
    <m/>
    <m/>
    <m/>
    <s v="Yes"/>
    <n v="403"/>
    <m/>
    <m/>
    <x v="0"/>
    <d v="2019-01-16T15:18:08.000"/>
    <s v="RT @JurgenPfeffer: Jan 15, 2019 is over Anywhere on Earth (AoE) - Thanks for all the 2019 ICWSM submissions! Now the work is on our great r…"/>
    <m/>
    <m/>
    <x v="1"/>
    <m/>
    <s v="http://pbs.twimg.com/profile_images/633957468528373761/mD-uuuWj_normal.jpg"/>
    <x v="305"/>
    <s v="https://twitter.com/#!/icwsm/status/1085556815369142277"/>
    <m/>
    <m/>
    <s v="1085556815369142277"/>
    <m/>
    <b v="0"/>
    <n v="0"/>
    <s v=""/>
    <b v="0"/>
    <s v="en"/>
    <m/>
    <s v=""/>
    <b v="0"/>
    <n v="3"/>
    <s v="1085544065846988800"/>
    <s v="Twitter Web Client"/>
    <b v="0"/>
    <s v="1085544065846988800"/>
    <s v="Tweet"/>
    <n v="0"/>
    <n v="0"/>
    <m/>
    <m/>
    <m/>
    <m/>
    <m/>
    <m/>
    <m/>
    <m/>
    <n v="1"/>
    <s v="2"/>
    <s v="2"/>
    <n v="2"/>
    <n v="7.6923076923076925"/>
    <n v="0"/>
    <n v="0"/>
    <n v="0"/>
    <n v="0"/>
    <n v="24"/>
    <n v="92.3076923076923"/>
    <n v="26"/>
  </r>
  <r>
    <s v="jurgenpfeffer"/>
    <s v="icwsm"/>
    <m/>
    <m/>
    <m/>
    <m/>
    <m/>
    <m/>
    <m/>
    <m/>
    <s v="Yes"/>
    <n v="405"/>
    <m/>
    <m/>
    <x v="0"/>
    <d v="2019-01-05T09:10:44.000"/>
    <s v="RT @icwsm: Publish your dataset with @icwsm 2019 - open data, open science, more citations! :)_x000a__x000a_More info: https://t.co/3NHKqDrbFc (deadlin…"/>
    <s v="https://www.icwsm.org/2019/submitting/datasets/"/>
    <s v="icwsm.org"/>
    <x v="1"/>
    <m/>
    <s v="http://pbs.twimg.com/profile_images/876913351158362112/2RJy5c_U_normal.jpg"/>
    <x v="306"/>
    <s v="https://twitter.com/#!/jurgenpfeffer/status/1081478089702604801"/>
    <m/>
    <m/>
    <s v="1081478089702604801"/>
    <m/>
    <b v="0"/>
    <n v="0"/>
    <s v=""/>
    <b v="0"/>
    <s v="en"/>
    <m/>
    <s v=""/>
    <b v="0"/>
    <n v="2"/>
    <s v="1081477989534220288"/>
    <s v="Twitter Web Client"/>
    <b v="0"/>
    <s v="1081477989534220288"/>
    <s v="Tweet"/>
    <n v="0"/>
    <n v="0"/>
    <m/>
    <m/>
    <m/>
    <m/>
    <m/>
    <m/>
    <m/>
    <m/>
    <n v="5"/>
    <s v="2"/>
    <s v="2"/>
    <n v="0"/>
    <n v="0"/>
    <n v="0"/>
    <n v="0"/>
    <n v="0"/>
    <n v="0"/>
    <n v="17"/>
    <n v="100"/>
    <n v="17"/>
  </r>
  <r>
    <s v="jurgenpfeffer"/>
    <s v="icwsm"/>
    <m/>
    <m/>
    <m/>
    <m/>
    <m/>
    <m/>
    <m/>
    <m/>
    <s v="Yes"/>
    <n v="406"/>
    <m/>
    <m/>
    <x v="0"/>
    <d v="2019-01-10T16:20:29.000"/>
    <s v="RT @icwsm: Have you considered organizing an ICWSM Workshop? Workshops are great opportunities to foster interaction and exchange ideas. Su…"/>
    <m/>
    <m/>
    <x v="1"/>
    <m/>
    <s v="http://pbs.twimg.com/profile_images/876913351158362112/2RJy5c_U_normal.jpg"/>
    <x v="307"/>
    <s v="https://twitter.com/#!/jurgenpfeffer/status/1083398181034123264"/>
    <m/>
    <m/>
    <s v="1083398181034123264"/>
    <m/>
    <b v="0"/>
    <n v="0"/>
    <s v=""/>
    <b v="0"/>
    <s v="en"/>
    <m/>
    <s v=""/>
    <b v="0"/>
    <n v="3"/>
    <s v="1083398031985172480"/>
    <s v="Twitter Web Client"/>
    <b v="0"/>
    <s v="1083398031985172480"/>
    <s v="Tweet"/>
    <n v="0"/>
    <n v="0"/>
    <m/>
    <m/>
    <m/>
    <m/>
    <m/>
    <m/>
    <m/>
    <m/>
    <n v="5"/>
    <s v="2"/>
    <s v="2"/>
    <n v="1"/>
    <n v="5"/>
    <n v="0"/>
    <n v="0"/>
    <n v="0"/>
    <n v="0"/>
    <n v="19"/>
    <n v="95"/>
    <n v="20"/>
  </r>
  <r>
    <s v="jurgenpfeffer"/>
    <s v="cerenbudak"/>
    <m/>
    <m/>
    <m/>
    <m/>
    <m/>
    <m/>
    <m/>
    <m/>
    <s v="No"/>
    <n v="407"/>
    <m/>
    <m/>
    <x v="0"/>
    <d v="2019-01-14T17:15:32.000"/>
    <s v="RT @cerenbudak: Just a reminder that the #ICWSM deadline for full/social science/demo/poster/dataset papers is January 15. For submission i…"/>
    <m/>
    <m/>
    <x v="10"/>
    <m/>
    <s v="http://pbs.twimg.com/profile_images/876913351158362112/2RJy5c_U_normal.jpg"/>
    <x v="308"/>
    <s v="https://twitter.com/#!/jurgenpfeffer/status/1084861584214761472"/>
    <m/>
    <m/>
    <s v="1084861584214761472"/>
    <m/>
    <b v="0"/>
    <n v="0"/>
    <s v=""/>
    <b v="0"/>
    <s v="en"/>
    <m/>
    <s v=""/>
    <b v="0"/>
    <n v="13"/>
    <s v="1084845998931959808"/>
    <s v="Twitter Web Client"/>
    <b v="0"/>
    <s v="1084845998931959808"/>
    <s v="Tweet"/>
    <n v="0"/>
    <n v="0"/>
    <m/>
    <m/>
    <m/>
    <m/>
    <m/>
    <m/>
    <m/>
    <m/>
    <n v="1"/>
    <s v="2"/>
    <s v="2"/>
    <n v="0"/>
    <n v="0"/>
    <n v="0"/>
    <n v="0"/>
    <n v="0"/>
    <n v="0"/>
    <n v="23"/>
    <n v="100"/>
    <n v="23"/>
  </r>
  <r>
    <s v="jurgenpfeffer"/>
    <s v="icwsm"/>
    <m/>
    <m/>
    <m/>
    <m/>
    <m/>
    <m/>
    <m/>
    <m/>
    <s v="Yes"/>
    <n v="408"/>
    <m/>
    <m/>
    <x v="0"/>
    <d v="2019-01-16T14:27:28.000"/>
    <s v="Jan 15, 2019 is over Anywhere on Earth (AoE) - Thanks for all the 2019 ICWSM submissions! Now the work is on our great reviewers, PC members, and SPC/Editors @icwsm #ICWSM #CSS https://t.co/oCswkcFxtH"/>
    <s v="https://www.icwsm.org/2019/"/>
    <s v="icwsm.org"/>
    <x v="17"/>
    <m/>
    <s v="http://pbs.twimg.com/profile_images/876913351158362112/2RJy5c_U_normal.jpg"/>
    <x v="309"/>
    <s v="https://twitter.com/#!/jurgenpfeffer/status/1085544065846988800"/>
    <m/>
    <m/>
    <s v="1085544065846988800"/>
    <m/>
    <b v="0"/>
    <n v="13"/>
    <s v=""/>
    <b v="0"/>
    <s v="en"/>
    <m/>
    <s v=""/>
    <b v="0"/>
    <n v="3"/>
    <s v=""/>
    <s v="Twitter for iPhone"/>
    <b v="0"/>
    <s v="1085544065846988800"/>
    <s v="Tweet"/>
    <n v="0"/>
    <n v="0"/>
    <m/>
    <m/>
    <m/>
    <m/>
    <m/>
    <m/>
    <m/>
    <m/>
    <n v="5"/>
    <s v="2"/>
    <s v="2"/>
    <n v="2"/>
    <n v="6.25"/>
    <n v="0"/>
    <n v="0"/>
    <n v="0"/>
    <n v="0"/>
    <n v="30"/>
    <n v="93.75"/>
    <n v="32"/>
  </r>
  <r>
    <s v="wahl_beobachter"/>
    <s v="wahl_beobachter"/>
    <m/>
    <m/>
    <m/>
    <m/>
    <m/>
    <m/>
    <m/>
    <m/>
    <s v="No"/>
    <n v="410"/>
    <m/>
    <m/>
    <x v="2"/>
    <d v="2019-01-28T10:52:22.000"/>
    <s v="Wahrscheinlich haben Nutzer*innen aber wohl eher nur zehn Tweets mit Fake News gesehen, da im Schnitt nur fünf Prozent der Tweets überhaupt wahrgenommen würden. AAAI Conference: Wang, 2016) https://t.co/ELfOMd2waU (.pdf)"/>
    <s v="https://www.aaai.org/ocs/index.php/ICWSM/ICWSM16/paper/view/13213/12848"/>
    <s v="aaai.org"/>
    <x v="1"/>
    <m/>
    <s v="http://pbs.twimg.com/profile_images/3784636880/4bffb4418b1a1f24b1d2fae45c11c7ad_normal.jpeg"/>
    <x v="310"/>
    <s v="https://twitter.com/#!/wahl_beobachter/status/1089838591000367104"/>
    <m/>
    <m/>
    <s v="1089838591000367104"/>
    <s v="1089838589754728449"/>
    <b v="0"/>
    <n v="0"/>
    <s v="243586130"/>
    <b v="0"/>
    <s v="de"/>
    <m/>
    <s v=""/>
    <b v="0"/>
    <n v="0"/>
    <s v=""/>
    <s v="Twitter Web Client"/>
    <b v="0"/>
    <s v="1089838589754728449"/>
    <s v="Tweet"/>
    <n v="0"/>
    <n v="0"/>
    <m/>
    <m/>
    <m/>
    <m/>
    <m/>
    <m/>
    <m/>
    <m/>
    <n v="1"/>
    <s v="4"/>
    <s v="4"/>
    <n v="0"/>
    <n v="0"/>
    <n v="1"/>
    <n v="3.3333333333333335"/>
    <n v="0"/>
    <n v="0"/>
    <n v="29"/>
    <n v="96.66666666666667"/>
    <n v="30"/>
  </r>
  <r>
    <s v="mountainherder"/>
    <s v="akd2003"/>
    <m/>
    <m/>
    <m/>
    <m/>
    <m/>
    <m/>
    <m/>
    <m/>
    <s v="No"/>
    <n v="411"/>
    <m/>
    <m/>
    <x v="0"/>
    <d v="2019-01-30T02:45:57.000"/>
    <s v="@notanastronomer @akd2003 If I can shamelessly promote something I worked on, the dynamics of how that works is fascinating: https://t.co/n8eVaM3ILD"/>
    <s v="https://faculty.washington.edu/kstarbi/Starbird-et-al-ICWSM-2018-Echosystem-final.pdf"/>
    <s v="washington.edu"/>
    <x v="1"/>
    <m/>
    <s v="http://pbs.twimg.com/profile_images/1056019068623433728/VfP7hWLl_normal.jpg"/>
    <x v="311"/>
    <s v="https://twitter.com/#!/mountainherder/status/1090440955218530304"/>
    <m/>
    <m/>
    <s v="1090440955218530304"/>
    <s v="1090439943799730176"/>
    <b v="0"/>
    <n v="2"/>
    <s v="2893208653"/>
    <b v="0"/>
    <s v="en"/>
    <m/>
    <s v=""/>
    <b v="0"/>
    <n v="0"/>
    <s v=""/>
    <s v="Twitter for iPhone"/>
    <b v="0"/>
    <s v="1090439943799730176"/>
    <s v="Tweet"/>
    <n v="0"/>
    <n v="0"/>
    <m/>
    <m/>
    <m/>
    <m/>
    <m/>
    <m/>
    <m/>
    <m/>
    <n v="1"/>
    <s v="16"/>
    <s v="16"/>
    <m/>
    <m/>
    <m/>
    <m/>
    <m/>
    <m/>
    <m/>
    <m/>
    <m/>
  </r>
  <r>
    <s v="niftyc"/>
    <s v="niftyc"/>
    <m/>
    <m/>
    <m/>
    <m/>
    <m/>
    <m/>
    <m/>
    <m/>
    <s v="No"/>
    <n v="413"/>
    <m/>
    <m/>
    <x v="2"/>
    <d v="2019-01-30T19:11:08.000"/>
    <s v="I'll vote for Land of a Thousand Hills as excellent espresso near #FAT2019. Given the Google Maps star rating, it's no secret. But was the algorithm fair? Eslami et al ICWSM 2017 found star rating inflation on other platforms... https://t.co/TV9p6jipO6"/>
    <m/>
    <m/>
    <x v="18"/>
    <s v="https://pbs.twimg.com/media/DyLnv_hWsAUcloi.jpg"/>
    <s v="https://pbs.twimg.com/media/DyLnv_hWsAUcloi.jpg"/>
    <x v="312"/>
    <s v="https://twitter.com/#!/niftyc/status/1090688885129134087"/>
    <m/>
    <m/>
    <s v="1090688885129134087"/>
    <m/>
    <b v="0"/>
    <n v="3"/>
    <s v=""/>
    <b v="0"/>
    <s v="en"/>
    <m/>
    <s v=""/>
    <b v="0"/>
    <n v="0"/>
    <s v=""/>
    <s v="Twitter for Android"/>
    <b v="0"/>
    <s v="1090688885129134087"/>
    <s v="Tweet"/>
    <n v="0"/>
    <n v="0"/>
    <m/>
    <m/>
    <m/>
    <m/>
    <m/>
    <m/>
    <m/>
    <m/>
    <n v="1"/>
    <s v="12"/>
    <s v="12"/>
    <n v="2"/>
    <n v="5.128205128205129"/>
    <n v="0"/>
    <n v="0"/>
    <n v="0"/>
    <n v="0"/>
    <n v="37"/>
    <n v="94.87179487179488"/>
    <n v="39"/>
  </r>
  <r>
    <s v="fabiogiglietto"/>
    <s v="fabiogiglietto"/>
    <m/>
    <m/>
    <m/>
    <m/>
    <m/>
    <m/>
    <m/>
    <m/>
    <s v="No"/>
    <n v="414"/>
    <m/>
    <m/>
    <x v="2"/>
    <d v="2019-01-30T21:25:45.000"/>
    <s v="Perfect match for #icwsm and #iamcr annual conference. Bonus content #AoIR Symposium &amp;gt; https://t.co/V7q3GNoW4x https://t.co/Z1Vxjgfc2Q"/>
    <s v="https://aoir.org/aoir2019symposia/ https://twitter.com/fabiogiglietto/status/1087674518301233152"/>
    <s v="aoir.org twitter.com"/>
    <x v="19"/>
    <m/>
    <s v="http://pbs.twimg.com/profile_images/1100556856/twitt_pic_normal.jpg"/>
    <x v="313"/>
    <s v="https://twitter.com/#!/fabiogiglietto/status/1090722759292960768"/>
    <m/>
    <m/>
    <s v="1090722759292960768"/>
    <m/>
    <b v="0"/>
    <n v="0"/>
    <s v=""/>
    <b v="1"/>
    <s v="en"/>
    <m/>
    <s v="1087674518301233152"/>
    <b v="0"/>
    <n v="0"/>
    <s v=""/>
    <s v="Twitter for Android"/>
    <b v="0"/>
    <s v="1090722759292960768"/>
    <s v="Tweet"/>
    <n v="0"/>
    <n v="0"/>
    <m/>
    <m/>
    <m/>
    <m/>
    <m/>
    <m/>
    <m/>
    <m/>
    <n v="2"/>
    <s v="4"/>
    <s v="4"/>
    <n v="2"/>
    <n v="15.384615384615385"/>
    <n v="0"/>
    <n v="0"/>
    <n v="0"/>
    <n v="0"/>
    <n v="11"/>
    <n v="84.61538461538461"/>
    <n v="13"/>
  </r>
  <r>
    <s v="fabiogiglietto"/>
    <s v="fabiogiglietto"/>
    <m/>
    <m/>
    <m/>
    <m/>
    <m/>
    <m/>
    <m/>
    <m/>
    <s v="No"/>
    <n v="415"/>
    <m/>
    <m/>
    <x v="2"/>
    <d v="2019-01-30T21:29:00.000"/>
    <s v="Perfect match for #icwsm and #iamcr annual conferences. Bonus content 15th Conference of Sociocybernetics &quot;Dark Ages 2.0”: Social Media And Their Impact&quot; &amp;gt; https://t.co/2hntPrQwFH https://t.co/sdnUYhGSgV"/>
    <s v="https://easychair.org/cfp/ICSC2019 https://twitter.com/fabiogiglietto/status/1087680027364339712"/>
    <s v="easychair.org twitter.com"/>
    <x v="20"/>
    <m/>
    <s v="http://pbs.twimg.com/profile_images/1100556856/twitt_pic_normal.jpg"/>
    <x v="314"/>
    <s v="https://twitter.com/#!/fabiogiglietto/status/1090723579287781388"/>
    <m/>
    <m/>
    <s v="1090723579287781388"/>
    <m/>
    <b v="0"/>
    <n v="0"/>
    <s v=""/>
    <b v="1"/>
    <s v="en"/>
    <m/>
    <s v="1087680027364339712"/>
    <b v="0"/>
    <n v="0"/>
    <s v=""/>
    <s v="Twitter for Android"/>
    <b v="0"/>
    <s v="1090723579287781388"/>
    <s v="Tweet"/>
    <n v="0"/>
    <n v="0"/>
    <m/>
    <m/>
    <m/>
    <m/>
    <m/>
    <m/>
    <m/>
    <m/>
    <n v="2"/>
    <s v="4"/>
    <s v="4"/>
    <n v="2"/>
    <n v="8.333333333333334"/>
    <n v="1"/>
    <n v="4.166666666666667"/>
    <n v="0"/>
    <n v="0"/>
    <n v="21"/>
    <n v="87.5"/>
    <n v="24"/>
  </r>
  <r>
    <s v="walid_magdy"/>
    <s v="infated"/>
    <m/>
    <m/>
    <m/>
    <m/>
    <m/>
    <m/>
    <m/>
    <m/>
    <s v="No"/>
    <n v="416"/>
    <m/>
    <m/>
    <x v="0"/>
    <d v="2019-01-08T13:02:35.000"/>
    <s v="Reminder about our advertised academic position in Computational Social Science @InfAtEd._x000a_Deadline is 15th of Jan._x000a_Don't make #ICWSM deadline take all your time without applying :) https://t.co/9W7Gh75rAR"/>
    <s v="https://twitter.com/walid_magdy/status/1065239955356745728"/>
    <s v="twitter.com"/>
    <x v="10"/>
    <m/>
    <s v="http://pbs.twimg.com/profile_images/581053755405131777/gkWWSDIP_normal.jpg"/>
    <x v="315"/>
    <s v="https://twitter.com/#!/walid_magdy/status/1082623603286388736"/>
    <m/>
    <m/>
    <s v="1082623603286388736"/>
    <m/>
    <b v="0"/>
    <n v="9"/>
    <s v=""/>
    <b v="1"/>
    <s v="en"/>
    <m/>
    <s v="1065239955356745728"/>
    <b v="0"/>
    <n v="7"/>
    <s v=""/>
    <s v="Twitter Web Client"/>
    <b v="0"/>
    <s v="1082623603286388736"/>
    <s v="Tweet"/>
    <n v="0"/>
    <n v="0"/>
    <m/>
    <m/>
    <m/>
    <m/>
    <m/>
    <m/>
    <m/>
    <m/>
    <n v="1"/>
    <s v="5"/>
    <s v="5"/>
    <n v="0"/>
    <n v="0"/>
    <n v="0"/>
    <n v="0"/>
    <n v="0"/>
    <n v="0"/>
    <n v="26"/>
    <n v="100"/>
    <n v="26"/>
  </r>
  <r>
    <s v="arkaitz"/>
    <s v="infated"/>
    <m/>
    <m/>
    <m/>
    <m/>
    <m/>
    <m/>
    <m/>
    <m/>
    <s v="No"/>
    <n v="417"/>
    <m/>
    <m/>
    <x v="0"/>
    <d v="2019-01-08T14:08:29.000"/>
    <s v="RT @walid_magdy: Reminder about our advertised academic position in Computational Social Science @InfAtEd._x000a_Deadline is 15th of Jan._x000a_Don't mâ€¦"/>
    <m/>
    <m/>
    <x v="1"/>
    <m/>
    <s v="http://pbs.twimg.com/profile_images/903344761343541249/M1cKZg2S_normal.jpg"/>
    <x v="316"/>
    <s v="https://twitter.com/#!/arkaitz/status/1082640187837042688"/>
    <m/>
    <m/>
    <s v="1082640187837042688"/>
    <m/>
    <b v="0"/>
    <n v="0"/>
    <s v=""/>
    <b v="1"/>
    <s v="en"/>
    <m/>
    <s v="1065239955356745728"/>
    <b v="0"/>
    <n v="7"/>
    <s v="1082623603286388736"/>
    <s v="Twitter Web Client"/>
    <b v="0"/>
    <s v="1082623603286388736"/>
    <s v="Tweet"/>
    <n v="0"/>
    <n v="0"/>
    <m/>
    <m/>
    <m/>
    <m/>
    <m/>
    <m/>
    <m/>
    <m/>
    <n v="1"/>
    <s v="2"/>
    <s v="5"/>
    <m/>
    <m/>
    <m/>
    <m/>
    <m/>
    <m/>
    <m/>
    <m/>
    <m/>
  </r>
  <r>
    <s v="arkaitz"/>
    <s v="icwsm"/>
    <m/>
    <m/>
    <m/>
    <m/>
    <m/>
    <m/>
    <m/>
    <m/>
    <s v="No"/>
    <n v="419"/>
    <m/>
    <m/>
    <x v="0"/>
    <d v="2019-01-31T10:43:31.000"/>
    <s v="We'll be hosting a new edition of the Workshop on Rumours and Deception in Social Media (RDSM 2019) co-located with @icwsm -- CfP will be out soon!"/>
    <m/>
    <m/>
    <x v="1"/>
    <m/>
    <s v="http://pbs.twimg.com/profile_images/903344761343541249/M1cKZg2S_normal.jpg"/>
    <x v="317"/>
    <s v="https://twitter.com/#!/arkaitz/status/1090923526117343232"/>
    <m/>
    <m/>
    <s v="1090923526117343232"/>
    <m/>
    <b v="0"/>
    <n v="2"/>
    <s v=""/>
    <b v="0"/>
    <s v="en"/>
    <m/>
    <s v=""/>
    <b v="0"/>
    <n v="0"/>
    <s v=""/>
    <s v="Twitter Web Client"/>
    <b v="0"/>
    <s v="1090923526117343232"/>
    <s v="Tweet"/>
    <n v="0"/>
    <n v="0"/>
    <m/>
    <m/>
    <m/>
    <m/>
    <m/>
    <m/>
    <m/>
    <m/>
    <n v="1"/>
    <s v="2"/>
    <s v="2"/>
    <n v="0"/>
    <n v="0"/>
    <n v="2"/>
    <n v="7.407407407407407"/>
    <n v="0"/>
    <n v="0"/>
    <n v="25"/>
    <n v="92.5925925925926"/>
    <n v="27"/>
  </r>
  <r>
    <s v="somayehzamani"/>
    <s v="arkaitz"/>
    <m/>
    <m/>
    <m/>
    <m/>
    <m/>
    <m/>
    <m/>
    <m/>
    <s v="No"/>
    <n v="420"/>
    <m/>
    <m/>
    <x v="1"/>
    <d v="2019-01-31T14:02:49.000"/>
    <s v="@arkaitz @icwsm That's great!"/>
    <m/>
    <m/>
    <x v="1"/>
    <m/>
    <s v="http://pbs.twimg.com/profile_images/1089267553178808320/h38x4Wmo_normal.jpg"/>
    <x v="318"/>
    <s v="https://twitter.com/#!/somayehzamani/status/1090973682065960960"/>
    <m/>
    <m/>
    <s v="1090973682065960960"/>
    <s v="1090923526117343232"/>
    <b v="0"/>
    <n v="1"/>
    <s v="1855871"/>
    <b v="0"/>
    <s v="en"/>
    <m/>
    <s v=""/>
    <b v="0"/>
    <n v="0"/>
    <s v=""/>
    <s v="Twitter Web App"/>
    <b v="0"/>
    <s v="1090923526117343232"/>
    <s v="Tweet"/>
    <n v="0"/>
    <n v="0"/>
    <m/>
    <m/>
    <m/>
    <m/>
    <m/>
    <m/>
    <m/>
    <m/>
    <n v="1"/>
    <s v="2"/>
    <s v="2"/>
    <m/>
    <m/>
    <m/>
    <m/>
    <m/>
    <m/>
    <m/>
    <m/>
    <m/>
  </r>
  <r>
    <s v="cfiesler"/>
    <s v="cfiesler"/>
    <m/>
    <m/>
    <m/>
    <m/>
    <m/>
    <m/>
    <m/>
    <m/>
    <s v="No"/>
    <n v="422"/>
    <m/>
    <m/>
    <x v="2"/>
    <d v="2019-01-31T16:55:03.000"/>
    <s v="Doing research that cuts across many different topics/disciplines/communities is really difficult for this reason. Beyond CSCW and CHI which are staples for me, I would also like to go to FAT* and SIGCSE and ICWSM and and. Not to mention law conferences &amp;amp; fan studies conferences."/>
    <m/>
    <m/>
    <x v="1"/>
    <m/>
    <s v="http://pbs.twimg.com/profile_images/1074878911962443776/GzUtUN0a_normal.jpg"/>
    <x v="319"/>
    <s v="https://twitter.com/#!/cfiesler/status/1091017023121805312"/>
    <m/>
    <m/>
    <s v="1091017023121805312"/>
    <s v="1091016024776892416"/>
    <b v="0"/>
    <n v="2"/>
    <s v="194203770"/>
    <b v="0"/>
    <s v="en"/>
    <m/>
    <s v=""/>
    <b v="0"/>
    <n v="0"/>
    <s v=""/>
    <s v="Twitter Web Client"/>
    <b v="0"/>
    <s v="1091016024776892416"/>
    <s v="Tweet"/>
    <n v="0"/>
    <n v="0"/>
    <m/>
    <m/>
    <m/>
    <m/>
    <m/>
    <m/>
    <m/>
    <m/>
    <n v="1"/>
    <s v="4"/>
    <s v="4"/>
    <n v="1"/>
    <n v="2.0833333333333335"/>
    <n v="2"/>
    <n v="4.166666666666667"/>
    <n v="0"/>
    <n v="0"/>
    <n v="45"/>
    <n v="93.75"/>
    <n v="48"/>
  </r>
  <r>
    <s v="eolamijuwon"/>
    <s v="mpidrnews"/>
    <m/>
    <m/>
    <m/>
    <m/>
    <m/>
    <m/>
    <m/>
    <m/>
    <s v="No"/>
    <n v="423"/>
    <m/>
    <m/>
    <x v="0"/>
    <d v="2019-02-04T17:05:13.000"/>
    <s v="RT @MPIDRnews: We invite submissions to the workshop &quot;Demographic Research with Web and Social  Media Dataâ€ taking place at the Internationâ€¦"/>
    <m/>
    <m/>
    <x v="1"/>
    <m/>
    <s v="http://pbs.twimg.com/profile_images/1010530295538438144/b84XuMkU_normal.jpg"/>
    <x v="320"/>
    <s v="https://twitter.com/#!/eolamijuwon/status/1092469133877350400"/>
    <m/>
    <m/>
    <s v="1092469133877350400"/>
    <m/>
    <b v="0"/>
    <n v="0"/>
    <s v=""/>
    <b v="0"/>
    <s v="en"/>
    <m/>
    <s v=""/>
    <b v="0"/>
    <n v="7"/>
    <s v="1092468666891935747"/>
    <s v="Twitter Web App"/>
    <b v="0"/>
    <s v="1092468666891935747"/>
    <s v="Tweet"/>
    <n v="0"/>
    <n v="0"/>
    <m/>
    <m/>
    <m/>
    <m/>
    <m/>
    <m/>
    <m/>
    <m/>
    <n v="1"/>
    <s v="3"/>
    <s v="3"/>
    <n v="0"/>
    <n v="0"/>
    <n v="0"/>
    <n v="0"/>
    <n v="0"/>
    <n v="0"/>
    <n v="21"/>
    <n v="100"/>
    <n v="21"/>
  </r>
  <r>
    <s v="psg_lshtm"/>
    <s v="mpidrnews"/>
    <m/>
    <m/>
    <m/>
    <m/>
    <m/>
    <m/>
    <m/>
    <m/>
    <s v="No"/>
    <n v="424"/>
    <m/>
    <m/>
    <x v="0"/>
    <d v="2019-02-04T17:15:38.000"/>
    <s v="RT @MPIDRnews: We invite submissions to the workshop &quot;Demographic Research with Web and Social  Media Dataâ€ taking place at the Internationâ€¦"/>
    <m/>
    <m/>
    <x v="1"/>
    <m/>
    <s v="http://pbs.twimg.com/profile_images/847827739793129472/GSuyFTe1_normal.jpg"/>
    <x v="321"/>
    <s v="https://twitter.com/#!/psg_lshtm/status/1092471754361061376"/>
    <m/>
    <m/>
    <s v="1092471754361061376"/>
    <m/>
    <b v="0"/>
    <n v="0"/>
    <s v=""/>
    <b v="0"/>
    <s v="en"/>
    <m/>
    <s v=""/>
    <b v="0"/>
    <n v="7"/>
    <s v="1092468666891935747"/>
    <s v="Twitter for iPhone"/>
    <b v="0"/>
    <s v="1092468666891935747"/>
    <s v="Tweet"/>
    <n v="0"/>
    <n v="0"/>
    <m/>
    <m/>
    <m/>
    <m/>
    <m/>
    <m/>
    <m/>
    <m/>
    <n v="1"/>
    <s v="3"/>
    <s v="3"/>
    <n v="0"/>
    <n v="0"/>
    <n v="0"/>
    <n v="0"/>
    <n v="0"/>
    <n v="0"/>
    <n v="21"/>
    <n v="100"/>
    <n v="21"/>
  </r>
  <r>
    <s v="poblacion_csic"/>
    <s v="mpidrnews"/>
    <m/>
    <m/>
    <m/>
    <m/>
    <m/>
    <m/>
    <m/>
    <m/>
    <s v="No"/>
    <n v="425"/>
    <m/>
    <m/>
    <x v="0"/>
    <d v="2019-02-04T17:24:55.000"/>
    <s v="RT @MPIDRnews: We invite submissions to the workshop &quot;Demographic Research with Web and Social  Media Dataâ€ taking place at the Internationâ€¦"/>
    <m/>
    <m/>
    <x v="1"/>
    <m/>
    <s v="http://pbs.twimg.com/profile_images/1759354147/perfil_normal.jpg"/>
    <x v="322"/>
    <s v="https://twitter.com/#!/poblacion_csic/status/1092474094157737985"/>
    <m/>
    <m/>
    <s v="1092474094157737985"/>
    <m/>
    <b v="0"/>
    <n v="0"/>
    <s v=""/>
    <b v="0"/>
    <s v="en"/>
    <m/>
    <s v=""/>
    <b v="0"/>
    <n v="7"/>
    <s v="1092468666891935747"/>
    <s v="Twitter for iPhone"/>
    <b v="0"/>
    <s v="1092468666891935747"/>
    <s v="Tweet"/>
    <n v="0"/>
    <n v="0"/>
    <m/>
    <m/>
    <m/>
    <m/>
    <m/>
    <m/>
    <m/>
    <m/>
    <n v="1"/>
    <s v="3"/>
    <s v="3"/>
    <n v="0"/>
    <n v="0"/>
    <n v="0"/>
    <n v="0"/>
    <n v="0"/>
    <n v="0"/>
    <n v="21"/>
    <n v="100"/>
    <n v="21"/>
  </r>
  <r>
    <s v="femquant"/>
    <s v="mpidrnews"/>
    <m/>
    <m/>
    <m/>
    <m/>
    <m/>
    <m/>
    <m/>
    <m/>
    <s v="No"/>
    <n v="426"/>
    <m/>
    <m/>
    <x v="0"/>
    <d v="2019-02-04T17:39:13.000"/>
    <s v="RT @MPIDRnews: We invite submissions to the workshop &quot;Demographic Research with Web and Social  Media Dataâ€ taking place at the Internationâ€¦"/>
    <m/>
    <m/>
    <x v="1"/>
    <m/>
    <s v="http://pbs.twimg.com/profile_images/1004723423501869057/IZw-_1Yz_normal.jpg"/>
    <x v="323"/>
    <s v="https://twitter.com/#!/femquant/status/1092477692539293705"/>
    <m/>
    <m/>
    <s v="1092477692539293705"/>
    <m/>
    <b v="0"/>
    <n v="0"/>
    <s v=""/>
    <b v="0"/>
    <s v="en"/>
    <m/>
    <s v=""/>
    <b v="0"/>
    <n v="7"/>
    <s v="1092468666891935747"/>
    <s v="Twitter Web Client"/>
    <b v="0"/>
    <s v="1092468666891935747"/>
    <s v="Tweet"/>
    <n v="0"/>
    <n v="0"/>
    <m/>
    <m/>
    <m/>
    <m/>
    <m/>
    <m/>
    <m/>
    <m/>
    <n v="1"/>
    <s v="3"/>
    <s v="3"/>
    <n v="0"/>
    <n v="0"/>
    <n v="0"/>
    <n v="0"/>
    <n v="0"/>
    <n v="0"/>
    <n v="21"/>
    <n v="100"/>
    <n v="21"/>
  </r>
  <r>
    <s v="malaikaamina"/>
    <s v="icwsm"/>
    <m/>
    <m/>
    <m/>
    <m/>
    <m/>
    <m/>
    <m/>
    <m/>
    <s v="No"/>
    <n v="427"/>
    <m/>
    <m/>
    <x v="0"/>
    <d v="2019-02-04T20:36:28.000"/>
    <s v="RT @Ognyanova: We're extending the deadline for the @icwsm 2019 call for tutorials to FEBRUARY 15. Please consider submitting, especially iâ€¦"/>
    <m/>
    <m/>
    <x v="1"/>
    <m/>
    <s v="http://pbs.twimg.com/profile_images/827005448662372353/CR5bb3U0_normal.jpg"/>
    <x v="324"/>
    <s v="https://twitter.com/#!/malaikaamina/status/1092522298119208960"/>
    <m/>
    <m/>
    <s v="1092522298119208960"/>
    <m/>
    <b v="0"/>
    <n v="0"/>
    <s v=""/>
    <b v="0"/>
    <s v="en"/>
    <m/>
    <s v=""/>
    <b v="0"/>
    <n v="3"/>
    <s v="1092522120213602304"/>
    <s v="wallsapi"/>
    <b v="0"/>
    <s v="1092522120213602304"/>
    <s v="Tweet"/>
    <n v="0"/>
    <n v="0"/>
    <m/>
    <m/>
    <m/>
    <m/>
    <m/>
    <m/>
    <m/>
    <m/>
    <n v="1"/>
    <s v="2"/>
    <s v="2"/>
    <m/>
    <m/>
    <m/>
    <m/>
    <m/>
    <m/>
    <m/>
    <m/>
    <m/>
  </r>
  <r>
    <s v="rstatstweet"/>
    <s v="icwsm"/>
    <m/>
    <m/>
    <m/>
    <m/>
    <m/>
    <m/>
    <m/>
    <m/>
    <s v="No"/>
    <n v="429"/>
    <m/>
    <m/>
    <x v="0"/>
    <d v="2019-02-04T20:40:16.000"/>
    <s v="RT @Ognyanova: We're extending the deadline for the @icwsm 2019 call for tutorials to FEBRUARY 15. Please consider submitting, especially iâ€¦"/>
    <m/>
    <m/>
    <x v="1"/>
    <m/>
    <s v="http://pbs.twimg.com/profile_images/1011818295916417025/P1CkbdYi_normal.jpg"/>
    <x v="325"/>
    <s v="https://twitter.com/#!/rstatstweet/status/1092523254881890307"/>
    <m/>
    <m/>
    <s v="1092523254881890307"/>
    <m/>
    <b v="0"/>
    <n v="0"/>
    <s v=""/>
    <b v="0"/>
    <s v="en"/>
    <m/>
    <s v=""/>
    <b v="0"/>
    <n v="3"/>
    <s v="1092522120213602304"/>
    <s v="rstatsretweetingtool"/>
    <b v="0"/>
    <s v="1092522120213602304"/>
    <s v="Tweet"/>
    <n v="0"/>
    <n v="0"/>
    <m/>
    <m/>
    <m/>
    <m/>
    <m/>
    <m/>
    <m/>
    <m/>
    <n v="1"/>
    <s v="2"/>
    <s v="2"/>
    <m/>
    <m/>
    <m/>
    <m/>
    <m/>
    <m/>
    <m/>
    <m/>
    <m/>
  </r>
  <r>
    <s v="eule_geheule"/>
    <s v="mpidrnews"/>
    <m/>
    <m/>
    <m/>
    <m/>
    <m/>
    <m/>
    <m/>
    <m/>
    <s v="No"/>
    <n v="431"/>
    <m/>
    <m/>
    <x v="0"/>
    <d v="2019-02-04T21:18:23.000"/>
    <s v="RT @MPIDRnews: We invite submissions to the workshop &quot;Demographic Research with Web and Social  Media Dataâ€ taking place at the Internationâ€¦"/>
    <m/>
    <m/>
    <x v="1"/>
    <m/>
    <s v="http://pbs.twimg.com/profile_images/637739226/matthew-barney-c-3_normal.gif"/>
    <x v="326"/>
    <s v="https://twitter.com/#!/eule_geheule/status/1092532847515193344"/>
    <m/>
    <m/>
    <s v="1092532847515193344"/>
    <m/>
    <b v="0"/>
    <n v="0"/>
    <s v=""/>
    <b v="0"/>
    <s v="en"/>
    <m/>
    <s v=""/>
    <b v="0"/>
    <n v="20"/>
    <s v="1092468666891935747"/>
    <s v="Twitter Web Client"/>
    <b v="0"/>
    <s v="1092468666891935747"/>
    <s v="Tweet"/>
    <n v="0"/>
    <n v="0"/>
    <m/>
    <m/>
    <m/>
    <m/>
    <m/>
    <m/>
    <m/>
    <m/>
    <n v="1"/>
    <s v="3"/>
    <s v="3"/>
    <n v="0"/>
    <n v="0"/>
    <n v="0"/>
    <n v="0"/>
    <n v="0"/>
    <n v="0"/>
    <n v="21"/>
    <n v="100"/>
    <n v="21"/>
  </r>
  <r>
    <s v="saminrf"/>
    <s v="mpidrnews"/>
    <m/>
    <m/>
    <m/>
    <m/>
    <m/>
    <m/>
    <m/>
    <m/>
    <s v="No"/>
    <n v="432"/>
    <m/>
    <m/>
    <x v="0"/>
    <d v="2019-02-04T21:28:01.000"/>
    <s v="RT @MPIDRnews: We invite submissions to the workshop &quot;Demographic Research with Web and Social  Media Dataâ€ taking place at the Internationâ€¦"/>
    <m/>
    <m/>
    <x v="1"/>
    <m/>
    <s v="http://pbs.twimg.com/profile_images/875269401309609984/TnaDhUpt_normal.jpg"/>
    <x v="327"/>
    <s v="https://twitter.com/#!/saminrf/status/1092535271231508482"/>
    <m/>
    <m/>
    <s v="1092535271231508482"/>
    <m/>
    <b v="0"/>
    <n v="0"/>
    <s v=""/>
    <b v="0"/>
    <s v="en"/>
    <m/>
    <s v=""/>
    <b v="0"/>
    <n v="20"/>
    <s v="1092468666891935747"/>
    <s v="Twitter Web Client"/>
    <b v="0"/>
    <s v="1092468666891935747"/>
    <s v="Tweet"/>
    <n v="0"/>
    <n v="0"/>
    <m/>
    <m/>
    <m/>
    <m/>
    <m/>
    <m/>
    <m/>
    <m/>
    <n v="1"/>
    <s v="3"/>
    <s v="3"/>
    <n v="0"/>
    <n v="0"/>
    <n v="0"/>
    <n v="0"/>
    <n v="0"/>
    <n v="0"/>
    <n v="21"/>
    <n v="100"/>
    <n v="21"/>
  </r>
  <r>
    <s v="demomapper"/>
    <s v="mpidrnews"/>
    <m/>
    <m/>
    <m/>
    <m/>
    <m/>
    <m/>
    <m/>
    <m/>
    <s v="No"/>
    <n v="433"/>
    <m/>
    <m/>
    <x v="0"/>
    <d v="2019-02-04T23:19:42.000"/>
    <s v="RT @MPIDRnews: We invite submissions to the workshop &quot;Demographic Research with Web and Social  Media Dataâ€ taking place at the Internationâ€¦"/>
    <m/>
    <m/>
    <x v="1"/>
    <m/>
    <s v="http://pbs.twimg.com/profile_images/881952411732119552/qQPSxV5Z_normal.jpg"/>
    <x v="328"/>
    <s v="https://twitter.com/#!/demomapper/status/1092563378189541376"/>
    <m/>
    <m/>
    <s v="1092563378189541376"/>
    <m/>
    <b v="0"/>
    <n v="0"/>
    <s v=""/>
    <b v="0"/>
    <s v="en"/>
    <m/>
    <s v=""/>
    <b v="0"/>
    <n v="20"/>
    <s v="1092468666891935747"/>
    <s v="Twitter Web App"/>
    <b v="0"/>
    <s v="1092468666891935747"/>
    <s v="Tweet"/>
    <n v="0"/>
    <n v="0"/>
    <m/>
    <m/>
    <m/>
    <m/>
    <m/>
    <m/>
    <m/>
    <m/>
    <n v="1"/>
    <s v="3"/>
    <s v="3"/>
    <n v="0"/>
    <n v="0"/>
    <n v="0"/>
    <n v="0"/>
    <n v="0"/>
    <n v="0"/>
    <n v="21"/>
    <n v="100"/>
    <n v="21"/>
  </r>
  <r>
    <s v="demografia_csic"/>
    <s v="mpidrnews"/>
    <m/>
    <m/>
    <m/>
    <m/>
    <m/>
    <m/>
    <m/>
    <m/>
    <s v="No"/>
    <n v="434"/>
    <m/>
    <m/>
    <x v="0"/>
    <d v="2019-02-05T06:50:39.000"/>
    <s v="RT @MPIDRnews: We invite submissions to the workshop &quot;Demographic Research with Web and Social  Media Dataâ€ taking place at the Internationâ€¦"/>
    <m/>
    <m/>
    <x v="1"/>
    <m/>
    <s v="http://pbs.twimg.com/profile_images/1083333523392602112/YUSrahyh_normal.jpg"/>
    <x v="329"/>
    <s v="https://twitter.com/#!/demografia_csic/status/1092676863569395712"/>
    <m/>
    <m/>
    <s v="1092676863569395712"/>
    <m/>
    <b v="0"/>
    <n v="0"/>
    <s v=""/>
    <b v="0"/>
    <s v="en"/>
    <m/>
    <s v=""/>
    <b v="0"/>
    <n v="20"/>
    <s v="1092468666891935747"/>
    <s v="Twitter for Android"/>
    <b v="0"/>
    <s v="1092468666891935747"/>
    <s v="Tweet"/>
    <n v="0"/>
    <n v="0"/>
    <m/>
    <m/>
    <m/>
    <m/>
    <m/>
    <m/>
    <m/>
    <m/>
    <n v="1"/>
    <s v="3"/>
    <s v="3"/>
    <n v="0"/>
    <n v="0"/>
    <n v="0"/>
    <n v="0"/>
    <n v="0"/>
    <n v="0"/>
    <n v="21"/>
    <n v="100"/>
    <n v="21"/>
  </r>
  <r>
    <s v="ognyanova"/>
    <s v="icwsm"/>
    <m/>
    <m/>
    <m/>
    <m/>
    <m/>
    <m/>
    <m/>
    <m/>
    <s v="No"/>
    <n v="435"/>
    <m/>
    <m/>
    <x v="0"/>
    <d v="2019-01-11T05:27:07.000"/>
    <s v="RT @icwsm: Have you considered organizing an ICWSM Workshop? Workshops are great opportunities to foster interaction and exchange ideas. Su…"/>
    <m/>
    <m/>
    <x v="1"/>
    <m/>
    <s v="http://pbs.twimg.com/profile_images/1249381366/Ognyanova-200px_normal.png"/>
    <x v="330"/>
    <s v="https://twitter.com/#!/ognyanova/status/1083596142443679744"/>
    <m/>
    <m/>
    <s v="1083596142443679744"/>
    <m/>
    <b v="0"/>
    <n v="0"/>
    <s v=""/>
    <b v="0"/>
    <s v="en"/>
    <m/>
    <s v=""/>
    <b v="0"/>
    <n v="6"/>
    <s v="1083398031985172480"/>
    <s v="Nuzzel"/>
    <b v="0"/>
    <s v="1083398031985172480"/>
    <s v="Tweet"/>
    <n v="0"/>
    <n v="0"/>
    <m/>
    <m/>
    <m/>
    <m/>
    <m/>
    <m/>
    <m/>
    <m/>
    <n v="3"/>
    <s v="2"/>
    <s v="2"/>
    <n v="1"/>
    <n v="5"/>
    <n v="0"/>
    <n v="0"/>
    <n v="0"/>
    <n v="0"/>
    <n v="19"/>
    <n v="95"/>
    <n v="20"/>
  </r>
  <r>
    <s v="ognyanova"/>
    <s v="icwsm"/>
    <m/>
    <m/>
    <m/>
    <m/>
    <m/>
    <m/>
    <m/>
    <m/>
    <s v="No"/>
    <n v="436"/>
    <m/>
    <m/>
    <x v="0"/>
    <d v="2019-02-04T20:26:10.000"/>
    <s v="We're extending the deadline for the @icwsm 2019 call for tutorials to FEBRUARY 15. Please consider submitting, especially if you are already going to Munich: https://t.co/OG9ZQBqXXS #rstats #sna https://t.co/dRgQkpc9jk"/>
    <s v="https://www.icwsm.org/2019/submitting/tutorials/"/>
    <s v="icwsm.org"/>
    <x v="21"/>
    <s v="https://pbs.twimg.com/media/DylowmjWoAMxqSO.jpg"/>
    <s v="https://pbs.twimg.com/media/DylowmjWoAMxqSO.jpg"/>
    <x v="331"/>
    <s v="https://twitter.com/#!/ognyanova/status/1092519707486363649"/>
    <m/>
    <m/>
    <s v="1092519707486363649"/>
    <m/>
    <b v="0"/>
    <n v="0"/>
    <s v=""/>
    <b v="0"/>
    <s v="en"/>
    <m/>
    <s v=""/>
    <b v="0"/>
    <n v="0"/>
    <s v=""/>
    <s v="TweetDeck"/>
    <b v="0"/>
    <s v="1092519707486363649"/>
    <s v="Tweet"/>
    <n v="0"/>
    <n v="0"/>
    <m/>
    <m/>
    <m/>
    <m/>
    <m/>
    <m/>
    <m/>
    <m/>
    <n v="3"/>
    <s v="2"/>
    <s v="2"/>
    <n v="0"/>
    <n v="0"/>
    <n v="0"/>
    <n v="0"/>
    <n v="0"/>
    <n v="0"/>
    <n v="27"/>
    <n v="100"/>
    <n v="27"/>
  </r>
  <r>
    <s v="ognyanova"/>
    <s v="icwsm"/>
    <m/>
    <m/>
    <m/>
    <m/>
    <m/>
    <m/>
    <m/>
    <m/>
    <s v="No"/>
    <n v="437"/>
    <m/>
    <m/>
    <x v="0"/>
    <d v="2019-02-04T20:35:46.000"/>
    <s v="We're extending the deadline for the @icwsm 2019 call for tutorials to FEBRUARY 15. Please consider submitting, especially if you are already going to Munich: https://t.co/OG9ZQBqXXS #rstats #sna #SocialMedia #bigdata #python #DataScience #NLProc #FakeNews #misinformation #ethics https://t.co/mW9mBs2EwX"/>
    <s v="https://www.icwsm.org/2019/submitting/tutorials/"/>
    <s v="icwsm.org"/>
    <x v="22"/>
    <s v="https://pbs.twimg.com/media/DylqkAbXQAkNJ6M.jpg"/>
    <s v="https://pbs.twimg.com/media/DylqkAbXQAkNJ6M.jpg"/>
    <x v="332"/>
    <s v="https://twitter.com/#!/ognyanova/status/1092522120213602304"/>
    <m/>
    <m/>
    <s v="1092522120213602304"/>
    <m/>
    <b v="0"/>
    <n v="2"/>
    <s v=""/>
    <b v="0"/>
    <s v="en"/>
    <m/>
    <s v=""/>
    <b v="0"/>
    <n v="3"/>
    <s v=""/>
    <s v="TweetDeck"/>
    <b v="0"/>
    <s v="1092522120213602304"/>
    <s v="Tweet"/>
    <n v="0"/>
    <n v="0"/>
    <m/>
    <m/>
    <m/>
    <m/>
    <m/>
    <m/>
    <m/>
    <m/>
    <n v="3"/>
    <s v="2"/>
    <s v="2"/>
    <n v="0"/>
    <n v="0"/>
    <n v="0"/>
    <n v="0"/>
    <n v="0"/>
    <n v="0"/>
    <n v="35"/>
    <n v="100"/>
    <n v="35"/>
  </r>
  <r>
    <s v="corbrantner"/>
    <s v="ognyanova"/>
    <m/>
    <m/>
    <m/>
    <m/>
    <m/>
    <m/>
    <m/>
    <m/>
    <s v="No"/>
    <n v="438"/>
    <m/>
    <m/>
    <x v="0"/>
    <d v="2019-02-05T07:45:19.000"/>
    <s v="RT @Ognyanova: We're extending the deadline for the @icwsm 2019 call for tutorials to FEBRUARY 15. Please consider submitting, especially iâ€¦"/>
    <m/>
    <m/>
    <x v="1"/>
    <m/>
    <s v="http://pbs.twimg.com/profile_images/644128014448611328/l2zQ_CS-_normal.jpg"/>
    <x v="333"/>
    <s v="https://twitter.com/#!/corbrantner/status/1092690618780917760"/>
    <m/>
    <m/>
    <s v="1092690618780917760"/>
    <m/>
    <b v="0"/>
    <n v="0"/>
    <s v=""/>
    <b v="0"/>
    <s v="en"/>
    <m/>
    <s v=""/>
    <b v="0"/>
    <n v="3"/>
    <s v="1092522120213602304"/>
    <s v="Twitter for iPhone"/>
    <b v="0"/>
    <s v="1092522120213602304"/>
    <s v="Tweet"/>
    <n v="0"/>
    <n v="0"/>
    <m/>
    <m/>
    <m/>
    <m/>
    <m/>
    <m/>
    <m/>
    <m/>
    <n v="1"/>
    <s v="2"/>
    <s v="2"/>
    <m/>
    <m/>
    <m/>
    <m/>
    <m/>
    <m/>
    <m/>
    <m/>
    <m/>
  </r>
  <r>
    <s v="share_mea"/>
    <s v="mpidrnews"/>
    <m/>
    <m/>
    <m/>
    <m/>
    <m/>
    <m/>
    <m/>
    <m/>
    <s v="No"/>
    <n v="440"/>
    <m/>
    <m/>
    <x v="0"/>
    <d v="2019-02-05T08:07:44.000"/>
    <s v="RT @MPIDRnews: We invite submissions to the workshop &quot;Demographic Research with Web and Social  Media Dataâ€ taking place at the Internationâ€¦"/>
    <m/>
    <m/>
    <x v="1"/>
    <m/>
    <s v="http://pbs.twimg.com/profile_images/778550735432740864/_n29W_8Q_normal.jpg"/>
    <x v="334"/>
    <s v="https://twitter.com/#!/share_mea/status/1092696261663354882"/>
    <m/>
    <m/>
    <s v="1092696261663354882"/>
    <m/>
    <b v="0"/>
    <n v="0"/>
    <s v=""/>
    <b v="0"/>
    <s v="en"/>
    <m/>
    <s v=""/>
    <b v="0"/>
    <n v="20"/>
    <s v="1092468666891935747"/>
    <s v="Twitter Web Client"/>
    <b v="0"/>
    <s v="1092468666891935747"/>
    <s v="Tweet"/>
    <n v="0"/>
    <n v="0"/>
    <m/>
    <m/>
    <m/>
    <m/>
    <m/>
    <m/>
    <m/>
    <m/>
    <n v="1"/>
    <s v="3"/>
    <s v="3"/>
    <n v="0"/>
    <n v="0"/>
    <n v="0"/>
    <n v="0"/>
    <n v="0"/>
    <n v="0"/>
    <n v="21"/>
    <n v="100"/>
    <n v="21"/>
  </r>
  <r>
    <s v="iussp"/>
    <s v="mpidrnews"/>
    <m/>
    <m/>
    <m/>
    <m/>
    <m/>
    <m/>
    <m/>
    <m/>
    <s v="No"/>
    <n v="441"/>
    <m/>
    <m/>
    <x v="0"/>
    <d v="2019-02-05T09:33:17.000"/>
    <s v="RT @MPIDRnews: We invite submissions to the workshop &quot;Demographic Research with Web and Social  Media Dataâ€ taking place at the Internationâ€¦"/>
    <m/>
    <m/>
    <x v="1"/>
    <m/>
    <s v="http://pbs.twimg.com/profile_images/618336146456588288/Px9EsoAk_normal.png"/>
    <x v="335"/>
    <s v="https://twitter.com/#!/iussp/status/1092717791713681408"/>
    <m/>
    <m/>
    <s v="1092717791713681408"/>
    <m/>
    <b v="0"/>
    <n v="0"/>
    <s v=""/>
    <b v="0"/>
    <s v="en"/>
    <m/>
    <s v=""/>
    <b v="0"/>
    <n v="20"/>
    <s v="1092468666891935747"/>
    <s v="Twitter Web Client"/>
    <b v="0"/>
    <s v="1092468666891935747"/>
    <s v="Tweet"/>
    <n v="0"/>
    <n v="0"/>
    <m/>
    <m/>
    <m/>
    <m/>
    <m/>
    <m/>
    <m/>
    <m/>
    <n v="1"/>
    <s v="3"/>
    <s v="3"/>
    <n v="0"/>
    <n v="0"/>
    <n v="0"/>
    <n v="0"/>
    <n v="0"/>
    <n v="0"/>
    <n v="21"/>
    <n v="100"/>
    <n v="21"/>
  </r>
  <r>
    <s v="rmanzii"/>
    <s v="mpidrnews"/>
    <m/>
    <m/>
    <m/>
    <m/>
    <m/>
    <m/>
    <m/>
    <m/>
    <s v="No"/>
    <n v="442"/>
    <m/>
    <m/>
    <x v="0"/>
    <d v="2019-02-05T09:36:49.000"/>
    <s v="RT @MPIDRnews: We invite submissions to the workshop &quot;Demographic Research with Web and Social  Media Dataâ€ taking place at the Internationâ€¦"/>
    <m/>
    <m/>
    <x v="1"/>
    <m/>
    <s v="http://pbs.twimg.com/profile_images/1092700982616633344/6cWgFFXF_normal.jpg"/>
    <x v="336"/>
    <s v="https://twitter.com/#!/rmanzii/status/1092718677756018689"/>
    <m/>
    <m/>
    <s v="1092718677756018689"/>
    <m/>
    <b v="0"/>
    <n v="0"/>
    <s v=""/>
    <b v="0"/>
    <s v="en"/>
    <m/>
    <s v=""/>
    <b v="0"/>
    <n v="20"/>
    <s v="1092468666891935747"/>
    <s v="Twitter Web Client"/>
    <b v="0"/>
    <s v="1092468666891935747"/>
    <s v="Tweet"/>
    <n v="0"/>
    <n v="0"/>
    <m/>
    <m/>
    <m/>
    <m/>
    <m/>
    <m/>
    <m/>
    <m/>
    <n v="1"/>
    <s v="3"/>
    <s v="3"/>
    <n v="0"/>
    <n v="0"/>
    <n v="0"/>
    <n v="0"/>
    <n v="0"/>
    <n v="0"/>
    <n v="21"/>
    <n v="100"/>
    <n v="21"/>
  </r>
  <r>
    <s v="vponomarenko_"/>
    <s v="mpidrnews"/>
    <m/>
    <m/>
    <m/>
    <m/>
    <m/>
    <m/>
    <m/>
    <m/>
    <s v="No"/>
    <n v="443"/>
    <m/>
    <m/>
    <x v="0"/>
    <d v="2019-02-05T13:03:11.000"/>
    <s v="RT @MPIDRnews: We invite submissions to the workshop &quot;Demographic Research with Web and Social  Media Dataâ€ taking place at the Internationâ€¦"/>
    <m/>
    <m/>
    <x v="1"/>
    <m/>
    <s v="http://pbs.twimg.com/profile_images/1088059158677606401/4cSuukf5_normal.jpg"/>
    <x v="337"/>
    <s v="https://twitter.com/#!/vponomarenko_/status/1092770613629014019"/>
    <m/>
    <m/>
    <s v="1092770613629014019"/>
    <m/>
    <b v="0"/>
    <n v="0"/>
    <s v=""/>
    <b v="0"/>
    <s v="en"/>
    <m/>
    <s v=""/>
    <b v="0"/>
    <n v="20"/>
    <s v="1092468666891935747"/>
    <s v="Twitter for Android"/>
    <b v="0"/>
    <s v="1092468666891935747"/>
    <s v="Tweet"/>
    <n v="0"/>
    <n v="0"/>
    <m/>
    <m/>
    <m/>
    <m/>
    <m/>
    <m/>
    <m/>
    <m/>
    <n v="1"/>
    <s v="3"/>
    <s v="3"/>
    <n v="0"/>
    <n v="0"/>
    <n v="0"/>
    <n v="0"/>
    <n v="0"/>
    <n v="0"/>
    <n v="21"/>
    <n v="100"/>
    <n v="21"/>
  </r>
  <r>
    <s v="patrick_gerland"/>
    <s v="mpidrnews"/>
    <m/>
    <m/>
    <m/>
    <m/>
    <m/>
    <m/>
    <m/>
    <m/>
    <s v="No"/>
    <n v="444"/>
    <m/>
    <m/>
    <x v="0"/>
    <d v="2019-02-05T13:18:34.000"/>
    <s v="RT @MPIDRnews: We invite submissions to the workshop &quot;Demographic Research with Web and Social  Media Dataâ€ taking place at the Internationâ€¦"/>
    <m/>
    <m/>
    <x v="1"/>
    <m/>
    <s v="http://pbs.twimg.com/profile_images/2531439758/idki1at8oapk17t6nwo9_normal.jpeg"/>
    <x v="338"/>
    <s v="https://twitter.com/#!/patrick_gerland/status/1092774485831372802"/>
    <m/>
    <m/>
    <s v="1092774485831372802"/>
    <m/>
    <b v="0"/>
    <n v="0"/>
    <s v=""/>
    <b v="0"/>
    <s v="en"/>
    <m/>
    <s v=""/>
    <b v="0"/>
    <n v="20"/>
    <s v="1092468666891935747"/>
    <s v="Twitter for iPhone"/>
    <b v="0"/>
    <s v="1092468666891935747"/>
    <s v="Tweet"/>
    <n v="0"/>
    <n v="0"/>
    <m/>
    <m/>
    <m/>
    <m/>
    <m/>
    <m/>
    <m/>
    <m/>
    <n v="1"/>
    <s v="3"/>
    <s v="3"/>
    <n v="0"/>
    <n v="0"/>
    <n v="0"/>
    <n v="0"/>
    <n v="0"/>
    <n v="0"/>
    <n v="21"/>
    <n v="100"/>
    <n v="21"/>
  </r>
  <r>
    <s v="pgbovine"/>
    <s v="syardi"/>
    <m/>
    <m/>
    <m/>
    <m/>
    <m/>
    <m/>
    <m/>
    <m/>
    <s v="No"/>
    <n v="445"/>
    <m/>
    <m/>
    <x v="1"/>
    <d v="2019-02-05T15:18:34.000"/>
    <s v="@syardi Some CS subfields like databases and software engineering have been experimenting with this for around 10 years now ... would be good to do a cscw/chi/icwsm paper about how that's perceived! Seems like awards/certificates provide some incentive"/>
    <m/>
    <m/>
    <x v="1"/>
    <m/>
    <s v="http://pbs.twimg.com/profile_images/661230489357967360/HB3vsn3O_normal.jpg"/>
    <x v="339"/>
    <s v="https://twitter.com/#!/pgbovine/status/1092804682161029125"/>
    <m/>
    <m/>
    <s v="1092804682161029125"/>
    <s v="1092762000000729088"/>
    <b v="0"/>
    <n v="1"/>
    <s v="750093"/>
    <b v="0"/>
    <s v="en"/>
    <m/>
    <s v=""/>
    <b v="0"/>
    <n v="0"/>
    <s v=""/>
    <s v="Twitter for iPad"/>
    <b v="0"/>
    <s v="1092762000000729088"/>
    <s v="Tweet"/>
    <n v="0"/>
    <n v="0"/>
    <m/>
    <m/>
    <m/>
    <m/>
    <m/>
    <m/>
    <m/>
    <m/>
    <n v="1"/>
    <s v="14"/>
    <s v="14"/>
    <n v="4"/>
    <n v="10"/>
    <n v="0"/>
    <n v="0"/>
    <n v="0"/>
    <n v="0"/>
    <n v="36"/>
    <n v="90"/>
    <n v="40"/>
  </r>
  <r>
    <s v="csde_uw"/>
    <s v="mpidrnews"/>
    <m/>
    <m/>
    <m/>
    <m/>
    <m/>
    <m/>
    <m/>
    <m/>
    <s v="No"/>
    <n v="446"/>
    <m/>
    <m/>
    <x v="0"/>
    <d v="2019-02-05T18:05:34.000"/>
    <s v="RT @MPIDRnews: We invite submissions to the workshop &quot;Demographic Research with Web and Social  Media Dataâ€ taking place at the Internationâ€¦"/>
    <m/>
    <m/>
    <x v="1"/>
    <m/>
    <s v="http://pbs.twimg.com/profile_images/426136263960190976/AuCq7Rhs_normal.jpeg"/>
    <x v="340"/>
    <s v="https://twitter.com/#!/csde_uw/status/1092846711934836736"/>
    <m/>
    <m/>
    <s v="1092846711934836736"/>
    <m/>
    <b v="0"/>
    <n v="0"/>
    <s v=""/>
    <b v="0"/>
    <s v="en"/>
    <m/>
    <s v=""/>
    <b v="0"/>
    <n v="20"/>
    <s v="1092468666891935747"/>
    <s v="Twitter Web Client"/>
    <b v="0"/>
    <s v="1092468666891935747"/>
    <s v="Tweet"/>
    <n v="0"/>
    <n v="0"/>
    <m/>
    <m/>
    <m/>
    <m/>
    <m/>
    <m/>
    <m/>
    <m/>
    <n v="1"/>
    <s v="3"/>
    <s v="3"/>
    <n v="0"/>
    <n v="0"/>
    <n v="0"/>
    <n v="0"/>
    <n v="0"/>
    <n v="0"/>
    <n v="21"/>
    <n v="100"/>
    <n v="21"/>
  </r>
  <r>
    <s v="shionguha"/>
    <s v="syardi"/>
    <m/>
    <m/>
    <m/>
    <m/>
    <m/>
    <m/>
    <m/>
    <m/>
    <s v="No"/>
    <n v="447"/>
    <m/>
    <m/>
    <x v="0"/>
    <d v="2019-02-05T20:21:44.000"/>
    <s v="RT @syardi: I wonder if venues like #icwsm #chi2020 #cscw2020 should add a replication track that encourages original authors to share codeâ€¦"/>
    <m/>
    <m/>
    <x v="23"/>
    <m/>
    <s v="http://pbs.twimg.com/profile_images/765687785219039233/w5bRXIYM_normal.jpg"/>
    <x v="341"/>
    <s v="https://twitter.com/#!/shionguha/status/1092880976315928583"/>
    <m/>
    <m/>
    <s v="1092880976315928583"/>
    <m/>
    <b v="0"/>
    <n v="0"/>
    <s v=""/>
    <b v="0"/>
    <s v="en"/>
    <m/>
    <s v=""/>
    <b v="0"/>
    <n v="1"/>
    <s v="1092761359455014912"/>
    <s v="Twitter for Android"/>
    <b v="0"/>
    <s v="1092761359455014912"/>
    <s v="Tweet"/>
    <n v="0"/>
    <n v="0"/>
    <m/>
    <m/>
    <m/>
    <m/>
    <m/>
    <m/>
    <m/>
    <m/>
    <n v="1"/>
    <s v="14"/>
    <s v="14"/>
    <n v="2"/>
    <n v="9.090909090909092"/>
    <n v="0"/>
    <n v="0"/>
    <n v="0"/>
    <n v="0"/>
    <n v="20"/>
    <n v="90.9090909090909"/>
    <n v="22"/>
  </r>
  <r>
    <s v="syardi"/>
    <s v="syardi"/>
    <m/>
    <m/>
    <m/>
    <m/>
    <m/>
    <m/>
    <m/>
    <m/>
    <s v="No"/>
    <n v="448"/>
    <m/>
    <m/>
    <x v="2"/>
    <d v="2019-02-05T12:26:25.000"/>
    <s v="I wonder if venues like #icwsm #chi2020 #cscw2020 should add a replication track that encourages original authors to share code and software and new authors to replicate."/>
    <m/>
    <m/>
    <x v="23"/>
    <m/>
    <s v="http://pbs.twimg.com/profile_images/693173481853341696/24DGCmiT_normal.jpg"/>
    <x v="342"/>
    <s v="https://twitter.com/#!/syardi/status/1092761359455014912"/>
    <m/>
    <m/>
    <s v="1092761359455014912"/>
    <m/>
    <b v="0"/>
    <n v="9"/>
    <s v=""/>
    <b v="0"/>
    <s v="en"/>
    <m/>
    <s v=""/>
    <b v="0"/>
    <n v="1"/>
    <s v=""/>
    <s v="Twitter for iPhone"/>
    <b v="0"/>
    <s v="1092761359455014912"/>
    <s v="Tweet"/>
    <n v="0"/>
    <n v="0"/>
    <m/>
    <m/>
    <m/>
    <m/>
    <m/>
    <m/>
    <m/>
    <m/>
    <n v="1"/>
    <s v="14"/>
    <s v="14"/>
    <n v="2"/>
    <n v="7.407407407407407"/>
    <n v="0"/>
    <n v="0"/>
    <n v="0"/>
    <n v="0"/>
    <n v="25"/>
    <n v="92.5925925925926"/>
    <n v="27"/>
  </r>
  <r>
    <s v="shriramkmurthi"/>
    <s v="syardi"/>
    <m/>
    <m/>
    <m/>
    <m/>
    <m/>
    <m/>
    <m/>
    <m/>
    <s v="No"/>
    <n v="449"/>
    <m/>
    <m/>
    <x v="0"/>
    <d v="2019-02-06T04:26:24.000"/>
    <s v="RT @syardi: I wonder if venues like #icwsm #chi2020 #cscw2020 should add a replication track that encourages original authors to share code…"/>
    <m/>
    <m/>
    <x v="23"/>
    <m/>
    <s v="http://pbs.twimg.com/profile_images/743650756272791554/hERghFWK_normal.jpg"/>
    <x v="343"/>
    <s v="https://twitter.com/#!/shriramkmurthi/status/1093002946231627776"/>
    <m/>
    <m/>
    <s v="1093002946231627776"/>
    <m/>
    <b v="0"/>
    <n v="0"/>
    <s v=""/>
    <b v="0"/>
    <s v="en"/>
    <m/>
    <s v=""/>
    <b v="0"/>
    <n v="2"/>
    <s v="1092761359455014912"/>
    <s v="Twitter for Android"/>
    <b v="0"/>
    <s v="1092761359455014912"/>
    <s v="Tweet"/>
    <n v="0"/>
    <n v="0"/>
    <m/>
    <m/>
    <m/>
    <m/>
    <m/>
    <m/>
    <m/>
    <m/>
    <n v="1"/>
    <s v="14"/>
    <s v="14"/>
    <n v="2"/>
    <n v="9.090909090909092"/>
    <n v="0"/>
    <n v="0"/>
    <n v="0"/>
    <n v="0"/>
    <n v="20"/>
    <n v="90.9090909090909"/>
    <n v="22"/>
  </r>
  <r>
    <s v="camieelias"/>
    <s v="calmescreative"/>
    <m/>
    <m/>
    <m/>
    <m/>
    <m/>
    <m/>
    <m/>
    <m/>
    <s v="No"/>
    <n v="450"/>
    <m/>
    <m/>
    <x v="1"/>
    <d v="2019-02-06T14:28:55.000"/>
    <s v="@calmescreative Here's an interesting paper on that subject:_x000a_Measuring User Influence in Twitter: The Million Follower Fallacy_x000a_&quot;popular users who have high indegree [followers] are not necessarily influential in terms of spawning retweets or mentions.&quot;_x000a_https://t.co/z7zw4qPsLp_x000a__x000a_#WritingCommunity https://t.co/OxjlUY8Dvt"/>
    <s v="https://www.aaai.org/ocs/index.php/ICWSM/ICWSM10/paper/view/1538"/>
    <s v="aaai.org"/>
    <x v="24"/>
    <s v="https://pbs.twimg.com/tweet_video_thumb/Dyuo_1fX0AIAb-K.jpg"/>
    <s v="https://pbs.twimg.com/tweet_video_thumb/Dyuo_1fX0AIAb-K.jpg"/>
    <x v="344"/>
    <s v="https://twitter.com/#!/camieelias/status/1093154578420375552"/>
    <m/>
    <m/>
    <s v="1093154578420375552"/>
    <s v="1093151841368621057"/>
    <b v="0"/>
    <n v="2"/>
    <s v="1063485977606406149"/>
    <b v="0"/>
    <s v="en"/>
    <m/>
    <s v=""/>
    <b v="0"/>
    <n v="0"/>
    <s v=""/>
    <s v="Twitter Web Client"/>
    <b v="0"/>
    <s v="1093151841368621057"/>
    <s v="Tweet"/>
    <n v="0"/>
    <n v="0"/>
    <m/>
    <m/>
    <m/>
    <m/>
    <m/>
    <m/>
    <m/>
    <m/>
    <n v="2"/>
    <s v="24"/>
    <s v="24"/>
    <n v="3"/>
    <n v="8.333333333333334"/>
    <n v="1"/>
    <n v="2.7777777777777777"/>
    <n v="0"/>
    <n v="0"/>
    <n v="32"/>
    <n v="88.88888888888889"/>
    <n v="36"/>
  </r>
  <r>
    <s v="camieelias"/>
    <s v="calmescreative"/>
    <m/>
    <m/>
    <m/>
    <m/>
    <m/>
    <m/>
    <m/>
    <m/>
    <s v="No"/>
    <n v="451"/>
    <m/>
    <m/>
    <x v="1"/>
    <d v="2019-02-06T14:40:15.000"/>
    <s v="@calmescreative &quot;influence [on Twitter] is not gained spontaneously or accidentally, but through concerted effort such as limiting tweets to a single topic.&quot;_x000a__x000a_Source: Measuring User Influence in Twitter: The Million Follower Fallacy_x000a_https://t.co/z7zw4qPsLp_x000a__x000a_#turtlewriters #writingcommunity https://t.co/l21Kh2OKEL"/>
    <s v="https://www.aaai.org/ocs/index.php/ICWSM/ICWSM10/paper/view/1538"/>
    <s v="aaai.org"/>
    <x v="25"/>
    <s v="https://pbs.twimg.com/tweet_video_thumb/DyussXFXQAElGBR.jpg"/>
    <s v="https://pbs.twimg.com/tweet_video_thumb/DyussXFXQAElGBR.jpg"/>
    <x v="345"/>
    <s v="https://twitter.com/#!/camieelias/status/1093157429586640901"/>
    <m/>
    <m/>
    <s v="1093157429586640901"/>
    <s v="1093154578420375552"/>
    <b v="0"/>
    <n v="2"/>
    <s v="2883827451"/>
    <b v="0"/>
    <s v="en"/>
    <m/>
    <s v=""/>
    <b v="0"/>
    <n v="0"/>
    <s v=""/>
    <s v="Twitter Web Client"/>
    <b v="0"/>
    <s v="1093154578420375552"/>
    <s v="Tweet"/>
    <n v="0"/>
    <n v="0"/>
    <m/>
    <m/>
    <m/>
    <m/>
    <m/>
    <m/>
    <m/>
    <m/>
    <n v="2"/>
    <s v="24"/>
    <s v="24"/>
    <n v="1"/>
    <n v="2.9411764705882355"/>
    <n v="1"/>
    <n v="2.9411764705882355"/>
    <n v="0"/>
    <n v="0"/>
    <n v="32"/>
    <n v="94.11764705882354"/>
    <n v="34"/>
  </r>
  <r>
    <s v="interdonatos"/>
    <s v="icwsm"/>
    <m/>
    <m/>
    <m/>
    <m/>
    <m/>
    <m/>
    <m/>
    <m/>
    <s v="No"/>
    <n v="452"/>
    <m/>
    <m/>
    <x v="0"/>
    <d v="2019-02-06T14:41:53.000"/>
    <s v="Your secret passion is modeling complex networks out of social media? Then we are organizing a workshop which is perfect for you!   Soc2Net @ @icwsm 2019 https://t.co/quvq7EjqFG"/>
    <s v="http://events.dimes.unical.it/soc2net/"/>
    <s v="unical.it"/>
    <x v="1"/>
    <m/>
    <s v="http://pbs.twimg.com/profile_images/871773431859163137/rNNq2N8U_normal.jpg"/>
    <x v="346"/>
    <s v="https://twitter.com/#!/interdonatos/status/1093157841454727168"/>
    <m/>
    <m/>
    <s v="1093157841454727168"/>
    <m/>
    <b v="0"/>
    <n v="1"/>
    <s v=""/>
    <b v="0"/>
    <s v="en"/>
    <m/>
    <s v=""/>
    <b v="0"/>
    <n v="1"/>
    <s v=""/>
    <s v="Twitter Web Client"/>
    <b v="0"/>
    <s v="1093157841454727168"/>
    <s v="Tweet"/>
    <n v="0"/>
    <n v="0"/>
    <m/>
    <m/>
    <m/>
    <m/>
    <m/>
    <m/>
    <m/>
    <m/>
    <n v="1"/>
    <s v="2"/>
    <s v="2"/>
    <n v="2"/>
    <n v="8"/>
    <n v="1"/>
    <n v="4"/>
    <n v="0"/>
    <n v="0"/>
    <n v="22"/>
    <n v="88"/>
    <n v="25"/>
  </r>
  <r>
    <s v="marco_java"/>
    <s v="interdonatos"/>
    <m/>
    <m/>
    <m/>
    <m/>
    <m/>
    <m/>
    <m/>
    <m/>
    <s v="No"/>
    <n v="453"/>
    <m/>
    <m/>
    <x v="0"/>
    <d v="2019-02-06T14:56:08.000"/>
    <s v="RT @interdonatos: Your secret passion is modeling complex networks out of social media? Then we are organizing a workshop which is perfect…"/>
    <m/>
    <m/>
    <x v="1"/>
    <m/>
    <s v="http://pbs.twimg.com/profile_images/418446298451152896/V5OC7NkG_normal.jpeg"/>
    <x v="347"/>
    <s v="https://twitter.com/#!/marco_java/status/1093161426020155400"/>
    <m/>
    <m/>
    <s v="1093161426020155400"/>
    <m/>
    <b v="0"/>
    <n v="0"/>
    <s v=""/>
    <b v="0"/>
    <s v="en"/>
    <m/>
    <s v=""/>
    <b v="0"/>
    <n v="1"/>
    <s v="1093157841454727168"/>
    <s v="Twitter Web Client"/>
    <b v="0"/>
    <s v="1093157841454727168"/>
    <s v="Tweet"/>
    <n v="0"/>
    <n v="0"/>
    <m/>
    <m/>
    <m/>
    <m/>
    <m/>
    <m/>
    <m/>
    <m/>
    <n v="1"/>
    <s v="2"/>
    <s v="2"/>
    <n v="2"/>
    <n v="9.090909090909092"/>
    <n v="1"/>
    <n v="4.545454545454546"/>
    <n v="0"/>
    <n v="0"/>
    <n v="19"/>
    <n v="86.36363636363636"/>
    <n v="22"/>
  </r>
  <r>
    <s v="um_psc"/>
    <s v="mpidrnews"/>
    <m/>
    <m/>
    <m/>
    <m/>
    <m/>
    <m/>
    <m/>
    <m/>
    <s v="No"/>
    <n v="454"/>
    <m/>
    <m/>
    <x v="0"/>
    <d v="2019-02-06T16:36:55.000"/>
    <s v="RT @MPIDRnews: We invite submissions to the workshop &quot;Demographic Research with Web and Social  Media Data” taking place at the Internation…"/>
    <m/>
    <m/>
    <x v="1"/>
    <m/>
    <s v="http://pbs.twimg.com/profile_images/705052513058340864/NNC3iMW1_normal.jpg"/>
    <x v="348"/>
    <s v="https://twitter.com/#!/um_psc/status/1093186790398324737"/>
    <m/>
    <m/>
    <s v="1093186790398324737"/>
    <m/>
    <b v="0"/>
    <n v="0"/>
    <s v=""/>
    <b v="0"/>
    <s v="en"/>
    <m/>
    <s v=""/>
    <b v="0"/>
    <n v="24"/>
    <s v="1092468666891935747"/>
    <s v="Twitter Web Client"/>
    <b v="0"/>
    <s v="1092468666891935747"/>
    <s v="Tweet"/>
    <n v="0"/>
    <n v="0"/>
    <m/>
    <m/>
    <m/>
    <m/>
    <m/>
    <m/>
    <m/>
    <m/>
    <n v="1"/>
    <s v="3"/>
    <s v="3"/>
    <n v="0"/>
    <n v="0"/>
    <n v="0"/>
    <n v="0"/>
    <n v="0"/>
    <n v="0"/>
    <n v="21"/>
    <n v="100"/>
    <n v="21"/>
  </r>
  <r>
    <s v="geopophealthsta"/>
    <s v="mpidrnews"/>
    <m/>
    <m/>
    <m/>
    <m/>
    <m/>
    <m/>
    <m/>
    <m/>
    <s v="No"/>
    <n v="455"/>
    <m/>
    <m/>
    <x v="0"/>
    <d v="2019-02-07T10:54:02.000"/>
    <s v="RT @MPIDRnews: We invite submissions to the workshop &quot;Demographic Research with Web and Social  Media Data” taking place at the Internation…"/>
    <m/>
    <m/>
    <x v="1"/>
    <m/>
    <s v="http://pbs.twimg.com/profile_images/803963513362333696/BTZMglPu_normal.jpg"/>
    <x v="349"/>
    <s v="https://twitter.com/#!/geopophealthsta/status/1093462886301749249"/>
    <m/>
    <m/>
    <s v="1093462886301749249"/>
    <m/>
    <b v="0"/>
    <n v="0"/>
    <s v=""/>
    <b v="0"/>
    <s v="en"/>
    <m/>
    <s v=""/>
    <b v="0"/>
    <n v="24"/>
    <s v="1092468666891935747"/>
    <s v="Twitter Web Client"/>
    <b v="0"/>
    <s v="1092468666891935747"/>
    <s v="Tweet"/>
    <n v="0"/>
    <n v="0"/>
    <m/>
    <m/>
    <m/>
    <m/>
    <m/>
    <m/>
    <m/>
    <m/>
    <n v="1"/>
    <s v="3"/>
    <s v="3"/>
    <n v="0"/>
    <n v="0"/>
    <n v="0"/>
    <n v="0"/>
    <n v="0"/>
    <n v="0"/>
    <n v="21"/>
    <n v="100"/>
    <n v="21"/>
  </r>
  <r>
    <s v="ischiathere"/>
    <s v="mpidrnews"/>
    <m/>
    <m/>
    <m/>
    <m/>
    <m/>
    <m/>
    <m/>
    <m/>
    <s v="No"/>
    <n v="456"/>
    <m/>
    <m/>
    <x v="0"/>
    <d v="2019-02-07T13:31:44.000"/>
    <s v="RT @MPIDRnews: We invite submissions to the workshop &quot;Demographic Research with Web and Social  Media Data” taking place at the Internation…"/>
    <m/>
    <m/>
    <x v="1"/>
    <m/>
    <s v="http://pbs.twimg.com/profile_images/1052819133702770688/KFA7JUlu_normal.jpg"/>
    <x v="350"/>
    <s v="https://twitter.com/#!/ischiathere/status/1093502573192056833"/>
    <m/>
    <m/>
    <s v="1093502573192056833"/>
    <m/>
    <b v="0"/>
    <n v="0"/>
    <s v=""/>
    <b v="0"/>
    <s v="en"/>
    <m/>
    <s v=""/>
    <b v="0"/>
    <n v="24"/>
    <s v="1092468666891935747"/>
    <s v="Twitter for iPhone"/>
    <b v="0"/>
    <s v="1092468666891935747"/>
    <s v="Tweet"/>
    <n v="0"/>
    <n v="0"/>
    <m/>
    <m/>
    <m/>
    <m/>
    <m/>
    <m/>
    <m/>
    <m/>
    <n v="1"/>
    <s v="3"/>
    <s v="3"/>
    <n v="0"/>
    <n v="0"/>
    <n v="0"/>
    <n v="0"/>
    <n v="0"/>
    <n v="0"/>
    <n v="21"/>
    <n v="100"/>
    <n v="21"/>
  </r>
  <r>
    <s v="populationeu"/>
    <s v="mpidrnews"/>
    <m/>
    <m/>
    <m/>
    <m/>
    <m/>
    <m/>
    <m/>
    <m/>
    <s v="No"/>
    <n v="457"/>
    <m/>
    <m/>
    <x v="0"/>
    <d v="2019-02-07T14:05:45.000"/>
    <s v="RT @d_alburez: Working with online or social media data for demographic research? Heed the @MPIDRnews' call for contributions to the worksh…"/>
    <m/>
    <m/>
    <x v="1"/>
    <m/>
    <s v="http://pbs.twimg.com/profile_images/697412097731383296/_9_iV4T2_normal.png"/>
    <x v="351"/>
    <s v="https://twitter.com/#!/populationeu/status/1093511132466298880"/>
    <m/>
    <m/>
    <s v="1093511132466298880"/>
    <m/>
    <b v="0"/>
    <n v="0"/>
    <s v=""/>
    <b v="0"/>
    <s v="en"/>
    <m/>
    <s v=""/>
    <b v="0"/>
    <n v="8"/>
    <s v="1093510457401491456"/>
    <s v="Twitter Web Client"/>
    <b v="0"/>
    <s v="1093510457401491456"/>
    <s v="Tweet"/>
    <n v="0"/>
    <n v="0"/>
    <m/>
    <m/>
    <m/>
    <m/>
    <m/>
    <m/>
    <m/>
    <m/>
    <n v="1"/>
    <s v="3"/>
    <s v="3"/>
    <m/>
    <m/>
    <m/>
    <m/>
    <m/>
    <m/>
    <m/>
    <m/>
    <m/>
  </r>
  <r>
    <s v="grow_andre"/>
    <s v="mpidrnews"/>
    <m/>
    <m/>
    <m/>
    <m/>
    <m/>
    <m/>
    <m/>
    <m/>
    <s v="No"/>
    <n v="459"/>
    <m/>
    <m/>
    <x v="0"/>
    <d v="2019-02-05T06:28:31.000"/>
    <s v="RT @MPIDRnews: We invite submissions to the workshop &quot;Demographic Research with Web and Social  Media Dataâ€ taking place at the Internationâ€¦"/>
    <m/>
    <m/>
    <x v="1"/>
    <m/>
    <s v="http://pbs.twimg.com/profile_images/771679248868372480/3cE3rr3z_normal.jpg"/>
    <x v="352"/>
    <s v="https://twitter.com/#!/grow_andre/status/1092671291570749441"/>
    <m/>
    <m/>
    <s v="1092671291570749441"/>
    <m/>
    <b v="0"/>
    <n v="0"/>
    <s v=""/>
    <b v="0"/>
    <s v="en"/>
    <m/>
    <s v=""/>
    <b v="0"/>
    <n v="20"/>
    <s v="1092468666891935747"/>
    <s v="Twitter for Android"/>
    <b v="0"/>
    <s v="1092468666891935747"/>
    <s v="Tweet"/>
    <n v="0"/>
    <n v="0"/>
    <m/>
    <m/>
    <m/>
    <m/>
    <m/>
    <m/>
    <m/>
    <m/>
    <n v="2"/>
    <s v="3"/>
    <s v="3"/>
    <n v="0"/>
    <n v="0"/>
    <n v="0"/>
    <n v="0"/>
    <n v="0"/>
    <n v="0"/>
    <n v="21"/>
    <n v="100"/>
    <n v="21"/>
  </r>
  <r>
    <s v="grow_andre"/>
    <s v="mpidrnews"/>
    <m/>
    <m/>
    <m/>
    <m/>
    <m/>
    <m/>
    <m/>
    <m/>
    <s v="No"/>
    <n v="460"/>
    <m/>
    <m/>
    <x v="0"/>
    <d v="2019-02-07T14:14:16.000"/>
    <s v="RT @d_alburez: Working with online or social media data for demographic research? Heed the @MPIDRnews' call for contributions to the worksh…"/>
    <m/>
    <m/>
    <x v="1"/>
    <m/>
    <s v="http://pbs.twimg.com/profile_images/771679248868372480/3cE3rr3z_normal.jpg"/>
    <x v="353"/>
    <s v="https://twitter.com/#!/grow_andre/status/1093513278293241856"/>
    <m/>
    <m/>
    <s v="1093513278293241856"/>
    <m/>
    <b v="0"/>
    <n v="0"/>
    <s v=""/>
    <b v="0"/>
    <s v="en"/>
    <m/>
    <s v=""/>
    <b v="0"/>
    <n v="8"/>
    <s v="1093510457401491456"/>
    <s v="Twitter Web Client"/>
    <b v="0"/>
    <s v="1093510457401491456"/>
    <s v="Tweet"/>
    <n v="0"/>
    <n v="0"/>
    <m/>
    <m/>
    <m/>
    <m/>
    <m/>
    <m/>
    <m/>
    <m/>
    <n v="2"/>
    <s v="3"/>
    <s v="3"/>
    <m/>
    <m/>
    <m/>
    <m/>
    <m/>
    <m/>
    <m/>
    <m/>
    <m/>
  </r>
  <r>
    <s v="monjalexander"/>
    <s v="mpidrnews"/>
    <m/>
    <m/>
    <m/>
    <m/>
    <m/>
    <m/>
    <m/>
    <m/>
    <s v="No"/>
    <n v="462"/>
    <m/>
    <m/>
    <x v="0"/>
    <d v="2019-02-04T19:01:40.000"/>
    <s v="RT @MPIDRnews: We invite submissions to the workshop &quot;Demographic Research with Web and Social  Media Dataâ€ taking place at the Internationâ€¦"/>
    <m/>
    <m/>
    <x v="1"/>
    <m/>
    <s v="http://pbs.twimg.com/profile_images/569355142785294336/E-_AQX7r_normal.jpeg"/>
    <x v="354"/>
    <s v="https://twitter.com/#!/monjalexander/status/1092498438514716677"/>
    <m/>
    <m/>
    <s v="1092498438514716677"/>
    <m/>
    <b v="0"/>
    <n v="0"/>
    <s v=""/>
    <b v="0"/>
    <s v="en"/>
    <m/>
    <s v=""/>
    <b v="0"/>
    <n v="7"/>
    <s v="1092468666891935747"/>
    <s v="Twitter for iPhone"/>
    <b v="0"/>
    <s v="1092468666891935747"/>
    <s v="Tweet"/>
    <n v="0"/>
    <n v="0"/>
    <m/>
    <m/>
    <m/>
    <m/>
    <m/>
    <m/>
    <m/>
    <m/>
    <n v="2"/>
    <s v="3"/>
    <s v="3"/>
    <n v="0"/>
    <n v="0"/>
    <n v="0"/>
    <n v="0"/>
    <n v="0"/>
    <n v="0"/>
    <n v="21"/>
    <n v="100"/>
    <n v="21"/>
  </r>
  <r>
    <s v="monjalexander"/>
    <s v="mpidrnews"/>
    <m/>
    <m/>
    <m/>
    <m/>
    <m/>
    <m/>
    <m/>
    <m/>
    <s v="No"/>
    <n v="463"/>
    <m/>
    <m/>
    <x v="0"/>
    <d v="2019-02-07T14:32:47.000"/>
    <s v="RT @d_alburez: Working with online or social media data for demographic research? Heed the @MPIDRnews' call for contributions to the worksh…"/>
    <m/>
    <m/>
    <x v="1"/>
    <m/>
    <s v="http://pbs.twimg.com/profile_images/569355142785294336/E-_AQX7r_normal.jpeg"/>
    <x v="355"/>
    <s v="https://twitter.com/#!/monjalexander/status/1093517938785767426"/>
    <m/>
    <m/>
    <s v="1093517938785767426"/>
    <m/>
    <b v="0"/>
    <n v="0"/>
    <s v=""/>
    <b v="0"/>
    <s v="en"/>
    <m/>
    <s v=""/>
    <b v="0"/>
    <n v="8"/>
    <s v="1093510457401491456"/>
    <s v="Twitter Web Client"/>
    <b v="0"/>
    <s v="1093510457401491456"/>
    <s v="Tweet"/>
    <n v="0"/>
    <n v="0"/>
    <m/>
    <m/>
    <m/>
    <m/>
    <m/>
    <m/>
    <m/>
    <m/>
    <n v="2"/>
    <s v="3"/>
    <s v="3"/>
    <m/>
    <m/>
    <m/>
    <m/>
    <m/>
    <m/>
    <m/>
    <m/>
    <m/>
  </r>
  <r>
    <s v="morgan_raux"/>
    <s v="mpidrnews"/>
    <m/>
    <m/>
    <m/>
    <m/>
    <m/>
    <m/>
    <m/>
    <m/>
    <s v="No"/>
    <n v="465"/>
    <m/>
    <m/>
    <x v="0"/>
    <d v="2019-02-07T14:52:15.000"/>
    <s v="RT @d_alburez: Working with online or social media data for demographic research? Heed the @MPIDRnews' call for contributions to the worksh…"/>
    <m/>
    <m/>
    <x v="1"/>
    <m/>
    <s v="http://pbs.twimg.com/profile_images/925374463188918273/G4fKrzyv_normal.jpg"/>
    <x v="356"/>
    <s v="https://twitter.com/#!/morgan_raux/status/1093522837179191297"/>
    <m/>
    <m/>
    <s v="1093522837179191297"/>
    <m/>
    <b v="0"/>
    <n v="0"/>
    <s v=""/>
    <b v="0"/>
    <s v="en"/>
    <m/>
    <s v=""/>
    <b v="0"/>
    <n v="8"/>
    <s v="1093510457401491456"/>
    <s v="Twitter Web Client"/>
    <b v="0"/>
    <s v="1093510457401491456"/>
    <s v="Tweet"/>
    <n v="0"/>
    <n v="0"/>
    <m/>
    <m/>
    <m/>
    <m/>
    <m/>
    <m/>
    <m/>
    <m/>
    <n v="1"/>
    <s v="3"/>
    <s v="3"/>
    <m/>
    <m/>
    <m/>
    <m/>
    <m/>
    <m/>
    <m/>
    <m/>
    <m/>
  </r>
  <r>
    <s v="chiccorampazzo"/>
    <s v="mpidrnews"/>
    <m/>
    <m/>
    <m/>
    <m/>
    <m/>
    <m/>
    <m/>
    <m/>
    <s v="No"/>
    <n v="467"/>
    <m/>
    <m/>
    <x v="0"/>
    <d v="2019-02-04T22:20:38.000"/>
    <s v="RT @MPIDRnews: We invite submissions to the workshop &quot;Demographic Research with Web and Social  Media Dataâ€ taking place at the Internationâ€¦"/>
    <m/>
    <m/>
    <x v="1"/>
    <m/>
    <s v="http://pbs.twimg.com/profile_images/1071427852007030784/RP-5rUYj_normal.jpg"/>
    <x v="357"/>
    <s v="https://twitter.com/#!/chiccorampazzo/status/1092548511550398464"/>
    <m/>
    <m/>
    <s v="1092548511550398464"/>
    <m/>
    <b v="0"/>
    <n v="0"/>
    <s v=""/>
    <b v="0"/>
    <s v="en"/>
    <m/>
    <s v=""/>
    <b v="0"/>
    <n v="20"/>
    <s v="1092468666891935747"/>
    <s v="Twitter Web Client"/>
    <b v="0"/>
    <s v="1092468666891935747"/>
    <s v="Tweet"/>
    <n v="0"/>
    <n v="0"/>
    <m/>
    <m/>
    <m/>
    <m/>
    <m/>
    <m/>
    <m/>
    <m/>
    <n v="2"/>
    <s v="3"/>
    <s v="3"/>
    <n v="0"/>
    <n v="0"/>
    <n v="0"/>
    <n v="0"/>
    <n v="0"/>
    <n v="0"/>
    <n v="21"/>
    <n v="100"/>
    <n v="21"/>
  </r>
  <r>
    <s v="chiccorampazzo"/>
    <s v="mpidrnews"/>
    <m/>
    <m/>
    <m/>
    <m/>
    <m/>
    <m/>
    <m/>
    <m/>
    <s v="No"/>
    <n v="468"/>
    <m/>
    <m/>
    <x v="0"/>
    <d v="2019-02-07T15:13:47.000"/>
    <s v="RT @d_alburez: Working with online or social media data for demographic research? Heed the @MPIDRnews' call for contributions to the worksh…"/>
    <m/>
    <m/>
    <x v="1"/>
    <m/>
    <s v="http://pbs.twimg.com/profile_images/1071427852007030784/RP-5rUYj_normal.jpg"/>
    <x v="358"/>
    <s v="https://twitter.com/#!/chiccorampazzo/status/1093528256861650944"/>
    <m/>
    <m/>
    <s v="1093528256861650944"/>
    <m/>
    <b v="0"/>
    <n v="0"/>
    <s v=""/>
    <b v="0"/>
    <s v="en"/>
    <m/>
    <s v=""/>
    <b v="0"/>
    <n v="8"/>
    <s v="1093510457401491456"/>
    <s v="Twitter for iPhone"/>
    <b v="0"/>
    <s v="1093510457401491456"/>
    <s v="Tweet"/>
    <n v="0"/>
    <n v="0"/>
    <m/>
    <m/>
    <m/>
    <m/>
    <m/>
    <m/>
    <m/>
    <m/>
    <n v="2"/>
    <s v="3"/>
    <s v="3"/>
    <m/>
    <m/>
    <m/>
    <m/>
    <m/>
    <m/>
    <m/>
    <m/>
    <m/>
  </r>
  <r>
    <s v="uossocstatdemo"/>
    <s v="mpidrnews"/>
    <m/>
    <m/>
    <m/>
    <m/>
    <m/>
    <m/>
    <m/>
    <m/>
    <s v="No"/>
    <n v="470"/>
    <m/>
    <m/>
    <x v="0"/>
    <d v="2019-02-04T17:45:20.000"/>
    <s v="RT @MPIDRnews: We invite submissions to the workshop &quot;Demographic Research with Web and Social  Media Dataâ€ taking place at the Internationâ€¦"/>
    <m/>
    <m/>
    <x v="1"/>
    <m/>
    <s v="http://pbs.twimg.com/profile_images/988087981859901441/WW_mnYT2_normal.jpg"/>
    <x v="359"/>
    <s v="https://twitter.com/#!/uossocstatdemo/status/1092479232071122948"/>
    <m/>
    <m/>
    <s v="1092479232071122948"/>
    <m/>
    <b v="0"/>
    <n v="0"/>
    <s v=""/>
    <b v="0"/>
    <s v="en"/>
    <m/>
    <s v=""/>
    <b v="0"/>
    <n v="7"/>
    <s v="1092468666891935747"/>
    <s v="Twitter Web Client"/>
    <b v="0"/>
    <s v="1092468666891935747"/>
    <s v="Tweet"/>
    <n v="0"/>
    <n v="0"/>
    <m/>
    <m/>
    <m/>
    <m/>
    <m/>
    <m/>
    <m/>
    <m/>
    <n v="2"/>
    <s v="3"/>
    <s v="3"/>
    <n v="0"/>
    <n v="0"/>
    <n v="0"/>
    <n v="0"/>
    <n v="0"/>
    <n v="0"/>
    <n v="21"/>
    <n v="100"/>
    <n v="21"/>
  </r>
  <r>
    <s v="uossocstatdemo"/>
    <s v="mpidrnews"/>
    <m/>
    <m/>
    <m/>
    <m/>
    <m/>
    <m/>
    <m/>
    <m/>
    <s v="No"/>
    <n v="471"/>
    <m/>
    <m/>
    <x v="0"/>
    <d v="2019-02-07T15:14:04.000"/>
    <s v="RT @d_alburez: Working with online or social media data for demographic research? Heed the @MPIDRnews' call for contributions to the worksh…"/>
    <m/>
    <m/>
    <x v="1"/>
    <m/>
    <s v="http://pbs.twimg.com/profile_images/988087981859901441/WW_mnYT2_normal.jpg"/>
    <x v="360"/>
    <s v="https://twitter.com/#!/uossocstatdemo/status/1093528327044907013"/>
    <m/>
    <m/>
    <s v="1093528327044907013"/>
    <m/>
    <b v="0"/>
    <n v="0"/>
    <s v=""/>
    <b v="0"/>
    <s v="en"/>
    <m/>
    <s v=""/>
    <b v="0"/>
    <n v="8"/>
    <s v="1093510457401491456"/>
    <s v="Twitter for iPhone"/>
    <b v="0"/>
    <s v="1093510457401491456"/>
    <s v="Tweet"/>
    <n v="0"/>
    <n v="0"/>
    <m/>
    <m/>
    <m/>
    <m/>
    <m/>
    <m/>
    <m/>
    <m/>
    <n v="2"/>
    <s v="3"/>
    <s v="3"/>
    <m/>
    <m/>
    <m/>
    <m/>
    <m/>
    <m/>
    <m/>
    <m/>
    <m/>
  </r>
  <r>
    <s v="angelorenti"/>
    <s v="mpidrnews"/>
    <m/>
    <m/>
    <m/>
    <m/>
    <m/>
    <m/>
    <m/>
    <m/>
    <s v="No"/>
    <n v="473"/>
    <m/>
    <m/>
    <x v="0"/>
    <d v="2019-02-07T15:16:14.000"/>
    <s v="RT @MPIDRnews: We invite submissions to the workshop &quot;Demographic Research with Web and Social  Media Data” taking place at the Internation…"/>
    <m/>
    <m/>
    <x v="1"/>
    <m/>
    <s v="http://pbs.twimg.com/profile_images/994265746506215425/7IBlLvHh_normal.jpg"/>
    <x v="361"/>
    <s v="https://twitter.com/#!/angelorenti/status/1093528872430329856"/>
    <m/>
    <m/>
    <s v="1093528872430329856"/>
    <m/>
    <b v="0"/>
    <n v="0"/>
    <s v=""/>
    <b v="0"/>
    <s v="en"/>
    <m/>
    <s v=""/>
    <b v="0"/>
    <n v="24"/>
    <s v="1092468666891935747"/>
    <s v="Twitter for Android"/>
    <b v="0"/>
    <s v="1092468666891935747"/>
    <s v="Tweet"/>
    <n v="0"/>
    <n v="0"/>
    <m/>
    <m/>
    <m/>
    <m/>
    <m/>
    <m/>
    <m/>
    <m/>
    <n v="1"/>
    <s v="3"/>
    <s v="3"/>
    <n v="0"/>
    <n v="0"/>
    <n v="0"/>
    <n v="0"/>
    <n v="0"/>
    <n v="0"/>
    <n v="21"/>
    <n v="100"/>
    <n v="21"/>
  </r>
  <r>
    <s v="c_dudel"/>
    <s v="mpidrnews"/>
    <m/>
    <m/>
    <m/>
    <m/>
    <m/>
    <m/>
    <m/>
    <m/>
    <s v="No"/>
    <n v="474"/>
    <m/>
    <m/>
    <x v="0"/>
    <d v="2019-02-04T18:39:36.000"/>
    <s v="RT @MPIDRnews: We invite submissions to the workshop &quot;Demographic Research with Web and Social  Media Dataâ€ taking place at the Internationâ€¦"/>
    <m/>
    <m/>
    <x v="1"/>
    <m/>
    <s v="http://pbs.twimg.com/profile_images/958968782189457411/rPh0Z7Tp_normal.jpg"/>
    <x v="362"/>
    <s v="https://twitter.com/#!/c_dudel/status/1092492888985034752"/>
    <m/>
    <m/>
    <s v="1092492888985034752"/>
    <m/>
    <b v="0"/>
    <n v="0"/>
    <s v=""/>
    <b v="0"/>
    <s v="en"/>
    <m/>
    <s v=""/>
    <b v="0"/>
    <n v="7"/>
    <s v="1092468666891935747"/>
    <s v="Twitter for Android"/>
    <b v="0"/>
    <s v="1092468666891935747"/>
    <s v="Tweet"/>
    <n v="0"/>
    <n v="0"/>
    <m/>
    <m/>
    <m/>
    <m/>
    <m/>
    <m/>
    <m/>
    <m/>
    <n v="2"/>
    <s v="3"/>
    <s v="3"/>
    <n v="0"/>
    <n v="0"/>
    <n v="0"/>
    <n v="0"/>
    <n v="0"/>
    <n v="0"/>
    <n v="21"/>
    <n v="100"/>
    <n v="21"/>
  </r>
  <r>
    <s v="c_dudel"/>
    <s v="mpidrnews"/>
    <m/>
    <m/>
    <m/>
    <m/>
    <m/>
    <m/>
    <m/>
    <m/>
    <s v="No"/>
    <n v="475"/>
    <m/>
    <m/>
    <x v="0"/>
    <d v="2019-02-07T19:25:30.000"/>
    <s v="RT @d_alburez: Working with online or social media data for demographic research? Heed the @MPIDRnews' call for contributions to the worksh…"/>
    <m/>
    <m/>
    <x v="1"/>
    <m/>
    <s v="http://pbs.twimg.com/profile_images/958968782189457411/rPh0Z7Tp_normal.jpg"/>
    <x v="363"/>
    <s v="https://twitter.com/#!/c_dudel/status/1093591600171794432"/>
    <m/>
    <m/>
    <s v="1093591600171794432"/>
    <m/>
    <b v="0"/>
    <n v="0"/>
    <s v=""/>
    <b v="0"/>
    <s v="en"/>
    <m/>
    <s v=""/>
    <b v="0"/>
    <n v="8"/>
    <s v="1093510457401491456"/>
    <s v="Twitter for Android"/>
    <b v="0"/>
    <s v="1093510457401491456"/>
    <s v="Tweet"/>
    <n v="0"/>
    <n v="0"/>
    <m/>
    <m/>
    <m/>
    <m/>
    <m/>
    <m/>
    <m/>
    <m/>
    <n v="2"/>
    <s v="3"/>
    <s v="3"/>
    <m/>
    <m/>
    <m/>
    <m/>
    <m/>
    <m/>
    <m/>
    <m/>
    <m/>
  </r>
  <r>
    <s v="rebeccasear"/>
    <s v="mpidrnews"/>
    <m/>
    <m/>
    <m/>
    <m/>
    <m/>
    <m/>
    <m/>
    <m/>
    <s v="No"/>
    <n v="477"/>
    <m/>
    <m/>
    <x v="0"/>
    <d v="2019-02-07T19:29:08.000"/>
    <s v="RT @d_alburez: Working with online or social media data for demographic research? Heed the @MPIDRnews' call for contributions to the worksh…"/>
    <m/>
    <m/>
    <x v="1"/>
    <m/>
    <s v="http://pbs.twimg.com/profile_images/1048642290162573312/1RYEYqkr_normal.jpg"/>
    <x v="364"/>
    <s v="https://twitter.com/#!/rebeccasear/status/1093592515205386241"/>
    <m/>
    <m/>
    <s v="1093592515205386241"/>
    <m/>
    <b v="0"/>
    <n v="0"/>
    <s v=""/>
    <b v="0"/>
    <s v="en"/>
    <m/>
    <s v=""/>
    <b v="0"/>
    <n v="8"/>
    <s v="1093510457401491456"/>
    <s v="Twitter for iPhone"/>
    <b v="0"/>
    <s v="1093510457401491456"/>
    <s v="Tweet"/>
    <n v="0"/>
    <n v="0"/>
    <m/>
    <m/>
    <m/>
    <m/>
    <m/>
    <m/>
    <m/>
    <m/>
    <n v="1"/>
    <s v="3"/>
    <s v="3"/>
    <m/>
    <m/>
    <m/>
    <m/>
    <m/>
    <m/>
    <m/>
    <m/>
    <m/>
  </r>
  <r>
    <s v="dennisfeehan"/>
    <s v="mpidrnews"/>
    <m/>
    <m/>
    <m/>
    <m/>
    <m/>
    <m/>
    <m/>
    <m/>
    <s v="No"/>
    <n v="479"/>
    <m/>
    <m/>
    <x v="0"/>
    <d v="2019-02-07T21:27:58.000"/>
    <s v="RT @d_alburez: Working with online or social media data for demographic research? Heed the @MPIDRnews' call for contributions to the worksh…"/>
    <m/>
    <m/>
    <x v="1"/>
    <m/>
    <s v="http://pbs.twimg.com/profile_images/498518381478178817/SA9ZJGVH_normal.jpeg"/>
    <x v="365"/>
    <s v="https://twitter.com/#!/dennisfeehan/status/1093622423730049024"/>
    <m/>
    <m/>
    <s v="1093622423730049024"/>
    <m/>
    <b v="0"/>
    <n v="0"/>
    <s v=""/>
    <b v="0"/>
    <s v="en"/>
    <m/>
    <s v=""/>
    <b v="0"/>
    <n v="12"/>
    <s v="1093510457401491456"/>
    <s v="Twitter Web Client"/>
    <b v="0"/>
    <s v="1093510457401491456"/>
    <s v="Tweet"/>
    <n v="0"/>
    <n v="0"/>
    <m/>
    <m/>
    <m/>
    <m/>
    <m/>
    <m/>
    <m/>
    <m/>
    <n v="1"/>
    <s v="3"/>
    <s v="3"/>
    <m/>
    <m/>
    <m/>
    <m/>
    <m/>
    <m/>
    <m/>
    <m/>
    <m/>
  </r>
  <r>
    <s v="ingmarweber"/>
    <s v="icwsm"/>
    <m/>
    <m/>
    <m/>
    <m/>
    <m/>
    <m/>
    <m/>
    <m/>
    <s v="No"/>
    <n v="481"/>
    <m/>
    <m/>
    <x v="0"/>
    <d v="2019-01-05T15:01:05.000"/>
    <s v="RT @icwsm: Publish your dataset with @icwsm 2019 - open data, open science, more citations! :)_x000a__x000a_More info: https://t.co/3NHKqDrbFc (deadlinâ€¦"/>
    <s v="https://www.icwsm.org/2019/submitting/datasets/"/>
    <s v="icwsm.org"/>
    <x v="1"/>
    <m/>
    <s v="http://pbs.twimg.com/profile_images/1020289516563648512/xUS013oN_normal.jpg"/>
    <x v="366"/>
    <s v="https://twitter.com/#!/ingmarweber/status/1081566260503097344"/>
    <m/>
    <m/>
    <s v="1081566260503097344"/>
    <m/>
    <b v="0"/>
    <n v="0"/>
    <s v=""/>
    <b v="0"/>
    <s v="en"/>
    <m/>
    <s v=""/>
    <b v="0"/>
    <n v="20"/>
    <s v="1081477989534220288"/>
    <s v="Twitter for Android"/>
    <b v="0"/>
    <s v="1081477989534220288"/>
    <s v="Tweet"/>
    <n v="0"/>
    <n v="0"/>
    <m/>
    <m/>
    <m/>
    <m/>
    <m/>
    <m/>
    <m/>
    <m/>
    <n v="2"/>
    <s v="3"/>
    <s v="2"/>
    <n v="0"/>
    <n v="0"/>
    <n v="0"/>
    <n v="0"/>
    <n v="0"/>
    <n v="0"/>
    <n v="17"/>
    <n v="100"/>
    <n v="17"/>
  </r>
  <r>
    <s v="ingmarweber"/>
    <s v="cerenbudak"/>
    <m/>
    <m/>
    <m/>
    <m/>
    <m/>
    <m/>
    <m/>
    <m/>
    <s v="No"/>
    <n v="482"/>
    <m/>
    <m/>
    <x v="0"/>
    <d v="2019-01-14T17:50:58.000"/>
    <s v="RT @cerenbudak: Just a reminder that the #ICWSM deadline for full/social science/demo/poster/dataset papers is January 15. For submission i…"/>
    <m/>
    <m/>
    <x v="10"/>
    <m/>
    <s v="http://pbs.twimg.com/profile_images/1020289516563648512/xUS013oN_normal.jpg"/>
    <x v="367"/>
    <s v="https://twitter.com/#!/ingmarweber/status/1084870501351051264"/>
    <m/>
    <m/>
    <s v="1084870501351051264"/>
    <m/>
    <b v="0"/>
    <n v="0"/>
    <s v=""/>
    <b v="0"/>
    <s v="en"/>
    <m/>
    <s v=""/>
    <b v="0"/>
    <n v="13"/>
    <s v="1084845998931959808"/>
    <s v="Twitter for Android"/>
    <b v="0"/>
    <s v="1084845998931959808"/>
    <s v="Tweet"/>
    <n v="0"/>
    <n v="0"/>
    <m/>
    <m/>
    <m/>
    <m/>
    <m/>
    <m/>
    <m/>
    <m/>
    <n v="1"/>
    <s v="3"/>
    <s v="2"/>
    <n v="0"/>
    <n v="0"/>
    <n v="0"/>
    <n v="0"/>
    <n v="0"/>
    <n v="0"/>
    <n v="23"/>
    <n v="100"/>
    <n v="23"/>
  </r>
  <r>
    <s v="ingmarweber"/>
    <s v="icwsm"/>
    <m/>
    <m/>
    <m/>
    <m/>
    <m/>
    <m/>
    <m/>
    <m/>
    <s v="No"/>
    <n v="483"/>
    <m/>
    <m/>
    <x v="0"/>
    <d v="2019-01-15T06:40:59.000"/>
    <s v="RT @icwsm: Have you considered organizing an ICWSM Workshop? Workshops are great opportunities to foster interaction and exchange ideas. Su…"/>
    <m/>
    <m/>
    <x v="1"/>
    <m/>
    <s v="http://pbs.twimg.com/profile_images/1020289516563648512/xUS013oN_normal.jpg"/>
    <x v="368"/>
    <s v="https://twitter.com/#!/ingmarweber/status/1085064284487462912"/>
    <m/>
    <m/>
    <s v="1085064284487462912"/>
    <m/>
    <b v="0"/>
    <n v="0"/>
    <s v=""/>
    <b v="0"/>
    <s v="en"/>
    <m/>
    <s v=""/>
    <b v="0"/>
    <n v="10"/>
    <s v="1083398031985172480"/>
    <s v="Twitter Web Client"/>
    <b v="0"/>
    <s v="1083398031985172480"/>
    <s v="Tweet"/>
    <n v="0"/>
    <n v="0"/>
    <m/>
    <m/>
    <m/>
    <m/>
    <m/>
    <m/>
    <m/>
    <m/>
    <n v="2"/>
    <s v="3"/>
    <s v="2"/>
    <n v="1"/>
    <n v="5"/>
    <n v="0"/>
    <n v="0"/>
    <n v="0"/>
    <n v="0"/>
    <n v="19"/>
    <n v="95"/>
    <n v="20"/>
  </r>
  <r>
    <s v="ingmarweber"/>
    <s v="mpidrnews"/>
    <m/>
    <m/>
    <m/>
    <m/>
    <m/>
    <m/>
    <m/>
    <m/>
    <s v="No"/>
    <n v="484"/>
    <m/>
    <m/>
    <x v="0"/>
    <d v="2019-02-08T03:09:28.000"/>
    <s v="RT @d_alburez: Working with online or social media data for demographic research? Heed the @MPIDRnews' call for contributions to the worksh…"/>
    <m/>
    <m/>
    <x v="1"/>
    <m/>
    <s v="http://pbs.twimg.com/profile_images/1020289516563648512/xUS013oN_normal.jpg"/>
    <x v="369"/>
    <s v="https://twitter.com/#!/ingmarweber/status/1093708363140136960"/>
    <m/>
    <m/>
    <s v="1093708363140136960"/>
    <m/>
    <b v="0"/>
    <n v="0"/>
    <s v=""/>
    <b v="0"/>
    <s v="en"/>
    <m/>
    <s v=""/>
    <b v="0"/>
    <n v="12"/>
    <s v="1093510457401491456"/>
    <s v="Twitter for Android"/>
    <b v="0"/>
    <s v="1093510457401491456"/>
    <s v="Tweet"/>
    <n v="0"/>
    <n v="0"/>
    <m/>
    <m/>
    <m/>
    <m/>
    <m/>
    <m/>
    <m/>
    <m/>
    <n v="1"/>
    <s v="3"/>
    <s v="3"/>
    <m/>
    <m/>
    <m/>
    <m/>
    <m/>
    <m/>
    <m/>
    <m/>
    <m/>
  </r>
  <r>
    <s v="edyhsgr"/>
    <s v="mpidrnews"/>
    <m/>
    <m/>
    <m/>
    <m/>
    <m/>
    <m/>
    <m/>
    <m/>
    <s v="No"/>
    <n v="486"/>
    <m/>
    <m/>
    <x v="0"/>
    <d v="2019-02-08T03:17:44.000"/>
    <s v="RT @d_alburez: Working with online or social media data for demographic research? Heed the @MPIDRnews' call for contributions to the worksh…"/>
    <m/>
    <m/>
    <x v="1"/>
    <m/>
    <s v="http://pbs.twimg.com/profile_images/1082067215178883073/JJOupWI0_normal.jpg"/>
    <x v="370"/>
    <s v="https://twitter.com/#!/edyhsgr/status/1093710443858690048"/>
    <m/>
    <m/>
    <s v="1093710443858690048"/>
    <m/>
    <b v="0"/>
    <n v="0"/>
    <s v=""/>
    <b v="0"/>
    <s v="en"/>
    <m/>
    <s v=""/>
    <b v="0"/>
    <n v="12"/>
    <s v="1093510457401491456"/>
    <s v="Twitter Web App"/>
    <b v="0"/>
    <s v="1093510457401491456"/>
    <s v="Tweet"/>
    <n v="0"/>
    <n v="0"/>
    <m/>
    <m/>
    <m/>
    <m/>
    <m/>
    <m/>
    <m/>
    <m/>
    <n v="1"/>
    <s v="3"/>
    <s v="3"/>
    <m/>
    <m/>
    <m/>
    <m/>
    <m/>
    <m/>
    <m/>
    <m/>
    <m/>
  </r>
  <r>
    <s v="leogomes"/>
    <s v="mpidrnews"/>
    <m/>
    <m/>
    <m/>
    <m/>
    <m/>
    <m/>
    <m/>
    <m/>
    <s v="No"/>
    <n v="488"/>
    <m/>
    <m/>
    <x v="0"/>
    <d v="2019-02-08T12:16:05.000"/>
    <s v="RT @MPIDRnews: We invite submissions to the workshop &quot;Demographic Research with Web and Social  Media Data” taking place at the Internation…"/>
    <m/>
    <m/>
    <x v="1"/>
    <m/>
    <s v="http://pbs.twimg.com/profile_images/1083407875978989570/OXKNYziC_normal.jpg"/>
    <x v="371"/>
    <s v="https://twitter.com/#!/leogomes/status/1093845923074060288"/>
    <m/>
    <m/>
    <s v="1093845923074060288"/>
    <m/>
    <b v="0"/>
    <n v="0"/>
    <s v=""/>
    <b v="0"/>
    <s v="en"/>
    <m/>
    <s v=""/>
    <b v="0"/>
    <n v="25"/>
    <s v="1092468666891935747"/>
    <s v="Twitter Web Client"/>
    <b v="0"/>
    <s v="1092468666891935747"/>
    <s v="Tweet"/>
    <n v="0"/>
    <n v="0"/>
    <m/>
    <m/>
    <m/>
    <m/>
    <m/>
    <m/>
    <m/>
    <m/>
    <n v="1"/>
    <s v="3"/>
    <s v="3"/>
    <n v="0"/>
    <n v="0"/>
    <n v="0"/>
    <n v="0"/>
    <n v="0"/>
    <n v="0"/>
    <n v="21"/>
    <n v="100"/>
    <n v="21"/>
  </r>
  <r>
    <s v="ezagheni"/>
    <s v="mpidrnews"/>
    <m/>
    <m/>
    <m/>
    <m/>
    <m/>
    <m/>
    <m/>
    <m/>
    <s v="No"/>
    <n v="490"/>
    <m/>
    <m/>
    <x v="0"/>
    <d v="2019-02-04T21:16:56.000"/>
    <s v="RT @MPIDRnews: We invite submissions to the workshop &quot;Demographic Research with Web and Social  Media Dataâ€ taking place at the Internationâ€¦"/>
    <m/>
    <m/>
    <x v="1"/>
    <m/>
    <s v="http://pbs.twimg.com/profile_images/529859193730121729/QSDFtYXF_normal.jpeg"/>
    <x v="372"/>
    <s v="https://twitter.com/#!/ezagheni/status/1092532482023612416"/>
    <m/>
    <m/>
    <s v="1092532482023612416"/>
    <m/>
    <b v="0"/>
    <n v="0"/>
    <s v=""/>
    <b v="0"/>
    <s v="en"/>
    <m/>
    <s v=""/>
    <b v="0"/>
    <n v="20"/>
    <s v="1092468666891935747"/>
    <s v="Twitter for iPhone"/>
    <b v="0"/>
    <s v="1092468666891935747"/>
    <s v="Tweet"/>
    <n v="0"/>
    <n v="0"/>
    <m/>
    <m/>
    <m/>
    <m/>
    <m/>
    <m/>
    <m/>
    <m/>
    <n v="2"/>
    <s v="3"/>
    <s v="3"/>
    <n v="0"/>
    <n v="0"/>
    <n v="0"/>
    <n v="0"/>
    <n v="0"/>
    <n v="0"/>
    <n v="21"/>
    <n v="100"/>
    <n v="21"/>
  </r>
  <r>
    <s v="ezagheni"/>
    <s v="mpidrnews"/>
    <m/>
    <m/>
    <m/>
    <m/>
    <m/>
    <m/>
    <m/>
    <m/>
    <s v="No"/>
    <n v="491"/>
    <m/>
    <m/>
    <x v="0"/>
    <d v="2019-02-07T21:10:02.000"/>
    <s v="RT @d_alburez: Working with online or social media data for demographic research? Heed the @MPIDRnews' call for contributions to the worksh…"/>
    <m/>
    <m/>
    <x v="1"/>
    <m/>
    <s v="http://pbs.twimg.com/profile_images/529859193730121729/QSDFtYXF_normal.jpeg"/>
    <x v="373"/>
    <s v="https://twitter.com/#!/ezagheni/status/1093617907786006531"/>
    <m/>
    <m/>
    <s v="1093617907786006531"/>
    <m/>
    <b v="0"/>
    <n v="0"/>
    <s v=""/>
    <b v="0"/>
    <s v="en"/>
    <m/>
    <s v=""/>
    <b v="0"/>
    <n v="12"/>
    <s v="1093510457401491456"/>
    <s v="Twitter Web Client"/>
    <b v="0"/>
    <s v="1093510457401491456"/>
    <s v="Tweet"/>
    <n v="0"/>
    <n v="0"/>
    <m/>
    <m/>
    <m/>
    <m/>
    <m/>
    <m/>
    <m/>
    <m/>
    <n v="2"/>
    <s v="3"/>
    <s v="3"/>
    <m/>
    <m/>
    <m/>
    <m/>
    <m/>
    <m/>
    <m/>
    <m/>
    <m/>
  </r>
  <r>
    <s v="leoferres"/>
    <s v="ezagheni"/>
    <m/>
    <m/>
    <m/>
    <m/>
    <m/>
    <m/>
    <m/>
    <m/>
    <s v="No"/>
    <n v="493"/>
    <m/>
    <m/>
    <x v="0"/>
    <d v="2018-12-07T09:41:05.000"/>
    <s v="RT @kwelle: Awww - @ezagheni presenting results at #eurocss from some project that started as ideas at a coffebreak at the very same venue…"/>
    <m/>
    <m/>
    <x v="2"/>
    <m/>
    <s v="http://pbs.twimg.com/profile_images/710855816182689793/meIA7ylB_normal.jpg"/>
    <x v="374"/>
    <s v="https://twitter.com/#!/leoferres/status/1070976478978949120"/>
    <m/>
    <m/>
    <s v="1070976478978949120"/>
    <m/>
    <b v="0"/>
    <n v="0"/>
    <s v=""/>
    <b v="0"/>
    <s v="en"/>
    <m/>
    <s v=""/>
    <b v="0"/>
    <n v="1"/>
    <s v="1070969013294034946"/>
    <s v="Twitter for Android"/>
    <b v="0"/>
    <s v="1070969013294034946"/>
    <s v="Tweet"/>
    <n v="0"/>
    <n v="0"/>
    <m/>
    <m/>
    <m/>
    <m/>
    <m/>
    <m/>
    <m/>
    <m/>
    <n v="1"/>
    <s v="3"/>
    <s v="3"/>
    <m/>
    <m/>
    <m/>
    <m/>
    <m/>
    <m/>
    <m/>
    <m/>
    <m/>
  </r>
  <r>
    <s v="cerenbudak"/>
    <s v="cerenbudak"/>
    <m/>
    <m/>
    <m/>
    <m/>
    <m/>
    <m/>
    <m/>
    <m/>
    <s v="No"/>
    <n v="496"/>
    <m/>
    <m/>
    <x v="2"/>
    <d v="2019-01-14T16:04:37.000"/>
    <s v="The deadline is approaching (Jan 15, 2019) https://t.co/kDzXge3MCr"/>
    <s v="https://twitter.com/icwsm/status/1081477989534220288"/>
    <s v="twitter.com"/>
    <x v="1"/>
    <m/>
    <s v="http://pbs.twimg.com/profile_images/792086614990348288/weV2c7i4_normal.jpg"/>
    <x v="375"/>
    <s v="https://twitter.com/#!/cerenbudak/status/1084843738298548224"/>
    <m/>
    <m/>
    <s v="1084843738298548224"/>
    <m/>
    <b v="0"/>
    <n v="2"/>
    <s v=""/>
    <b v="1"/>
    <s v="en"/>
    <m/>
    <s v="1081477989534220288"/>
    <b v="0"/>
    <n v="0"/>
    <s v=""/>
    <s v="Twitter Web Client"/>
    <b v="0"/>
    <s v="1084843738298548224"/>
    <s v="Tweet"/>
    <n v="0"/>
    <n v="0"/>
    <m/>
    <m/>
    <m/>
    <m/>
    <m/>
    <m/>
    <m/>
    <m/>
    <n v="1"/>
    <s v="2"/>
    <s v="2"/>
    <n v="0"/>
    <n v="0"/>
    <n v="0"/>
    <n v="0"/>
    <n v="0"/>
    <n v="0"/>
    <n v="7"/>
    <n v="100"/>
    <n v="7"/>
  </r>
  <r>
    <s v="cerenbudak"/>
    <s v="icwsm"/>
    <m/>
    <m/>
    <m/>
    <m/>
    <m/>
    <m/>
    <m/>
    <m/>
    <s v="Yes"/>
    <n v="497"/>
    <m/>
    <m/>
    <x v="0"/>
    <d v="2019-01-14T16:13:36.000"/>
    <s v="Just a reminder that the #ICWSM deadline for full/social science/demo/poster/dataset papers is January 15. For submission information, please visit https://t.co/zh847ZUttf. We are looking forward to your submissions! @icwsm"/>
    <s v="https://www.icwsm.org/2019/submitting/call-for-papers/"/>
    <s v="icwsm.org"/>
    <x v="10"/>
    <m/>
    <s v="http://pbs.twimg.com/profile_images/792086614990348288/weV2c7i4_normal.jpg"/>
    <x v="376"/>
    <s v="https://twitter.com/#!/cerenbudak/status/1084845998931959808"/>
    <m/>
    <m/>
    <s v="1084845998931959808"/>
    <m/>
    <b v="0"/>
    <n v="24"/>
    <s v=""/>
    <b v="0"/>
    <s v="en"/>
    <m/>
    <s v=""/>
    <b v="0"/>
    <n v="13"/>
    <s v=""/>
    <s v="Twitter Web Client"/>
    <b v="0"/>
    <s v="1084845998931959808"/>
    <s v="Tweet"/>
    <n v="0"/>
    <n v="0"/>
    <m/>
    <m/>
    <m/>
    <m/>
    <m/>
    <m/>
    <m/>
    <m/>
    <n v="1"/>
    <s v="2"/>
    <s v="2"/>
    <n v="0"/>
    <n v="0"/>
    <n v="0"/>
    <n v="0"/>
    <n v="0"/>
    <n v="0"/>
    <n v="31"/>
    <n v="100"/>
    <n v="31"/>
  </r>
  <r>
    <s v="icwsm"/>
    <s v="cerenbudak"/>
    <m/>
    <m/>
    <m/>
    <m/>
    <m/>
    <m/>
    <m/>
    <m/>
    <s v="Yes"/>
    <n v="498"/>
    <m/>
    <m/>
    <x v="0"/>
    <d v="2019-01-14T17:15:59.000"/>
    <s v="RT @cerenbudak: Just a reminder that the #ICWSM deadline for full/social science/demo/poster/dataset papers is January 15. For submission i…"/>
    <m/>
    <m/>
    <x v="10"/>
    <m/>
    <s v="http://pbs.twimg.com/profile_images/633957468528373761/mD-uuuWj_normal.jpg"/>
    <x v="377"/>
    <s v="https://twitter.com/#!/icwsm/status/1084861700162183169"/>
    <m/>
    <m/>
    <s v="1084861700162183169"/>
    <m/>
    <b v="0"/>
    <n v="0"/>
    <s v=""/>
    <b v="0"/>
    <s v="en"/>
    <m/>
    <s v=""/>
    <b v="0"/>
    <n v="13"/>
    <s v="1084845998931959808"/>
    <s v="Twitter Web Client"/>
    <b v="0"/>
    <s v="1084845998931959808"/>
    <s v="Tweet"/>
    <n v="0"/>
    <n v="0"/>
    <m/>
    <m/>
    <m/>
    <m/>
    <m/>
    <m/>
    <m/>
    <m/>
    <n v="1"/>
    <s v="2"/>
    <s v="2"/>
    <n v="0"/>
    <n v="0"/>
    <n v="0"/>
    <n v="0"/>
    <n v="0"/>
    <n v="0"/>
    <n v="23"/>
    <n v="100"/>
    <n v="23"/>
  </r>
  <r>
    <s v="leoferres"/>
    <s v="cerenbudak"/>
    <m/>
    <m/>
    <m/>
    <m/>
    <m/>
    <m/>
    <m/>
    <m/>
    <s v="No"/>
    <n v="499"/>
    <m/>
    <m/>
    <x v="0"/>
    <d v="2019-01-14T17:23:48.000"/>
    <s v="RT @cerenbudak: Just a reminder that the #ICWSM deadline for full/social science/demo/poster/dataset papers is January 15. For submission i…"/>
    <m/>
    <m/>
    <x v="10"/>
    <m/>
    <s v="http://pbs.twimg.com/profile_images/710855816182689793/meIA7ylB_normal.jpg"/>
    <x v="378"/>
    <s v="https://twitter.com/#!/leoferres/status/1084863666737029123"/>
    <m/>
    <m/>
    <s v="1084863666737029123"/>
    <m/>
    <b v="0"/>
    <n v="0"/>
    <s v=""/>
    <b v="0"/>
    <s v="en"/>
    <m/>
    <s v=""/>
    <b v="0"/>
    <n v="13"/>
    <s v="1084845998931959808"/>
    <s v="TweetDeck"/>
    <b v="0"/>
    <s v="1084845998931959808"/>
    <s v="Tweet"/>
    <n v="0"/>
    <n v="0"/>
    <m/>
    <m/>
    <m/>
    <m/>
    <m/>
    <m/>
    <m/>
    <m/>
    <n v="1"/>
    <s v="3"/>
    <s v="2"/>
    <n v="0"/>
    <n v="0"/>
    <n v="0"/>
    <n v="0"/>
    <n v="0"/>
    <n v="0"/>
    <n v="23"/>
    <n v="100"/>
    <n v="23"/>
  </r>
  <r>
    <s v="d_alburez"/>
    <s v="icwsm"/>
    <m/>
    <m/>
    <m/>
    <m/>
    <m/>
    <m/>
    <m/>
    <m/>
    <s v="No"/>
    <n v="500"/>
    <m/>
    <m/>
    <x v="0"/>
    <d v="2019-02-07T14:03:04.000"/>
    <s v="Working with online or social media data for demographic research? Heed the @MPIDRnews' call for contributions to the workshop &quot;Demographic Research with Web and Social Media Data” at @ICWSM (Munich, Germany, 11 June 2019)! Deadline for abstracts: 22 March https://t.co/HVcxcWUiIs"/>
    <s v="https://www.demogr.mpg.de/go/icwsm_2019_mpidr_workshop"/>
    <s v="mpg.de"/>
    <x v="1"/>
    <m/>
    <s v="http://pbs.twimg.com/profile_images/875382850924802048/qelGNARN_normal.jpg"/>
    <x v="379"/>
    <s v="https://twitter.com/#!/d_alburez/status/1093510457401491456"/>
    <m/>
    <m/>
    <s v="1093510457401491456"/>
    <m/>
    <b v="0"/>
    <n v="7"/>
    <s v=""/>
    <b v="0"/>
    <s v="en"/>
    <m/>
    <s v=""/>
    <b v="0"/>
    <n v="8"/>
    <s v=""/>
    <s v="Twitter Web Client"/>
    <b v="0"/>
    <s v="1093510457401491456"/>
    <s v="Tweet"/>
    <n v="0"/>
    <n v="0"/>
    <m/>
    <m/>
    <m/>
    <m/>
    <m/>
    <m/>
    <m/>
    <m/>
    <n v="1"/>
    <s v="3"/>
    <s v="2"/>
    <m/>
    <m/>
    <m/>
    <m/>
    <m/>
    <m/>
    <m/>
    <m/>
    <m/>
  </r>
  <r>
    <s v="leoferres"/>
    <s v="d_alburez"/>
    <m/>
    <m/>
    <m/>
    <m/>
    <m/>
    <m/>
    <m/>
    <m/>
    <s v="No"/>
    <n v="502"/>
    <m/>
    <m/>
    <x v="0"/>
    <d v="2019-02-08T21:18:20.000"/>
    <s v="RT @d_alburez: Working with online or social media data for demographic research? Heed the @MPIDRnews' call for contributions to the worksh…"/>
    <m/>
    <m/>
    <x v="1"/>
    <m/>
    <s v="http://pbs.twimg.com/profile_images/710855816182689793/meIA7ylB_normal.jpg"/>
    <x v="380"/>
    <s v="https://twitter.com/#!/leoferres/status/1093982383504801792"/>
    <m/>
    <m/>
    <s v="1093982383504801792"/>
    <m/>
    <b v="0"/>
    <n v="0"/>
    <s v=""/>
    <b v="0"/>
    <s v="en"/>
    <m/>
    <s v=""/>
    <b v="0"/>
    <n v="13"/>
    <s v="1093510457401491456"/>
    <s v="Twitter for Android"/>
    <b v="0"/>
    <s v="1093510457401491456"/>
    <s v="Tweet"/>
    <n v="0"/>
    <n v="0"/>
    <m/>
    <m/>
    <m/>
    <m/>
    <m/>
    <m/>
    <m/>
    <m/>
    <n v="1"/>
    <s v="3"/>
    <s v="3"/>
    <m/>
    <m/>
    <m/>
    <m/>
    <m/>
    <m/>
    <m/>
    <m/>
    <m/>
  </r>
  <r>
    <s v="leoferres"/>
    <s v="icwsm"/>
    <m/>
    <m/>
    <m/>
    <m/>
    <m/>
    <m/>
    <m/>
    <m/>
    <s v="No"/>
    <n v="503"/>
    <m/>
    <m/>
    <x v="0"/>
    <d v="2019-01-05T10:44:46.000"/>
    <s v="RT @icwsm: Publish your dataset with @icwsm 2019 - open data, open science, more citations! :)_x000a__x000a_More info: https://t.co/3NHKqDrbFc (deadlinâ€¦"/>
    <s v="https://www.icwsm.org/2019/submitting/datasets/"/>
    <s v="icwsm.org"/>
    <x v="1"/>
    <m/>
    <s v="http://pbs.twimg.com/profile_images/710855816182689793/meIA7ylB_normal.jpg"/>
    <x v="381"/>
    <s v="https://twitter.com/#!/leoferres/status/1081501757187018752"/>
    <m/>
    <m/>
    <s v="1081501757187018752"/>
    <m/>
    <b v="0"/>
    <n v="0"/>
    <s v=""/>
    <b v="0"/>
    <s v="en"/>
    <m/>
    <s v=""/>
    <b v="0"/>
    <n v="20"/>
    <s v="1081477989534220288"/>
    <s v="Twitter for Android"/>
    <b v="0"/>
    <s v="1081477989534220288"/>
    <s v="Tweet"/>
    <n v="0"/>
    <n v="0"/>
    <m/>
    <m/>
    <m/>
    <m/>
    <m/>
    <m/>
    <m/>
    <m/>
    <n v="1"/>
    <s v="3"/>
    <s v="2"/>
    <n v="0"/>
    <n v="0"/>
    <n v="0"/>
    <n v="0"/>
    <n v="0"/>
    <n v="0"/>
    <n v="17"/>
    <n v="100"/>
    <n v="17"/>
  </r>
  <r>
    <s v="mpidrnews"/>
    <s v="mpidrnews"/>
    <m/>
    <m/>
    <m/>
    <m/>
    <m/>
    <m/>
    <m/>
    <m/>
    <s v="No"/>
    <n v="505"/>
    <m/>
    <m/>
    <x v="2"/>
    <d v="2019-02-04T17:03:21.000"/>
    <s v="We invite submissions to the workshop &quot;Demographic Research with Web and Social  Media Dataâ€ taking place at the International Conference on Web and  Social Media (ICWSM) in Munich on 11th of June, 2019 https://t.co/v8gesPuIMX"/>
    <s v="https://www.demogr.mpg.de/en/education_career/what_is_demography_1908/workshop_demographic_research_with_web_and_social_media_data_6042/default.htm"/>
    <s v="mpg.de"/>
    <x v="1"/>
    <m/>
    <s v="http://pbs.twimg.com/profile_images/2201180023/twitter_logo_normal.jpg"/>
    <x v="382"/>
    <s v="https://twitter.com/#!/mpidrnews/status/1092468666891935747"/>
    <m/>
    <m/>
    <s v="1092468666891935747"/>
    <m/>
    <b v="0"/>
    <n v="3"/>
    <s v=""/>
    <b v="0"/>
    <s v="en"/>
    <m/>
    <s v=""/>
    <b v="0"/>
    <n v="7"/>
    <s v=""/>
    <s v="Twitter Web Client"/>
    <b v="0"/>
    <s v="1092468666891935747"/>
    <s v="Tweet"/>
    <n v="0"/>
    <n v="0"/>
    <m/>
    <m/>
    <m/>
    <m/>
    <m/>
    <m/>
    <m/>
    <m/>
    <n v="1"/>
    <s v="3"/>
    <s v="3"/>
    <n v="0"/>
    <n v="0"/>
    <n v="0"/>
    <n v="0"/>
    <n v="0"/>
    <n v="0"/>
    <n v="33"/>
    <n v="100"/>
    <n v="33"/>
  </r>
  <r>
    <s v="cassyc2107"/>
    <s v="mpidrnews"/>
    <m/>
    <m/>
    <m/>
    <m/>
    <m/>
    <m/>
    <m/>
    <m/>
    <s v="No"/>
    <n v="506"/>
    <m/>
    <m/>
    <x v="0"/>
    <d v="2019-02-09T07:48:00.000"/>
    <s v="RT @MPIDRnews: We invite submissions to the workshop &quot;Demographic Research with Web and Social  Media Data” taking place at the Internation…"/>
    <m/>
    <m/>
    <x v="1"/>
    <m/>
    <s v="http://pbs.twimg.com/profile_images/378800000198830827/88fc4fafb5518085e281a4c4dd3adefa_normal.jpeg"/>
    <x v="383"/>
    <s v="https://twitter.com/#!/cassyc2107/status/1094140846067339264"/>
    <m/>
    <m/>
    <s v="1094140846067339264"/>
    <m/>
    <b v="0"/>
    <n v="0"/>
    <s v=""/>
    <b v="0"/>
    <s v="en"/>
    <m/>
    <s v=""/>
    <b v="0"/>
    <n v="26"/>
    <s v="1092468666891935747"/>
    <s v="Twitter for iPhone"/>
    <b v="0"/>
    <s v="1092468666891935747"/>
    <s v="Tweet"/>
    <n v="0"/>
    <n v="0"/>
    <m/>
    <m/>
    <m/>
    <m/>
    <m/>
    <m/>
    <m/>
    <m/>
    <n v="1"/>
    <s v="3"/>
    <s v="3"/>
    <n v="0"/>
    <n v="0"/>
    <n v="0"/>
    <n v="0"/>
    <n v="0"/>
    <n v="0"/>
    <n v="21"/>
    <n v="100"/>
    <n v="21"/>
  </r>
  <r>
    <s v="icwsm"/>
    <s v="icwsm"/>
    <m/>
    <m/>
    <m/>
    <m/>
    <m/>
    <m/>
    <m/>
    <m/>
    <s v="No"/>
    <n v="507"/>
    <m/>
    <m/>
    <x v="2"/>
    <d v="2019-01-10T16:19:54.000"/>
    <s v="Have you considered organizing an ICWSM Workshop? Workshops are great opportunities to foster interaction and exchange ideas. Submit your proposal now! https://t.co/UTmr9axqjd_x000a_#ICWSM_x000a_Your Workshop Chairs: https://t.co/7jNGESV3ms"/>
    <s v="https://icwsm.org/2019/submitting/workshops/"/>
    <s v="icwsm.org"/>
    <x v="10"/>
    <s v="https://pbs.twimg.com/media/Dwj_yjOW0AMDYui.jpg"/>
    <s v="https://pbs.twimg.com/media/Dwj_yjOW0AMDYui.jpg"/>
    <x v="384"/>
    <s v="https://twitter.com/#!/icwsm/status/1083398031985172480"/>
    <m/>
    <m/>
    <s v="1083398031985172480"/>
    <m/>
    <b v="0"/>
    <n v="2"/>
    <s v=""/>
    <b v="0"/>
    <s v="en"/>
    <m/>
    <s v=""/>
    <b v="0"/>
    <n v="3"/>
    <s v=""/>
    <s v="Twitter Web Client"/>
    <b v="0"/>
    <s v="1083398031985172480"/>
    <s v="Tweet"/>
    <n v="0"/>
    <n v="0"/>
    <m/>
    <m/>
    <m/>
    <m/>
    <m/>
    <m/>
    <m/>
    <m/>
    <n v="1"/>
    <s v="2"/>
    <s v="2"/>
    <n v="1"/>
    <n v="4"/>
    <n v="0"/>
    <n v="0"/>
    <n v="0"/>
    <n v="0"/>
    <n v="24"/>
    <n v="96"/>
    <n v="25"/>
  </r>
  <r>
    <s v="iuinfograd"/>
    <s v="icwsm"/>
    <m/>
    <m/>
    <m/>
    <m/>
    <m/>
    <m/>
    <m/>
    <m/>
    <s v="No"/>
    <n v="508"/>
    <m/>
    <m/>
    <x v="0"/>
    <d v="2019-02-10T11:49:13.000"/>
    <s v="ICWSM-19 - Home - Welcome https://t.co/aP2ABaICmU #icwsm via @icwsm"/>
    <s v="https://www.icwsm.org/2019/"/>
    <s v="icwsm.org"/>
    <x v="10"/>
    <m/>
    <s v="http://pbs.twimg.com/profile_images/899674175346016257/9DqSoT6h_normal.jpg"/>
    <x v="385"/>
    <s v="https://twitter.com/#!/iuinfograd/status/1094563937352175617"/>
    <m/>
    <m/>
    <s v="1094563937352175617"/>
    <m/>
    <b v="0"/>
    <n v="0"/>
    <s v=""/>
    <b v="0"/>
    <s v="en"/>
    <m/>
    <s v=""/>
    <b v="0"/>
    <n v="0"/>
    <s v=""/>
    <s v="Twitter for iPhone"/>
    <b v="0"/>
    <s v="1094563937352175617"/>
    <s v="Tweet"/>
    <n v="0"/>
    <n v="0"/>
    <m/>
    <m/>
    <m/>
    <m/>
    <m/>
    <m/>
    <m/>
    <m/>
    <n v="1"/>
    <s v="2"/>
    <s v="2"/>
    <n v="1"/>
    <n v="14.285714285714286"/>
    <n v="0"/>
    <n v="0"/>
    <n v="0"/>
    <n v="0"/>
    <n v="6"/>
    <n v="85.71428571428571"/>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24">
    <i>
      <x v="1"/>
    </i>
    <i r="1">
      <x v="6"/>
    </i>
    <i r="2">
      <x v="178"/>
    </i>
    <i r="3">
      <x v="20"/>
    </i>
    <i r="2">
      <x v="179"/>
    </i>
    <i r="3">
      <x v="1"/>
    </i>
    <i r="1">
      <x v="12"/>
    </i>
    <i r="2">
      <x v="340"/>
    </i>
    <i r="3">
      <x v="9"/>
    </i>
    <i r="3">
      <x v="16"/>
    </i>
    <i r="2">
      <x v="341"/>
    </i>
    <i r="3">
      <x v="11"/>
    </i>
    <i r="2">
      <x v="342"/>
    </i>
    <i r="3">
      <x v="10"/>
    </i>
    <i r="3">
      <x v="11"/>
    </i>
    <i r="3">
      <x v="14"/>
    </i>
    <i r="2">
      <x v="345"/>
    </i>
    <i r="3">
      <x v="21"/>
    </i>
    <i r="2">
      <x v="347"/>
    </i>
    <i r="3">
      <x v="16"/>
    </i>
    <i r="2">
      <x v="349"/>
    </i>
    <i r="3">
      <x v="22"/>
    </i>
    <i r="2">
      <x v="352"/>
    </i>
    <i r="3">
      <x v="19"/>
    </i>
    <i r="2">
      <x v="353"/>
    </i>
    <i r="3">
      <x v="7"/>
    </i>
    <i r="3">
      <x v="18"/>
    </i>
    <i r="2">
      <x v="354"/>
    </i>
    <i r="3">
      <x v="8"/>
    </i>
    <i r="3">
      <x v="9"/>
    </i>
    <i r="3">
      <x v="10"/>
    </i>
    <i r="3">
      <x v="11"/>
    </i>
    <i r="3">
      <x v="12"/>
    </i>
    <i r="3">
      <x v="13"/>
    </i>
    <i r="3">
      <x v="14"/>
    </i>
    <i r="3">
      <x v="15"/>
    </i>
    <i r="3">
      <x v="17"/>
    </i>
    <i r="3">
      <x v="18"/>
    </i>
    <i r="3">
      <x v="20"/>
    </i>
    <i r="3">
      <x v="21"/>
    </i>
    <i r="3">
      <x v="24"/>
    </i>
    <i r="2">
      <x v="355"/>
    </i>
    <i r="3">
      <x v="1"/>
    </i>
    <i r="3">
      <x v="2"/>
    </i>
    <i r="3">
      <x v="3"/>
    </i>
    <i r="3">
      <x v="4"/>
    </i>
    <i r="3">
      <x v="5"/>
    </i>
    <i r="3">
      <x v="6"/>
    </i>
    <i r="3">
      <x v="7"/>
    </i>
    <i r="3">
      <x v="8"/>
    </i>
    <i r="3">
      <x v="9"/>
    </i>
    <i r="3">
      <x v="10"/>
    </i>
    <i r="3">
      <x v="11"/>
    </i>
    <i r="3">
      <x v="12"/>
    </i>
    <i r="3">
      <x v="13"/>
    </i>
    <i r="3">
      <x v="14"/>
    </i>
    <i r="3">
      <x v="15"/>
    </i>
    <i r="2">
      <x v="356"/>
    </i>
    <i r="3">
      <x v="5"/>
    </i>
    <i r="3">
      <x v="17"/>
    </i>
    <i r="2">
      <x v="363"/>
    </i>
    <i r="3">
      <x v="4"/>
    </i>
    <i r="2">
      <x v="364"/>
    </i>
    <i r="3">
      <x v="15"/>
    </i>
    <i r="3">
      <x v="21"/>
    </i>
    <i>
      <x v="2"/>
    </i>
    <i r="1">
      <x v="1"/>
    </i>
    <i r="2">
      <x v="2"/>
    </i>
    <i r="3">
      <x v="5"/>
    </i>
    <i r="3">
      <x v="23"/>
    </i>
    <i r="2">
      <x v="3"/>
    </i>
    <i r="3">
      <x v="17"/>
    </i>
    <i r="3">
      <x v="18"/>
    </i>
    <i r="3">
      <x v="19"/>
    </i>
    <i r="3">
      <x v="20"/>
    </i>
    <i r="2">
      <x v="4"/>
    </i>
    <i r="3">
      <x v="2"/>
    </i>
    <i r="3">
      <x v="5"/>
    </i>
    <i r="3">
      <x v="22"/>
    </i>
    <i r="2">
      <x v="5"/>
    </i>
    <i r="3">
      <x v="10"/>
    </i>
    <i r="3">
      <x v="11"/>
    </i>
    <i r="3">
      <x v="12"/>
    </i>
    <i r="3">
      <x v="15"/>
    </i>
    <i r="3">
      <x v="16"/>
    </i>
    <i r="3">
      <x v="17"/>
    </i>
    <i r="3">
      <x v="19"/>
    </i>
    <i r="3">
      <x v="22"/>
    </i>
    <i r="2">
      <x v="6"/>
    </i>
    <i r="3">
      <x v="2"/>
    </i>
    <i r="3">
      <x v="3"/>
    </i>
    <i r="3">
      <x v="5"/>
    </i>
    <i r="3">
      <x v="10"/>
    </i>
    <i r="3">
      <x v="15"/>
    </i>
    <i r="3">
      <x v="21"/>
    </i>
    <i r="2">
      <x v="7"/>
    </i>
    <i r="3">
      <x v="4"/>
    </i>
    <i r="3">
      <x v="9"/>
    </i>
    <i r="3">
      <x v="13"/>
    </i>
    <i r="2">
      <x v="8"/>
    </i>
    <i r="3">
      <x v="10"/>
    </i>
    <i r="3">
      <x v="14"/>
    </i>
    <i r="3">
      <x v="15"/>
    </i>
    <i r="3">
      <x v="17"/>
    </i>
    <i r="3">
      <x v="18"/>
    </i>
    <i r="3">
      <x v="19"/>
    </i>
    <i r="3">
      <x v="22"/>
    </i>
    <i r="3">
      <x v="24"/>
    </i>
    <i r="2">
      <x v="9"/>
    </i>
    <i r="3">
      <x v="2"/>
    </i>
    <i r="3">
      <x v="12"/>
    </i>
    <i r="3">
      <x v="15"/>
    </i>
    <i r="3">
      <x v="23"/>
    </i>
    <i r="2">
      <x v="10"/>
    </i>
    <i r="3">
      <x v="1"/>
    </i>
    <i r="3">
      <x v="12"/>
    </i>
    <i r="3">
      <x v="14"/>
    </i>
    <i r="3">
      <x v="17"/>
    </i>
    <i r="3">
      <x v="23"/>
    </i>
    <i r="2">
      <x v="11"/>
    </i>
    <i r="3">
      <x v="1"/>
    </i>
    <i r="3">
      <x v="3"/>
    </i>
    <i r="3">
      <x v="6"/>
    </i>
    <i r="3">
      <x v="13"/>
    </i>
    <i r="2">
      <x v="12"/>
    </i>
    <i r="3">
      <x v="15"/>
    </i>
    <i r="2">
      <x v="13"/>
    </i>
    <i r="3">
      <x v="20"/>
    </i>
    <i r="2">
      <x v="14"/>
    </i>
    <i r="3">
      <x v="7"/>
    </i>
    <i r="3">
      <x v="17"/>
    </i>
    <i r="3">
      <x v="18"/>
    </i>
    <i r="3">
      <x v="19"/>
    </i>
    <i r="3">
      <x v="20"/>
    </i>
    <i r="3">
      <x v="21"/>
    </i>
    <i r="3">
      <x v="22"/>
    </i>
    <i r="3">
      <x v="24"/>
    </i>
    <i r="2">
      <x v="15"/>
    </i>
    <i r="3">
      <x v="3"/>
    </i>
    <i r="3">
      <x v="5"/>
    </i>
    <i r="3">
      <x v="7"/>
    </i>
    <i r="3">
      <x v="8"/>
    </i>
    <i r="3">
      <x v="11"/>
    </i>
    <i r="2">
      <x v="16"/>
    </i>
    <i r="3">
      <x v="12"/>
    </i>
    <i r="3">
      <x v="15"/>
    </i>
    <i r="3">
      <x v="16"/>
    </i>
    <i r="2">
      <x v="17"/>
    </i>
    <i r="3">
      <x v="8"/>
    </i>
    <i r="3">
      <x v="13"/>
    </i>
    <i r="3">
      <x v="16"/>
    </i>
    <i r="3">
      <x v="18"/>
    </i>
    <i r="2">
      <x v="18"/>
    </i>
    <i r="3">
      <x v="19"/>
    </i>
    <i r="2">
      <x v="21"/>
    </i>
    <i r="3">
      <x v="15"/>
    </i>
    <i r="3">
      <x v="19"/>
    </i>
    <i r="2">
      <x v="24"/>
    </i>
    <i r="3">
      <x v="3"/>
    </i>
    <i r="3">
      <x v="5"/>
    </i>
    <i r="3">
      <x v="6"/>
    </i>
    <i r="3">
      <x v="15"/>
    </i>
    <i r="3">
      <x v="17"/>
    </i>
    <i r="3">
      <x v="23"/>
    </i>
    <i r="2">
      <x v="25"/>
    </i>
    <i r="3">
      <x v="2"/>
    </i>
    <i r="3">
      <x v="3"/>
    </i>
    <i r="3">
      <x v="7"/>
    </i>
    <i r="3">
      <x v="16"/>
    </i>
    <i r="3">
      <x v="20"/>
    </i>
    <i r="3">
      <x v="21"/>
    </i>
    <i r="3">
      <x v="22"/>
    </i>
    <i r="3">
      <x v="24"/>
    </i>
    <i r="2">
      <x v="26"/>
    </i>
    <i r="3">
      <x v="11"/>
    </i>
    <i r="2">
      <x v="28"/>
    </i>
    <i r="3">
      <x v="11"/>
    </i>
    <i r="2">
      <x v="30"/>
    </i>
    <i r="3">
      <x v="3"/>
    </i>
    <i r="3">
      <x v="20"/>
    </i>
    <i r="3">
      <x v="22"/>
    </i>
    <i r="2">
      <x v="31"/>
    </i>
    <i r="3">
      <x v="11"/>
    </i>
    <i r="3">
      <x v="15"/>
    </i>
    <i r="3">
      <x v="17"/>
    </i>
    <i r="1">
      <x v="2"/>
    </i>
    <i r="2">
      <x v="35"/>
    </i>
    <i r="3">
      <x v="18"/>
    </i>
    <i r="3">
      <x v="19"/>
    </i>
    <i r="3">
      <x v="20"/>
    </i>
    <i r="3">
      <x v="21"/>
    </i>
    <i r="3">
      <x v="22"/>
    </i>
    <i r="3">
      <x v="23"/>
    </i>
    <i r="3">
      <x v="24"/>
    </i>
    <i r="2">
      <x v="36"/>
    </i>
    <i r="3">
      <x v="7"/>
    </i>
    <i r="3">
      <x v="8"/>
    </i>
    <i r="3">
      <x v="9"/>
    </i>
    <i r="3">
      <x v="10"/>
    </i>
    <i r="3">
      <x v="13"/>
    </i>
    <i r="3">
      <x v="14"/>
    </i>
    <i r="3">
      <x v="16"/>
    </i>
    <i r="3">
      <x v="19"/>
    </i>
    <i r="3">
      <x v="21"/>
    </i>
    <i r="2">
      <x v="37"/>
    </i>
    <i r="3">
      <x v="5"/>
    </i>
    <i r="3">
      <x v="15"/>
    </i>
    <i r="3">
      <x v="17"/>
    </i>
    <i r="2">
      <x v="38"/>
    </i>
    <i r="3">
      <x v="11"/>
    </i>
    <i r="3">
      <x v="14"/>
    </i>
    <i r="3">
      <x v="15"/>
    </i>
    <i r="3">
      <x v="16"/>
    </i>
    <i r="3">
      <x v="20"/>
    </i>
    <i r="3">
      <x v="22"/>
    </i>
    <i r="2">
      <x v="39"/>
    </i>
    <i r="3">
      <x v="4"/>
    </i>
    <i r="3">
      <x v="13"/>
    </i>
    <i r="3">
      <x v="22"/>
    </i>
    <i r="2">
      <x v="40"/>
    </i>
    <i r="3">
      <x v="8"/>
    </i>
    <i r="2">
      <x v="4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6">
        <i x="16" s="1"/>
        <i x="15" s="1"/>
        <i x="0" s="1"/>
        <i x="5" s="1"/>
        <i x="11" s="1"/>
        <i x="2" s="1"/>
        <i x="9" s="1"/>
        <i x="18" s="1"/>
        <i x="10" s="1"/>
        <i x="12" s="1"/>
        <i x="23" s="1"/>
        <i x="17" s="1"/>
        <i x="14" s="1"/>
        <i x="20" s="1"/>
        <i x="19" s="1"/>
        <i x="13" s="1"/>
        <i x="4" s="1"/>
        <i x="3" s="1"/>
        <i x="8" s="1"/>
        <i x="21" s="1"/>
        <i x="22" s="1"/>
        <i x="7" s="1"/>
        <i x="6" s="1"/>
        <i x="25" s="1"/>
        <i x="2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08" totalsRowShown="0" headerRowDxfId="492" dataDxfId="491">
  <autoFilter ref="A2:BL508"/>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8" totalsRowShown="0" headerRowDxfId="362" dataDxfId="361">
  <autoFilter ref="A2:C38"/>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90" totalsRowShown="0" headerRowDxfId="439" dataDxfId="438">
  <autoFilter ref="A2:BS390"/>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09" totalsRowShown="0" headerRowDxfId="147" dataDxfId="146">
  <autoFilter ref="A1:G80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34" totalsRowShown="0" headerRowDxfId="138" dataDxfId="137">
  <autoFilter ref="A1:L73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89" totalsRowShown="0" headerRowDxfId="64" dataDxfId="63">
  <autoFilter ref="A2:BL38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396">
  <autoFilter ref="A2:AO3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9" totalsRowShown="0" headerRowDxfId="393" dataDxfId="392">
  <autoFilter ref="A1:C389"/>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MQm77dRDOPhttps:/t.co/8dB3PIy2QA" TargetMode="External" /><Relationship Id="rId2" Type="http://schemas.openxmlformats.org/officeDocument/2006/relationships/hyperlink" Target="https://www.aaai.org/ocs/index.php/ICWSM/ICWSM16/paper/view/13080" TargetMode="External" /><Relationship Id="rId3" Type="http://schemas.openxmlformats.org/officeDocument/2006/relationships/hyperlink" Target="https://www.aaai.org/ocs/index.php/ICWSM/ICWSM16/paper/view/13080" TargetMode="External" /><Relationship Id="rId4" Type="http://schemas.openxmlformats.org/officeDocument/2006/relationships/hyperlink" Target="https://www.icwsm.org/2019/submitting/workshops/" TargetMode="External" /><Relationship Id="rId5" Type="http://schemas.openxmlformats.org/officeDocument/2006/relationships/hyperlink" Target="https://aaai.org/ocs/index.php/ICWSM/ICWSM17/paper/view/15587" TargetMode="External" /><Relationship Id="rId6" Type="http://schemas.openxmlformats.org/officeDocument/2006/relationships/hyperlink" Target="https://aaai.org/ocs/index.php/ICWSM/ICWSM17/paper/view/15587/14817" TargetMode="External" /><Relationship Id="rId7" Type="http://schemas.openxmlformats.org/officeDocument/2006/relationships/hyperlink" Target="https://aaai.org/ocs/index.php/ICWSM/ICWSM17/paper/view/15587" TargetMode="External" /><Relationship Id="rId8" Type="http://schemas.openxmlformats.org/officeDocument/2006/relationships/hyperlink" Target="https://aaai.org/ocs/index.php/ICWSM/ICWSM17/paper/view/15587/14817" TargetMode="External" /><Relationship Id="rId9" Type="http://schemas.openxmlformats.org/officeDocument/2006/relationships/hyperlink" Target="https://aaai.org/ocs/index.php/ICWSM/ICWSM17/paper/view/15587" TargetMode="External" /><Relationship Id="rId10" Type="http://schemas.openxmlformats.org/officeDocument/2006/relationships/hyperlink" Target="https://aaai.org/ocs/index.php/ICWSM/ICWSM17/paper/view/15587/14817" TargetMode="External" /><Relationship Id="rId11" Type="http://schemas.openxmlformats.org/officeDocument/2006/relationships/hyperlink" Target="https://aaai.org/ocs/index.php/ICWSM/ICWSM17/paper/view/15587" TargetMode="External" /><Relationship Id="rId12" Type="http://schemas.openxmlformats.org/officeDocument/2006/relationships/hyperlink" Target="https://aaai.org/ocs/index.php/ICWSM/ICWSM17/paper/view/15587/14817" TargetMode="External" /><Relationship Id="rId13" Type="http://schemas.openxmlformats.org/officeDocument/2006/relationships/hyperlink" Target="https://aaai.org/ocs/index.php/ICWSM/ICWSM17/paper/view/15587" TargetMode="External" /><Relationship Id="rId14" Type="http://schemas.openxmlformats.org/officeDocument/2006/relationships/hyperlink" Target="https://aaai.org/ocs/index.php/ICWSM/ICWSM17/paper/view/15587/14817" TargetMode="External" /><Relationship Id="rId15" Type="http://schemas.openxmlformats.org/officeDocument/2006/relationships/hyperlink" Target="https://aaai.org/ocs/index.php/ICWSM/ICWSM17/paper/view/15587" TargetMode="External" /><Relationship Id="rId16" Type="http://schemas.openxmlformats.org/officeDocument/2006/relationships/hyperlink" Target="https://aaai.org/ocs/index.php/ICWSM/ICWSM17/paper/view/15665" TargetMode="External" /><Relationship Id="rId17" Type="http://schemas.openxmlformats.org/officeDocument/2006/relationships/hyperlink" Target="https://aaai.org/ocs/index.php/ICWSM/ICWSM17/paper/download/15618/14810" TargetMode="External" /><Relationship Id="rId18" Type="http://schemas.openxmlformats.org/officeDocument/2006/relationships/hyperlink" Target="https://www.aaai.org/ocs/index.php/ICWSM/ICWSM13/paper/viewFile/6124/6351" TargetMode="External" /><Relationship Id="rId19" Type="http://schemas.openxmlformats.org/officeDocument/2006/relationships/hyperlink" Target="https://www.aaai.org/ocs/index.php/ICWSM/ICWSM18/paper/view/17910/16995" TargetMode="External" /><Relationship Id="rId20" Type="http://schemas.openxmlformats.org/officeDocument/2006/relationships/hyperlink" Target="https://www.icwsm.org/2019/submitting/datasets/" TargetMode="External" /><Relationship Id="rId21" Type="http://schemas.openxmlformats.org/officeDocument/2006/relationships/hyperlink" Target="https://www.icwsm.org/2019/submitting/datasets/" TargetMode="External" /><Relationship Id="rId22" Type="http://schemas.openxmlformats.org/officeDocument/2006/relationships/hyperlink" Target="https://www.icwsm.org/2019/submitting/datasets/" TargetMode="External" /><Relationship Id="rId23" Type="http://schemas.openxmlformats.org/officeDocument/2006/relationships/hyperlink" Target="https://www.icwsm.org/2019/submitting/datasets/" TargetMode="External" /><Relationship Id="rId24" Type="http://schemas.openxmlformats.org/officeDocument/2006/relationships/hyperlink" Target="https://www.icwsm.org/2019/submitting/datasets/" TargetMode="External" /><Relationship Id="rId25" Type="http://schemas.openxmlformats.org/officeDocument/2006/relationships/hyperlink" Target="https://www.icwsm.org/2019/submitting/datasets/" TargetMode="External" /><Relationship Id="rId26" Type="http://schemas.openxmlformats.org/officeDocument/2006/relationships/hyperlink" Target="https://www.icwsm.org/2019/submitting/datasets/" TargetMode="External" /><Relationship Id="rId27" Type="http://schemas.openxmlformats.org/officeDocument/2006/relationships/hyperlink" Target="https://www.icwsm.org/2019/submitting/datasets/" TargetMode="External" /><Relationship Id="rId28" Type="http://schemas.openxmlformats.org/officeDocument/2006/relationships/hyperlink" Target="https://cds.nyu.edu/text-data-speaker-series/" TargetMode="External" /><Relationship Id="rId29" Type="http://schemas.openxmlformats.org/officeDocument/2006/relationships/hyperlink" Target="http://wiseconf.org/" TargetMode="External" /><Relationship Id="rId30" Type="http://schemas.openxmlformats.org/officeDocument/2006/relationships/hyperlink" Target="https://cds.nyu.edu/text-data-speaker-series/" TargetMode="External" /><Relationship Id="rId31" Type="http://schemas.openxmlformats.org/officeDocument/2006/relationships/hyperlink" Target="http://wiseconf.org/" TargetMode="External" /><Relationship Id="rId32" Type="http://schemas.openxmlformats.org/officeDocument/2006/relationships/hyperlink" Target="https://cds.nyu.edu/text-data-speaker-series/" TargetMode="External" /><Relationship Id="rId33" Type="http://schemas.openxmlformats.org/officeDocument/2006/relationships/hyperlink" Target="http://wiseconf.org/" TargetMode="External" /><Relationship Id="rId34" Type="http://schemas.openxmlformats.org/officeDocument/2006/relationships/hyperlink" Target="https://cds.nyu.edu/text-data-speaker-series/" TargetMode="External" /><Relationship Id="rId35" Type="http://schemas.openxmlformats.org/officeDocument/2006/relationships/hyperlink" Target="http://wiseconf.org/" TargetMode="External" /><Relationship Id="rId36" Type="http://schemas.openxmlformats.org/officeDocument/2006/relationships/hyperlink" Target="http://wiseconf.org/" TargetMode="External" /><Relationship Id="rId37" Type="http://schemas.openxmlformats.org/officeDocument/2006/relationships/hyperlink" Target="https://cds.nyu.edu/text-data-speaker-series/" TargetMode="External" /><Relationship Id="rId38" Type="http://schemas.openxmlformats.org/officeDocument/2006/relationships/hyperlink" Target="https://cds.nyu.edu/text-data-speaker-series/" TargetMode="External" /><Relationship Id="rId39" Type="http://schemas.openxmlformats.org/officeDocument/2006/relationships/hyperlink" Target="https://cds.nyu.edu/text-data-speaker-series/" TargetMode="External" /><Relationship Id="rId40" Type="http://schemas.openxmlformats.org/officeDocument/2006/relationships/hyperlink" Target="https://www.icwsm.org/2019/submitting/datasets/" TargetMode="External" /><Relationship Id="rId41" Type="http://schemas.openxmlformats.org/officeDocument/2006/relationships/hyperlink" Target="https://www.icwsm.org/2019/submitting/datasets/" TargetMode="External" /><Relationship Id="rId42" Type="http://schemas.openxmlformats.org/officeDocument/2006/relationships/hyperlink" Target="https://www.icwsm.org/2019/submitting/datasets/" TargetMode="External" /><Relationship Id="rId43" Type="http://schemas.openxmlformats.org/officeDocument/2006/relationships/hyperlink" Target="https://www.icwsm.org/2019/submitting/datasets/" TargetMode="External" /><Relationship Id="rId44" Type="http://schemas.openxmlformats.org/officeDocument/2006/relationships/hyperlink" Target="https://faculty.washington.edu/kstarbi/Starbird-et-al-ICWSM-2018-Echosystem-final.pdf" TargetMode="External" /><Relationship Id="rId45" Type="http://schemas.openxmlformats.org/officeDocument/2006/relationships/hyperlink" Target="https://faculty.washington.edu/kstarbi/Starbird-et-al-ICWSM-2018-Echosystem-final.pdf" TargetMode="External" /><Relationship Id="rId46" Type="http://schemas.openxmlformats.org/officeDocument/2006/relationships/hyperlink" Target="https://twitter.com/icwsm/status/1081477989534220288" TargetMode="External" /><Relationship Id="rId47" Type="http://schemas.openxmlformats.org/officeDocument/2006/relationships/hyperlink" Target="https://twitter.com/icwsm/status/1081477989534220288" TargetMode="External" /><Relationship Id="rId48" Type="http://schemas.openxmlformats.org/officeDocument/2006/relationships/hyperlink" Target="https://www.icwsm.org/2019/?fbclid=IwAR05bZUSYWZnhaGemkB0OWdSY2xmtfY8Ejih69NTMK8HefPoag2xf8Euzw4" TargetMode="External" /><Relationship Id="rId49" Type="http://schemas.openxmlformats.org/officeDocument/2006/relationships/hyperlink" Target="https://www.icwsm.org/2019/submitting/datasets/" TargetMode="External" /><Relationship Id="rId50" Type="http://schemas.openxmlformats.org/officeDocument/2006/relationships/hyperlink" Target="https://www.aaai.org/ocs/index.php/ICWSM/ICWSM18/paper/view/17870/17007" TargetMode="External" /><Relationship Id="rId51" Type="http://schemas.openxmlformats.org/officeDocument/2006/relationships/hyperlink" Target="https://www.icwsm.org/2019/submitting/datasets/" TargetMode="External" /><Relationship Id="rId52" Type="http://schemas.openxmlformats.org/officeDocument/2006/relationships/hyperlink" Target="https://icwsm.org/2019/submittin" TargetMode="External" /><Relationship Id="rId53" Type="http://schemas.openxmlformats.org/officeDocument/2006/relationships/hyperlink" Target="https://icwsm.org/2019/submittin" TargetMode="External" /><Relationship Id="rId54" Type="http://schemas.openxmlformats.org/officeDocument/2006/relationships/hyperlink" Target="https://icwsm.org/2019/submittin" TargetMode="External" /><Relationship Id="rId55" Type="http://schemas.openxmlformats.org/officeDocument/2006/relationships/hyperlink" Target="https://icwsm.org/2019/submittin" TargetMode="External" /><Relationship Id="rId56" Type="http://schemas.openxmlformats.org/officeDocument/2006/relationships/hyperlink" Target="https://www.researchgate.net/publication/307948199_Modeling_public_mood_and_emotion_Twitter_sentiment_and_socio-economic_phenomena/amp" TargetMode="External" /><Relationship Id="rId57" Type="http://schemas.openxmlformats.org/officeDocument/2006/relationships/hyperlink" Target="https://www.icwsm.org/2019/submitting/datasets/" TargetMode="External" /><Relationship Id="rId58" Type="http://schemas.openxmlformats.org/officeDocument/2006/relationships/hyperlink" Target="https://www.icwsm.org/2019/submitting/datasets/" TargetMode="External" /><Relationship Id="rId59" Type="http://schemas.openxmlformats.org/officeDocument/2006/relationships/hyperlink" Target="http://arxiv.org/abs/1812.00912" TargetMode="External" /><Relationship Id="rId60" Type="http://schemas.openxmlformats.org/officeDocument/2006/relationships/hyperlink" Target="https://www.icwsm.org/2019/submitting/datasets/" TargetMode="External" /><Relationship Id="rId61" Type="http://schemas.openxmlformats.org/officeDocument/2006/relationships/hyperlink" Target="https://www.icwsm.org/2019/submitting/datasets/" TargetMode="External" /><Relationship Id="rId62" Type="http://schemas.openxmlformats.org/officeDocument/2006/relationships/hyperlink" Target="https://www.icwsm.org/2019/submitting/datasets/" TargetMode="External" /><Relationship Id="rId63" Type="http://schemas.openxmlformats.org/officeDocument/2006/relationships/hyperlink" Target="https://icwsm.org/2019/submittin" TargetMode="External" /><Relationship Id="rId64" Type="http://schemas.openxmlformats.org/officeDocument/2006/relationships/hyperlink" Target="https://www.icwsm.org/2019/submitting/datasets/" TargetMode="External" /><Relationship Id="rId65" Type="http://schemas.openxmlformats.org/officeDocument/2006/relationships/hyperlink" Target="https://www.icwsm.org/2019/submitting/datasets/" TargetMode="External" /><Relationship Id="rId66" Type="http://schemas.openxmlformats.org/officeDocument/2006/relationships/hyperlink" Target="https://icwsm.org/2019/submittin" TargetMode="External" /><Relationship Id="rId67" Type="http://schemas.openxmlformats.org/officeDocument/2006/relationships/hyperlink" Target="https://aaai.org/ocs/index.php/ICWSM/ICWSM17/paper/view/15587" TargetMode="External" /><Relationship Id="rId68" Type="http://schemas.openxmlformats.org/officeDocument/2006/relationships/hyperlink" Target="https://www.aaai.org/Library/ICWSM/icwsm18contents.php" TargetMode="External" /><Relationship Id="rId69" Type="http://schemas.openxmlformats.org/officeDocument/2006/relationships/hyperlink" Target="https://arcticpenguin.files.wordpress.com/2010/01/2017-icwsm-designingforsocialsupport.pdf" TargetMode="External" /><Relationship Id="rId70" Type="http://schemas.openxmlformats.org/officeDocument/2006/relationships/hyperlink" Target="https://arcticpenguin.files.wordpress.com/2010/01/2017-icwsm-designingforsocialsupport.pdf" TargetMode="External" /><Relationship Id="rId71" Type="http://schemas.openxmlformats.org/officeDocument/2006/relationships/hyperlink" Target="http://methods.sagepub.com/video/srmpromo/LFPbcK/studying-usage-of-emoji-skin-tones-using-python-and-twitter-data" TargetMode="External" /><Relationship Id="rId72" Type="http://schemas.openxmlformats.org/officeDocument/2006/relationships/hyperlink" Target="https://www.aaai.org/ocs/index.php/ICWSM/ICWSM11/paper/viewFile/2815/3205" TargetMode="External" /><Relationship Id="rId73" Type="http://schemas.openxmlformats.org/officeDocument/2006/relationships/hyperlink" Target="https://www.isi.edu/~galstyan/papers/icwsm-CF.pdf" TargetMode="External" /><Relationship Id="rId74" Type="http://schemas.openxmlformats.org/officeDocument/2006/relationships/hyperlink" Target="https://www.aaai.org/ocs/index.php/ICWSM/ICWSM13/paper/view/6071" TargetMode="External" /><Relationship Id="rId75" Type="http://schemas.openxmlformats.org/officeDocument/2006/relationships/hyperlink" Target="https://www.icwsm.org/2019/submitting/datasets/" TargetMode="External" /><Relationship Id="rId76" Type="http://schemas.openxmlformats.org/officeDocument/2006/relationships/hyperlink" Target="https://www.icwsm.org/2019/submitting/datasets/" TargetMode="External" /><Relationship Id="rId77" Type="http://schemas.openxmlformats.org/officeDocument/2006/relationships/hyperlink" Target="https://icwsm.org/2019/submittin" TargetMode="External" /><Relationship Id="rId78" Type="http://schemas.openxmlformats.org/officeDocument/2006/relationships/hyperlink" Target="https://www.aaai.org/ocs/index.php/ICWSM/ICWSM13/paper/view/6071" TargetMode="External" /><Relationship Id="rId79" Type="http://schemas.openxmlformats.org/officeDocument/2006/relationships/hyperlink" Target="https://www.aaai.org/ocs/index.php/ICWSM/ICWSM13/paper/view/6071" TargetMode="External" /><Relationship Id="rId80" Type="http://schemas.openxmlformats.org/officeDocument/2006/relationships/hyperlink" Target="https://www.aaai.org/ocs/index.php/ICWSM/ICWSM13/paper/view/6071" TargetMode="External" /><Relationship Id="rId81" Type="http://schemas.openxmlformats.org/officeDocument/2006/relationships/hyperlink" Target="https://www.aaai.org/ocs/index.php/ICWSM/ICWSM13/paper/view/6071" TargetMode="External" /><Relationship Id="rId82" Type="http://schemas.openxmlformats.org/officeDocument/2006/relationships/hyperlink" Target="https://www.icwsm.org/2019/submitting/datasets/" TargetMode="External" /><Relationship Id="rId83" Type="http://schemas.openxmlformats.org/officeDocument/2006/relationships/hyperlink" Target="https://www.icwsm.org/2019/" TargetMode="External" /><Relationship Id="rId84" Type="http://schemas.openxmlformats.org/officeDocument/2006/relationships/hyperlink" Target="https://www.aaai.org/ocs/index.php/ICWSM/ICWSM16/paper/view/13213/12848" TargetMode="External" /><Relationship Id="rId85" Type="http://schemas.openxmlformats.org/officeDocument/2006/relationships/hyperlink" Target="https://faculty.washington.edu/kstarbi/Starbird-et-al-ICWSM-2018-Echosystem-final.pdf" TargetMode="External" /><Relationship Id="rId86" Type="http://schemas.openxmlformats.org/officeDocument/2006/relationships/hyperlink" Target="https://faculty.washington.edu/kstarbi/Starbird-et-al-ICWSM-2018-Echosystem-final.pdf" TargetMode="External" /><Relationship Id="rId87" Type="http://schemas.openxmlformats.org/officeDocument/2006/relationships/hyperlink" Target="https://twitter.com/walid_magdy/status/1065239955356745728" TargetMode="External" /><Relationship Id="rId88" Type="http://schemas.openxmlformats.org/officeDocument/2006/relationships/hyperlink" Target="https://www.icwsm.org/2019/submitting/tutorials/" TargetMode="External" /><Relationship Id="rId89" Type="http://schemas.openxmlformats.org/officeDocument/2006/relationships/hyperlink" Target="https://www.icwsm.org/2019/submitting/tutorials/" TargetMode="External" /><Relationship Id="rId90" Type="http://schemas.openxmlformats.org/officeDocument/2006/relationships/hyperlink" Target="https://www.aaai.org/ocs/index.php/ICWSM/ICWSM10/paper/view/1538" TargetMode="External" /><Relationship Id="rId91" Type="http://schemas.openxmlformats.org/officeDocument/2006/relationships/hyperlink" Target="https://www.aaai.org/ocs/index.php/ICWSM/ICWSM10/paper/view/1538" TargetMode="External" /><Relationship Id="rId92" Type="http://schemas.openxmlformats.org/officeDocument/2006/relationships/hyperlink" Target="http://events.dimes.unical.it/soc2net/" TargetMode="External" /><Relationship Id="rId93" Type="http://schemas.openxmlformats.org/officeDocument/2006/relationships/hyperlink" Target="https://www.icwsm.org/2019/submitting/datasets/" TargetMode="External" /><Relationship Id="rId94" Type="http://schemas.openxmlformats.org/officeDocument/2006/relationships/hyperlink" Target="https://twitter.com/icwsm/status/1081477989534220288" TargetMode="External" /><Relationship Id="rId95" Type="http://schemas.openxmlformats.org/officeDocument/2006/relationships/hyperlink" Target="https://www.icwsm.org/2019/submitting/call-for-papers/" TargetMode="External" /><Relationship Id="rId96" Type="http://schemas.openxmlformats.org/officeDocument/2006/relationships/hyperlink" Target="https://www.demogr.mpg.de/go/icwsm_2019_mpidr_workshop" TargetMode="External" /><Relationship Id="rId97" Type="http://schemas.openxmlformats.org/officeDocument/2006/relationships/hyperlink" Target="https://www.demogr.mpg.de/go/icwsm_2019_mpidr_workshop" TargetMode="External" /><Relationship Id="rId98" Type="http://schemas.openxmlformats.org/officeDocument/2006/relationships/hyperlink" Target="https://www.icwsm.org/2019/submitting/datasets/" TargetMode="External" /><Relationship Id="rId99" Type="http://schemas.openxmlformats.org/officeDocument/2006/relationships/hyperlink" Target="https://www.demogr.mpg.de/en/education_career/what_is_demography_1908/workshop_demographic_research_with_web_and_social_media_data_6042/default.htm" TargetMode="External" /><Relationship Id="rId100" Type="http://schemas.openxmlformats.org/officeDocument/2006/relationships/hyperlink" Target="https://icwsm.org/2019/submitting/workshops/" TargetMode="External" /><Relationship Id="rId101" Type="http://schemas.openxmlformats.org/officeDocument/2006/relationships/hyperlink" Target="https://www.icwsm.org/2019/" TargetMode="External" /><Relationship Id="rId102" Type="http://schemas.openxmlformats.org/officeDocument/2006/relationships/hyperlink" Target="https://pbs.twimg.com/media/DtudGnmXgAAswHz.jpg" TargetMode="External" /><Relationship Id="rId103" Type="http://schemas.openxmlformats.org/officeDocument/2006/relationships/hyperlink" Target="https://pbs.twimg.com/media/DuOieTxWwAAXxHA.jpg" TargetMode="External" /><Relationship Id="rId104" Type="http://schemas.openxmlformats.org/officeDocument/2006/relationships/hyperlink" Target="https://pbs.twimg.com/media/DuOieTxWwAAXxHA.jpg" TargetMode="External" /><Relationship Id="rId105" Type="http://schemas.openxmlformats.org/officeDocument/2006/relationships/hyperlink" Target="https://pbs.twimg.com/media/DuwvMDGXQAAZN66.jpg" TargetMode="External" /><Relationship Id="rId106" Type="http://schemas.openxmlformats.org/officeDocument/2006/relationships/hyperlink" Target="https://pbs.twimg.com/media/DuwvMDGXQAAZN66.jpg" TargetMode="External" /><Relationship Id="rId107" Type="http://schemas.openxmlformats.org/officeDocument/2006/relationships/hyperlink" Target="https://pbs.twimg.com/media/DuwvMDGXQAAZN66.jpg" TargetMode="External" /><Relationship Id="rId108" Type="http://schemas.openxmlformats.org/officeDocument/2006/relationships/hyperlink" Target="https://pbs.twimg.com/media/DuwvMDGXQAAZN66.jpg" TargetMode="External" /><Relationship Id="rId109" Type="http://schemas.openxmlformats.org/officeDocument/2006/relationships/hyperlink" Target="https://pbs.twimg.com/media/DuwvMDGXQAAZN66.jpg" TargetMode="External" /><Relationship Id="rId110" Type="http://schemas.openxmlformats.org/officeDocument/2006/relationships/hyperlink" Target="https://pbs.twimg.com/media/DurfBLjW0AAFzro.jpg" TargetMode="External" /><Relationship Id="rId111" Type="http://schemas.openxmlformats.org/officeDocument/2006/relationships/hyperlink" Target="https://pbs.twimg.com/media/Duw7wM5U0AAwfb3.jpg" TargetMode="External" /><Relationship Id="rId112" Type="http://schemas.openxmlformats.org/officeDocument/2006/relationships/hyperlink" Target="https://pbs.twimg.com/media/Dgo6_jJU8AAIoro.jpg" TargetMode="External" /><Relationship Id="rId113" Type="http://schemas.openxmlformats.org/officeDocument/2006/relationships/hyperlink" Target="https://pbs.twimg.com/media/DwB7orOUcAAh4dH.jpg" TargetMode="External" /><Relationship Id="rId114" Type="http://schemas.openxmlformats.org/officeDocument/2006/relationships/hyperlink" Target="https://pbs.twimg.com/media/DwB7orOUcAAh4dH.jpg" TargetMode="External" /><Relationship Id="rId115" Type="http://schemas.openxmlformats.org/officeDocument/2006/relationships/hyperlink" Target="https://pbs.twimg.com/media/DwB7orOUcAAh4dH.jpg" TargetMode="External" /><Relationship Id="rId116" Type="http://schemas.openxmlformats.org/officeDocument/2006/relationships/hyperlink" Target="https://pbs.twimg.com/media/DwB7orOUcAAh4dH.jpg" TargetMode="External" /><Relationship Id="rId117" Type="http://schemas.openxmlformats.org/officeDocument/2006/relationships/hyperlink" Target="https://pbs.twimg.com/media/DtzYn5fX4AAfJ6C.jpg" TargetMode="External" /><Relationship Id="rId118" Type="http://schemas.openxmlformats.org/officeDocument/2006/relationships/hyperlink" Target="https://pbs.twimg.com/media/DtqXfFJXQAEDItp.jpg" TargetMode="External" /><Relationship Id="rId119" Type="http://schemas.openxmlformats.org/officeDocument/2006/relationships/hyperlink" Target="https://pbs.twimg.com/tweet_video_thumb/DxB1hznV4AEFikm.jpg" TargetMode="External" /><Relationship Id="rId120" Type="http://schemas.openxmlformats.org/officeDocument/2006/relationships/hyperlink" Target="https://pbs.twimg.com/media/DwItRhLX4AE8IiH.jpg" TargetMode="External" /><Relationship Id="rId121" Type="http://schemas.openxmlformats.org/officeDocument/2006/relationships/hyperlink" Target="https://pbs.twimg.com/media/Dwi-IH8XgAALn4i.jpg" TargetMode="External" /><Relationship Id="rId122" Type="http://schemas.openxmlformats.org/officeDocument/2006/relationships/hyperlink" Target="https://pbs.twimg.com/media/DwItRhLX4AE8IiH.jpg" TargetMode="External" /><Relationship Id="rId123" Type="http://schemas.openxmlformats.org/officeDocument/2006/relationships/hyperlink" Target="https://pbs.twimg.com/media/Dwi-IH8XgAALn4i.jpg" TargetMode="External" /><Relationship Id="rId124" Type="http://schemas.openxmlformats.org/officeDocument/2006/relationships/hyperlink" Target="https://pbs.twimg.com/media/DgqBO7ZV4AIO58d.jpg" TargetMode="External" /><Relationship Id="rId125" Type="http://schemas.openxmlformats.org/officeDocument/2006/relationships/hyperlink" Target="https://pbs.twimg.com/media/DgqBO7ZV4AIO58d.jpg" TargetMode="External" /><Relationship Id="rId126" Type="http://schemas.openxmlformats.org/officeDocument/2006/relationships/hyperlink" Target="https://pbs.twimg.com/media/DwGR_8dX0AUIiOA.jpg" TargetMode="External" /><Relationship Id="rId127" Type="http://schemas.openxmlformats.org/officeDocument/2006/relationships/hyperlink" Target="https://pbs.twimg.com/media/DwItRhLX4AE8IiH.jpg" TargetMode="External" /><Relationship Id="rId128" Type="http://schemas.openxmlformats.org/officeDocument/2006/relationships/hyperlink" Target="https://pbs.twimg.com/media/Dwi-IH8XgAALn4i.jpg" TargetMode="External" /><Relationship Id="rId129" Type="http://schemas.openxmlformats.org/officeDocument/2006/relationships/hyperlink" Target="https://pbs.twimg.com/media/DwGR_8dX0AUIiOA.jpg" TargetMode="External" /><Relationship Id="rId130" Type="http://schemas.openxmlformats.org/officeDocument/2006/relationships/hyperlink" Target="https://pbs.twimg.com/media/DwGR_8dX0AUIiOA.jpg" TargetMode="External" /><Relationship Id="rId131" Type="http://schemas.openxmlformats.org/officeDocument/2006/relationships/hyperlink" Target="https://pbs.twimg.com/media/DwGR_8dX0AUIiOA.jpg" TargetMode="External" /><Relationship Id="rId132" Type="http://schemas.openxmlformats.org/officeDocument/2006/relationships/hyperlink" Target="https://pbs.twimg.com/media/DwGR_8dX0AUIiOA.jpg" TargetMode="External" /><Relationship Id="rId133" Type="http://schemas.openxmlformats.org/officeDocument/2006/relationships/hyperlink" Target="https://pbs.twimg.com/media/DgqBO7ZV4AIO58d.jpg" TargetMode="External" /><Relationship Id="rId134" Type="http://schemas.openxmlformats.org/officeDocument/2006/relationships/hyperlink" Target="https://pbs.twimg.com/media/DyLnv_hWsAUcloi.jpg" TargetMode="External" /><Relationship Id="rId135" Type="http://schemas.openxmlformats.org/officeDocument/2006/relationships/hyperlink" Target="https://pbs.twimg.com/media/DylowmjWoAMxqSO.jpg" TargetMode="External" /><Relationship Id="rId136" Type="http://schemas.openxmlformats.org/officeDocument/2006/relationships/hyperlink" Target="https://pbs.twimg.com/media/DylqkAbXQAkNJ6M.jpg" TargetMode="External" /><Relationship Id="rId137" Type="http://schemas.openxmlformats.org/officeDocument/2006/relationships/hyperlink" Target="https://pbs.twimg.com/tweet_video_thumb/Dyuo_1fX0AIAb-K.jpg" TargetMode="External" /><Relationship Id="rId138" Type="http://schemas.openxmlformats.org/officeDocument/2006/relationships/hyperlink" Target="https://pbs.twimg.com/tweet_video_thumb/DyussXFXQAElGBR.jpg" TargetMode="External" /><Relationship Id="rId139" Type="http://schemas.openxmlformats.org/officeDocument/2006/relationships/hyperlink" Target="https://pbs.twimg.com/media/DtzYn5fX4AAfJ6C.jpg" TargetMode="External" /><Relationship Id="rId140" Type="http://schemas.openxmlformats.org/officeDocument/2006/relationships/hyperlink" Target="https://pbs.twimg.com/media/DtzYn5fX4AAfJ6C.jpg" TargetMode="External" /><Relationship Id="rId141" Type="http://schemas.openxmlformats.org/officeDocument/2006/relationships/hyperlink" Target="https://pbs.twimg.com/media/Dwj_yjOW0AMDYui.jpg" TargetMode="External" /><Relationship Id="rId142" Type="http://schemas.openxmlformats.org/officeDocument/2006/relationships/hyperlink" Target="http://pbs.twimg.com/profile_images/1055713051364786176/2XWUURO5_normal.jpg" TargetMode="External" /><Relationship Id="rId143" Type="http://schemas.openxmlformats.org/officeDocument/2006/relationships/hyperlink" Target="http://pbs.twimg.com/profile_images/1055713051364786176/2XWUURO5_normal.jpg" TargetMode="External" /><Relationship Id="rId144" Type="http://schemas.openxmlformats.org/officeDocument/2006/relationships/hyperlink" Target="http://pbs.twimg.com/profile_images/1055713051364786176/2XWUURO5_normal.jpg" TargetMode="External" /><Relationship Id="rId145" Type="http://schemas.openxmlformats.org/officeDocument/2006/relationships/hyperlink" Target="http://pbs.twimg.com/profile_images/1055713051364786176/2XWUURO5_normal.jpg" TargetMode="External" /><Relationship Id="rId146" Type="http://schemas.openxmlformats.org/officeDocument/2006/relationships/hyperlink" Target="https://pbs.twimg.com/media/DtudGnmXgAAswHz.jpg" TargetMode="External" /><Relationship Id="rId147" Type="http://schemas.openxmlformats.org/officeDocument/2006/relationships/hyperlink" Target="http://pbs.twimg.com/profile_images/455200229755604993/Vu7vy1Ny_normal.jpeg" TargetMode="External" /><Relationship Id="rId148" Type="http://schemas.openxmlformats.org/officeDocument/2006/relationships/hyperlink" Target="http://pbs.twimg.com/profile_images/455200229755604993/Vu7vy1Ny_normal.jpeg" TargetMode="External" /><Relationship Id="rId149" Type="http://schemas.openxmlformats.org/officeDocument/2006/relationships/hyperlink" Target="http://pbs.twimg.com/profile_images/455200229755604993/Vu7vy1Ny_normal.jpeg" TargetMode="External" /><Relationship Id="rId150" Type="http://schemas.openxmlformats.org/officeDocument/2006/relationships/hyperlink" Target="http://pbs.twimg.com/profile_images/455200229755604993/Vu7vy1Ny_normal.jpeg" TargetMode="External" /><Relationship Id="rId151" Type="http://schemas.openxmlformats.org/officeDocument/2006/relationships/hyperlink" Target="http://pbs.twimg.com/profile_images/831078738628603904/OR1RPo5H_normal.jpg" TargetMode="External" /><Relationship Id="rId152" Type="http://schemas.openxmlformats.org/officeDocument/2006/relationships/hyperlink" Target="http://pbs.twimg.com/profile_images/831078738628603904/OR1RPo5H_normal.jpg" TargetMode="External" /><Relationship Id="rId153" Type="http://schemas.openxmlformats.org/officeDocument/2006/relationships/hyperlink" Target="http://pbs.twimg.com/profile_images/3333149422/c57d9920512513c901a55d2bd45733b7_normal.jpeg" TargetMode="External" /><Relationship Id="rId154" Type="http://schemas.openxmlformats.org/officeDocument/2006/relationships/hyperlink" Target="https://pbs.twimg.com/media/DuOieTxWwAAXxHA.jpg" TargetMode="External" /><Relationship Id="rId155" Type="http://schemas.openxmlformats.org/officeDocument/2006/relationships/hyperlink" Target="https://pbs.twimg.com/media/DuOieTxWwAAXxHA.jpg" TargetMode="External" /><Relationship Id="rId156" Type="http://schemas.openxmlformats.org/officeDocument/2006/relationships/hyperlink" Target="http://pbs.twimg.com/profile_images/1042887659205537792/aNgVxB4o_normal.jpg" TargetMode="External" /><Relationship Id="rId157" Type="http://schemas.openxmlformats.org/officeDocument/2006/relationships/hyperlink" Target="http://pbs.twimg.com/profile_images/1042887659205537792/aNgVxB4o_normal.jpg" TargetMode="External" /><Relationship Id="rId158" Type="http://schemas.openxmlformats.org/officeDocument/2006/relationships/hyperlink" Target="http://pbs.twimg.com/profile_images/654771740707450880/O2xKsPRW_normal.jpg" TargetMode="External" /><Relationship Id="rId159" Type="http://schemas.openxmlformats.org/officeDocument/2006/relationships/hyperlink" Target="http://pbs.twimg.com/profile_images/1069565903358939143/qiAB4fcI_normal.jpg" TargetMode="External" /><Relationship Id="rId160" Type="http://schemas.openxmlformats.org/officeDocument/2006/relationships/hyperlink" Target="http://pbs.twimg.com/profile_images/1072446531490512899/J12Jxr8R_normal.jpg" TargetMode="External" /><Relationship Id="rId161" Type="http://schemas.openxmlformats.org/officeDocument/2006/relationships/hyperlink" Target="http://pbs.twimg.com/profile_images/875582600588304384/JpOTu_GC_normal.jpg" TargetMode="External" /><Relationship Id="rId162" Type="http://schemas.openxmlformats.org/officeDocument/2006/relationships/hyperlink" Target="http://pbs.twimg.com/profile_images/956790931637678080/TWMFOeyw_normal.jpg" TargetMode="External" /><Relationship Id="rId163" Type="http://schemas.openxmlformats.org/officeDocument/2006/relationships/hyperlink" Target="http://pbs.twimg.com/profile_images/1073762272579805184/RIY2pJev_normal.jpg" TargetMode="External" /><Relationship Id="rId164" Type="http://schemas.openxmlformats.org/officeDocument/2006/relationships/hyperlink" Target="http://pbs.twimg.com/profile_images/866503405245579264/Mq6s7TYt_normal.jpg" TargetMode="External" /><Relationship Id="rId165" Type="http://schemas.openxmlformats.org/officeDocument/2006/relationships/hyperlink" Target="http://pbs.twimg.com/profile_images/884248726746693632/fuNAz5i7_normal.jpg" TargetMode="External" /><Relationship Id="rId166" Type="http://schemas.openxmlformats.org/officeDocument/2006/relationships/hyperlink" Target="http://pbs.twimg.com/profile_images/686926251584442369/-foCcX9o_normal.png" TargetMode="External" /><Relationship Id="rId167" Type="http://schemas.openxmlformats.org/officeDocument/2006/relationships/hyperlink" Target="http://pbs.twimg.com/profile_images/1065648671608295424/6Mf7orPh_normal.jpg" TargetMode="External" /><Relationship Id="rId168" Type="http://schemas.openxmlformats.org/officeDocument/2006/relationships/hyperlink" Target="http://pbs.twimg.com/profile_images/1071235273797718016/zVWeDpTm_normal.jpg" TargetMode="External" /><Relationship Id="rId169" Type="http://schemas.openxmlformats.org/officeDocument/2006/relationships/hyperlink" Target="http://pbs.twimg.com/profile_images/1064906686052192256/mTrVnJO0_normal.png" TargetMode="External" /><Relationship Id="rId170" Type="http://schemas.openxmlformats.org/officeDocument/2006/relationships/hyperlink" Target="http://pbs.twimg.com/profile_images/1035023943789240320/GFda6q2v_normal.jpg" TargetMode="External" /><Relationship Id="rId171" Type="http://schemas.openxmlformats.org/officeDocument/2006/relationships/hyperlink" Target="http://pbs.twimg.com/profile_images/884059406073077761/7tgliJu4_normal.jpg" TargetMode="External" /><Relationship Id="rId172" Type="http://schemas.openxmlformats.org/officeDocument/2006/relationships/hyperlink" Target="http://pbs.twimg.com/profile_images/961163013687361536/cgscqgD__normal.jpg" TargetMode="External" /><Relationship Id="rId173" Type="http://schemas.openxmlformats.org/officeDocument/2006/relationships/hyperlink" Target="http://pbs.twimg.com/profile_images/1019056878083403776/arhSy2rj_normal.jpg" TargetMode="External" /><Relationship Id="rId174" Type="http://schemas.openxmlformats.org/officeDocument/2006/relationships/hyperlink" Target="http://pbs.twimg.com/profile_images/980487187551498240/vdsF0llI_normal.jpg" TargetMode="External" /><Relationship Id="rId175" Type="http://schemas.openxmlformats.org/officeDocument/2006/relationships/hyperlink" Target="http://pbs.twimg.com/profile_images/854862338503069697/NHSH1nc8_normal.jpg" TargetMode="External" /><Relationship Id="rId176" Type="http://schemas.openxmlformats.org/officeDocument/2006/relationships/hyperlink" Target="http://pbs.twimg.com/profile_images/1006445083481104385/qPImw75q_normal.jpg" TargetMode="External" /><Relationship Id="rId177" Type="http://schemas.openxmlformats.org/officeDocument/2006/relationships/hyperlink" Target="http://pbs.twimg.com/profile_images/1045207244772532224/y1eOUw5J_normal.jpg" TargetMode="External" /><Relationship Id="rId178" Type="http://schemas.openxmlformats.org/officeDocument/2006/relationships/hyperlink" Target="http://pbs.twimg.com/profile_images/1075299947128381440/QvpgvlnO_normal.jpg" TargetMode="External" /><Relationship Id="rId179" Type="http://schemas.openxmlformats.org/officeDocument/2006/relationships/hyperlink" Target="http://pbs.twimg.com/profile_images/1074203973140140033/OldTu7TR_normal.jpg" TargetMode="External" /><Relationship Id="rId180" Type="http://schemas.openxmlformats.org/officeDocument/2006/relationships/hyperlink" Target="http://pbs.twimg.com/profile_images/1075310051722547200/K5EeusGI_normal.jpg" TargetMode="External" /><Relationship Id="rId181" Type="http://schemas.openxmlformats.org/officeDocument/2006/relationships/hyperlink" Target="http://pbs.twimg.com/profile_images/1088730992230031360/NVIXUnqF_normal.jpg" TargetMode="External" /><Relationship Id="rId182" Type="http://schemas.openxmlformats.org/officeDocument/2006/relationships/hyperlink" Target="http://pbs.twimg.com/profile_images/1035898251013120000/v_JuUyqz_normal.jpg" TargetMode="External" /><Relationship Id="rId183" Type="http://schemas.openxmlformats.org/officeDocument/2006/relationships/hyperlink" Target="http://pbs.twimg.com/profile_images/1027232603189927936/7oYYyn31_normal.jpg" TargetMode="External" /><Relationship Id="rId184" Type="http://schemas.openxmlformats.org/officeDocument/2006/relationships/hyperlink" Target="http://pbs.twimg.com/profile_images/1061477309046112256/yFdsDrJ4_normal.jpg" TargetMode="External" /><Relationship Id="rId185" Type="http://schemas.openxmlformats.org/officeDocument/2006/relationships/hyperlink" Target="http://pbs.twimg.com/profile_images/901803739933052930/kND3NU8q_normal.jpg" TargetMode="External" /><Relationship Id="rId186" Type="http://schemas.openxmlformats.org/officeDocument/2006/relationships/hyperlink" Target="http://pbs.twimg.com/profile_images/1064909241520029696/krSoGFs3_normal.png" TargetMode="External" /><Relationship Id="rId187" Type="http://schemas.openxmlformats.org/officeDocument/2006/relationships/hyperlink" Target="http://pbs.twimg.com/profile_images/1013477395792211970/DCziowRE_normal.jpg" TargetMode="External" /><Relationship Id="rId188" Type="http://schemas.openxmlformats.org/officeDocument/2006/relationships/hyperlink" Target="http://pbs.twimg.com/profile_images/1033012105446715392/lp-oTWBY_normal.jpg" TargetMode="External" /><Relationship Id="rId189" Type="http://schemas.openxmlformats.org/officeDocument/2006/relationships/hyperlink" Target="http://pbs.twimg.com/profile_images/1083620916636991488/sfYURFZd_normal.jpg" TargetMode="External" /><Relationship Id="rId190" Type="http://schemas.openxmlformats.org/officeDocument/2006/relationships/hyperlink" Target="http://pbs.twimg.com/profile_images/1089411534097281024/87Vl6Z2r_normal.jpg" TargetMode="External" /><Relationship Id="rId191" Type="http://schemas.openxmlformats.org/officeDocument/2006/relationships/hyperlink" Target="http://pbs.twimg.com/profile_images/1088116008995381249/cY9tmtTD_normal.jpg" TargetMode="External" /><Relationship Id="rId192" Type="http://schemas.openxmlformats.org/officeDocument/2006/relationships/hyperlink" Target="http://pbs.twimg.com/profile_images/946162073242804224/2fsBc3_d_normal.jpg" TargetMode="External" /><Relationship Id="rId193" Type="http://schemas.openxmlformats.org/officeDocument/2006/relationships/hyperlink" Target="http://pbs.twimg.com/profile_images/1068914252897898497/wpo4gZ7p_normal.png" TargetMode="External" /><Relationship Id="rId194" Type="http://schemas.openxmlformats.org/officeDocument/2006/relationships/hyperlink" Target="http://pbs.twimg.com/profile_images/546586270277718016/FiBp5sEO_normal.jpeg" TargetMode="External" /><Relationship Id="rId195" Type="http://schemas.openxmlformats.org/officeDocument/2006/relationships/hyperlink" Target="http://pbs.twimg.com/profile_images/1076333807396020226/TK0Nqc3n_normal.jpg" TargetMode="External" /><Relationship Id="rId196" Type="http://schemas.openxmlformats.org/officeDocument/2006/relationships/hyperlink" Target="http://pbs.twimg.com/profile_images/996774812956508160/jcd3QDeM_normal.jpg" TargetMode="External" /><Relationship Id="rId197" Type="http://schemas.openxmlformats.org/officeDocument/2006/relationships/hyperlink" Target="http://pbs.twimg.com/profile_images/1057574110769762308/PmH1Kwan_normal.jpg" TargetMode="External" /><Relationship Id="rId198" Type="http://schemas.openxmlformats.org/officeDocument/2006/relationships/hyperlink" Target="http://pbs.twimg.com/profile_images/1085545215396536320/6XHReich_normal.jpg" TargetMode="External" /><Relationship Id="rId199" Type="http://schemas.openxmlformats.org/officeDocument/2006/relationships/hyperlink" Target="http://pbs.twimg.com/profile_images/985062349898899456/kGzc55rJ_normal.jpg" TargetMode="External" /><Relationship Id="rId200" Type="http://schemas.openxmlformats.org/officeDocument/2006/relationships/hyperlink" Target="http://pbs.twimg.com/profile_images/959625463051141121/TqD-WL7e_normal.jpg" TargetMode="External" /><Relationship Id="rId201" Type="http://schemas.openxmlformats.org/officeDocument/2006/relationships/hyperlink" Target="http://pbs.twimg.com/profile_images/1084825693794459648/OF7zR_RL_normal.jpg" TargetMode="External" /><Relationship Id="rId202" Type="http://schemas.openxmlformats.org/officeDocument/2006/relationships/hyperlink" Target="http://pbs.twimg.com/profile_images/1066275707423080449/DkH6WcYP_normal.jpg" TargetMode="External" /><Relationship Id="rId203" Type="http://schemas.openxmlformats.org/officeDocument/2006/relationships/hyperlink" Target="http://pbs.twimg.com/profile_images/1002624696641130496/D6MghaMb_normal.png" TargetMode="External" /><Relationship Id="rId204" Type="http://schemas.openxmlformats.org/officeDocument/2006/relationships/hyperlink" Target="http://pbs.twimg.com/profile_images/995628845477724163/T86F8ZXA_normal.jpg" TargetMode="External" /><Relationship Id="rId205" Type="http://schemas.openxmlformats.org/officeDocument/2006/relationships/hyperlink" Target="http://pbs.twimg.com/profile_images/1029702802044411904/F-NmTZy0_normal.jpg" TargetMode="External" /><Relationship Id="rId206" Type="http://schemas.openxmlformats.org/officeDocument/2006/relationships/hyperlink" Target="http://pbs.twimg.com/profile_images/1075060598197506048/TfriPvDQ_normal.jpg" TargetMode="External" /><Relationship Id="rId207" Type="http://schemas.openxmlformats.org/officeDocument/2006/relationships/hyperlink" Target="http://pbs.twimg.com/profile_images/756990107173826560/MKJdKN_z_normal.jpg" TargetMode="External" /><Relationship Id="rId208" Type="http://schemas.openxmlformats.org/officeDocument/2006/relationships/hyperlink" Target="http://pbs.twimg.com/profile_images/1074981264615038978/qBb95ZE__normal.jpg" TargetMode="External" /><Relationship Id="rId209" Type="http://schemas.openxmlformats.org/officeDocument/2006/relationships/hyperlink" Target="http://pbs.twimg.com/profile_images/1058590896982155264/MCvVyA-S_normal.jpg" TargetMode="External" /><Relationship Id="rId210" Type="http://schemas.openxmlformats.org/officeDocument/2006/relationships/hyperlink" Target="http://pbs.twimg.com/profile_images/1084794958874210304/OoH6XU_2_normal.jpg" TargetMode="External" /><Relationship Id="rId211" Type="http://schemas.openxmlformats.org/officeDocument/2006/relationships/hyperlink" Target="http://pbs.twimg.com/profile_images/1078357945207812097/iaYXpqJu_normal.jpg" TargetMode="External" /><Relationship Id="rId212" Type="http://schemas.openxmlformats.org/officeDocument/2006/relationships/hyperlink" Target="http://pbs.twimg.com/profile_images/1093902964270325760/rk4hY4hc_normal.jpg" TargetMode="External" /><Relationship Id="rId213" Type="http://schemas.openxmlformats.org/officeDocument/2006/relationships/hyperlink" Target="http://pbs.twimg.com/profile_images/1081732579596787712/hRwWWCU8_normal.jpg" TargetMode="External" /><Relationship Id="rId214" Type="http://schemas.openxmlformats.org/officeDocument/2006/relationships/hyperlink" Target="http://pbs.twimg.com/profile_images/999896675211661312/zSSZ8x8K_normal.jpg" TargetMode="External" /><Relationship Id="rId215" Type="http://schemas.openxmlformats.org/officeDocument/2006/relationships/hyperlink" Target="http://pbs.twimg.com/profile_images/1069164167699910657/Qqq6QEtl_normal.jpg" TargetMode="External" /><Relationship Id="rId216" Type="http://schemas.openxmlformats.org/officeDocument/2006/relationships/hyperlink" Target="http://pbs.twimg.com/profile_images/1064433855975710720/k1zuYgN9_normal.jpg" TargetMode="External" /><Relationship Id="rId217" Type="http://schemas.openxmlformats.org/officeDocument/2006/relationships/hyperlink" Target="http://pbs.twimg.com/profile_images/631456370332536835/k0mgQAQ__normal.jpg" TargetMode="External" /><Relationship Id="rId218" Type="http://schemas.openxmlformats.org/officeDocument/2006/relationships/hyperlink" Target="http://pbs.twimg.com/profile_images/1065165414827577344/_KlQ7FrS_normal.png" TargetMode="External" /><Relationship Id="rId219" Type="http://schemas.openxmlformats.org/officeDocument/2006/relationships/hyperlink" Target="http://pbs.twimg.com/profile_images/1035894962376736768/ty79Jxh__normal.jpg" TargetMode="External" /><Relationship Id="rId220" Type="http://schemas.openxmlformats.org/officeDocument/2006/relationships/hyperlink" Target="http://pbs.twimg.com/profile_images/742574779891208192/5KI9uxfl_normal.jpg" TargetMode="External" /><Relationship Id="rId221" Type="http://schemas.openxmlformats.org/officeDocument/2006/relationships/hyperlink" Target="http://pbs.twimg.com/profile_images/722006916843458560/ycoBtsgy_normal.jpg" TargetMode="External" /><Relationship Id="rId222" Type="http://schemas.openxmlformats.org/officeDocument/2006/relationships/hyperlink" Target="http://pbs.twimg.com/profile_images/794546815311843328/Fo_U91Ku_normal.jpg" TargetMode="External" /><Relationship Id="rId223" Type="http://schemas.openxmlformats.org/officeDocument/2006/relationships/hyperlink" Target="http://pbs.twimg.com/profile_images/1087952407299010560/yxJKVRnN_normal.jpg" TargetMode="External" /><Relationship Id="rId224" Type="http://schemas.openxmlformats.org/officeDocument/2006/relationships/hyperlink" Target="http://pbs.twimg.com/profile_images/1046640739269013504/KgzXdxQy_normal.jpg" TargetMode="External" /><Relationship Id="rId225" Type="http://schemas.openxmlformats.org/officeDocument/2006/relationships/hyperlink" Target="http://pbs.twimg.com/profile_images/1040685502951710720/g6Km2B_A_normal.jpg" TargetMode="External" /><Relationship Id="rId226" Type="http://schemas.openxmlformats.org/officeDocument/2006/relationships/hyperlink" Target="http://pbs.twimg.com/profile_images/1007624755556450305/Vhp3RYgZ_normal.jpg" TargetMode="External" /><Relationship Id="rId227" Type="http://schemas.openxmlformats.org/officeDocument/2006/relationships/hyperlink" Target="http://pbs.twimg.com/profile_images/1071579311746908161/WcorCLK4_normal.png" TargetMode="External" /><Relationship Id="rId228" Type="http://schemas.openxmlformats.org/officeDocument/2006/relationships/hyperlink" Target="http://pbs.twimg.com/profile_images/1034868562916126720/MNGFgZ6h_normal.jpg" TargetMode="External" /><Relationship Id="rId229" Type="http://schemas.openxmlformats.org/officeDocument/2006/relationships/hyperlink" Target="http://pbs.twimg.com/profile_images/1068388578697273344/USuL_sVN_normal.jpg" TargetMode="External" /><Relationship Id="rId230" Type="http://schemas.openxmlformats.org/officeDocument/2006/relationships/hyperlink" Target="http://pbs.twimg.com/profile_images/1075438865605746688/gSYyRYn9_normal.jpg" TargetMode="External" /><Relationship Id="rId231" Type="http://schemas.openxmlformats.org/officeDocument/2006/relationships/hyperlink" Target="http://pbs.twimg.com/profile_images/1074904762322018304/9dOcEYGJ_normal.jpg" TargetMode="External" /><Relationship Id="rId232" Type="http://schemas.openxmlformats.org/officeDocument/2006/relationships/hyperlink" Target="http://pbs.twimg.com/profile_images/865505511898193920/ytyO2f-i_normal.jpg" TargetMode="External" /><Relationship Id="rId233" Type="http://schemas.openxmlformats.org/officeDocument/2006/relationships/hyperlink" Target="http://pbs.twimg.com/profile_images/1073199535906643971/j-i5PqA1_normal.jpg" TargetMode="External" /><Relationship Id="rId234" Type="http://schemas.openxmlformats.org/officeDocument/2006/relationships/hyperlink" Target="http://pbs.twimg.com/profile_images/1080038091509747712/d5FvPIF8_normal.jpg" TargetMode="External" /><Relationship Id="rId235" Type="http://schemas.openxmlformats.org/officeDocument/2006/relationships/hyperlink" Target="http://pbs.twimg.com/profile_images/521977149868089344/rS5ksAeE_normal.jpeg" TargetMode="External" /><Relationship Id="rId236" Type="http://schemas.openxmlformats.org/officeDocument/2006/relationships/hyperlink" Target="http://pbs.twimg.com/profile_images/893140605487816705/p6HtZQSm_normal.jpg" TargetMode="External" /><Relationship Id="rId237" Type="http://schemas.openxmlformats.org/officeDocument/2006/relationships/hyperlink" Target="http://pbs.twimg.com/profile_images/1049155825527222272/CSN1o_dM_normal.jpg" TargetMode="External" /><Relationship Id="rId238" Type="http://schemas.openxmlformats.org/officeDocument/2006/relationships/hyperlink" Target="http://pbs.twimg.com/profile_images/1069104560357105664/kA4KKXa2_normal.jpg" TargetMode="External" /><Relationship Id="rId239" Type="http://schemas.openxmlformats.org/officeDocument/2006/relationships/hyperlink" Target="http://pbs.twimg.com/profile_images/1092056255269609472/NIfez0XC_normal.jpg" TargetMode="External" /><Relationship Id="rId240" Type="http://schemas.openxmlformats.org/officeDocument/2006/relationships/hyperlink" Target="http://pbs.twimg.com/profile_images/1073581234381443075/fph889j-_normal.jpg" TargetMode="External" /><Relationship Id="rId241" Type="http://schemas.openxmlformats.org/officeDocument/2006/relationships/hyperlink" Target="http://pbs.twimg.com/profile_images/1060551726321651712/HcjFEPAj_normal.png" TargetMode="External" /><Relationship Id="rId242" Type="http://schemas.openxmlformats.org/officeDocument/2006/relationships/hyperlink" Target="http://pbs.twimg.com/profile_images/998010321737400320/RHPhNelM_normal.jpg" TargetMode="External" /><Relationship Id="rId243" Type="http://schemas.openxmlformats.org/officeDocument/2006/relationships/hyperlink" Target="http://pbs.twimg.com/profile_images/1049947473299435520/D354LRlj_normal.jpg" TargetMode="External" /><Relationship Id="rId244" Type="http://schemas.openxmlformats.org/officeDocument/2006/relationships/hyperlink" Target="http://pbs.twimg.com/profile_images/1084417010224705538/fZQbsPt6_normal.png" TargetMode="External" /><Relationship Id="rId245" Type="http://schemas.openxmlformats.org/officeDocument/2006/relationships/hyperlink" Target="http://pbs.twimg.com/profile_images/717893673866792962/O_4CqwLE_normal.jpg" TargetMode="External" /><Relationship Id="rId246" Type="http://schemas.openxmlformats.org/officeDocument/2006/relationships/hyperlink" Target="http://pbs.twimg.com/profile_images/1049439814817173505/b3nmUKUf_normal.jpg" TargetMode="External" /><Relationship Id="rId247" Type="http://schemas.openxmlformats.org/officeDocument/2006/relationships/hyperlink" Target="http://pbs.twimg.com/profile_images/1073161984554688514/6jjJ8FXe_normal.jpg" TargetMode="External" /><Relationship Id="rId248" Type="http://schemas.openxmlformats.org/officeDocument/2006/relationships/hyperlink" Target="http://pbs.twimg.com/profile_images/944240407080189953/640q6XBS_normal.jpg" TargetMode="External" /><Relationship Id="rId249" Type="http://schemas.openxmlformats.org/officeDocument/2006/relationships/hyperlink" Target="http://pbs.twimg.com/profile_images/1028198835732926464/ZNFEu98N_normal.jpg" TargetMode="External" /><Relationship Id="rId250" Type="http://schemas.openxmlformats.org/officeDocument/2006/relationships/hyperlink" Target="http://pbs.twimg.com/profile_images/1089048800503554048/kxTC6FKq_normal.jpg" TargetMode="External" /><Relationship Id="rId251" Type="http://schemas.openxmlformats.org/officeDocument/2006/relationships/hyperlink" Target="http://pbs.twimg.com/profile_images/588581731839520768/iBW2WIBR_normal.jpg" TargetMode="External" /><Relationship Id="rId252" Type="http://schemas.openxmlformats.org/officeDocument/2006/relationships/hyperlink" Target="http://pbs.twimg.com/profile_images/959240549168381952/anuxQ_4j_normal.jpg" TargetMode="External" /><Relationship Id="rId253" Type="http://schemas.openxmlformats.org/officeDocument/2006/relationships/hyperlink" Target="http://pbs.twimg.com/profile_images/966969318746374146/CJejLha__normal.jpg" TargetMode="External" /><Relationship Id="rId254" Type="http://schemas.openxmlformats.org/officeDocument/2006/relationships/hyperlink" Target="https://pbs.twimg.com/media/DuwvMDGXQAAZN66.jpg" TargetMode="External" /><Relationship Id="rId255" Type="http://schemas.openxmlformats.org/officeDocument/2006/relationships/hyperlink" Target="http://pbs.twimg.com/profile_images/575642392/avaPIC01224_normal.jpg" TargetMode="External" /><Relationship Id="rId256" Type="http://schemas.openxmlformats.org/officeDocument/2006/relationships/hyperlink" Target="https://pbs.twimg.com/media/DuwvMDGXQAAZN66.jpg" TargetMode="External" /><Relationship Id="rId257" Type="http://schemas.openxmlformats.org/officeDocument/2006/relationships/hyperlink" Target="http://pbs.twimg.com/profile_images/575642392/avaPIC01224_normal.jpg" TargetMode="External" /><Relationship Id="rId258" Type="http://schemas.openxmlformats.org/officeDocument/2006/relationships/hyperlink" Target="https://pbs.twimg.com/media/DuwvMDGXQAAZN66.jpg" TargetMode="External" /><Relationship Id="rId259" Type="http://schemas.openxmlformats.org/officeDocument/2006/relationships/hyperlink" Target="http://pbs.twimg.com/profile_images/575642392/avaPIC01224_normal.jpg" TargetMode="External" /><Relationship Id="rId260" Type="http://schemas.openxmlformats.org/officeDocument/2006/relationships/hyperlink" Target="https://pbs.twimg.com/media/DuwvMDGXQAAZN66.jpg" TargetMode="External" /><Relationship Id="rId261" Type="http://schemas.openxmlformats.org/officeDocument/2006/relationships/hyperlink" Target="http://pbs.twimg.com/profile_images/575642392/avaPIC01224_normal.jpg" TargetMode="External" /><Relationship Id="rId262" Type="http://schemas.openxmlformats.org/officeDocument/2006/relationships/hyperlink" Target="https://pbs.twimg.com/media/DuwvMDGXQAAZN66.jpg" TargetMode="External" /><Relationship Id="rId263" Type="http://schemas.openxmlformats.org/officeDocument/2006/relationships/hyperlink" Target="http://pbs.twimg.com/profile_images/575642392/avaPIC01224_normal.jpg" TargetMode="External" /><Relationship Id="rId264" Type="http://schemas.openxmlformats.org/officeDocument/2006/relationships/hyperlink" Target="https://pbs.twimg.com/media/DurfBLjW0AAFzro.jpg" TargetMode="External" /><Relationship Id="rId265" Type="http://schemas.openxmlformats.org/officeDocument/2006/relationships/hyperlink" Target="http://pbs.twimg.com/profile_images/893640366116810752/2QO_G5hz_normal.jpg" TargetMode="External" /><Relationship Id="rId266" Type="http://schemas.openxmlformats.org/officeDocument/2006/relationships/hyperlink" Target="http://pbs.twimg.com/profile_images/726951934632976384/Djil2GaM_normal.jpg" TargetMode="External" /><Relationship Id="rId267" Type="http://schemas.openxmlformats.org/officeDocument/2006/relationships/hyperlink" Target="http://pbs.twimg.com/profile_images/1017958684884754432/P4ugz4-E_normal.jpg" TargetMode="External" /><Relationship Id="rId268" Type="http://schemas.openxmlformats.org/officeDocument/2006/relationships/hyperlink" Target="http://pbs.twimg.com/profile_images/1069601782492409856/k4NBNtVc_normal.jpg" TargetMode="External" /><Relationship Id="rId269" Type="http://schemas.openxmlformats.org/officeDocument/2006/relationships/hyperlink" Target="http://pbs.twimg.com/profile_images/2279655575/e1e1c20s_normal" TargetMode="External" /><Relationship Id="rId270" Type="http://schemas.openxmlformats.org/officeDocument/2006/relationships/hyperlink" Target="http://pbs.twimg.com/profile_images/986597996975370240/jbGiqgSR_normal.jpg" TargetMode="External" /><Relationship Id="rId271" Type="http://schemas.openxmlformats.org/officeDocument/2006/relationships/hyperlink" Target="http://pbs.twimg.com/profile_images/920612864628576256/OE9CNopP_normal.jpg" TargetMode="External" /><Relationship Id="rId272" Type="http://schemas.openxmlformats.org/officeDocument/2006/relationships/hyperlink" Target="http://pbs.twimg.com/profile_images/1058735668694704128/a6rbPEaM_normal.jpg" TargetMode="External" /><Relationship Id="rId273" Type="http://schemas.openxmlformats.org/officeDocument/2006/relationships/hyperlink" Target="http://pbs.twimg.com/profile_images/572960839143014400/IyernePJ_normal.jpeg" TargetMode="External" /><Relationship Id="rId274" Type="http://schemas.openxmlformats.org/officeDocument/2006/relationships/hyperlink" Target="http://pbs.twimg.com/profile_images/978318265284833280/cbpxT6pK_normal.jpg" TargetMode="External" /><Relationship Id="rId275" Type="http://schemas.openxmlformats.org/officeDocument/2006/relationships/hyperlink" Target="http://pbs.twimg.com/profile_images/1056899882928074755/TJn0EWDF_normal.jpg" TargetMode="External" /><Relationship Id="rId276" Type="http://schemas.openxmlformats.org/officeDocument/2006/relationships/hyperlink" Target="http://pbs.twimg.com/profile_images/926343011486769152/_YudJBRu_normal.jpg" TargetMode="External" /><Relationship Id="rId277" Type="http://schemas.openxmlformats.org/officeDocument/2006/relationships/hyperlink" Target="http://pbs.twimg.com/profile_images/1073392093484134400/JJ1c6ngk_normal.jpg" TargetMode="External" /><Relationship Id="rId278" Type="http://schemas.openxmlformats.org/officeDocument/2006/relationships/hyperlink" Target="http://pbs.twimg.com/profile_images/1024765959742087170/E17J7gAS_normal.jpg" TargetMode="External" /><Relationship Id="rId279" Type="http://schemas.openxmlformats.org/officeDocument/2006/relationships/hyperlink" Target="http://pbs.twimg.com/profile_images/914277402171252736/D-AJZpUj_normal.jpg" TargetMode="External" /><Relationship Id="rId280" Type="http://schemas.openxmlformats.org/officeDocument/2006/relationships/hyperlink" Target="http://pbs.twimg.com/profile_images/1025407329993256960/bQ2Gork7_normal.jpg" TargetMode="External" /><Relationship Id="rId281" Type="http://schemas.openxmlformats.org/officeDocument/2006/relationships/hyperlink" Target="http://pbs.twimg.com/profile_images/1048179953366315009/2bgSH9P0_normal.jpg" TargetMode="External" /><Relationship Id="rId282" Type="http://schemas.openxmlformats.org/officeDocument/2006/relationships/hyperlink" Target="http://pbs.twimg.com/profile_images/1064383082524889089/S67ay32B_normal.png" TargetMode="External" /><Relationship Id="rId283" Type="http://schemas.openxmlformats.org/officeDocument/2006/relationships/hyperlink" Target="http://pbs.twimg.com/profile_images/1069915046078111745/_zDNy1iz_normal.jpg" TargetMode="External" /><Relationship Id="rId284" Type="http://schemas.openxmlformats.org/officeDocument/2006/relationships/hyperlink" Target="http://pbs.twimg.com/profile_images/1064905620451581955/Teck8Ir4_normal.jpg" TargetMode="External" /><Relationship Id="rId285" Type="http://schemas.openxmlformats.org/officeDocument/2006/relationships/hyperlink" Target="http://pbs.twimg.com/profile_images/1066374353627971584/jqBarwJF_normal.png" TargetMode="External" /><Relationship Id="rId286" Type="http://schemas.openxmlformats.org/officeDocument/2006/relationships/hyperlink" Target="http://pbs.twimg.com/profile_images/907451089665921026/4VYwPr7b_normal.jpg" TargetMode="External" /><Relationship Id="rId287" Type="http://schemas.openxmlformats.org/officeDocument/2006/relationships/hyperlink" Target="http://pbs.twimg.com/profile_images/1010866499911745536/2XOV5Glt_normal.jpg" TargetMode="External" /><Relationship Id="rId288" Type="http://schemas.openxmlformats.org/officeDocument/2006/relationships/hyperlink" Target="http://pbs.twimg.com/profile_images/1061955920295419904/2tNyjezl_normal.jpg" TargetMode="External" /><Relationship Id="rId289" Type="http://schemas.openxmlformats.org/officeDocument/2006/relationships/hyperlink" Target="http://pbs.twimg.com/profile_images/1067745916902207491/3-IuhDpC_normal.jpg" TargetMode="External" /><Relationship Id="rId290" Type="http://schemas.openxmlformats.org/officeDocument/2006/relationships/hyperlink" Target="http://pbs.twimg.com/profile_images/1079569978490142722/1zWMEIeg_normal.jpg" TargetMode="External" /><Relationship Id="rId291" Type="http://schemas.openxmlformats.org/officeDocument/2006/relationships/hyperlink" Target="http://pbs.twimg.com/profile_images/1056411185329823745/SIj2RdzX_normal.jpg" TargetMode="External" /><Relationship Id="rId292" Type="http://schemas.openxmlformats.org/officeDocument/2006/relationships/hyperlink" Target="http://pbs.twimg.com/profile_images/609096182774665216/IaP9w-qv_normal.jpg" TargetMode="External" /><Relationship Id="rId293" Type="http://schemas.openxmlformats.org/officeDocument/2006/relationships/hyperlink" Target="http://pbs.twimg.com/profile_images/1032294892058230785/6DQhdXUI_normal.jpg" TargetMode="External" /><Relationship Id="rId294" Type="http://schemas.openxmlformats.org/officeDocument/2006/relationships/hyperlink" Target="http://pbs.twimg.com/profile_images/1086578894948323328/w6PAvpw6_normal.jpg" TargetMode="External" /><Relationship Id="rId295" Type="http://schemas.openxmlformats.org/officeDocument/2006/relationships/hyperlink" Target="http://pbs.twimg.com/profile_images/831184414289780736/wEm7zyEM_normal.jpg" TargetMode="External" /><Relationship Id="rId296" Type="http://schemas.openxmlformats.org/officeDocument/2006/relationships/hyperlink" Target="http://pbs.twimg.com/profile_images/1059436438763130880/VaMzz7ce_normal.jpg" TargetMode="External" /><Relationship Id="rId297" Type="http://schemas.openxmlformats.org/officeDocument/2006/relationships/hyperlink" Target="http://pbs.twimg.com/profile_images/1048117619813900288/F3ksynJq_normal.jpg" TargetMode="External" /><Relationship Id="rId298" Type="http://schemas.openxmlformats.org/officeDocument/2006/relationships/hyperlink" Target="http://pbs.twimg.com/profile_images/1029982092426268672/t6Ww07x3_normal.jpg" TargetMode="External" /><Relationship Id="rId299" Type="http://schemas.openxmlformats.org/officeDocument/2006/relationships/hyperlink" Target="http://pbs.twimg.com/profile_images/1072343787958140929/kv5aBZS8_normal.jpg" TargetMode="External" /><Relationship Id="rId300" Type="http://schemas.openxmlformats.org/officeDocument/2006/relationships/hyperlink" Target="http://pbs.twimg.com/profile_images/1080858252563234818/ijMY6vog_normal.jpg" TargetMode="External" /><Relationship Id="rId301" Type="http://schemas.openxmlformats.org/officeDocument/2006/relationships/hyperlink" Target="http://pbs.twimg.com/profile_images/2736184350/cda0f19d42ceb9b5b835d88b4aea6219_normal.jpeg" TargetMode="External" /><Relationship Id="rId302" Type="http://schemas.openxmlformats.org/officeDocument/2006/relationships/hyperlink" Target="http://pbs.twimg.com/profile_images/1064185941403660288/23c3WM4O_normal.png" TargetMode="External" /><Relationship Id="rId303" Type="http://schemas.openxmlformats.org/officeDocument/2006/relationships/hyperlink" Target="http://pbs.twimg.com/profile_images/1068876286989201415/CFaJgaDZ_normal.jpg" TargetMode="External" /><Relationship Id="rId304" Type="http://schemas.openxmlformats.org/officeDocument/2006/relationships/hyperlink" Target="http://pbs.twimg.com/profile_images/919515907281391616/tTEmPn9T_normal.jpg" TargetMode="External" /><Relationship Id="rId305" Type="http://schemas.openxmlformats.org/officeDocument/2006/relationships/hyperlink" Target="http://pbs.twimg.com/profile_images/1070659230389043200/8U2wrhWP_normal.jpg" TargetMode="External" /><Relationship Id="rId306" Type="http://schemas.openxmlformats.org/officeDocument/2006/relationships/hyperlink" Target="http://pbs.twimg.com/profile_images/1041311845733134336/Zmw764Aq_normal.jpg" TargetMode="External" /><Relationship Id="rId307" Type="http://schemas.openxmlformats.org/officeDocument/2006/relationships/hyperlink" Target="http://pbs.twimg.com/profile_images/1053710855131455488/h73E2T9x_normal.png" TargetMode="External" /><Relationship Id="rId308" Type="http://schemas.openxmlformats.org/officeDocument/2006/relationships/hyperlink" Target="http://pbs.twimg.com/profile_images/2304976925/plm0u2wyt1exc0mth7jm_normal.gif" TargetMode="External" /><Relationship Id="rId309" Type="http://schemas.openxmlformats.org/officeDocument/2006/relationships/hyperlink" Target="http://pbs.twimg.com/profile_images/1080283984783785984/gS8dNq6J_normal.jpg" TargetMode="External" /><Relationship Id="rId310" Type="http://schemas.openxmlformats.org/officeDocument/2006/relationships/hyperlink" Target="http://pbs.twimg.com/profile_images/1004231677965582337/HPnLY1xo_normal.jpg" TargetMode="External" /><Relationship Id="rId311" Type="http://schemas.openxmlformats.org/officeDocument/2006/relationships/hyperlink" Target="http://pbs.twimg.com/profile_images/1085893730446405632/Ui8bbht-_normal.jpg" TargetMode="External" /><Relationship Id="rId312" Type="http://schemas.openxmlformats.org/officeDocument/2006/relationships/hyperlink" Target="http://pbs.twimg.com/profile_images/1091357007376871424/vedon8hT_normal.jpg" TargetMode="External" /><Relationship Id="rId313" Type="http://schemas.openxmlformats.org/officeDocument/2006/relationships/hyperlink" Target="http://pbs.twimg.com/profile_images/1027583960203710464/mrxXfyPQ_normal.jpg" TargetMode="External" /><Relationship Id="rId314" Type="http://schemas.openxmlformats.org/officeDocument/2006/relationships/hyperlink" Target="http://pbs.twimg.com/profile_images/1073224792696733697/boCGDcjh_normal.jpg" TargetMode="External" /><Relationship Id="rId315" Type="http://schemas.openxmlformats.org/officeDocument/2006/relationships/hyperlink" Target="http://pbs.twimg.com/profile_images/1064405273853407232/UGTEvvlB_normal.jpg" TargetMode="External" /><Relationship Id="rId316" Type="http://schemas.openxmlformats.org/officeDocument/2006/relationships/hyperlink" Target="http://pbs.twimg.com/profile_images/1067317957506686976/_a8jMdu0_normal.jpg" TargetMode="External" /><Relationship Id="rId317" Type="http://schemas.openxmlformats.org/officeDocument/2006/relationships/hyperlink" Target="http://pbs.twimg.com/profile_images/1080072909408751621/ypzm_pPJ_normal.jpg" TargetMode="External" /><Relationship Id="rId318" Type="http://schemas.openxmlformats.org/officeDocument/2006/relationships/hyperlink" Target="http://pbs.twimg.com/profile_images/1022918213598932993/z5-CuWGu_normal.jpg" TargetMode="External" /><Relationship Id="rId319" Type="http://schemas.openxmlformats.org/officeDocument/2006/relationships/hyperlink" Target="http://pbs.twimg.com/profile_images/1009799555565510656/t2URzQNP_normal.jpg" TargetMode="External" /><Relationship Id="rId320" Type="http://schemas.openxmlformats.org/officeDocument/2006/relationships/hyperlink" Target="http://pbs.twimg.com/profile_images/870267659165749249/DfdWPmmc_normal.jpg" TargetMode="External" /><Relationship Id="rId321" Type="http://schemas.openxmlformats.org/officeDocument/2006/relationships/hyperlink" Target="http://pbs.twimg.com/profile_images/1078005425935507458/V0Xs_mFg_normal.jpg" TargetMode="External" /><Relationship Id="rId322" Type="http://schemas.openxmlformats.org/officeDocument/2006/relationships/hyperlink" Target="http://pbs.twimg.com/profile_images/649801796748099584/Uf0-nCQC_normal.jpg" TargetMode="External" /><Relationship Id="rId323" Type="http://schemas.openxmlformats.org/officeDocument/2006/relationships/hyperlink" Target="http://pbs.twimg.com/profile_images/724579619999866880/NkmaJBrc_normal.jpg" TargetMode="External" /><Relationship Id="rId324" Type="http://schemas.openxmlformats.org/officeDocument/2006/relationships/hyperlink" Target="http://pbs.twimg.com/profile_images/1085931141964525568/lTKO1m0-_normal.jpg" TargetMode="External" /><Relationship Id="rId325" Type="http://schemas.openxmlformats.org/officeDocument/2006/relationships/hyperlink" Target="http://pbs.twimg.com/profile_images/1055716523208192000/cGq-eFuv_normal.jpg" TargetMode="External" /><Relationship Id="rId326" Type="http://schemas.openxmlformats.org/officeDocument/2006/relationships/hyperlink" Target="http://pbs.twimg.com/profile_images/1048935151311282181/wzRNVnYu_normal.jpg" TargetMode="External" /><Relationship Id="rId327" Type="http://schemas.openxmlformats.org/officeDocument/2006/relationships/hyperlink" Target="http://pbs.twimg.com/profile_images/1080729717693501442/qBMD-fHy_normal.jpg" TargetMode="External" /><Relationship Id="rId328" Type="http://schemas.openxmlformats.org/officeDocument/2006/relationships/hyperlink" Target="http://pbs.twimg.com/profile_images/689660465991970816/wMCPgoD9_normal.png" TargetMode="External" /><Relationship Id="rId329" Type="http://schemas.openxmlformats.org/officeDocument/2006/relationships/hyperlink" Target="http://pbs.twimg.com/profile_images/1052520316679811072/Cc8ecCG__normal.jpg" TargetMode="External" /><Relationship Id="rId330" Type="http://schemas.openxmlformats.org/officeDocument/2006/relationships/hyperlink" Target="http://pbs.twimg.com/profile_images/660887335660187649/feYiBIPm_normal.jpg" TargetMode="External" /><Relationship Id="rId331" Type="http://schemas.openxmlformats.org/officeDocument/2006/relationships/hyperlink" Target="http://pbs.twimg.com/profile_images/865525116762898432/wfvG7yfL_normal.jpg" TargetMode="External" /><Relationship Id="rId332" Type="http://schemas.openxmlformats.org/officeDocument/2006/relationships/hyperlink" Target="http://pbs.twimg.com/profile_images/928869096363401216/FE7e6nxc_normal.png" TargetMode="External" /><Relationship Id="rId333" Type="http://schemas.openxmlformats.org/officeDocument/2006/relationships/hyperlink" Target="http://pbs.twimg.com/profile_images/808021617494233088/UPA56vZg_normal.jpg" TargetMode="External" /><Relationship Id="rId334" Type="http://schemas.openxmlformats.org/officeDocument/2006/relationships/hyperlink" Target="http://pbs.twimg.com/profile_images/1008630948286492673/DSfl2NHT_normal.jpg" TargetMode="External" /><Relationship Id="rId335" Type="http://schemas.openxmlformats.org/officeDocument/2006/relationships/hyperlink" Target="http://pbs.twimg.com/profile_images/1029399987963056128/xBvFmIiT_normal.jpg" TargetMode="External" /><Relationship Id="rId336" Type="http://schemas.openxmlformats.org/officeDocument/2006/relationships/hyperlink" Target="http://pbs.twimg.com/profile_images/1038084288267177984/z3PV3wF5_normal.jpg" TargetMode="External" /><Relationship Id="rId337" Type="http://schemas.openxmlformats.org/officeDocument/2006/relationships/hyperlink" Target="http://pbs.twimg.com/profile_images/947511531683463168/2iGlI4K1_normal.jpg" TargetMode="External" /><Relationship Id="rId338" Type="http://schemas.openxmlformats.org/officeDocument/2006/relationships/hyperlink" Target="http://pbs.twimg.com/profile_images/917638220682207232/oMm0W-B4_normal.jpg" TargetMode="External" /><Relationship Id="rId339" Type="http://schemas.openxmlformats.org/officeDocument/2006/relationships/hyperlink" Target="http://pbs.twimg.com/profile_images/1081145558201319426/XjsiiEIk_normal.jpg" TargetMode="External" /><Relationship Id="rId340" Type="http://schemas.openxmlformats.org/officeDocument/2006/relationships/hyperlink" Target="https://pbs.twimg.com/media/Duw7wM5U0AAwfb3.jpg" TargetMode="External" /><Relationship Id="rId341" Type="http://schemas.openxmlformats.org/officeDocument/2006/relationships/hyperlink" Target="http://pbs.twimg.com/profile_images/909815974051717120/qysJAlBG_normal.jpg" TargetMode="External" /><Relationship Id="rId342" Type="http://schemas.openxmlformats.org/officeDocument/2006/relationships/hyperlink" Target="http://pbs.twimg.com/profile_images/615239024236572676/dUaJlfbG_normal.png" TargetMode="External" /><Relationship Id="rId343" Type="http://schemas.openxmlformats.org/officeDocument/2006/relationships/hyperlink" Target="http://pbs.twimg.com/profile_images/1072477815226945542/mizhqCPb_normal.jpg" TargetMode="External" /><Relationship Id="rId344" Type="http://schemas.openxmlformats.org/officeDocument/2006/relationships/hyperlink" Target="https://pbs.twimg.com/media/Dgo6_jJU8AAIoro.jpg" TargetMode="External" /><Relationship Id="rId345" Type="http://schemas.openxmlformats.org/officeDocument/2006/relationships/hyperlink" Target="http://pbs.twimg.com/profile_images/928773628690182144/gv60ucJq_normal.jpg" TargetMode="External" /><Relationship Id="rId346" Type="http://schemas.openxmlformats.org/officeDocument/2006/relationships/hyperlink" Target="http://pbs.twimg.com/profile_images/1039981366862143494/zxVoQ2Gr_normal.jpg" TargetMode="External" /><Relationship Id="rId347" Type="http://schemas.openxmlformats.org/officeDocument/2006/relationships/hyperlink" Target="http://pbs.twimg.com/profile_images/1039981366862143494/zxVoQ2Gr_normal.jpg" TargetMode="External" /><Relationship Id="rId348" Type="http://schemas.openxmlformats.org/officeDocument/2006/relationships/hyperlink" Target="http://pbs.twimg.com/profile_images/1039981366862143494/zxVoQ2Gr_normal.jpg" TargetMode="External" /><Relationship Id="rId349" Type="http://schemas.openxmlformats.org/officeDocument/2006/relationships/hyperlink" Target="http://pbs.twimg.com/profile_images/1039981366862143494/zxVoQ2Gr_normal.jpg" TargetMode="External" /><Relationship Id="rId350" Type="http://schemas.openxmlformats.org/officeDocument/2006/relationships/hyperlink" Target="http://pbs.twimg.com/profile_images/471195565389127680/aLKIpiP__normal.jpeg" TargetMode="External" /><Relationship Id="rId351" Type="http://schemas.openxmlformats.org/officeDocument/2006/relationships/hyperlink" Target="http://pbs.twimg.com/profile_images/471195565389127680/aLKIpiP__normal.jpeg" TargetMode="External" /><Relationship Id="rId352" Type="http://schemas.openxmlformats.org/officeDocument/2006/relationships/hyperlink" Target="http://pbs.twimg.com/profile_images/471195565389127680/aLKIpiP__normal.jpeg" TargetMode="External" /><Relationship Id="rId353" Type="http://schemas.openxmlformats.org/officeDocument/2006/relationships/hyperlink" Target="https://pbs.twimg.com/media/DwB7orOUcAAh4dH.jpg" TargetMode="External" /><Relationship Id="rId354" Type="http://schemas.openxmlformats.org/officeDocument/2006/relationships/hyperlink" Target="https://pbs.twimg.com/media/DwB7orOUcAAh4dH.jpg" TargetMode="External" /><Relationship Id="rId355" Type="http://schemas.openxmlformats.org/officeDocument/2006/relationships/hyperlink" Target="https://pbs.twimg.com/media/DwB7orOUcAAh4dH.jpg" TargetMode="External" /><Relationship Id="rId356" Type="http://schemas.openxmlformats.org/officeDocument/2006/relationships/hyperlink" Target="https://pbs.twimg.com/media/DwB7orOUcAAh4dH.jpg" TargetMode="External" /><Relationship Id="rId357" Type="http://schemas.openxmlformats.org/officeDocument/2006/relationships/hyperlink" Target="http://pbs.twimg.com/profile_images/672036989135364097/qV8EKhJX_normal.jpg" TargetMode="External" /><Relationship Id="rId358" Type="http://schemas.openxmlformats.org/officeDocument/2006/relationships/hyperlink" Target="http://pbs.twimg.com/profile_images/672036989135364097/qV8EKhJX_normal.jpg" TargetMode="External" /><Relationship Id="rId359" Type="http://schemas.openxmlformats.org/officeDocument/2006/relationships/hyperlink" Target="http://pbs.twimg.com/profile_images/672036989135364097/qV8EKhJX_normal.jpg" TargetMode="External" /><Relationship Id="rId360" Type="http://schemas.openxmlformats.org/officeDocument/2006/relationships/hyperlink" Target="http://pbs.twimg.com/profile_images/672036989135364097/qV8EKhJX_normal.jpg" TargetMode="External" /><Relationship Id="rId361" Type="http://schemas.openxmlformats.org/officeDocument/2006/relationships/hyperlink" Target="http://pbs.twimg.com/profile_images/672036989135364097/qV8EKhJX_normal.jpg" TargetMode="External" /><Relationship Id="rId362" Type="http://schemas.openxmlformats.org/officeDocument/2006/relationships/hyperlink" Target="http://pbs.twimg.com/profile_images/672036989135364097/qV8EKhJX_normal.jpg" TargetMode="External" /><Relationship Id="rId363" Type="http://schemas.openxmlformats.org/officeDocument/2006/relationships/hyperlink" Target="http://pbs.twimg.com/profile_images/672036989135364097/qV8EKhJX_normal.jpg" TargetMode="External" /><Relationship Id="rId364" Type="http://schemas.openxmlformats.org/officeDocument/2006/relationships/hyperlink" Target="http://pbs.twimg.com/profile_images/616241154657550340/XwjLxC3K_normal.jpg" TargetMode="External" /><Relationship Id="rId365" Type="http://schemas.openxmlformats.org/officeDocument/2006/relationships/hyperlink" Target="http://pbs.twimg.com/profile_images/859076004211458053/unCr0ZxT_normal.jpg" TargetMode="External" /><Relationship Id="rId366" Type="http://schemas.openxmlformats.org/officeDocument/2006/relationships/hyperlink" Target="http://pbs.twimg.com/profile_images/1063749927715643392/QK8eFZ7l_normal.jpg" TargetMode="External" /><Relationship Id="rId367" Type="http://schemas.openxmlformats.org/officeDocument/2006/relationships/hyperlink" Target="http://pbs.twimg.com/profile_images/1020019585494519808/kgvzEpZX_normal.jpg" TargetMode="External" /><Relationship Id="rId368" Type="http://schemas.openxmlformats.org/officeDocument/2006/relationships/hyperlink" Target="http://pbs.twimg.com/profile_images/378800000723263303/8debfd6ac3edabf841e6f4646c29ca79_normal.jpeg" TargetMode="External" /><Relationship Id="rId369" Type="http://schemas.openxmlformats.org/officeDocument/2006/relationships/hyperlink" Target="http://pbs.twimg.com/profile_images/802971687813660672/L4CCddo3_normal.jpg" TargetMode="External" /><Relationship Id="rId370" Type="http://schemas.openxmlformats.org/officeDocument/2006/relationships/hyperlink" Target="http://pbs.twimg.com/profile_images/733901283279708160/9_pvKhgH_normal.jpg" TargetMode="External" /><Relationship Id="rId371" Type="http://schemas.openxmlformats.org/officeDocument/2006/relationships/hyperlink" Target="http://pbs.twimg.com/profile_images/987828885/tina2007a_normal.jpg" TargetMode="External" /><Relationship Id="rId372" Type="http://schemas.openxmlformats.org/officeDocument/2006/relationships/hyperlink" Target="http://pbs.twimg.com/profile_images/873564719298224128/p03yHuuw_normal.jpg" TargetMode="External" /><Relationship Id="rId373" Type="http://schemas.openxmlformats.org/officeDocument/2006/relationships/hyperlink" Target="http://pbs.twimg.com/profile_images/873564719298224128/p03yHuuw_normal.jpg" TargetMode="External" /><Relationship Id="rId374" Type="http://schemas.openxmlformats.org/officeDocument/2006/relationships/hyperlink" Target="http://pbs.twimg.com/profile_images/837448436412739585/sS6CFMRN_normal.jpg" TargetMode="External" /><Relationship Id="rId375" Type="http://schemas.openxmlformats.org/officeDocument/2006/relationships/hyperlink" Target="http://pbs.twimg.com/profile_images/837448436412739585/sS6CFMRN_normal.jpg" TargetMode="External" /><Relationship Id="rId376" Type="http://schemas.openxmlformats.org/officeDocument/2006/relationships/hyperlink" Target="http://pbs.twimg.com/profile_images/1148854672/TheMorinSurface_normal.png" TargetMode="External" /><Relationship Id="rId377" Type="http://schemas.openxmlformats.org/officeDocument/2006/relationships/hyperlink" Target="http://pbs.twimg.com/profile_images/873564719298224128/p03yHuuw_normal.jpg" TargetMode="External" /><Relationship Id="rId378" Type="http://schemas.openxmlformats.org/officeDocument/2006/relationships/hyperlink" Target="http://pbs.twimg.com/profile_images/873564719298224128/p03yHuuw_normal.jpg" TargetMode="External" /><Relationship Id="rId379" Type="http://schemas.openxmlformats.org/officeDocument/2006/relationships/hyperlink" Target="http://pbs.twimg.com/profile_images/837448436412739585/sS6CFMRN_normal.jpg" TargetMode="External" /><Relationship Id="rId380" Type="http://schemas.openxmlformats.org/officeDocument/2006/relationships/hyperlink" Target="http://pbs.twimg.com/profile_images/837448436412739585/sS6CFMRN_normal.jpg" TargetMode="External" /><Relationship Id="rId381" Type="http://schemas.openxmlformats.org/officeDocument/2006/relationships/hyperlink" Target="http://pbs.twimg.com/profile_images/837448436412739585/sS6CFMRN_normal.jpg" TargetMode="External" /><Relationship Id="rId382" Type="http://schemas.openxmlformats.org/officeDocument/2006/relationships/hyperlink" Target="http://pbs.twimg.com/profile_images/1148854672/TheMorinSurface_normal.png" TargetMode="External" /><Relationship Id="rId383" Type="http://schemas.openxmlformats.org/officeDocument/2006/relationships/hyperlink" Target="http://pbs.twimg.com/profile_images/873564719298224128/p03yHuuw_normal.jpg" TargetMode="External" /><Relationship Id="rId384" Type="http://schemas.openxmlformats.org/officeDocument/2006/relationships/hyperlink" Target="http://pbs.twimg.com/profile_images/873564719298224128/p03yHuuw_normal.jpg" TargetMode="External" /><Relationship Id="rId385" Type="http://schemas.openxmlformats.org/officeDocument/2006/relationships/hyperlink" Target="http://pbs.twimg.com/profile_images/837448436412739585/sS6CFMRN_normal.jpg" TargetMode="External" /><Relationship Id="rId386" Type="http://schemas.openxmlformats.org/officeDocument/2006/relationships/hyperlink" Target="http://pbs.twimg.com/profile_images/837448436412739585/sS6CFMRN_normal.jpg" TargetMode="External" /><Relationship Id="rId387" Type="http://schemas.openxmlformats.org/officeDocument/2006/relationships/hyperlink" Target="http://pbs.twimg.com/profile_images/837448436412739585/sS6CFMRN_normal.jpg" TargetMode="External" /><Relationship Id="rId388" Type="http://schemas.openxmlformats.org/officeDocument/2006/relationships/hyperlink" Target="http://pbs.twimg.com/profile_images/1148854672/TheMorinSurface_normal.png" TargetMode="External" /><Relationship Id="rId389" Type="http://schemas.openxmlformats.org/officeDocument/2006/relationships/hyperlink" Target="http://pbs.twimg.com/profile_images/873564719298224128/p03yHuuw_normal.jpg" TargetMode="External" /><Relationship Id="rId390" Type="http://schemas.openxmlformats.org/officeDocument/2006/relationships/hyperlink" Target="http://pbs.twimg.com/profile_images/873564719298224128/p03yHuuw_normal.jpg" TargetMode="External" /><Relationship Id="rId391" Type="http://schemas.openxmlformats.org/officeDocument/2006/relationships/hyperlink" Target="http://pbs.twimg.com/profile_images/837448436412739585/sS6CFMRN_normal.jpg" TargetMode="External" /><Relationship Id="rId392" Type="http://schemas.openxmlformats.org/officeDocument/2006/relationships/hyperlink" Target="http://pbs.twimg.com/profile_images/837448436412739585/sS6CFMRN_normal.jpg" TargetMode="External" /><Relationship Id="rId393" Type="http://schemas.openxmlformats.org/officeDocument/2006/relationships/hyperlink" Target="http://pbs.twimg.com/profile_images/837448436412739585/sS6CFMRN_normal.jpg" TargetMode="External" /><Relationship Id="rId394" Type="http://schemas.openxmlformats.org/officeDocument/2006/relationships/hyperlink" Target="http://pbs.twimg.com/profile_images/1148854672/TheMorinSurface_normal.png" TargetMode="External" /><Relationship Id="rId395" Type="http://schemas.openxmlformats.org/officeDocument/2006/relationships/hyperlink" Target="http://pbs.twimg.com/profile_images/1148854672/TheMorinSurface_normal.png" TargetMode="External" /><Relationship Id="rId396" Type="http://schemas.openxmlformats.org/officeDocument/2006/relationships/hyperlink" Target="http://pbs.twimg.com/profile_images/873564719298224128/p03yHuuw_normal.jpg" TargetMode="External" /><Relationship Id="rId397" Type="http://schemas.openxmlformats.org/officeDocument/2006/relationships/hyperlink" Target="http://pbs.twimg.com/profile_images/873564719298224128/p03yHuuw_normal.jpg" TargetMode="External" /><Relationship Id="rId398" Type="http://schemas.openxmlformats.org/officeDocument/2006/relationships/hyperlink" Target="http://pbs.twimg.com/profile_images/837448436412739585/sS6CFMRN_normal.jpg" TargetMode="External" /><Relationship Id="rId399" Type="http://schemas.openxmlformats.org/officeDocument/2006/relationships/hyperlink" Target="http://pbs.twimg.com/profile_images/837448436412739585/sS6CFMRN_normal.jpg" TargetMode="External" /><Relationship Id="rId400" Type="http://schemas.openxmlformats.org/officeDocument/2006/relationships/hyperlink" Target="http://pbs.twimg.com/profile_images/873564719298224128/p03yHuuw_normal.jpg" TargetMode="External" /><Relationship Id="rId401" Type="http://schemas.openxmlformats.org/officeDocument/2006/relationships/hyperlink" Target="http://pbs.twimg.com/profile_images/873564719298224128/p03yHuuw_normal.jpg" TargetMode="External" /><Relationship Id="rId402" Type="http://schemas.openxmlformats.org/officeDocument/2006/relationships/hyperlink" Target="http://pbs.twimg.com/profile_images/873564719298224128/p03yHuuw_normal.jpg" TargetMode="External" /><Relationship Id="rId403" Type="http://schemas.openxmlformats.org/officeDocument/2006/relationships/hyperlink" Target="http://pbs.twimg.com/profile_images/873564719298224128/p03yHuuw_normal.jpg" TargetMode="External" /><Relationship Id="rId404" Type="http://schemas.openxmlformats.org/officeDocument/2006/relationships/hyperlink" Target="http://pbs.twimg.com/profile_images/837448436412739585/sS6CFMRN_normal.jpg" TargetMode="External" /><Relationship Id="rId405" Type="http://schemas.openxmlformats.org/officeDocument/2006/relationships/hyperlink" Target="http://pbs.twimg.com/profile_images/837448436412739585/sS6CFMRN_normal.jpg" TargetMode="External" /><Relationship Id="rId406" Type="http://schemas.openxmlformats.org/officeDocument/2006/relationships/hyperlink" Target="http://pbs.twimg.com/profile_images/837448436412739585/sS6CFMRN_normal.jpg" TargetMode="External" /><Relationship Id="rId407" Type="http://schemas.openxmlformats.org/officeDocument/2006/relationships/hyperlink" Target="http://pbs.twimg.com/profile_images/837448436412739585/sS6CFMRN_normal.jpg" TargetMode="External" /><Relationship Id="rId408" Type="http://schemas.openxmlformats.org/officeDocument/2006/relationships/hyperlink" Target="http://pbs.twimg.com/profile_images/837448436412739585/sS6CFMRN_normal.jpg" TargetMode="External" /><Relationship Id="rId409" Type="http://schemas.openxmlformats.org/officeDocument/2006/relationships/hyperlink" Target="http://pbs.twimg.com/profile_images/837448436412739585/sS6CFMRN_normal.jpg" TargetMode="External" /><Relationship Id="rId410" Type="http://schemas.openxmlformats.org/officeDocument/2006/relationships/hyperlink" Target="http://pbs.twimg.com/profile_images/1092151974475182080/jVHCNHcA_normal.jpg" TargetMode="External" /><Relationship Id="rId411" Type="http://schemas.openxmlformats.org/officeDocument/2006/relationships/hyperlink" Target="http://pbs.twimg.com/profile_images/955264948686516224/uK4IJeAT_normal.jpg" TargetMode="External" /><Relationship Id="rId412" Type="http://schemas.openxmlformats.org/officeDocument/2006/relationships/hyperlink" Target="http://pbs.twimg.com/profile_images/575334890096345088/NyY1j_sw_normal.png" TargetMode="External" /><Relationship Id="rId413" Type="http://schemas.openxmlformats.org/officeDocument/2006/relationships/hyperlink" Target="http://pbs.twimg.com/profile_images/795744115812143104/IcUZ2QFY_normal.jpg" TargetMode="External" /><Relationship Id="rId414" Type="http://schemas.openxmlformats.org/officeDocument/2006/relationships/hyperlink" Target="http://pbs.twimg.com/profile_images/2211033727/houston-texas_1__normal.jpg" TargetMode="External" /><Relationship Id="rId415" Type="http://schemas.openxmlformats.org/officeDocument/2006/relationships/hyperlink" Target="http://pbs.twimg.com/profile_images/1017891960458129409/NUUlMlbn_normal.jpg" TargetMode="External" /><Relationship Id="rId416" Type="http://schemas.openxmlformats.org/officeDocument/2006/relationships/hyperlink" Target="http://pbs.twimg.com/profile_images/1017891960458129409/NUUlMlbn_normal.jpg" TargetMode="External" /><Relationship Id="rId417" Type="http://schemas.openxmlformats.org/officeDocument/2006/relationships/hyperlink" Target="http://pbs.twimg.com/profile_images/726003771340279809/n99px417_normal.jpg" TargetMode="External" /><Relationship Id="rId418" Type="http://schemas.openxmlformats.org/officeDocument/2006/relationships/hyperlink" Target="http://pbs.twimg.com/profile_images/1173146264/Portrait-Vera-dkl-201010_DSC0132-Webklein_normal.jpg" TargetMode="External" /><Relationship Id="rId419" Type="http://schemas.openxmlformats.org/officeDocument/2006/relationships/hyperlink" Target="http://pbs.twimg.com/profile_images/2840291739/926f900a36e46987ff8ac10c060f2c07_normal.png" TargetMode="External" /><Relationship Id="rId420" Type="http://schemas.openxmlformats.org/officeDocument/2006/relationships/hyperlink" Target="https://pbs.twimg.com/media/DtzYn5fX4AAfJ6C.jpg" TargetMode="External" /><Relationship Id="rId421" Type="http://schemas.openxmlformats.org/officeDocument/2006/relationships/hyperlink" Target="http://pbs.twimg.com/profile_images/710760313008820224/CTUg9T-v_normal.jpg" TargetMode="External" /><Relationship Id="rId422" Type="http://schemas.openxmlformats.org/officeDocument/2006/relationships/hyperlink" Target="http://pbs.twimg.com/profile_images/876540772513918978/aoOKg_b0_normal.jpg" TargetMode="External" /><Relationship Id="rId423" Type="http://schemas.openxmlformats.org/officeDocument/2006/relationships/hyperlink" Target="http://pbs.twimg.com/profile_images/876540772513918978/aoOKg_b0_normal.jpg" TargetMode="External" /><Relationship Id="rId424" Type="http://schemas.openxmlformats.org/officeDocument/2006/relationships/hyperlink" Target="http://pbs.twimg.com/profile_images/967488777903067136/_ms_aquN_normal.jpg" TargetMode="External" /><Relationship Id="rId425" Type="http://schemas.openxmlformats.org/officeDocument/2006/relationships/hyperlink" Target="http://pbs.twimg.com/profile_images/967488777903067136/_ms_aquN_normal.jpg" TargetMode="External" /><Relationship Id="rId426" Type="http://schemas.openxmlformats.org/officeDocument/2006/relationships/hyperlink" Target="http://pbs.twimg.com/profile_images/966004139552514048/xFJQn5Vw_normal.jpg" TargetMode="External" /><Relationship Id="rId427" Type="http://schemas.openxmlformats.org/officeDocument/2006/relationships/hyperlink" Target="http://pbs.twimg.com/profile_images/966004139552514048/xFJQn5Vw_normal.jpg" TargetMode="External" /><Relationship Id="rId428" Type="http://schemas.openxmlformats.org/officeDocument/2006/relationships/hyperlink" Target="http://pbs.twimg.com/profile_images/842359855298019328/5EkwsEZN_normal.jpg" TargetMode="External" /><Relationship Id="rId429" Type="http://schemas.openxmlformats.org/officeDocument/2006/relationships/hyperlink" Target="http://pbs.twimg.com/profile_images/842359855298019328/5EkwsEZN_normal.jpg" TargetMode="External" /><Relationship Id="rId430" Type="http://schemas.openxmlformats.org/officeDocument/2006/relationships/hyperlink" Target="http://pbs.twimg.com/profile_images/489319441629736960/7IV0W1Yu_normal.jpeg" TargetMode="External" /><Relationship Id="rId431" Type="http://schemas.openxmlformats.org/officeDocument/2006/relationships/hyperlink" Target="http://pbs.twimg.com/profile_images/489319441629736960/7IV0W1Yu_normal.jpeg" TargetMode="External" /><Relationship Id="rId432" Type="http://schemas.openxmlformats.org/officeDocument/2006/relationships/hyperlink" Target="http://pbs.twimg.com/profile_images/974021215890354176/5bk5FUXf_normal.jpg" TargetMode="External" /><Relationship Id="rId433" Type="http://schemas.openxmlformats.org/officeDocument/2006/relationships/hyperlink" Target="http://pbs.twimg.com/profile_images/802975423936098304/D4XkoOnz_normal.jpg" TargetMode="External" /><Relationship Id="rId434" Type="http://schemas.openxmlformats.org/officeDocument/2006/relationships/hyperlink" Target="http://pbs.twimg.com/profile_images/776716385795895296/keO-dKTf_normal.jpg" TargetMode="External" /><Relationship Id="rId435" Type="http://schemas.openxmlformats.org/officeDocument/2006/relationships/hyperlink" Target="http://pbs.twimg.com/profile_images/776716385795895296/keO-dKTf_normal.jpg" TargetMode="External" /><Relationship Id="rId436" Type="http://schemas.openxmlformats.org/officeDocument/2006/relationships/hyperlink" Target="http://pbs.twimg.com/profile_images/1083181052351238144/u8BfKxFf_normal.jpg" TargetMode="External" /><Relationship Id="rId437" Type="http://schemas.openxmlformats.org/officeDocument/2006/relationships/hyperlink" Target="http://pbs.twimg.com/profile_images/1083181052351238144/u8BfKxFf_normal.jpg" TargetMode="External" /><Relationship Id="rId438" Type="http://schemas.openxmlformats.org/officeDocument/2006/relationships/hyperlink" Target="http://pbs.twimg.com/profile_images/854589472716890112/bYPrnwMv_normal.jpg" TargetMode="External" /><Relationship Id="rId439" Type="http://schemas.openxmlformats.org/officeDocument/2006/relationships/hyperlink" Target="http://pbs.twimg.com/profile_images/875675166524579840/hDU1RmTh_normal.jpg" TargetMode="External" /><Relationship Id="rId440" Type="http://schemas.openxmlformats.org/officeDocument/2006/relationships/hyperlink" Target="http://pbs.twimg.com/profile_images/854589472716890112/bYPrnwMv_normal.jpg" TargetMode="External" /><Relationship Id="rId441" Type="http://schemas.openxmlformats.org/officeDocument/2006/relationships/hyperlink" Target="http://pbs.twimg.com/profile_images/854589472716890112/bYPrnwMv_normal.jpg" TargetMode="External" /><Relationship Id="rId442" Type="http://schemas.openxmlformats.org/officeDocument/2006/relationships/hyperlink" Target="http://pbs.twimg.com/profile_images/664544029225320452/s_W4ACEB_normal.png" TargetMode="External" /><Relationship Id="rId443" Type="http://schemas.openxmlformats.org/officeDocument/2006/relationships/hyperlink" Target="http://pbs.twimg.com/profile_images/1055807149786439680/sQiHu-95_normal.jpg" TargetMode="External" /><Relationship Id="rId444" Type="http://schemas.openxmlformats.org/officeDocument/2006/relationships/hyperlink" Target="http://pbs.twimg.com/profile_images/664544029225320452/s_W4ACEB_normal.png" TargetMode="External" /><Relationship Id="rId445" Type="http://schemas.openxmlformats.org/officeDocument/2006/relationships/hyperlink" Target="http://pbs.twimg.com/profile_images/1055807149786439680/sQiHu-95_normal.jpg" TargetMode="External" /><Relationship Id="rId446" Type="http://schemas.openxmlformats.org/officeDocument/2006/relationships/hyperlink" Target="http://pbs.twimg.com/profile_images/899604567788331010/jtK5AwtZ_normal.jpg" TargetMode="External" /><Relationship Id="rId447" Type="http://schemas.openxmlformats.org/officeDocument/2006/relationships/hyperlink" Target="http://pbs.twimg.com/profile_images/899604567788331010/jtK5AwtZ_normal.jpg" TargetMode="External" /><Relationship Id="rId448" Type="http://schemas.openxmlformats.org/officeDocument/2006/relationships/hyperlink" Target="http://pbs.twimg.com/profile_images/762044915887042560/TqYhILhS_normal.jpg" TargetMode="External" /><Relationship Id="rId449" Type="http://schemas.openxmlformats.org/officeDocument/2006/relationships/hyperlink" Target="http://pbs.twimg.com/profile_images/762044915887042560/TqYhILhS_normal.jpg" TargetMode="External" /><Relationship Id="rId450" Type="http://schemas.openxmlformats.org/officeDocument/2006/relationships/hyperlink" Target="http://pbs.twimg.com/profile_images/3207164109/b91c4372db2f4165249a76bc85da3c9b_normal.png" TargetMode="External" /><Relationship Id="rId451" Type="http://schemas.openxmlformats.org/officeDocument/2006/relationships/hyperlink" Target="http://pbs.twimg.com/profile_images/1041920854328836096/98sNjjjH_normal.jpg" TargetMode="External" /><Relationship Id="rId452" Type="http://schemas.openxmlformats.org/officeDocument/2006/relationships/hyperlink" Target="http://pbs.twimg.com/profile_images/857808155203452928/jy5G0zmT_normal.jpg" TargetMode="External" /><Relationship Id="rId453" Type="http://schemas.openxmlformats.org/officeDocument/2006/relationships/hyperlink" Target="http://pbs.twimg.com/profile_images/857808155203452928/jy5G0zmT_normal.jpg" TargetMode="External" /><Relationship Id="rId454" Type="http://schemas.openxmlformats.org/officeDocument/2006/relationships/hyperlink" Target="http://pbs.twimg.com/profile_images/434790696633921536/Wg2qKxv4_normal.jpeg" TargetMode="External" /><Relationship Id="rId455" Type="http://schemas.openxmlformats.org/officeDocument/2006/relationships/hyperlink" Target="http://pbs.twimg.com/profile_images/1086739464125382663/EnvM1eAc_normal.jpg" TargetMode="External" /><Relationship Id="rId456" Type="http://schemas.openxmlformats.org/officeDocument/2006/relationships/hyperlink" Target="http://pbs.twimg.com/profile_images/841803825665187841/-Ok2hipH_normal.jpg" TargetMode="External" /><Relationship Id="rId457" Type="http://schemas.openxmlformats.org/officeDocument/2006/relationships/hyperlink" Target="http://pbs.twimg.com/profile_images/56071111/ciro_normal.jpg" TargetMode="External" /><Relationship Id="rId458" Type="http://schemas.openxmlformats.org/officeDocument/2006/relationships/hyperlink" Target="http://pbs.twimg.com/profile_images/56071111/ciro_normal.jpg" TargetMode="External" /><Relationship Id="rId459" Type="http://schemas.openxmlformats.org/officeDocument/2006/relationships/hyperlink" Target="http://pbs.twimg.com/profile_images/3598616155/50db18fc5c8565a3cc7fd8c7d6cf73ed_normal.jpeg" TargetMode="External" /><Relationship Id="rId460" Type="http://schemas.openxmlformats.org/officeDocument/2006/relationships/hyperlink" Target="http://pbs.twimg.com/profile_images/847511340935757824/7zTrlT8R_normal.jpg" TargetMode="External" /><Relationship Id="rId461" Type="http://schemas.openxmlformats.org/officeDocument/2006/relationships/hyperlink" Target="http://pbs.twimg.com/profile_images/2820996416/5cdddcba9eaee0880bb5d99c1e4e60cc_normal.jpeg" TargetMode="External" /><Relationship Id="rId462" Type="http://schemas.openxmlformats.org/officeDocument/2006/relationships/hyperlink" Target="http://pbs.twimg.com/profile_images/2820996416/5cdddcba9eaee0880bb5d99c1e4e60cc_normal.jpeg" TargetMode="External" /><Relationship Id="rId463" Type="http://schemas.openxmlformats.org/officeDocument/2006/relationships/hyperlink" Target="http://pbs.twimg.com/profile_images/2820996416/5cdddcba9eaee0880bb5d99c1e4e60cc_normal.jpeg" TargetMode="External" /><Relationship Id="rId464" Type="http://schemas.openxmlformats.org/officeDocument/2006/relationships/hyperlink" Target="http://pbs.twimg.com/profile_images/1025090581939347456/7d3_UhBS_normal.jpg" TargetMode="External" /><Relationship Id="rId465" Type="http://schemas.openxmlformats.org/officeDocument/2006/relationships/hyperlink" Target="http://pbs.twimg.com/profile_images/720332841305812992/Raq_tVbf_normal.jpg" TargetMode="External" /><Relationship Id="rId466" Type="http://schemas.openxmlformats.org/officeDocument/2006/relationships/hyperlink" Target="https://pbs.twimg.com/media/DtqXfFJXQAEDItp.jpg" TargetMode="External" /><Relationship Id="rId467" Type="http://schemas.openxmlformats.org/officeDocument/2006/relationships/hyperlink" Target="http://pbs.twimg.com/profile_images/1040612291782344704/jVkDqFUv_normal.jpg" TargetMode="External" /><Relationship Id="rId468" Type="http://schemas.openxmlformats.org/officeDocument/2006/relationships/hyperlink" Target="http://pbs.twimg.com/profile_images/1017632076106002432/jDamgkFp_normal.jpg" TargetMode="External" /><Relationship Id="rId469" Type="http://schemas.openxmlformats.org/officeDocument/2006/relationships/hyperlink" Target="http://pbs.twimg.com/profile_images/71044209/jmh_dot_normal.jpg" TargetMode="External" /><Relationship Id="rId470" Type="http://schemas.openxmlformats.org/officeDocument/2006/relationships/hyperlink" Target="http://pbs.twimg.com/profile_images/634559746830266368/DSL2nEU0_normal.png" TargetMode="External" /><Relationship Id="rId471" Type="http://schemas.openxmlformats.org/officeDocument/2006/relationships/hyperlink" Target="http://pbs.twimg.com/profile_images/921869485425885184/UXTl2-ZN_normal.jpg" TargetMode="External" /><Relationship Id="rId472" Type="http://schemas.openxmlformats.org/officeDocument/2006/relationships/hyperlink" Target="http://pbs.twimg.com/profile_images/921869485425885184/UXTl2-ZN_normal.jpg" TargetMode="External" /><Relationship Id="rId473" Type="http://schemas.openxmlformats.org/officeDocument/2006/relationships/hyperlink" Target="http://pbs.twimg.com/profile_images/921869485425885184/UXTl2-ZN_normal.jpg" TargetMode="External" /><Relationship Id="rId474" Type="http://schemas.openxmlformats.org/officeDocument/2006/relationships/hyperlink" Target="https://pbs.twimg.com/tweet_video_thumb/DxB1hznV4AEFikm.jpg" TargetMode="External" /><Relationship Id="rId475" Type="http://schemas.openxmlformats.org/officeDocument/2006/relationships/hyperlink" Target="http://pbs.twimg.com/profile_images/474959031799279616/dEaeLzrt_normal.jpeg" TargetMode="External" /><Relationship Id="rId476" Type="http://schemas.openxmlformats.org/officeDocument/2006/relationships/hyperlink" Target="https://pbs.twimg.com/media/DwItRhLX4AE8IiH.jpg" TargetMode="External" /><Relationship Id="rId477" Type="http://schemas.openxmlformats.org/officeDocument/2006/relationships/hyperlink" Target="http://pbs.twimg.com/profile_images/1080931629080559616/xr5EVh88_normal.jpg" TargetMode="External" /><Relationship Id="rId478" Type="http://schemas.openxmlformats.org/officeDocument/2006/relationships/hyperlink" Target="http://pbs.twimg.com/profile_images/1080931629080559616/xr5EVh88_normal.jpg" TargetMode="External" /><Relationship Id="rId479" Type="http://schemas.openxmlformats.org/officeDocument/2006/relationships/hyperlink" Target="http://pbs.twimg.com/profile_images/1080931629080559616/xr5EVh88_normal.jpg" TargetMode="External" /><Relationship Id="rId480" Type="http://schemas.openxmlformats.org/officeDocument/2006/relationships/hyperlink" Target="http://pbs.twimg.com/profile_images/3474772286/95b2195f86920394d9b2e1b0fd86276c_normal.jpeg" TargetMode="External" /><Relationship Id="rId481" Type="http://schemas.openxmlformats.org/officeDocument/2006/relationships/hyperlink" Target="http://pbs.twimg.com/profile_images/3474772286/95b2195f86920394d9b2e1b0fd86276c_normal.jpeg" TargetMode="External" /><Relationship Id="rId482" Type="http://schemas.openxmlformats.org/officeDocument/2006/relationships/hyperlink" Target="http://abs.twimg.com/sticky/default_profile_images/default_profile_normal.png" TargetMode="External" /><Relationship Id="rId483" Type="http://schemas.openxmlformats.org/officeDocument/2006/relationships/hyperlink" Target="http://abs.twimg.com/sticky/default_profile_images/default_profile_normal.png" TargetMode="External" /><Relationship Id="rId484" Type="http://schemas.openxmlformats.org/officeDocument/2006/relationships/hyperlink" Target="https://pbs.twimg.com/media/Dwi-IH8XgAALn4i.jpg" TargetMode="External" /><Relationship Id="rId485" Type="http://schemas.openxmlformats.org/officeDocument/2006/relationships/hyperlink" Target="http://pbs.twimg.com/profile_images/826802386442342400/ChCqD4xd_normal.jpg" TargetMode="External" /><Relationship Id="rId486" Type="http://schemas.openxmlformats.org/officeDocument/2006/relationships/hyperlink" Target="https://pbs.twimg.com/media/DwItRhLX4AE8IiH.jpg" TargetMode="External" /><Relationship Id="rId487" Type="http://schemas.openxmlformats.org/officeDocument/2006/relationships/hyperlink" Target="https://pbs.twimg.com/media/Dwi-IH8XgAALn4i.jpg" TargetMode="External" /><Relationship Id="rId488" Type="http://schemas.openxmlformats.org/officeDocument/2006/relationships/hyperlink" Target="http://pbs.twimg.com/profile_images/271273236/me_laughing_cropped_normal.jpg" TargetMode="External" /><Relationship Id="rId489" Type="http://schemas.openxmlformats.org/officeDocument/2006/relationships/hyperlink" Target="http://pbs.twimg.com/profile_images/271273236/me_laughing_cropped_normal.jpg" TargetMode="External" /><Relationship Id="rId490" Type="http://schemas.openxmlformats.org/officeDocument/2006/relationships/hyperlink" Target="http://pbs.twimg.com/profile_images/271273236/me_laughing_cropped_normal.jpg" TargetMode="External" /><Relationship Id="rId491" Type="http://schemas.openxmlformats.org/officeDocument/2006/relationships/hyperlink" Target="http://pbs.twimg.com/profile_images/271273236/me_laughing_cropped_normal.jpg" TargetMode="External" /><Relationship Id="rId492" Type="http://schemas.openxmlformats.org/officeDocument/2006/relationships/hyperlink" Target="http://pbs.twimg.com/profile_images/1013890597130678272/5jpCxyxV_normal.jpg" TargetMode="External" /><Relationship Id="rId493" Type="http://schemas.openxmlformats.org/officeDocument/2006/relationships/hyperlink" Target="http://pbs.twimg.com/profile_images/740987221986140160/X4-KMqqS_normal.jpg" TargetMode="External" /><Relationship Id="rId494" Type="http://schemas.openxmlformats.org/officeDocument/2006/relationships/hyperlink" Target="http://pbs.twimg.com/profile_images/740987221986140160/X4-KMqqS_normal.jpg" TargetMode="External" /><Relationship Id="rId495" Type="http://schemas.openxmlformats.org/officeDocument/2006/relationships/hyperlink" Target="http://pbs.twimg.com/profile_images/740987221986140160/X4-KMqqS_normal.jpg" TargetMode="External" /><Relationship Id="rId496" Type="http://schemas.openxmlformats.org/officeDocument/2006/relationships/hyperlink" Target="http://pbs.twimg.com/profile_images/740987221986140160/X4-KMqqS_normal.jpg" TargetMode="External" /><Relationship Id="rId497" Type="http://schemas.openxmlformats.org/officeDocument/2006/relationships/hyperlink" Target="http://pbs.twimg.com/profile_images/1080257988667924480/BdoM0PoR_normal.jpg" TargetMode="External" /><Relationship Id="rId498" Type="http://schemas.openxmlformats.org/officeDocument/2006/relationships/hyperlink" Target="http://pbs.twimg.com/profile_images/1003686168611950593/8oN71uTl_normal.jpg" TargetMode="External" /><Relationship Id="rId499" Type="http://schemas.openxmlformats.org/officeDocument/2006/relationships/hyperlink" Target="http://pbs.twimg.com/profile_images/1003686168611950593/8oN71uTl_normal.jpg" TargetMode="External" /><Relationship Id="rId500" Type="http://schemas.openxmlformats.org/officeDocument/2006/relationships/hyperlink" Target="http://pbs.twimg.com/profile_images/1003686168611950593/8oN71uTl_normal.jpg" TargetMode="External" /><Relationship Id="rId501" Type="http://schemas.openxmlformats.org/officeDocument/2006/relationships/hyperlink" Target="http://pbs.twimg.com/profile_images/448601634868703232/9gpvw5LT_normal.jpeg" TargetMode="External" /><Relationship Id="rId502" Type="http://schemas.openxmlformats.org/officeDocument/2006/relationships/hyperlink" Target="http://pbs.twimg.com/profile_images/448601634868703232/9gpvw5LT_normal.jpeg" TargetMode="External" /><Relationship Id="rId503" Type="http://schemas.openxmlformats.org/officeDocument/2006/relationships/hyperlink" Target="http://pbs.twimg.com/profile_images/448601634868703232/9gpvw5LT_normal.jpeg" TargetMode="External" /><Relationship Id="rId504" Type="http://schemas.openxmlformats.org/officeDocument/2006/relationships/hyperlink" Target="http://pbs.twimg.com/profile_images/886068542814142466/d8MwVvAT_normal.jpg" TargetMode="External" /><Relationship Id="rId505" Type="http://schemas.openxmlformats.org/officeDocument/2006/relationships/hyperlink" Target="http://pbs.twimg.com/profile_images/886068542814142466/d8MwVvAT_normal.jpg" TargetMode="External" /><Relationship Id="rId506" Type="http://schemas.openxmlformats.org/officeDocument/2006/relationships/hyperlink" Target="http://pbs.twimg.com/profile_images/886068542814142466/d8MwVvAT_normal.jpg" TargetMode="External" /><Relationship Id="rId507" Type="http://schemas.openxmlformats.org/officeDocument/2006/relationships/hyperlink" Target="http://pbs.twimg.com/profile_images/886068542814142466/d8MwVvAT_normal.jpg" TargetMode="External" /><Relationship Id="rId508" Type="http://schemas.openxmlformats.org/officeDocument/2006/relationships/hyperlink" Target="http://pbs.twimg.com/profile_images/1016695539688079360/1rkdqLH7_normal.jpg" TargetMode="External" /><Relationship Id="rId509" Type="http://schemas.openxmlformats.org/officeDocument/2006/relationships/hyperlink" Target="http://pbs.twimg.com/profile_images/1016695539688079360/1rkdqLH7_normal.jpg" TargetMode="External" /><Relationship Id="rId510" Type="http://schemas.openxmlformats.org/officeDocument/2006/relationships/hyperlink" Target="http://pbs.twimg.com/profile_images/671150283825659904/RZXms1Mj_normal.png" TargetMode="External" /><Relationship Id="rId511" Type="http://schemas.openxmlformats.org/officeDocument/2006/relationships/hyperlink" Target="http://pbs.twimg.com/profile_images/1065008527612227585/8WF69gPM_normal.jpg" TargetMode="External" /><Relationship Id="rId512" Type="http://schemas.openxmlformats.org/officeDocument/2006/relationships/hyperlink" Target="http://pbs.twimg.com/profile_images/786284438103687168/gzSIGiuW_normal.jpg" TargetMode="External" /><Relationship Id="rId513" Type="http://schemas.openxmlformats.org/officeDocument/2006/relationships/hyperlink" Target="http://pbs.twimg.com/profile_images/786284438103687168/gzSIGiuW_normal.jpg" TargetMode="External" /><Relationship Id="rId514" Type="http://schemas.openxmlformats.org/officeDocument/2006/relationships/hyperlink" Target="http://pbs.twimg.com/profile_images/1086264686880927744/lFhRHMK6_normal.jpg" TargetMode="External" /><Relationship Id="rId515" Type="http://schemas.openxmlformats.org/officeDocument/2006/relationships/hyperlink" Target="http://pbs.twimg.com/profile_images/1037816883288756224/SgRkY7GO_normal.jpg" TargetMode="External" /><Relationship Id="rId516" Type="http://schemas.openxmlformats.org/officeDocument/2006/relationships/hyperlink" Target="http://pbs.twimg.com/profile_images/1080238523096203265/FpBawGT6_normal.jpg" TargetMode="External" /><Relationship Id="rId517" Type="http://schemas.openxmlformats.org/officeDocument/2006/relationships/hyperlink" Target="http://pbs.twimg.com/profile_images/824257996779876353/aHhldVI6_normal.jpg" TargetMode="External" /><Relationship Id="rId518" Type="http://schemas.openxmlformats.org/officeDocument/2006/relationships/hyperlink" Target="http://pbs.twimg.com/profile_images/1061349113185296384/ctosgTKW_normal.jpg" TargetMode="External" /><Relationship Id="rId519" Type="http://schemas.openxmlformats.org/officeDocument/2006/relationships/hyperlink" Target="http://pbs.twimg.com/profile_images/976752327154716672/Ljxkkqgr_normal.jpg" TargetMode="External" /><Relationship Id="rId520" Type="http://schemas.openxmlformats.org/officeDocument/2006/relationships/hyperlink" Target="http://pbs.twimg.com/profile_images/657481529631842304/VwnYqhxb_normal.jpg" TargetMode="External" /><Relationship Id="rId521" Type="http://schemas.openxmlformats.org/officeDocument/2006/relationships/hyperlink" Target="http://pbs.twimg.com/profile_images/1085705101820321792/AiGEqLMa_normal.jpg" TargetMode="External" /><Relationship Id="rId522" Type="http://schemas.openxmlformats.org/officeDocument/2006/relationships/hyperlink" Target="http://pbs.twimg.com/profile_images/982080909720604672/AVNa53rG_normal.jpg" TargetMode="External" /><Relationship Id="rId523" Type="http://schemas.openxmlformats.org/officeDocument/2006/relationships/hyperlink" Target="http://pbs.twimg.com/profile_images/1083502867795849216/9k_u6jJK_normal.jpg" TargetMode="External" /><Relationship Id="rId524" Type="http://schemas.openxmlformats.org/officeDocument/2006/relationships/hyperlink" Target="http://pbs.twimg.com/profile_images/1069362777741914112/dWBT4QZf_normal.jpg" TargetMode="External" /><Relationship Id="rId525" Type="http://schemas.openxmlformats.org/officeDocument/2006/relationships/hyperlink" Target="http://pbs.twimg.com/profile_images/985180446156869632/kx9bBCC4_normal.jpg" TargetMode="External" /><Relationship Id="rId526" Type="http://schemas.openxmlformats.org/officeDocument/2006/relationships/hyperlink" Target="https://pbs.twimg.com/media/DgqBO7ZV4AIO58d.jpg" TargetMode="External" /><Relationship Id="rId527" Type="http://schemas.openxmlformats.org/officeDocument/2006/relationships/hyperlink" Target="https://pbs.twimg.com/media/DgqBO7ZV4AIO58d.jpg" TargetMode="External" /><Relationship Id="rId528" Type="http://schemas.openxmlformats.org/officeDocument/2006/relationships/hyperlink" Target="https://pbs.twimg.com/media/DwGR_8dX0AUIiOA.jpg" TargetMode="External" /><Relationship Id="rId529" Type="http://schemas.openxmlformats.org/officeDocument/2006/relationships/hyperlink" Target="https://pbs.twimg.com/media/DwItRhLX4AE8IiH.jpg" TargetMode="External" /><Relationship Id="rId530" Type="http://schemas.openxmlformats.org/officeDocument/2006/relationships/hyperlink" Target="http://pbs.twimg.com/profile_images/378800000483599363/a84a437b0f1ee726343a6bb2cbae1124_normal.png" TargetMode="External" /><Relationship Id="rId531" Type="http://schemas.openxmlformats.org/officeDocument/2006/relationships/hyperlink" Target="https://pbs.twimg.com/media/Dwi-IH8XgAALn4i.jpg" TargetMode="External" /><Relationship Id="rId532" Type="http://schemas.openxmlformats.org/officeDocument/2006/relationships/hyperlink" Target="http://pbs.twimg.com/profile_images/378800000483599363/a84a437b0f1ee726343a6bb2cbae1124_normal.png" TargetMode="External" /><Relationship Id="rId533" Type="http://schemas.openxmlformats.org/officeDocument/2006/relationships/hyperlink" Target="http://pbs.twimg.com/profile_images/378800000483599363/a84a437b0f1ee726343a6bb2cbae1124_normal.png" TargetMode="External" /><Relationship Id="rId534" Type="http://schemas.openxmlformats.org/officeDocument/2006/relationships/hyperlink" Target="http://pbs.twimg.com/profile_images/378800000483599363/a84a437b0f1ee726343a6bb2cbae1124_normal.png" TargetMode="External" /><Relationship Id="rId535" Type="http://schemas.openxmlformats.org/officeDocument/2006/relationships/hyperlink" Target="https://pbs.twimg.com/media/DwGR_8dX0AUIiOA.jpg" TargetMode="External" /><Relationship Id="rId536" Type="http://schemas.openxmlformats.org/officeDocument/2006/relationships/hyperlink" Target="https://pbs.twimg.com/media/DwGR_8dX0AUIiOA.jpg" TargetMode="External" /><Relationship Id="rId537" Type="http://schemas.openxmlformats.org/officeDocument/2006/relationships/hyperlink" Target="https://pbs.twimg.com/media/DwGR_8dX0AUIiOA.jpg" TargetMode="External" /><Relationship Id="rId538" Type="http://schemas.openxmlformats.org/officeDocument/2006/relationships/hyperlink" Target="https://pbs.twimg.com/media/DwGR_8dX0AUIiOA.jpg" TargetMode="External" /><Relationship Id="rId539" Type="http://schemas.openxmlformats.org/officeDocument/2006/relationships/hyperlink" Target="http://pbs.twimg.com/profile_images/1080582273764917253/2LRt2lRe_normal.jpg" TargetMode="External" /><Relationship Id="rId540" Type="http://schemas.openxmlformats.org/officeDocument/2006/relationships/hyperlink" Target="http://pbs.twimg.com/profile_images/1080582273764917253/2LRt2lRe_normal.jpg" TargetMode="External" /><Relationship Id="rId541" Type="http://schemas.openxmlformats.org/officeDocument/2006/relationships/hyperlink" Target="http://pbs.twimg.com/profile_images/876913351158362112/2RJy5c_U_normal.jpg" TargetMode="External" /><Relationship Id="rId542" Type="http://schemas.openxmlformats.org/officeDocument/2006/relationships/hyperlink" Target="http://pbs.twimg.com/profile_images/633957468528373761/mD-uuuWj_normal.jpg" TargetMode="External" /><Relationship Id="rId543" Type="http://schemas.openxmlformats.org/officeDocument/2006/relationships/hyperlink" Target="https://pbs.twimg.com/media/DgqBO7ZV4AIO58d.jpg" TargetMode="External" /><Relationship Id="rId544" Type="http://schemas.openxmlformats.org/officeDocument/2006/relationships/hyperlink" Target="http://pbs.twimg.com/profile_images/876913351158362112/2RJy5c_U_normal.jpg" TargetMode="External" /><Relationship Id="rId545" Type="http://schemas.openxmlformats.org/officeDocument/2006/relationships/hyperlink" Target="http://pbs.twimg.com/profile_images/876913351158362112/2RJy5c_U_normal.jpg" TargetMode="External" /><Relationship Id="rId546" Type="http://schemas.openxmlformats.org/officeDocument/2006/relationships/hyperlink" Target="http://pbs.twimg.com/profile_images/876913351158362112/2RJy5c_U_normal.jpg" TargetMode="External" /><Relationship Id="rId547" Type="http://schemas.openxmlformats.org/officeDocument/2006/relationships/hyperlink" Target="http://pbs.twimg.com/profile_images/876913351158362112/2RJy5c_U_normal.jpg" TargetMode="External" /><Relationship Id="rId548" Type="http://schemas.openxmlformats.org/officeDocument/2006/relationships/hyperlink" Target="http://pbs.twimg.com/profile_images/876913351158362112/2RJy5c_U_normal.jpg" TargetMode="External" /><Relationship Id="rId549" Type="http://schemas.openxmlformats.org/officeDocument/2006/relationships/hyperlink" Target="http://pbs.twimg.com/profile_images/3784636880/4bffb4418b1a1f24b1d2fae45c11c7ad_normal.jpeg" TargetMode="External" /><Relationship Id="rId550" Type="http://schemas.openxmlformats.org/officeDocument/2006/relationships/hyperlink" Target="http://pbs.twimg.com/profile_images/1056019068623433728/VfP7hWLl_normal.jpg" TargetMode="External" /><Relationship Id="rId551" Type="http://schemas.openxmlformats.org/officeDocument/2006/relationships/hyperlink" Target="http://pbs.twimg.com/profile_images/1056019068623433728/VfP7hWLl_normal.jpg" TargetMode="External" /><Relationship Id="rId552" Type="http://schemas.openxmlformats.org/officeDocument/2006/relationships/hyperlink" Target="https://pbs.twimg.com/media/DyLnv_hWsAUcloi.jpg" TargetMode="External" /><Relationship Id="rId553" Type="http://schemas.openxmlformats.org/officeDocument/2006/relationships/hyperlink" Target="http://pbs.twimg.com/profile_images/1100556856/twitt_pic_normal.jpg" TargetMode="External" /><Relationship Id="rId554" Type="http://schemas.openxmlformats.org/officeDocument/2006/relationships/hyperlink" Target="http://pbs.twimg.com/profile_images/1100556856/twitt_pic_normal.jpg" TargetMode="External" /><Relationship Id="rId555" Type="http://schemas.openxmlformats.org/officeDocument/2006/relationships/hyperlink" Target="http://pbs.twimg.com/profile_images/581053755405131777/gkWWSDIP_normal.jpg" TargetMode="External" /><Relationship Id="rId556" Type="http://schemas.openxmlformats.org/officeDocument/2006/relationships/hyperlink" Target="http://pbs.twimg.com/profile_images/903344761343541249/M1cKZg2S_normal.jpg" TargetMode="External" /><Relationship Id="rId557" Type="http://schemas.openxmlformats.org/officeDocument/2006/relationships/hyperlink" Target="http://pbs.twimg.com/profile_images/903344761343541249/M1cKZg2S_normal.jpg" TargetMode="External" /><Relationship Id="rId558" Type="http://schemas.openxmlformats.org/officeDocument/2006/relationships/hyperlink" Target="http://pbs.twimg.com/profile_images/903344761343541249/M1cKZg2S_normal.jpg" TargetMode="External" /><Relationship Id="rId559" Type="http://schemas.openxmlformats.org/officeDocument/2006/relationships/hyperlink" Target="http://pbs.twimg.com/profile_images/1089267553178808320/h38x4Wmo_normal.jpg" TargetMode="External" /><Relationship Id="rId560" Type="http://schemas.openxmlformats.org/officeDocument/2006/relationships/hyperlink" Target="http://pbs.twimg.com/profile_images/1089267553178808320/h38x4Wmo_normal.jpg" TargetMode="External" /><Relationship Id="rId561" Type="http://schemas.openxmlformats.org/officeDocument/2006/relationships/hyperlink" Target="http://pbs.twimg.com/profile_images/1074878911962443776/GzUtUN0a_normal.jpg" TargetMode="External" /><Relationship Id="rId562" Type="http://schemas.openxmlformats.org/officeDocument/2006/relationships/hyperlink" Target="http://pbs.twimg.com/profile_images/1010530295538438144/b84XuMkU_normal.jpg" TargetMode="External" /><Relationship Id="rId563" Type="http://schemas.openxmlformats.org/officeDocument/2006/relationships/hyperlink" Target="http://pbs.twimg.com/profile_images/847827739793129472/GSuyFTe1_normal.jpg" TargetMode="External" /><Relationship Id="rId564" Type="http://schemas.openxmlformats.org/officeDocument/2006/relationships/hyperlink" Target="http://pbs.twimg.com/profile_images/1759354147/perfil_normal.jpg" TargetMode="External" /><Relationship Id="rId565" Type="http://schemas.openxmlformats.org/officeDocument/2006/relationships/hyperlink" Target="http://pbs.twimg.com/profile_images/1004723423501869057/IZw-_1Yz_normal.jpg" TargetMode="External" /><Relationship Id="rId566" Type="http://schemas.openxmlformats.org/officeDocument/2006/relationships/hyperlink" Target="http://pbs.twimg.com/profile_images/827005448662372353/CR5bb3U0_normal.jpg" TargetMode="External" /><Relationship Id="rId567" Type="http://schemas.openxmlformats.org/officeDocument/2006/relationships/hyperlink" Target="http://pbs.twimg.com/profile_images/827005448662372353/CR5bb3U0_normal.jpg" TargetMode="External" /><Relationship Id="rId568" Type="http://schemas.openxmlformats.org/officeDocument/2006/relationships/hyperlink" Target="http://pbs.twimg.com/profile_images/1011818295916417025/P1CkbdYi_normal.jpg" TargetMode="External" /><Relationship Id="rId569" Type="http://schemas.openxmlformats.org/officeDocument/2006/relationships/hyperlink" Target="http://pbs.twimg.com/profile_images/1011818295916417025/P1CkbdYi_normal.jpg" TargetMode="External" /><Relationship Id="rId570" Type="http://schemas.openxmlformats.org/officeDocument/2006/relationships/hyperlink" Target="http://pbs.twimg.com/profile_images/637739226/matthew-barney-c-3_normal.gif" TargetMode="External" /><Relationship Id="rId571" Type="http://schemas.openxmlformats.org/officeDocument/2006/relationships/hyperlink" Target="http://pbs.twimg.com/profile_images/875269401309609984/TnaDhUpt_normal.jpg" TargetMode="External" /><Relationship Id="rId572" Type="http://schemas.openxmlformats.org/officeDocument/2006/relationships/hyperlink" Target="http://pbs.twimg.com/profile_images/881952411732119552/qQPSxV5Z_normal.jpg" TargetMode="External" /><Relationship Id="rId573" Type="http://schemas.openxmlformats.org/officeDocument/2006/relationships/hyperlink" Target="http://pbs.twimg.com/profile_images/1083333523392602112/YUSrahyh_normal.jpg" TargetMode="External" /><Relationship Id="rId574" Type="http://schemas.openxmlformats.org/officeDocument/2006/relationships/hyperlink" Target="http://pbs.twimg.com/profile_images/1249381366/Ognyanova-200px_normal.png" TargetMode="External" /><Relationship Id="rId575" Type="http://schemas.openxmlformats.org/officeDocument/2006/relationships/hyperlink" Target="https://pbs.twimg.com/media/DylowmjWoAMxqSO.jpg" TargetMode="External" /><Relationship Id="rId576" Type="http://schemas.openxmlformats.org/officeDocument/2006/relationships/hyperlink" Target="https://pbs.twimg.com/media/DylqkAbXQAkNJ6M.jpg" TargetMode="External" /><Relationship Id="rId577" Type="http://schemas.openxmlformats.org/officeDocument/2006/relationships/hyperlink" Target="http://pbs.twimg.com/profile_images/644128014448611328/l2zQ_CS-_normal.jpg" TargetMode="External" /><Relationship Id="rId578" Type="http://schemas.openxmlformats.org/officeDocument/2006/relationships/hyperlink" Target="http://pbs.twimg.com/profile_images/644128014448611328/l2zQ_CS-_normal.jpg" TargetMode="External" /><Relationship Id="rId579" Type="http://schemas.openxmlformats.org/officeDocument/2006/relationships/hyperlink" Target="http://pbs.twimg.com/profile_images/778550735432740864/_n29W_8Q_normal.jpg" TargetMode="External" /><Relationship Id="rId580" Type="http://schemas.openxmlformats.org/officeDocument/2006/relationships/hyperlink" Target="http://pbs.twimg.com/profile_images/618336146456588288/Px9EsoAk_normal.png" TargetMode="External" /><Relationship Id="rId581" Type="http://schemas.openxmlformats.org/officeDocument/2006/relationships/hyperlink" Target="http://pbs.twimg.com/profile_images/1092700982616633344/6cWgFFXF_normal.jpg" TargetMode="External" /><Relationship Id="rId582" Type="http://schemas.openxmlformats.org/officeDocument/2006/relationships/hyperlink" Target="http://pbs.twimg.com/profile_images/1088059158677606401/4cSuukf5_normal.jpg" TargetMode="External" /><Relationship Id="rId583" Type="http://schemas.openxmlformats.org/officeDocument/2006/relationships/hyperlink" Target="http://pbs.twimg.com/profile_images/2531439758/idki1at8oapk17t6nwo9_normal.jpeg" TargetMode="External" /><Relationship Id="rId584" Type="http://schemas.openxmlformats.org/officeDocument/2006/relationships/hyperlink" Target="http://pbs.twimg.com/profile_images/661230489357967360/HB3vsn3O_normal.jpg" TargetMode="External" /><Relationship Id="rId585" Type="http://schemas.openxmlformats.org/officeDocument/2006/relationships/hyperlink" Target="http://pbs.twimg.com/profile_images/426136263960190976/AuCq7Rhs_normal.jpeg" TargetMode="External" /><Relationship Id="rId586" Type="http://schemas.openxmlformats.org/officeDocument/2006/relationships/hyperlink" Target="http://pbs.twimg.com/profile_images/765687785219039233/w5bRXIYM_normal.jpg" TargetMode="External" /><Relationship Id="rId587" Type="http://schemas.openxmlformats.org/officeDocument/2006/relationships/hyperlink" Target="http://pbs.twimg.com/profile_images/693173481853341696/24DGCmiT_normal.jpg" TargetMode="External" /><Relationship Id="rId588" Type="http://schemas.openxmlformats.org/officeDocument/2006/relationships/hyperlink" Target="http://pbs.twimg.com/profile_images/743650756272791554/hERghFWK_normal.jpg" TargetMode="External" /><Relationship Id="rId589" Type="http://schemas.openxmlformats.org/officeDocument/2006/relationships/hyperlink" Target="https://pbs.twimg.com/tweet_video_thumb/Dyuo_1fX0AIAb-K.jpg" TargetMode="External" /><Relationship Id="rId590" Type="http://schemas.openxmlformats.org/officeDocument/2006/relationships/hyperlink" Target="https://pbs.twimg.com/tweet_video_thumb/DyussXFXQAElGBR.jpg" TargetMode="External" /><Relationship Id="rId591" Type="http://schemas.openxmlformats.org/officeDocument/2006/relationships/hyperlink" Target="http://pbs.twimg.com/profile_images/871773431859163137/rNNq2N8U_normal.jpg" TargetMode="External" /><Relationship Id="rId592" Type="http://schemas.openxmlformats.org/officeDocument/2006/relationships/hyperlink" Target="http://pbs.twimg.com/profile_images/418446298451152896/V5OC7NkG_normal.jpeg" TargetMode="External" /><Relationship Id="rId593" Type="http://schemas.openxmlformats.org/officeDocument/2006/relationships/hyperlink" Target="http://pbs.twimg.com/profile_images/705052513058340864/NNC3iMW1_normal.jpg" TargetMode="External" /><Relationship Id="rId594" Type="http://schemas.openxmlformats.org/officeDocument/2006/relationships/hyperlink" Target="http://pbs.twimg.com/profile_images/803963513362333696/BTZMglPu_normal.jpg" TargetMode="External" /><Relationship Id="rId595" Type="http://schemas.openxmlformats.org/officeDocument/2006/relationships/hyperlink" Target="http://pbs.twimg.com/profile_images/1052819133702770688/KFA7JUlu_normal.jpg" TargetMode="External" /><Relationship Id="rId596" Type="http://schemas.openxmlformats.org/officeDocument/2006/relationships/hyperlink" Target="http://pbs.twimg.com/profile_images/697412097731383296/_9_iV4T2_normal.png" TargetMode="External" /><Relationship Id="rId597" Type="http://schemas.openxmlformats.org/officeDocument/2006/relationships/hyperlink" Target="http://pbs.twimg.com/profile_images/697412097731383296/_9_iV4T2_normal.png" TargetMode="External" /><Relationship Id="rId598" Type="http://schemas.openxmlformats.org/officeDocument/2006/relationships/hyperlink" Target="http://pbs.twimg.com/profile_images/771679248868372480/3cE3rr3z_normal.jpg" TargetMode="External" /><Relationship Id="rId599" Type="http://schemas.openxmlformats.org/officeDocument/2006/relationships/hyperlink" Target="http://pbs.twimg.com/profile_images/771679248868372480/3cE3rr3z_normal.jpg" TargetMode="External" /><Relationship Id="rId600" Type="http://schemas.openxmlformats.org/officeDocument/2006/relationships/hyperlink" Target="http://pbs.twimg.com/profile_images/771679248868372480/3cE3rr3z_normal.jpg" TargetMode="External" /><Relationship Id="rId601" Type="http://schemas.openxmlformats.org/officeDocument/2006/relationships/hyperlink" Target="http://pbs.twimg.com/profile_images/569355142785294336/E-_AQX7r_normal.jpeg" TargetMode="External" /><Relationship Id="rId602" Type="http://schemas.openxmlformats.org/officeDocument/2006/relationships/hyperlink" Target="http://pbs.twimg.com/profile_images/569355142785294336/E-_AQX7r_normal.jpeg" TargetMode="External" /><Relationship Id="rId603" Type="http://schemas.openxmlformats.org/officeDocument/2006/relationships/hyperlink" Target="http://pbs.twimg.com/profile_images/569355142785294336/E-_AQX7r_normal.jpeg" TargetMode="External" /><Relationship Id="rId604" Type="http://schemas.openxmlformats.org/officeDocument/2006/relationships/hyperlink" Target="http://pbs.twimg.com/profile_images/925374463188918273/G4fKrzyv_normal.jpg" TargetMode="External" /><Relationship Id="rId605" Type="http://schemas.openxmlformats.org/officeDocument/2006/relationships/hyperlink" Target="http://pbs.twimg.com/profile_images/925374463188918273/G4fKrzyv_normal.jpg" TargetMode="External" /><Relationship Id="rId606" Type="http://schemas.openxmlformats.org/officeDocument/2006/relationships/hyperlink" Target="http://pbs.twimg.com/profile_images/1071427852007030784/RP-5rUYj_normal.jpg" TargetMode="External" /><Relationship Id="rId607" Type="http://schemas.openxmlformats.org/officeDocument/2006/relationships/hyperlink" Target="http://pbs.twimg.com/profile_images/1071427852007030784/RP-5rUYj_normal.jpg" TargetMode="External" /><Relationship Id="rId608" Type="http://schemas.openxmlformats.org/officeDocument/2006/relationships/hyperlink" Target="http://pbs.twimg.com/profile_images/1071427852007030784/RP-5rUYj_normal.jpg" TargetMode="External" /><Relationship Id="rId609" Type="http://schemas.openxmlformats.org/officeDocument/2006/relationships/hyperlink" Target="http://pbs.twimg.com/profile_images/988087981859901441/WW_mnYT2_normal.jpg" TargetMode="External" /><Relationship Id="rId610" Type="http://schemas.openxmlformats.org/officeDocument/2006/relationships/hyperlink" Target="http://pbs.twimg.com/profile_images/988087981859901441/WW_mnYT2_normal.jpg" TargetMode="External" /><Relationship Id="rId611" Type="http://schemas.openxmlformats.org/officeDocument/2006/relationships/hyperlink" Target="http://pbs.twimg.com/profile_images/988087981859901441/WW_mnYT2_normal.jpg" TargetMode="External" /><Relationship Id="rId612" Type="http://schemas.openxmlformats.org/officeDocument/2006/relationships/hyperlink" Target="http://pbs.twimg.com/profile_images/994265746506215425/7IBlLvHh_normal.jpg" TargetMode="External" /><Relationship Id="rId613" Type="http://schemas.openxmlformats.org/officeDocument/2006/relationships/hyperlink" Target="http://pbs.twimg.com/profile_images/958968782189457411/rPh0Z7Tp_normal.jpg" TargetMode="External" /><Relationship Id="rId614" Type="http://schemas.openxmlformats.org/officeDocument/2006/relationships/hyperlink" Target="http://pbs.twimg.com/profile_images/958968782189457411/rPh0Z7Tp_normal.jpg" TargetMode="External" /><Relationship Id="rId615" Type="http://schemas.openxmlformats.org/officeDocument/2006/relationships/hyperlink" Target="http://pbs.twimg.com/profile_images/958968782189457411/rPh0Z7Tp_normal.jpg" TargetMode="External" /><Relationship Id="rId616" Type="http://schemas.openxmlformats.org/officeDocument/2006/relationships/hyperlink" Target="http://pbs.twimg.com/profile_images/1048642290162573312/1RYEYqkr_normal.jpg" TargetMode="External" /><Relationship Id="rId617" Type="http://schemas.openxmlformats.org/officeDocument/2006/relationships/hyperlink" Target="http://pbs.twimg.com/profile_images/1048642290162573312/1RYEYqkr_normal.jpg" TargetMode="External" /><Relationship Id="rId618" Type="http://schemas.openxmlformats.org/officeDocument/2006/relationships/hyperlink" Target="http://pbs.twimg.com/profile_images/498518381478178817/SA9ZJGVH_normal.jpeg" TargetMode="External" /><Relationship Id="rId619" Type="http://schemas.openxmlformats.org/officeDocument/2006/relationships/hyperlink" Target="http://pbs.twimg.com/profile_images/498518381478178817/SA9ZJGVH_normal.jpeg" TargetMode="External" /><Relationship Id="rId620" Type="http://schemas.openxmlformats.org/officeDocument/2006/relationships/hyperlink" Target="http://pbs.twimg.com/profile_images/1020289516563648512/xUS013oN_normal.jpg" TargetMode="External" /><Relationship Id="rId621" Type="http://schemas.openxmlformats.org/officeDocument/2006/relationships/hyperlink" Target="http://pbs.twimg.com/profile_images/1020289516563648512/xUS013oN_normal.jpg" TargetMode="External" /><Relationship Id="rId622" Type="http://schemas.openxmlformats.org/officeDocument/2006/relationships/hyperlink" Target="http://pbs.twimg.com/profile_images/1020289516563648512/xUS013oN_normal.jpg" TargetMode="External" /><Relationship Id="rId623" Type="http://schemas.openxmlformats.org/officeDocument/2006/relationships/hyperlink" Target="http://pbs.twimg.com/profile_images/1020289516563648512/xUS013oN_normal.jpg" TargetMode="External" /><Relationship Id="rId624" Type="http://schemas.openxmlformats.org/officeDocument/2006/relationships/hyperlink" Target="http://pbs.twimg.com/profile_images/1020289516563648512/xUS013oN_normal.jpg" TargetMode="External" /><Relationship Id="rId625" Type="http://schemas.openxmlformats.org/officeDocument/2006/relationships/hyperlink" Target="http://pbs.twimg.com/profile_images/1082067215178883073/JJOupWI0_normal.jpg" TargetMode="External" /><Relationship Id="rId626" Type="http://schemas.openxmlformats.org/officeDocument/2006/relationships/hyperlink" Target="http://pbs.twimg.com/profile_images/1082067215178883073/JJOupWI0_normal.jpg" TargetMode="External" /><Relationship Id="rId627" Type="http://schemas.openxmlformats.org/officeDocument/2006/relationships/hyperlink" Target="http://pbs.twimg.com/profile_images/1083407875978989570/OXKNYziC_normal.jpg" TargetMode="External" /><Relationship Id="rId628" Type="http://schemas.openxmlformats.org/officeDocument/2006/relationships/hyperlink" Target="https://pbs.twimg.com/media/DtzYn5fX4AAfJ6C.jpg" TargetMode="External" /><Relationship Id="rId629" Type="http://schemas.openxmlformats.org/officeDocument/2006/relationships/hyperlink" Target="http://pbs.twimg.com/profile_images/529859193730121729/QSDFtYXF_normal.jpeg" TargetMode="External" /><Relationship Id="rId630" Type="http://schemas.openxmlformats.org/officeDocument/2006/relationships/hyperlink" Target="http://pbs.twimg.com/profile_images/529859193730121729/QSDFtYXF_normal.jpeg" TargetMode="External" /><Relationship Id="rId631" Type="http://schemas.openxmlformats.org/officeDocument/2006/relationships/hyperlink" Target="http://pbs.twimg.com/profile_images/529859193730121729/QSDFtYXF_normal.jpeg" TargetMode="External" /><Relationship Id="rId632" Type="http://schemas.openxmlformats.org/officeDocument/2006/relationships/hyperlink" Target="http://pbs.twimg.com/profile_images/710855816182689793/meIA7ylB_normal.jpg" TargetMode="External" /><Relationship Id="rId633" Type="http://schemas.openxmlformats.org/officeDocument/2006/relationships/hyperlink" Target="https://pbs.twimg.com/media/DtzYn5fX4AAfJ6C.jpg" TargetMode="External" /><Relationship Id="rId634" Type="http://schemas.openxmlformats.org/officeDocument/2006/relationships/hyperlink" Target="http://pbs.twimg.com/profile_images/710855816182689793/meIA7ylB_normal.jpg" TargetMode="External" /><Relationship Id="rId635" Type="http://schemas.openxmlformats.org/officeDocument/2006/relationships/hyperlink" Target="http://pbs.twimg.com/profile_images/792086614990348288/weV2c7i4_normal.jpg" TargetMode="External" /><Relationship Id="rId636" Type="http://schemas.openxmlformats.org/officeDocument/2006/relationships/hyperlink" Target="http://pbs.twimg.com/profile_images/792086614990348288/weV2c7i4_normal.jpg" TargetMode="External" /><Relationship Id="rId637" Type="http://schemas.openxmlformats.org/officeDocument/2006/relationships/hyperlink" Target="http://pbs.twimg.com/profile_images/633957468528373761/mD-uuuWj_normal.jpg" TargetMode="External" /><Relationship Id="rId638" Type="http://schemas.openxmlformats.org/officeDocument/2006/relationships/hyperlink" Target="http://pbs.twimg.com/profile_images/710855816182689793/meIA7ylB_normal.jpg" TargetMode="External" /><Relationship Id="rId639" Type="http://schemas.openxmlformats.org/officeDocument/2006/relationships/hyperlink" Target="http://pbs.twimg.com/profile_images/875382850924802048/qelGNARN_normal.jpg" TargetMode="External" /><Relationship Id="rId640" Type="http://schemas.openxmlformats.org/officeDocument/2006/relationships/hyperlink" Target="http://pbs.twimg.com/profile_images/875382850924802048/qelGNARN_normal.jpg" TargetMode="External" /><Relationship Id="rId641" Type="http://schemas.openxmlformats.org/officeDocument/2006/relationships/hyperlink" Target="http://pbs.twimg.com/profile_images/710855816182689793/meIA7ylB_normal.jpg" TargetMode="External" /><Relationship Id="rId642" Type="http://schemas.openxmlformats.org/officeDocument/2006/relationships/hyperlink" Target="http://pbs.twimg.com/profile_images/710855816182689793/meIA7ylB_normal.jpg" TargetMode="External" /><Relationship Id="rId643" Type="http://schemas.openxmlformats.org/officeDocument/2006/relationships/hyperlink" Target="http://pbs.twimg.com/profile_images/710855816182689793/meIA7ylB_normal.jpg" TargetMode="External" /><Relationship Id="rId644" Type="http://schemas.openxmlformats.org/officeDocument/2006/relationships/hyperlink" Target="http://pbs.twimg.com/profile_images/2201180023/twitter_logo_normal.jpg" TargetMode="External" /><Relationship Id="rId645" Type="http://schemas.openxmlformats.org/officeDocument/2006/relationships/hyperlink" Target="http://pbs.twimg.com/profile_images/378800000198830827/88fc4fafb5518085e281a4c4dd3adefa_normal.jpeg" TargetMode="External" /><Relationship Id="rId646" Type="http://schemas.openxmlformats.org/officeDocument/2006/relationships/hyperlink" Target="https://pbs.twimg.com/media/Dwj_yjOW0AMDYui.jpg" TargetMode="External" /><Relationship Id="rId647" Type="http://schemas.openxmlformats.org/officeDocument/2006/relationships/hyperlink" Target="http://pbs.twimg.com/profile_images/899674175346016257/9DqSoT6h_normal.jpg" TargetMode="External" /><Relationship Id="rId648" Type="http://schemas.openxmlformats.org/officeDocument/2006/relationships/hyperlink" Target="https://twitter.com/#!/entoutsi/status/1070239021497020416" TargetMode="External" /><Relationship Id="rId649" Type="http://schemas.openxmlformats.org/officeDocument/2006/relationships/hyperlink" Target="https://twitter.com/#!/entoutsi/status/1070239021497020416" TargetMode="External" /><Relationship Id="rId650" Type="http://schemas.openxmlformats.org/officeDocument/2006/relationships/hyperlink" Target="https://twitter.com/#!/entoutsi/status/1070239021497020416" TargetMode="External" /><Relationship Id="rId651" Type="http://schemas.openxmlformats.org/officeDocument/2006/relationships/hyperlink" Target="https://twitter.com/#!/entoutsi/status/1070239021497020416" TargetMode="External" /><Relationship Id="rId652" Type="http://schemas.openxmlformats.org/officeDocument/2006/relationships/hyperlink" Target="https://twitter.com/#!/clancynewyork/status/1070622465779490816" TargetMode="External" /><Relationship Id="rId653" Type="http://schemas.openxmlformats.org/officeDocument/2006/relationships/hyperlink" Target="https://twitter.com/#!/ffloeck/status/1070996321841176576" TargetMode="External" /><Relationship Id="rId654" Type="http://schemas.openxmlformats.org/officeDocument/2006/relationships/hyperlink" Target="https://twitter.com/#!/ffloeck/status/1070996321841176576" TargetMode="External" /><Relationship Id="rId655" Type="http://schemas.openxmlformats.org/officeDocument/2006/relationships/hyperlink" Target="https://twitter.com/#!/ffloeck/status/1070996321841176576" TargetMode="External" /><Relationship Id="rId656" Type="http://schemas.openxmlformats.org/officeDocument/2006/relationships/hyperlink" Target="https://twitter.com/#!/ffloeck/status/1070996321841176576" TargetMode="External" /><Relationship Id="rId657" Type="http://schemas.openxmlformats.org/officeDocument/2006/relationships/hyperlink" Target="https://twitter.com/#!/alenyshkaxx/status/1071029278672855041" TargetMode="External" /><Relationship Id="rId658" Type="http://schemas.openxmlformats.org/officeDocument/2006/relationships/hyperlink" Target="https://twitter.com/#!/alenyshkaxx/status/1071029278672855041" TargetMode="External" /><Relationship Id="rId659" Type="http://schemas.openxmlformats.org/officeDocument/2006/relationships/hyperlink" Target="https://twitter.com/#!/zephyorus/status/1072229326937120768" TargetMode="External" /><Relationship Id="rId660" Type="http://schemas.openxmlformats.org/officeDocument/2006/relationships/hyperlink" Target="https://twitter.com/#!/skyglowberlin/status/1072880094262280194" TargetMode="External" /><Relationship Id="rId661" Type="http://schemas.openxmlformats.org/officeDocument/2006/relationships/hyperlink" Target="https://twitter.com/#!/skyglowberlin/status/1072880094262280194" TargetMode="External" /><Relationship Id="rId662" Type="http://schemas.openxmlformats.org/officeDocument/2006/relationships/hyperlink" Target="https://twitter.com/#!/roguechi/status/1073691974937370630" TargetMode="External" /><Relationship Id="rId663" Type="http://schemas.openxmlformats.org/officeDocument/2006/relationships/hyperlink" Target="https://twitter.com/#!/roguechi/status/1073691974937370630" TargetMode="External" /><Relationship Id="rId664" Type="http://schemas.openxmlformats.org/officeDocument/2006/relationships/hyperlink" Target="https://twitter.com/#!/skairam/status/1074739030623801347" TargetMode="External" /><Relationship Id="rId665" Type="http://schemas.openxmlformats.org/officeDocument/2006/relationships/hyperlink" Target="https://twitter.com/#!/fish_globe/status/1075301901069996032" TargetMode="External" /><Relationship Id="rId666" Type="http://schemas.openxmlformats.org/officeDocument/2006/relationships/hyperlink" Target="https://twitter.com/#!/theeluwin/status/1075302060826931201" TargetMode="External" /><Relationship Id="rId667" Type="http://schemas.openxmlformats.org/officeDocument/2006/relationships/hyperlink" Target="https://twitter.com/#!/lightspeeer/status/1075302090694479872" TargetMode="External" /><Relationship Id="rId668" Type="http://schemas.openxmlformats.org/officeDocument/2006/relationships/hyperlink" Target="https://twitter.com/#!/worrynet/status/1075302659861635073" TargetMode="External" /><Relationship Id="rId669" Type="http://schemas.openxmlformats.org/officeDocument/2006/relationships/hyperlink" Target="https://twitter.com/#!/bckt1999/status/1075303194169733121" TargetMode="External" /><Relationship Id="rId670" Type="http://schemas.openxmlformats.org/officeDocument/2006/relationships/hyperlink" Target="https://twitter.com/#!/soup0408/status/1075303958933979136" TargetMode="External" /><Relationship Id="rId671" Type="http://schemas.openxmlformats.org/officeDocument/2006/relationships/hyperlink" Target="https://twitter.com/#!/new_newbie10/status/1075304629129244672" TargetMode="External" /><Relationship Id="rId672" Type="http://schemas.openxmlformats.org/officeDocument/2006/relationships/hyperlink" Target="https://twitter.com/#!/old_tavern/status/1075304794636541952" TargetMode="External" /><Relationship Id="rId673" Type="http://schemas.openxmlformats.org/officeDocument/2006/relationships/hyperlink" Target="https://twitter.com/#!/ilovemyvulcan/status/1075304998626516993" TargetMode="External" /><Relationship Id="rId674" Type="http://schemas.openxmlformats.org/officeDocument/2006/relationships/hyperlink" Target="https://twitter.com/#!/grturtledosa/status/1075305290315100160" TargetMode="External" /><Relationship Id="rId675" Type="http://schemas.openxmlformats.org/officeDocument/2006/relationships/hyperlink" Target="https://twitter.com/#!/droid_is_future/status/1075306320595566592" TargetMode="External" /><Relationship Id="rId676" Type="http://schemas.openxmlformats.org/officeDocument/2006/relationships/hyperlink" Target="https://twitter.com/#!/ne_o5/status/1075307107216384000" TargetMode="External" /><Relationship Id="rId677" Type="http://schemas.openxmlformats.org/officeDocument/2006/relationships/hyperlink" Target="https://twitter.com/#!/freiabereinsam_/status/1075307897326776321" TargetMode="External" /><Relationship Id="rId678" Type="http://schemas.openxmlformats.org/officeDocument/2006/relationships/hyperlink" Target="https://twitter.com/#!/jongwon1917/status/1075309136194072577" TargetMode="External" /><Relationship Id="rId679" Type="http://schemas.openxmlformats.org/officeDocument/2006/relationships/hyperlink" Target="https://twitter.com/#!/jmaen1037/status/1075309244004483072" TargetMode="External" /><Relationship Id="rId680" Type="http://schemas.openxmlformats.org/officeDocument/2006/relationships/hyperlink" Target="https://twitter.com/#!/flowerof_sin/status/1075310384230232065" TargetMode="External" /><Relationship Id="rId681" Type="http://schemas.openxmlformats.org/officeDocument/2006/relationships/hyperlink" Target="https://twitter.com/#!/describer7/status/1075310481240256513" TargetMode="External" /><Relationship Id="rId682" Type="http://schemas.openxmlformats.org/officeDocument/2006/relationships/hyperlink" Target="https://twitter.com/#!/mcc1928/status/1075311255412297728" TargetMode="External" /><Relationship Id="rId683" Type="http://schemas.openxmlformats.org/officeDocument/2006/relationships/hyperlink" Target="https://twitter.com/#!/kkobbiflowerain/status/1075312324880125952" TargetMode="External" /><Relationship Id="rId684" Type="http://schemas.openxmlformats.org/officeDocument/2006/relationships/hyperlink" Target="https://twitter.com/#!/_honey1215/status/1075312552924524545" TargetMode="External" /><Relationship Id="rId685" Type="http://schemas.openxmlformats.org/officeDocument/2006/relationships/hyperlink" Target="https://twitter.com/#!/kmo339/status/1075312630561009664" TargetMode="External" /><Relationship Id="rId686" Type="http://schemas.openxmlformats.org/officeDocument/2006/relationships/hyperlink" Target="https://twitter.com/#!/y_es_yes_/status/1075312884480061440" TargetMode="External" /><Relationship Id="rId687" Type="http://schemas.openxmlformats.org/officeDocument/2006/relationships/hyperlink" Target="https://twitter.com/#!/ny38387/status/1075314569235427328" TargetMode="External" /><Relationship Id="rId688" Type="http://schemas.openxmlformats.org/officeDocument/2006/relationships/hyperlink" Target="https://twitter.com/#!/olbbaem67/status/1075314854909493249" TargetMode="External" /><Relationship Id="rId689" Type="http://schemas.openxmlformats.org/officeDocument/2006/relationships/hyperlink" Target="https://twitter.com/#!/hgy031/status/1075315753409114112" TargetMode="External" /><Relationship Id="rId690" Type="http://schemas.openxmlformats.org/officeDocument/2006/relationships/hyperlink" Target="https://twitter.com/#!/shootingfemi_jy/status/1075316163045814272" TargetMode="External" /><Relationship Id="rId691" Type="http://schemas.openxmlformats.org/officeDocument/2006/relationships/hyperlink" Target="https://twitter.com/#!/omgclh/status/1075316177650429953" TargetMode="External" /><Relationship Id="rId692" Type="http://schemas.openxmlformats.org/officeDocument/2006/relationships/hyperlink" Target="https://twitter.com/#!/gamja17000/status/1075317083091525632" TargetMode="External" /><Relationship Id="rId693" Type="http://schemas.openxmlformats.org/officeDocument/2006/relationships/hyperlink" Target="https://twitter.com/#!/songyeon_l/status/1075318409141747712" TargetMode="External" /><Relationship Id="rId694" Type="http://schemas.openxmlformats.org/officeDocument/2006/relationships/hyperlink" Target="https://twitter.com/#!/rockyee_ow/status/1075320044832190465" TargetMode="External" /><Relationship Id="rId695" Type="http://schemas.openxmlformats.org/officeDocument/2006/relationships/hyperlink" Target="https://twitter.com/#!/laterlater_/status/1075322757968056320" TargetMode="External" /><Relationship Id="rId696" Type="http://schemas.openxmlformats.org/officeDocument/2006/relationships/hyperlink" Target="https://twitter.com/#!/bluepersonaofs7/status/1075323094787514370" TargetMode="External" /><Relationship Id="rId697" Type="http://schemas.openxmlformats.org/officeDocument/2006/relationships/hyperlink" Target="https://twitter.com/#!/choimg_iluvu/status/1075324987274231808" TargetMode="External" /><Relationship Id="rId698" Type="http://schemas.openxmlformats.org/officeDocument/2006/relationships/hyperlink" Target="https://twitter.com/#!/ruvyn/status/1075325387117232128" TargetMode="External" /><Relationship Id="rId699" Type="http://schemas.openxmlformats.org/officeDocument/2006/relationships/hyperlink" Target="https://twitter.com/#!/benichaentomi/status/1075325731612184576" TargetMode="External" /><Relationship Id="rId700" Type="http://schemas.openxmlformats.org/officeDocument/2006/relationships/hyperlink" Target="https://twitter.com/#!/pink0tealeaf/status/1075327290525900801" TargetMode="External" /><Relationship Id="rId701" Type="http://schemas.openxmlformats.org/officeDocument/2006/relationships/hyperlink" Target="https://twitter.com/#!/loklok6512/status/1075328346865586176" TargetMode="External" /><Relationship Id="rId702" Type="http://schemas.openxmlformats.org/officeDocument/2006/relationships/hyperlink" Target="https://twitter.com/#!/eiffeleffy/status/1075330405090320384" TargetMode="External" /><Relationship Id="rId703" Type="http://schemas.openxmlformats.org/officeDocument/2006/relationships/hyperlink" Target="https://twitter.com/#!/kiyoshi_nunaya/status/1075331591226896384" TargetMode="External" /><Relationship Id="rId704" Type="http://schemas.openxmlformats.org/officeDocument/2006/relationships/hyperlink" Target="https://twitter.com/#!/hubu_2d/status/1075331723372576769" TargetMode="External" /><Relationship Id="rId705" Type="http://schemas.openxmlformats.org/officeDocument/2006/relationships/hyperlink" Target="https://twitter.com/#!/saetigim/status/1075333284689674240" TargetMode="External" /><Relationship Id="rId706" Type="http://schemas.openxmlformats.org/officeDocument/2006/relationships/hyperlink" Target="https://twitter.com/#!/djuna01/status/1075334349287972864" TargetMode="External" /><Relationship Id="rId707" Type="http://schemas.openxmlformats.org/officeDocument/2006/relationships/hyperlink" Target="https://twitter.com/#!/gamsangnara/status/1075334541303111681" TargetMode="External" /><Relationship Id="rId708" Type="http://schemas.openxmlformats.org/officeDocument/2006/relationships/hyperlink" Target="https://twitter.com/#!/hurryonezum/status/1075334571426607104" TargetMode="External" /><Relationship Id="rId709" Type="http://schemas.openxmlformats.org/officeDocument/2006/relationships/hyperlink" Target="https://twitter.com/#!/givemetheupdate/status/1075334771444568064" TargetMode="External" /><Relationship Id="rId710" Type="http://schemas.openxmlformats.org/officeDocument/2006/relationships/hyperlink" Target="https://twitter.com/#!/xixxsong/status/1075334788662190080" TargetMode="External" /><Relationship Id="rId711" Type="http://schemas.openxmlformats.org/officeDocument/2006/relationships/hyperlink" Target="https://twitter.com/#!/blueblueregn/status/1075334843104251904" TargetMode="External" /><Relationship Id="rId712" Type="http://schemas.openxmlformats.org/officeDocument/2006/relationships/hyperlink" Target="https://twitter.com/#!/jyeppa/status/1075334860569436160" TargetMode="External" /><Relationship Id="rId713" Type="http://schemas.openxmlformats.org/officeDocument/2006/relationships/hyperlink" Target="https://twitter.com/#!/elda0802/status/1075334894903934976" TargetMode="External" /><Relationship Id="rId714" Type="http://schemas.openxmlformats.org/officeDocument/2006/relationships/hyperlink" Target="https://twitter.com/#!/hwa_thefire/status/1075335003221876736" TargetMode="External" /><Relationship Id="rId715" Type="http://schemas.openxmlformats.org/officeDocument/2006/relationships/hyperlink" Target="https://twitter.com/#!/krabbit_nope/status/1075335092254388227" TargetMode="External" /><Relationship Id="rId716" Type="http://schemas.openxmlformats.org/officeDocument/2006/relationships/hyperlink" Target="https://twitter.com/#!/whocares_bout/status/1075335121950011393" TargetMode="External" /><Relationship Id="rId717" Type="http://schemas.openxmlformats.org/officeDocument/2006/relationships/hyperlink" Target="https://twitter.com/#!/nine_ggom/status/1075335199502753792" TargetMode="External" /><Relationship Id="rId718" Type="http://schemas.openxmlformats.org/officeDocument/2006/relationships/hyperlink" Target="https://twitter.com/#!/__guriguri__/status/1075335252061474816" TargetMode="External" /><Relationship Id="rId719" Type="http://schemas.openxmlformats.org/officeDocument/2006/relationships/hyperlink" Target="https://twitter.com/#!/aunteppie/status/1075335310203006976" TargetMode="External" /><Relationship Id="rId720" Type="http://schemas.openxmlformats.org/officeDocument/2006/relationships/hyperlink" Target="https://twitter.com/#!/kaist455/status/1075335360958279682" TargetMode="External" /><Relationship Id="rId721" Type="http://schemas.openxmlformats.org/officeDocument/2006/relationships/hyperlink" Target="https://twitter.com/#!/yjh_0420/status/1075335443820888065" TargetMode="External" /><Relationship Id="rId722" Type="http://schemas.openxmlformats.org/officeDocument/2006/relationships/hyperlink" Target="https://twitter.com/#!/whaqlrpdlarp/status/1075335597831512069" TargetMode="External" /><Relationship Id="rId723" Type="http://schemas.openxmlformats.org/officeDocument/2006/relationships/hyperlink" Target="https://twitter.com/#!/sahjyloiom77/status/1075335626763821057" TargetMode="External" /><Relationship Id="rId724" Type="http://schemas.openxmlformats.org/officeDocument/2006/relationships/hyperlink" Target="https://twitter.com/#!/binich_tyty/status/1075335764664188929" TargetMode="External" /><Relationship Id="rId725" Type="http://schemas.openxmlformats.org/officeDocument/2006/relationships/hyperlink" Target="https://twitter.com/#!/xenus_c/status/1075335771941294081" TargetMode="External" /><Relationship Id="rId726" Type="http://schemas.openxmlformats.org/officeDocument/2006/relationships/hyperlink" Target="https://twitter.com/#!/dinanshiral124/status/1075335922286120965" TargetMode="External" /><Relationship Id="rId727" Type="http://schemas.openxmlformats.org/officeDocument/2006/relationships/hyperlink" Target="https://twitter.com/#!/guarikun/status/1075335992918208512" TargetMode="External" /><Relationship Id="rId728" Type="http://schemas.openxmlformats.org/officeDocument/2006/relationships/hyperlink" Target="https://twitter.com/#!/ra42_/status/1075336383605010432" TargetMode="External" /><Relationship Id="rId729" Type="http://schemas.openxmlformats.org/officeDocument/2006/relationships/hyperlink" Target="https://twitter.com/#!/what_is_a3/status/1075336527943675904" TargetMode="External" /><Relationship Id="rId730" Type="http://schemas.openxmlformats.org/officeDocument/2006/relationships/hyperlink" Target="https://twitter.com/#!/mill_0/status/1075336627201818624" TargetMode="External" /><Relationship Id="rId731" Type="http://schemas.openxmlformats.org/officeDocument/2006/relationships/hyperlink" Target="https://twitter.com/#!/ricky_mic_lim/status/1075336882299363329" TargetMode="External" /><Relationship Id="rId732" Type="http://schemas.openxmlformats.org/officeDocument/2006/relationships/hyperlink" Target="https://twitter.com/#!/lamb_chops7/status/1075337385255219200" TargetMode="External" /><Relationship Id="rId733" Type="http://schemas.openxmlformats.org/officeDocument/2006/relationships/hyperlink" Target="https://twitter.com/#!/tigris_master/status/1075337444453535744" TargetMode="External" /><Relationship Id="rId734" Type="http://schemas.openxmlformats.org/officeDocument/2006/relationships/hyperlink" Target="https://twitter.com/#!/lilysea/status/1075337467190902784" TargetMode="External" /><Relationship Id="rId735" Type="http://schemas.openxmlformats.org/officeDocument/2006/relationships/hyperlink" Target="https://twitter.com/#!/peng9oo/status/1075343300322766849" TargetMode="External" /><Relationship Id="rId736" Type="http://schemas.openxmlformats.org/officeDocument/2006/relationships/hyperlink" Target="https://twitter.com/#!/sarawithnohp/status/1075343333394853889" TargetMode="External" /><Relationship Id="rId737" Type="http://schemas.openxmlformats.org/officeDocument/2006/relationships/hyperlink" Target="https://twitter.com/#!/lljab_n1/status/1075343337551360000" TargetMode="External" /><Relationship Id="rId738" Type="http://schemas.openxmlformats.org/officeDocument/2006/relationships/hyperlink" Target="https://twitter.com/#!/kamuhyuk/status/1075343604355223553" TargetMode="External" /><Relationship Id="rId739" Type="http://schemas.openxmlformats.org/officeDocument/2006/relationships/hyperlink" Target="https://twitter.com/#!/rc0c9m/status/1075344059617538048" TargetMode="External" /><Relationship Id="rId740" Type="http://schemas.openxmlformats.org/officeDocument/2006/relationships/hyperlink" Target="https://twitter.com/#!/su_kingsman/status/1075345029529387009" TargetMode="External" /><Relationship Id="rId741" Type="http://schemas.openxmlformats.org/officeDocument/2006/relationships/hyperlink" Target="https://twitter.com/#!/vhsflr/status/1075348057347186688" TargetMode="External" /><Relationship Id="rId742" Type="http://schemas.openxmlformats.org/officeDocument/2006/relationships/hyperlink" Target="https://twitter.com/#!/helloocitrus/status/1075348164012462080" TargetMode="External" /><Relationship Id="rId743" Type="http://schemas.openxmlformats.org/officeDocument/2006/relationships/hyperlink" Target="https://twitter.com/#!/antwasp_dreamer/status/1075348648316137473" TargetMode="External" /><Relationship Id="rId744" Type="http://schemas.openxmlformats.org/officeDocument/2006/relationships/hyperlink" Target="https://twitter.com/#!/mikoteisbest/status/1075348782739410944" TargetMode="External" /><Relationship Id="rId745" Type="http://schemas.openxmlformats.org/officeDocument/2006/relationships/hyperlink" Target="https://twitter.com/#!/dd_snoring/status/1075352266926948352" TargetMode="External" /><Relationship Id="rId746" Type="http://schemas.openxmlformats.org/officeDocument/2006/relationships/hyperlink" Target="https://twitter.com/#!/camaro_kr/status/1075353227657281539" TargetMode="External" /><Relationship Id="rId747" Type="http://schemas.openxmlformats.org/officeDocument/2006/relationships/hyperlink" Target="https://twitter.com/#!/eatable_spoon/status/1075355282690035712" TargetMode="External" /><Relationship Id="rId748" Type="http://schemas.openxmlformats.org/officeDocument/2006/relationships/hyperlink" Target="https://twitter.com/#!/mildthunder/status/1075356401134841857" TargetMode="External" /><Relationship Id="rId749" Type="http://schemas.openxmlformats.org/officeDocument/2006/relationships/hyperlink" Target="https://twitter.com/#!/mhcish/status/1075356864815099905" TargetMode="External" /><Relationship Id="rId750" Type="http://schemas.openxmlformats.org/officeDocument/2006/relationships/hyperlink" Target="https://twitter.com/#!/fhff14_rihe/status/1075357763679662080" TargetMode="External" /><Relationship Id="rId751" Type="http://schemas.openxmlformats.org/officeDocument/2006/relationships/hyperlink" Target="https://twitter.com/#!/meeryu_namoo/status/1075359266318348288" TargetMode="External" /><Relationship Id="rId752" Type="http://schemas.openxmlformats.org/officeDocument/2006/relationships/hyperlink" Target="https://twitter.com/#!/toto_min9735/status/1075360553332203520" TargetMode="External" /><Relationship Id="rId753" Type="http://schemas.openxmlformats.org/officeDocument/2006/relationships/hyperlink" Target="https://twitter.com/#!/cheols13/status/1075362757359239170" TargetMode="External" /><Relationship Id="rId754" Type="http://schemas.openxmlformats.org/officeDocument/2006/relationships/hyperlink" Target="https://twitter.com/#!/f_imtrying/status/1075366280041877504" TargetMode="External" /><Relationship Id="rId755" Type="http://schemas.openxmlformats.org/officeDocument/2006/relationships/hyperlink" Target="https://twitter.com/#!/kouhogue/status/1075367108282740738" TargetMode="External" /><Relationship Id="rId756" Type="http://schemas.openxmlformats.org/officeDocument/2006/relationships/hyperlink" Target="https://twitter.com/#!/hyangbipa/status/1075368395887919104" TargetMode="External" /><Relationship Id="rId757" Type="http://schemas.openxmlformats.org/officeDocument/2006/relationships/hyperlink" Target="https://twitter.com/#!/ggeotyeo/status/1075368418730102784" TargetMode="External" /><Relationship Id="rId758" Type="http://schemas.openxmlformats.org/officeDocument/2006/relationships/hyperlink" Target="https://twitter.com/#!/hokcenayeokcena/status/1075371932076335105" TargetMode="External" /><Relationship Id="rId759" Type="http://schemas.openxmlformats.org/officeDocument/2006/relationships/hyperlink" Target="https://twitter.com/#!/djqzky1cjdjx9hh/status/1075373699702779906" TargetMode="External" /><Relationship Id="rId760" Type="http://schemas.openxmlformats.org/officeDocument/2006/relationships/hyperlink" Target="https://twitter.com/#!/aloa5/status/1075286305746153472" TargetMode="External" /><Relationship Id="rId761" Type="http://schemas.openxmlformats.org/officeDocument/2006/relationships/hyperlink" Target="https://twitter.com/#!/aloa5/status/1075381841144745985" TargetMode="External" /><Relationship Id="rId762" Type="http://schemas.openxmlformats.org/officeDocument/2006/relationships/hyperlink" Target="https://twitter.com/#!/aloa5/status/1075286305746153472" TargetMode="External" /><Relationship Id="rId763" Type="http://schemas.openxmlformats.org/officeDocument/2006/relationships/hyperlink" Target="https://twitter.com/#!/aloa5/status/1075381841144745985" TargetMode="External" /><Relationship Id="rId764" Type="http://schemas.openxmlformats.org/officeDocument/2006/relationships/hyperlink" Target="https://twitter.com/#!/aloa5/status/1075286305746153472" TargetMode="External" /><Relationship Id="rId765" Type="http://schemas.openxmlformats.org/officeDocument/2006/relationships/hyperlink" Target="https://twitter.com/#!/aloa5/status/1075381841144745985" TargetMode="External" /><Relationship Id="rId766" Type="http://schemas.openxmlformats.org/officeDocument/2006/relationships/hyperlink" Target="https://twitter.com/#!/aloa5/status/1075286305746153472" TargetMode="External" /><Relationship Id="rId767" Type="http://schemas.openxmlformats.org/officeDocument/2006/relationships/hyperlink" Target="https://twitter.com/#!/aloa5/status/1075381841144745985" TargetMode="External" /><Relationship Id="rId768" Type="http://schemas.openxmlformats.org/officeDocument/2006/relationships/hyperlink" Target="https://twitter.com/#!/aloa5/status/1075286305746153472" TargetMode="External" /><Relationship Id="rId769" Type="http://schemas.openxmlformats.org/officeDocument/2006/relationships/hyperlink" Target="https://twitter.com/#!/aloa5/status/1075381841144745985" TargetMode="External" /><Relationship Id="rId770" Type="http://schemas.openxmlformats.org/officeDocument/2006/relationships/hyperlink" Target="https://twitter.com/#!/aloa5/status/1074919616927940608" TargetMode="External" /><Relationship Id="rId771" Type="http://schemas.openxmlformats.org/officeDocument/2006/relationships/hyperlink" Target="https://twitter.com/#!/myalaska/status/1075384953536303104" TargetMode="External" /><Relationship Id="rId772" Type="http://schemas.openxmlformats.org/officeDocument/2006/relationships/hyperlink" Target="https://twitter.com/#!/paradoobb/status/1075386629789966338" TargetMode="External" /><Relationship Id="rId773" Type="http://schemas.openxmlformats.org/officeDocument/2006/relationships/hyperlink" Target="https://twitter.com/#!/ddach55/status/1075388197977305089" TargetMode="External" /><Relationship Id="rId774" Type="http://schemas.openxmlformats.org/officeDocument/2006/relationships/hyperlink" Target="https://twitter.com/#!/re_de_lee/status/1075396607489626112" TargetMode="External" /><Relationship Id="rId775" Type="http://schemas.openxmlformats.org/officeDocument/2006/relationships/hyperlink" Target="https://twitter.com/#!/nungguly/status/1075398654913966081" TargetMode="External" /><Relationship Id="rId776" Type="http://schemas.openxmlformats.org/officeDocument/2006/relationships/hyperlink" Target="https://twitter.com/#!/wls0ssy/status/1075401805582876672" TargetMode="External" /><Relationship Id="rId777" Type="http://schemas.openxmlformats.org/officeDocument/2006/relationships/hyperlink" Target="https://twitter.com/#!/edsudden/status/1075403194094813184" TargetMode="External" /><Relationship Id="rId778" Type="http://schemas.openxmlformats.org/officeDocument/2006/relationships/hyperlink" Target="https://twitter.com/#!/outd6oywsschkrs/status/1075422321064665088" TargetMode="External" /><Relationship Id="rId779" Type="http://schemas.openxmlformats.org/officeDocument/2006/relationships/hyperlink" Target="https://twitter.com/#!/koom2013/status/1075439674200535040" TargetMode="External" /><Relationship Id="rId780" Type="http://schemas.openxmlformats.org/officeDocument/2006/relationships/hyperlink" Target="https://twitter.com/#!/o_zzim/status/1075450432321871872" TargetMode="External" /><Relationship Id="rId781" Type="http://schemas.openxmlformats.org/officeDocument/2006/relationships/hyperlink" Target="https://twitter.com/#!/saturn_kirk/status/1075478664203055104" TargetMode="External" /><Relationship Id="rId782" Type="http://schemas.openxmlformats.org/officeDocument/2006/relationships/hyperlink" Target="https://twitter.com/#!/haize019/status/1075487014835744768" TargetMode="External" /><Relationship Id="rId783" Type="http://schemas.openxmlformats.org/officeDocument/2006/relationships/hyperlink" Target="https://twitter.com/#!/qpalzm12456/status/1075531498156023808" TargetMode="External" /><Relationship Id="rId784" Type="http://schemas.openxmlformats.org/officeDocument/2006/relationships/hyperlink" Target="https://twitter.com/#!/kerim_kivrak/status/1075532324442464256" TargetMode="External" /><Relationship Id="rId785" Type="http://schemas.openxmlformats.org/officeDocument/2006/relationships/hyperlink" Target="https://twitter.com/#!/00000290_d/status/1075551745198022656" TargetMode="External" /><Relationship Id="rId786" Type="http://schemas.openxmlformats.org/officeDocument/2006/relationships/hyperlink" Target="https://twitter.com/#!/criorio/status/1075561879655739393" TargetMode="External" /><Relationship Id="rId787" Type="http://schemas.openxmlformats.org/officeDocument/2006/relationships/hyperlink" Target="https://twitter.com/#!/coyotedweets/status/1075562343751249920" TargetMode="External" /><Relationship Id="rId788" Type="http://schemas.openxmlformats.org/officeDocument/2006/relationships/hyperlink" Target="https://twitter.com/#!/_2gold/status/1075562444456513536" TargetMode="External" /><Relationship Id="rId789" Type="http://schemas.openxmlformats.org/officeDocument/2006/relationships/hyperlink" Target="https://twitter.com/#!/yujujuseyo/status/1075562513998086145" TargetMode="External" /><Relationship Id="rId790" Type="http://schemas.openxmlformats.org/officeDocument/2006/relationships/hyperlink" Target="https://twitter.com/#!/danpatpat/status/1075562646735187968" TargetMode="External" /><Relationship Id="rId791" Type="http://schemas.openxmlformats.org/officeDocument/2006/relationships/hyperlink" Target="https://twitter.com/#!/star_cloud_kim/status/1075563263281192961" TargetMode="External" /><Relationship Id="rId792" Type="http://schemas.openxmlformats.org/officeDocument/2006/relationships/hyperlink" Target="https://twitter.com/#!/xd8492/status/1075563816807591937" TargetMode="External" /><Relationship Id="rId793" Type="http://schemas.openxmlformats.org/officeDocument/2006/relationships/hyperlink" Target="https://twitter.com/#!/homil_20/status/1075563817881333760" TargetMode="External" /><Relationship Id="rId794" Type="http://schemas.openxmlformats.org/officeDocument/2006/relationships/hyperlink" Target="https://twitter.com/#!/rosemari0607/status/1075564393352458240" TargetMode="External" /><Relationship Id="rId795" Type="http://schemas.openxmlformats.org/officeDocument/2006/relationships/hyperlink" Target="https://twitter.com/#!/war_ffxiv/status/1075564499585781760" TargetMode="External" /><Relationship Id="rId796" Type="http://schemas.openxmlformats.org/officeDocument/2006/relationships/hyperlink" Target="https://twitter.com/#!/iyunchai/status/1075566648440967168" TargetMode="External" /><Relationship Id="rId797" Type="http://schemas.openxmlformats.org/officeDocument/2006/relationships/hyperlink" Target="https://twitter.com/#!/oldmoon_sc/status/1075567297111109633" TargetMode="External" /><Relationship Id="rId798" Type="http://schemas.openxmlformats.org/officeDocument/2006/relationships/hyperlink" Target="https://twitter.com/#!/mahgo29/status/1075567742139301888" TargetMode="External" /><Relationship Id="rId799" Type="http://schemas.openxmlformats.org/officeDocument/2006/relationships/hyperlink" Target="https://twitter.com/#!/ice_milady/status/1075567959869771776" TargetMode="External" /><Relationship Id="rId800" Type="http://schemas.openxmlformats.org/officeDocument/2006/relationships/hyperlink" Target="https://twitter.com/#!/unevermind_07/status/1075568044280209408" TargetMode="External" /><Relationship Id="rId801" Type="http://schemas.openxmlformats.org/officeDocument/2006/relationships/hyperlink" Target="https://twitter.com/#!/duck_ducit123/status/1075568100580286464" TargetMode="External" /><Relationship Id="rId802" Type="http://schemas.openxmlformats.org/officeDocument/2006/relationships/hyperlink" Target="https://twitter.com/#!/_momomom_32/status/1075568395813154816" TargetMode="External" /><Relationship Id="rId803" Type="http://schemas.openxmlformats.org/officeDocument/2006/relationships/hyperlink" Target="https://twitter.com/#!/tgze2ua8wiyie2j/status/1075569779316903936" TargetMode="External" /><Relationship Id="rId804" Type="http://schemas.openxmlformats.org/officeDocument/2006/relationships/hyperlink" Target="https://twitter.com/#!/sicksaaadworld/status/1075571223940091905" TargetMode="External" /><Relationship Id="rId805" Type="http://schemas.openxmlformats.org/officeDocument/2006/relationships/hyperlink" Target="https://twitter.com/#!/_catch_it/status/1075573671731720197" TargetMode="External" /><Relationship Id="rId806" Type="http://schemas.openxmlformats.org/officeDocument/2006/relationships/hyperlink" Target="https://twitter.com/#!/ld_2018001/status/1075575653716484096" TargetMode="External" /><Relationship Id="rId807" Type="http://schemas.openxmlformats.org/officeDocument/2006/relationships/hyperlink" Target="https://twitter.com/#!/raybread/status/1075577674158862336" TargetMode="External" /><Relationship Id="rId808" Type="http://schemas.openxmlformats.org/officeDocument/2006/relationships/hyperlink" Target="https://twitter.com/#!/tus_b/status/1075579918505799680" TargetMode="External" /><Relationship Id="rId809" Type="http://schemas.openxmlformats.org/officeDocument/2006/relationships/hyperlink" Target="https://twitter.com/#!/jongjunimgyul/status/1075584503790202881" TargetMode="External" /><Relationship Id="rId810" Type="http://schemas.openxmlformats.org/officeDocument/2006/relationships/hyperlink" Target="https://twitter.com/#!/poketmon2014/status/1075586550031736832" TargetMode="External" /><Relationship Id="rId811" Type="http://schemas.openxmlformats.org/officeDocument/2006/relationships/hyperlink" Target="https://twitter.com/#!/kuragenoyoru/status/1075587527585673216" TargetMode="External" /><Relationship Id="rId812" Type="http://schemas.openxmlformats.org/officeDocument/2006/relationships/hyperlink" Target="https://twitter.com/#!/stupid_circuit/status/1075593284372725761" TargetMode="External" /><Relationship Id="rId813" Type="http://schemas.openxmlformats.org/officeDocument/2006/relationships/hyperlink" Target="https://twitter.com/#!/hanulsun/status/1075595927308529669" TargetMode="External" /><Relationship Id="rId814" Type="http://schemas.openxmlformats.org/officeDocument/2006/relationships/hyperlink" Target="https://twitter.com/#!/namuu_/status/1075598103061848064" TargetMode="External" /><Relationship Id="rId815" Type="http://schemas.openxmlformats.org/officeDocument/2006/relationships/hyperlink" Target="https://twitter.com/#!/3fois1_o/status/1075599011246104576" TargetMode="External" /><Relationship Id="rId816" Type="http://schemas.openxmlformats.org/officeDocument/2006/relationships/hyperlink" Target="https://twitter.com/#!/wildslug_ad/status/1075607232576778240" TargetMode="External" /><Relationship Id="rId817" Type="http://schemas.openxmlformats.org/officeDocument/2006/relationships/hyperlink" Target="https://twitter.com/#!/soy_logue/status/1075608583633432576" TargetMode="External" /><Relationship Id="rId818" Type="http://schemas.openxmlformats.org/officeDocument/2006/relationships/hyperlink" Target="https://twitter.com/#!/djsflsdudn57/status/1075612771562090496" TargetMode="External" /><Relationship Id="rId819" Type="http://schemas.openxmlformats.org/officeDocument/2006/relationships/hyperlink" Target="https://twitter.com/#!/k03deborah/status/1075618578135539713" TargetMode="External" /><Relationship Id="rId820" Type="http://schemas.openxmlformats.org/officeDocument/2006/relationships/hyperlink" Target="https://twitter.com/#!/capbre/status/1075618627829678080" TargetMode="External" /><Relationship Id="rId821" Type="http://schemas.openxmlformats.org/officeDocument/2006/relationships/hyperlink" Target="https://twitter.com/#!/yellow_st050/status/1075619776406290433" TargetMode="External" /><Relationship Id="rId822" Type="http://schemas.openxmlformats.org/officeDocument/2006/relationships/hyperlink" Target="https://twitter.com/#!/mamimamamamim/status/1075637168813465600" TargetMode="External" /><Relationship Id="rId823" Type="http://schemas.openxmlformats.org/officeDocument/2006/relationships/hyperlink" Target="https://twitter.com/#!/metal4mental/status/1075643535829884928" TargetMode="External" /><Relationship Id="rId824" Type="http://schemas.openxmlformats.org/officeDocument/2006/relationships/hyperlink" Target="https://twitter.com/#!/raxumyself/status/1075652793875226624" TargetMode="External" /><Relationship Id="rId825" Type="http://schemas.openxmlformats.org/officeDocument/2006/relationships/hyperlink" Target="https://twitter.com/#!/yuuuuuuuubin/status/1075658740907405312" TargetMode="External" /><Relationship Id="rId826" Type="http://schemas.openxmlformats.org/officeDocument/2006/relationships/hyperlink" Target="https://twitter.com/#!/qbfksekdrbehrrp/status/1075661043806785536" TargetMode="External" /><Relationship Id="rId827" Type="http://schemas.openxmlformats.org/officeDocument/2006/relationships/hyperlink" Target="https://twitter.com/#!/teaba_g/status/1075665017163448320" TargetMode="External" /><Relationship Id="rId828" Type="http://schemas.openxmlformats.org/officeDocument/2006/relationships/hyperlink" Target="https://twitter.com/#!/hoho_beakbal/status/1075665068694458370" TargetMode="External" /><Relationship Id="rId829" Type="http://schemas.openxmlformats.org/officeDocument/2006/relationships/hyperlink" Target="https://twitter.com/#!/tasha_jude/status/1075665412556185602" TargetMode="External" /><Relationship Id="rId830" Type="http://schemas.openxmlformats.org/officeDocument/2006/relationships/hyperlink" Target="https://twitter.com/#!/_ssxsx/status/1075665556110336001" TargetMode="External" /><Relationship Id="rId831" Type="http://schemas.openxmlformats.org/officeDocument/2006/relationships/hyperlink" Target="https://twitter.com/#!/deer_from_eden/status/1075667588708032512" TargetMode="External" /><Relationship Id="rId832" Type="http://schemas.openxmlformats.org/officeDocument/2006/relationships/hyperlink" Target="https://twitter.com/#!/lalalabbok/status/1075667847211233280" TargetMode="External" /><Relationship Id="rId833" Type="http://schemas.openxmlformats.org/officeDocument/2006/relationships/hyperlink" Target="https://twitter.com/#!/ionescofranz/status/1075670498325872640" TargetMode="External" /><Relationship Id="rId834" Type="http://schemas.openxmlformats.org/officeDocument/2006/relationships/hyperlink" Target="https://twitter.com/#!/aoi_10/status/1075672885061070849" TargetMode="External" /><Relationship Id="rId835" Type="http://schemas.openxmlformats.org/officeDocument/2006/relationships/hyperlink" Target="https://twitter.com/#!/orbis561/status/1075676112577908739" TargetMode="External" /><Relationship Id="rId836" Type="http://schemas.openxmlformats.org/officeDocument/2006/relationships/hyperlink" Target="https://twitter.com/#!/burangburangg/status/1075678600332857344" TargetMode="External" /><Relationship Id="rId837" Type="http://schemas.openxmlformats.org/officeDocument/2006/relationships/hyperlink" Target="https://twitter.com/#!/boomgoescat/status/1075684135803338752" TargetMode="External" /><Relationship Id="rId838" Type="http://schemas.openxmlformats.org/officeDocument/2006/relationships/hyperlink" Target="https://twitter.com/#!/hana_mory/status/1075694247989325824" TargetMode="External" /><Relationship Id="rId839" Type="http://schemas.openxmlformats.org/officeDocument/2006/relationships/hyperlink" Target="https://twitter.com/#!/mufreedae/status/1075697755127873536" TargetMode="External" /><Relationship Id="rId840" Type="http://schemas.openxmlformats.org/officeDocument/2006/relationships/hyperlink" Target="https://twitter.com/#!/zzizz07/status/1075720120536727552" TargetMode="External" /><Relationship Id="rId841" Type="http://schemas.openxmlformats.org/officeDocument/2006/relationships/hyperlink" Target="https://twitter.com/#!/ahn_ssr22/status/1075734642651611136" TargetMode="External" /><Relationship Id="rId842" Type="http://schemas.openxmlformats.org/officeDocument/2006/relationships/hyperlink" Target="https://twitter.com/#!/5ha0m0r1/status/1075742452168839169" TargetMode="External" /><Relationship Id="rId843" Type="http://schemas.openxmlformats.org/officeDocument/2006/relationships/hyperlink" Target="https://twitter.com/#!/duck_overwatch/status/1075748151473000453" TargetMode="External" /><Relationship Id="rId844" Type="http://schemas.openxmlformats.org/officeDocument/2006/relationships/hyperlink" Target="https://twitter.com/#!/0320citron/status/1075755449142538242" TargetMode="External" /><Relationship Id="rId845" Type="http://schemas.openxmlformats.org/officeDocument/2006/relationships/hyperlink" Target="https://twitter.com/#!/cynic_lusdemian/status/1075973870195138561" TargetMode="External" /><Relationship Id="rId846" Type="http://schemas.openxmlformats.org/officeDocument/2006/relationships/hyperlink" Target="https://twitter.com/#!/chiclix/status/1075301787488243712" TargetMode="External" /><Relationship Id="rId847" Type="http://schemas.openxmlformats.org/officeDocument/2006/relationships/hyperlink" Target="https://twitter.com/#!/baut_baul/status/1076145579485388802" TargetMode="External" /><Relationship Id="rId848" Type="http://schemas.openxmlformats.org/officeDocument/2006/relationships/hyperlink" Target="https://twitter.com/#!/pfanderson/status/1078491134538719238" TargetMode="External" /><Relationship Id="rId849" Type="http://schemas.openxmlformats.org/officeDocument/2006/relationships/hyperlink" Target="https://twitter.com/#!/critter77812189/status/1079018152141488128" TargetMode="External" /><Relationship Id="rId850" Type="http://schemas.openxmlformats.org/officeDocument/2006/relationships/hyperlink" Target="https://twitter.com/#!/rachelannyes/status/1011686102875303937" TargetMode="External" /><Relationship Id="rId851" Type="http://schemas.openxmlformats.org/officeDocument/2006/relationships/hyperlink" Target="https://twitter.com/#!/jasonkessler/status/1080314815422189568" TargetMode="External" /><Relationship Id="rId852" Type="http://schemas.openxmlformats.org/officeDocument/2006/relationships/hyperlink" Target="https://twitter.com/#!/kyriakikalimeri/status/1080595126974590981" TargetMode="External" /><Relationship Id="rId853" Type="http://schemas.openxmlformats.org/officeDocument/2006/relationships/hyperlink" Target="https://twitter.com/#!/kyriakikalimeri/status/1080595126974590981" TargetMode="External" /><Relationship Id="rId854" Type="http://schemas.openxmlformats.org/officeDocument/2006/relationships/hyperlink" Target="https://twitter.com/#!/kyriakikalimeri/status/1080595126974590981" TargetMode="External" /><Relationship Id="rId855" Type="http://schemas.openxmlformats.org/officeDocument/2006/relationships/hyperlink" Target="https://twitter.com/#!/kyriakikalimeri/status/1080595126974590981" TargetMode="External" /><Relationship Id="rId856" Type="http://schemas.openxmlformats.org/officeDocument/2006/relationships/hyperlink" Target="https://twitter.com/#!/apurba3110/status/1080872450110324739" TargetMode="External" /><Relationship Id="rId857" Type="http://schemas.openxmlformats.org/officeDocument/2006/relationships/hyperlink" Target="https://twitter.com/#!/apurba3110/status/1080872450110324739" TargetMode="External" /><Relationship Id="rId858" Type="http://schemas.openxmlformats.org/officeDocument/2006/relationships/hyperlink" Target="https://twitter.com/#!/apurba3110/status/1080872450110324739" TargetMode="External" /><Relationship Id="rId859" Type="http://schemas.openxmlformats.org/officeDocument/2006/relationships/hyperlink" Target="https://twitter.com/#!/saiphcita/status/1080999905869520896" TargetMode="External" /><Relationship Id="rId860" Type="http://schemas.openxmlformats.org/officeDocument/2006/relationships/hyperlink" Target="https://twitter.com/#!/saiphcita/status/1080999905869520896" TargetMode="External" /><Relationship Id="rId861" Type="http://schemas.openxmlformats.org/officeDocument/2006/relationships/hyperlink" Target="https://twitter.com/#!/saiphcita/status/1080999905869520896" TargetMode="External" /><Relationship Id="rId862" Type="http://schemas.openxmlformats.org/officeDocument/2006/relationships/hyperlink" Target="https://twitter.com/#!/saiphcita/status/1080999905869520896" TargetMode="External" /><Relationship Id="rId863" Type="http://schemas.openxmlformats.org/officeDocument/2006/relationships/hyperlink" Target="https://twitter.com/#!/1majorbitch/status/1081048524916252672" TargetMode="External" /><Relationship Id="rId864" Type="http://schemas.openxmlformats.org/officeDocument/2006/relationships/hyperlink" Target="https://twitter.com/#!/1majorbitch/status/1081048524916252672" TargetMode="External" /><Relationship Id="rId865" Type="http://schemas.openxmlformats.org/officeDocument/2006/relationships/hyperlink" Target="https://twitter.com/#!/1majorbitch/status/1081048524916252672" TargetMode="External" /><Relationship Id="rId866" Type="http://schemas.openxmlformats.org/officeDocument/2006/relationships/hyperlink" Target="https://twitter.com/#!/1majorbitch/status/1081048524916252672" TargetMode="External" /><Relationship Id="rId867" Type="http://schemas.openxmlformats.org/officeDocument/2006/relationships/hyperlink" Target="https://twitter.com/#!/1majorbitch/status/1081048524916252672" TargetMode="External" /><Relationship Id="rId868" Type="http://schemas.openxmlformats.org/officeDocument/2006/relationships/hyperlink" Target="https://twitter.com/#!/1majorbitch/status/1081048524916252672" TargetMode="External" /><Relationship Id="rId869" Type="http://schemas.openxmlformats.org/officeDocument/2006/relationships/hyperlink" Target="https://twitter.com/#!/1majorbitch/status/1081048524916252672" TargetMode="External" /><Relationship Id="rId870" Type="http://schemas.openxmlformats.org/officeDocument/2006/relationships/hyperlink" Target="https://twitter.com/#!/trovdimi/status/1081478215141601281" TargetMode="External" /><Relationship Id="rId871" Type="http://schemas.openxmlformats.org/officeDocument/2006/relationships/hyperlink" Target="https://twitter.com/#!/elaragon/status/1081506349891108866" TargetMode="External" /><Relationship Id="rId872" Type="http://schemas.openxmlformats.org/officeDocument/2006/relationships/hyperlink" Target="https://twitter.com/#!/rmdes_/status/1081512311867756544" TargetMode="External" /><Relationship Id="rId873" Type="http://schemas.openxmlformats.org/officeDocument/2006/relationships/hyperlink" Target="https://twitter.com/#!/anxosan/status/1081516645468782592" TargetMode="External" /><Relationship Id="rId874" Type="http://schemas.openxmlformats.org/officeDocument/2006/relationships/hyperlink" Target="https://twitter.com/#!/nalrajebah/status/1081616281198100480" TargetMode="External" /><Relationship Id="rId875" Type="http://schemas.openxmlformats.org/officeDocument/2006/relationships/hyperlink" Target="https://twitter.com/#!/timalthoff/status/1081662549987188737" TargetMode="External" /><Relationship Id="rId876" Type="http://schemas.openxmlformats.org/officeDocument/2006/relationships/hyperlink" Target="https://twitter.com/#!/big_data_flow/status/1081670113059880960" TargetMode="External" /><Relationship Id="rId877" Type="http://schemas.openxmlformats.org/officeDocument/2006/relationships/hyperlink" Target="https://twitter.com/#!/tinaeliassi/status/1081717960002191360" TargetMode="External" /><Relationship Id="rId878" Type="http://schemas.openxmlformats.org/officeDocument/2006/relationships/hyperlink" Target="https://twitter.com/#!/arthur_spirling/status/1080905483836305408" TargetMode="External" /><Relationship Id="rId879" Type="http://schemas.openxmlformats.org/officeDocument/2006/relationships/hyperlink" Target="https://twitter.com/#!/arthur_spirling/status/1080905688040333312" TargetMode="External" /><Relationship Id="rId880" Type="http://schemas.openxmlformats.org/officeDocument/2006/relationships/hyperlink" Target="https://twitter.com/#!/heyayeh/status/1080903701974401024" TargetMode="External" /><Relationship Id="rId881" Type="http://schemas.openxmlformats.org/officeDocument/2006/relationships/hyperlink" Target="https://twitter.com/#!/heyayeh/status/1080908139480772609" TargetMode="External" /><Relationship Id="rId882" Type="http://schemas.openxmlformats.org/officeDocument/2006/relationships/hyperlink" Target="https://twitter.com/#!/raheljhirad/status/1080892802668658688" TargetMode="External" /><Relationship Id="rId883" Type="http://schemas.openxmlformats.org/officeDocument/2006/relationships/hyperlink" Target="https://twitter.com/#!/arthur_spirling/status/1080905483836305408" TargetMode="External" /><Relationship Id="rId884" Type="http://schemas.openxmlformats.org/officeDocument/2006/relationships/hyperlink" Target="https://twitter.com/#!/arthur_spirling/status/1080905688040333312" TargetMode="External" /><Relationship Id="rId885" Type="http://schemas.openxmlformats.org/officeDocument/2006/relationships/hyperlink" Target="https://twitter.com/#!/heyayeh/status/1080868716286562304" TargetMode="External" /><Relationship Id="rId886" Type="http://schemas.openxmlformats.org/officeDocument/2006/relationships/hyperlink" Target="https://twitter.com/#!/heyayeh/status/1080903701974401024" TargetMode="External" /><Relationship Id="rId887" Type="http://schemas.openxmlformats.org/officeDocument/2006/relationships/hyperlink" Target="https://twitter.com/#!/heyayeh/status/1080908139480772609" TargetMode="External" /><Relationship Id="rId888" Type="http://schemas.openxmlformats.org/officeDocument/2006/relationships/hyperlink" Target="https://twitter.com/#!/raheljhirad/status/1080892802668658688" TargetMode="External" /><Relationship Id="rId889" Type="http://schemas.openxmlformats.org/officeDocument/2006/relationships/hyperlink" Target="https://twitter.com/#!/arthur_spirling/status/1080905483836305408" TargetMode="External" /><Relationship Id="rId890" Type="http://schemas.openxmlformats.org/officeDocument/2006/relationships/hyperlink" Target="https://twitter.com/#!/arthur_spirling/status/1080905688040333312" TargetMode="External" /><Relationship Id="rId891" Type="http://schemas.openxmlformats.org/officeDocument/2006/relationships/hyperlink" Target="https://twitter.com/#!/heyayeh/status/1080868716286562304" TargetMode="External" /><Relationship Id="rId892" Type="http://schemas.openxmlformats.org/officeDocument/2006/relationships/hyperlink" Target="https://twitter.com/#!/heyayeh/status/1080903701974401024" TargetMode="External" /><Relationship Id="rId893" Type="http://schemas.openxmlformats.org/officeDocument/2006/relationships/hyperlink" Target="https://twitter.com/#!/heyayeh/status/1080908139480772609" TargetMode="External" /><Relationship Id="rId894" Type="http://schemas.openxmlformats.org/officeDocument/2006/relationships/hyperlink" Target="https://twitter.com/#!/raheljhirad/status/1080892802668658688" TargetMode="External" /><Relationship Id="rId895" Type="http://schemas.openxmlformats.org/officeDocument/2006/relationships/hyperlink" Target="https://twitter.com/#!/arthur_spirling/status/1080905483836305408" TargetMode="External" /><Relationship Id="rId896" Type="http://schemas.openxmlformats.org/officeDocument/2006/relationships/hyperlink" Target="https://twitter.com/#!/arthur_spirling/status/1080905688040333312" TargetMode="External" /><Relationship Id="rId897" Type="http://schemas.openxmlformats.org/officeDocument/2006/relationships/hyperlink" Target="https://twitter.com/#!/heyayeh/status/1080868716286562304" TargetMode="External" /><Relationship Id="rId898" Type="http://schemas.openxmlformats.org/officeDocument/2006/relationships/hyperlink" Target="https://twitter.com/#!/heyayeh/status/1080903701974401024" TargetMode="External" /><Relationship Id="rId899" Type="http://schemas.openxmlformats.org/officeDocument/2006/relationships/hyperlink" Target="https://twitter.com/#!/heyayeh/status/1080908139480772609" TargetMode="External" /><Relationship Id="rId900" Type="http://schemas.openxmlformats.org/officeDocument/2006/relationships/hyperlink" Target="https://twitter.com/#!/raheljhirad/status/1080892802668658688" TargetMode="External" /><Relationship Id="rId901" Type="http://schemas.openxmlformats.org/officeDocument/2006/relationships/hyperlink" Target="https://twitter.com/#!/raheljhirad/status/1080892802668658688" TargetMode="External" /><Relationship Id="rId902" Type="http://schemas.openxmlformats.org/officeDocument/2006/relationships/hyperlink" Target="https://twitter.com/#!/arthur_spirling/status/1080905483836305408" TargetMode="External" /><Relationship Id="rId903" Type="http://schemas.openxmlformats.org/officeDocument/2006/relationships/hyperlink" Target="https://twitter.com/#!/arthur_spirling/status/1080905688040333312" TargetMode="External" /><Relationship Id="rId904" Type="http://schemas.openxmlformats.org/officeDocument/2006/relationships/hyperlink" Target="https://twitter.com/#!/heyayeh/status/1080903701974401024" TargetMode="External" /><Relationship Id="rId905" Type="http://schemas.openxmlformats.org/officeDocument/2006/relationships/hyperlink" Target="https://twitter.com/#!/heyayeh/status/1080908139480772609" TargetMode="External" /><Relationship Id="rId906" Type="http://schemas.openxmlformats.org/officeDocument/2006/relationships/hyperlink" Target="https://twitter.com/#!/arthur_spirling/status/1080905483836305408" TargetMode="External" /><Relationship Id="rId907" Type="http://schemas.openxmlformats.org/officeDocument/2006/relationships/hyperlink" Target="https://twitter.com/#!/arthur_spirling/status/1080905483836305408" TargetMode="External" /><Relationship Id="rId908" Type="http://schemas.openxmlformats.org/officeDocument/2006/relationships/hyperlink" Target="https://twitter.com/#!/arthur_spirling/status/1080905688040333312" TargetMode="External" /><Relationship Id="rId909" Type="http://schemas.openxmlformats.org/officeDocument/2006/relationships/hyperlink" Target="https://twitter.com/#!/arthur_spirling/status/1080905688040333312" TargetMode="External" /><Relationship Id="rId910" Type="http://schemas.openxmlformats.org/officeDocument/2006/relationships/hyperlink" Target="https://twitter.com/#!/heyayeh/status/1080903701974401024" TargetMode="External" /><Relationship Id="rId911" Type="http://schemas.openxmlformats.org/officeDocument/2006/relationships/hyperlink" Target="https://twitter.com/#!/heyayeh/status/1080908139480772609" TargetMode="External" /><Relationship Id="rId912" Type="http://schemas.openxmlformats.org/officeDocument/2006/relationships/hyperlink" Target="https://twitter.com/#!/heyayeh/status/1080868716286562304" TargetMode="External" /><Relationship Id="rId913" Type="http://schemas.openxmlformats.org/officeDocument/2006/relationships/hyperlink" Target="https://twitter.com/#!/heyayeh/status/1080903701974401024" TargetMode="External" /><Relationship Id="rId914" Type="http://schemas.openxmlformats.org/officeDocument/2006/relationships/hyperlink" Target="https://twitter.com/#!/heyayeh/status/1080908139480772609" TargetMode="External" /><Relationship Id="rId915" Type="http://schemas.openxmlformats.org/officeDocument/2006/relationships/hyperlink" Target="https://twitter.com/#!/heyayeh/status/1081764585093373953" TargetMode="External" /><Relationship Id="rId916" Type="http://schemas.openxmlformats.org/officeDocument/2006/relationships/hyperlink" Target="https://twitter.com/#!/munmun10/status/1081773813354979329" TargetMode="External" /><Relationship Id="rId917" Type="http://schemas.openxmlformats.org/officeDocument/2006/relationships/hyperlink" Target="https://twitter.com/#!/bhavyaghai/status/1081914474158850049" TargetMode="External" /><Relationship Id="rId918" Type="http://schemas.openxmlformats.org/officeDocument/2006/relationships/hyperlink" Target="https://twitter.com/#!/ferli90/status/1082010833897644033" TargetMode="External" /><Relationship Id="rId919" Type="http://schemas.openxmlformats.org/officeDocument/2006/relationships/hyperlink" Target="https://twitter.com/#!/chholte/status/1082112054163587072" TargetMode="External" /><Relationship Id="rId920" Type="http://schemas.openxmlformats.org/officeDocument/2006/relationships/hyperlink" Target="https://twitter.com/#!/ljwoodie/status/1082112247793676288" TargetMode="External" /><Relationship Id="rId921" Type="http://schemas.openxmlformats.org/officeDocument/2006/relationships/hyperlink" Target="https://twitter.com/#!/areidross/status/1075083632061034496" TargetMode="External" /><Relationship Id="rId922" Type="http://schemas.openxmlformats.org/officeDocument/2006/relationships/hyperlink" Target="https://twitter.com/#!/areidross/status/1082109888971468805" TargetMode="External" /><Relationship Id="rId923" Type="http://schemas.openxmlformats.org/officeDocument/2006/relationships/hyperlink" Target="https://twitter.com/#!/syrianviews/status/1082191692353101827" TargetMode="External" /><Relationship Id="rId924" Type="http://schemas.openxmlformats.org/officeDocument/2006/relationships/hyperlink" Target="https://twitter.com/#!/observaitress/status/1081483089967280128" TargetMode="External" /><Relationship Id="rId925" Type="http://schemas.openxmlformats.org/officeDocument/2006/relationships/hyperlink" Target="https://twitter.com/#!/gesis_org/status/1082256754090672128" TargetMode="External" /><Relationship Id="rId926" Type="http://schemas.openxmlformats.org/officeDocument/2006/relationships/hyperlink" Target="https://twitter.com/#!/kwelle/status/1070969013294034946" TargetMode="External" /><Relationship Id="rId927" Type="http://schemas.openxmlformats.org/officeDocument/2006/relationships/hyperlink" Target="https://twitter.com/#!/udomacena/status/1082569089686609920" TargetMode="External" /><Relationship Id="rId928" Type="http://schemas.openxmlformats.org/officeDocument/2006/relationships/hyperlink" Target="https://twitter.com/#!/edinburghnlp/status/1082681966875631617" TargetMode="External" /><Relationship Id="rId929" Type="http://schemas.openxmlformats.org/officeDocument/2006/relationships/hyperlink" Target="https://twitter.com/#!/edinburghnlp/status/1082681966875631617" TargetMode="External" /><Relationship Id="rId930" Type="http://schemas.openxmlformats.org/officeDocument/2006/relationships/hyperlink" Target="https://twitter.com/#!/tttthomasssss/status/1082687789781733377" TargetMode="External" /><Relationship Id="rId931" Type="http://schemas.openxmlformats.org/officeDocument/2006/relationships/hyperlink" Target="https://twitter.com/#!/tttthomasssss/status/1082687789781733377" TargetMode="External" /><Relationship Id="rId932" Type="http://schemas.openxmlformats.org/officeDocument/2006/relationships/hyperlink" Target="https://twitter.com/#!/sreekanthcse/status/1082703459629948929" TargetMode="External" /><Relationship Id="rId933" Type="http://schemas.openxmlformats.org/officeDocument/2006/relationships/hyperlink" Target="https://twitter.com/#!/sreekanthcse/status/1082703459629948929" TargetMode="External" /><Relationship Id="rId934" Type="http://schemas.openxmlformats.org/officeDocument/2006/relationships/hyperlink" Target="https://twitter.com/#!/iatitov/status/1082711201300262914" TargetMode="External" /><Relationship Id="rId935" Type="http://schemas.openxmlformats.org/officeDocument/2006/relationships/hyperlink" Target="https://twitter.com/#!/iatitov/status/1082711201300262914" TargetMode="External" /><Relationship Id="rId936" Type="http://schemas.openxmlformats.org/officeDocument/2006/relationships/hyperlink" Target="https://twitter.com/#!/gspandana/status/1082758736081432576" TargetMode="External" /><Relationship Id="rId937" Type="http://schemas.openxmlformats.org/officeDocument/2006/relationships/hyperlink" Target="https://twitter.com/#!/gspandana/status/1082758736081432576" TargetMode="External" /><Relationship Id="rId938" Type="http://schemas.openxmlformats.org/officeDocument/2006/relationships/hyperlink" Target="https://twitter.com/#!/chemistredpuck/status/1082784975366311937" TargetMode="External" /><Relationship Id="rId939" Type="http://schemas.openxmlformats.org/officeDocument/2006/relationships/hyperlink" Target="https://twitter.com/#!/snchancellor/status/1082807872348717057" TargetMode="External" /><Relationship Id="rId940" Type="http://schemas.openxmlformats.org/officeDocument/2006/relationships/hyperlink" Target="https://twitter.com/#!/rehman182/status/1082808157783707649" TargetMode="External" /><Relationship Id="rId941" Type="http://schemas.openxmlformats.org/officeDocument/2006/relationships/hyperlink" Target="https://twitter.com/#!/rehman182/status/1082808157783707649" TargetMode="External" /><Relationship Id="rId942" Type="http://schemas.openxmlformats.org/officeDocument/2006/relationships/hyperlink" Target="https://twitter.com/#!/ishiiakira/status/1083001425691533313" TargetMode="External" /><Relationship Id="rId943" Type="http://schemas.openxmlformats.org/officeDocument/2006/relationships/hyperlink" Target="https://twitter.com/#!/ishiiakira/status/1083003311047901186" TargetMode="External" /><Relationship Id="rId944" Type="http://schemas.openxmlformats.org/officeDocument/2006/relationships/hyperlink" Target="https://twitter.com/#!/mtknnktm/status/1083002801460891648" TargetMode="External" /><Relationship Id="rId945" Type="http://schemas.openxmlformats.org/officeDocument/2006/relationships/hyperlink" Target="https://twitter.com/#!/tatsushi_do_ob/status/1083136038476935168" TargetMode="External" /><Relationship Id="rId946" Type="http://schemas.openxmlformats.org/officeDocument/2006/relationships/hyperlink" Target="https://twitter.com/#!/mtknnktm/status/1083160155930320896" TargetMode="External" /><Relationship Id="rId947" Type="http://schemas.openxmlformats.org/officeDocument/2006/relationships/hyperlink" Target="https://twitter.com/#!/mtknnktm/status/1082964449038749697" TargetMode="External" /><Relationship Id="rId948" Type="http://schemas.openxmlformats.org/officeDocument/2006/relationships/hyperlink" Target="https://twitter.com/#!/bkeegan/status/1011693638571646976" TargetMode="External" /><Relationship Id="rId949" Type="http://schemas.openxmlformats.org/officeDocument/2006/relationships/hyperlink" Target="https://twitter.com/#!/luca/status/1083347961491476480" TargetMode="External" /><Relationship Id="rId950" Type="http://schemas.openxmlformats.org/officeDocument/2006/relationships/hyperlink" Target="https://twitter.com/#!/bkeegan/status/1081745392973180928" TargetMode="External" /><Relationship Id="rId951" Type="http://schemas.openxmlformats.org/officeDocument/2006/relationships/hyperlink" Target="https://twitter.com/#!/luca/status/1083347961491476480" TargetMode="External" /><Relationship Id="rId952" Type="http://schemas.openxmlformats.org/officeDocument/2006/relationships/hyperlink" Target="https://twitter.com/#!/jaesgeht/status/1083496455225163776" TargetMode="External" /><Relationship Id="rId953" Type="http://schemas.openxmlformats.org/officeDocument/2006/relationships/hyperlink" Target="https://twitter.com/#!/jaesgeht/status/1083496455225163776" TargetMode="External" /><Relationship Id="rId954" Type="http://schemas.openxmlformats.org/officeDocument/2006/relationships/hyperlink" Target="https://twitter.com/#!/netzpat/status/1083496593645584384" TargetMode="External" /><Relationship Id="rId955" Type="http://schemas.openxmlformats.org/officeDocument/2006/relationships/hyperlink" Target="https://twitter.com/#!/netzpat/status/1083496593645584384" TargetMode="External" /><Relationship Id="rId956" Type="http://schemas.openxmlformats.org/officeDocument/2006/relationships/hyperlink" Target="https://twitter.com/#!/sroylee/status/1083515145345654784" TargetMode="External" /><Relationship Id="rId957" Type="http://schemas.openxmlformats.org/officeDocument/2006/relationships/hyperlink" Target="https://twitter.com/#!/edumangaba/status/1084097074109521921" TargetMode="External" /><Relationship Id="rId958" Type="http://schemas.openxmlformats.org/officeDocument/2006/relationships/hyperlink" Target="https://twitter.com/#!/tylersnetwork/status/1079116893708001281" TargetMode="External" /><Relationship Id="rId959" Type="http://schemas.openxmlformats.org/officeDocument/2006/relationships/hyperlink" Target="https://twitter.com/#!/tylersnetwork/status/1084540530183282688" TargetMode="External" /><Relationship Id="rId960" Type="http://schemas.openxmlformats.org/officeDocument/2006/relationships/hyperlink" Target="https://twitter.com/#!/4gwdotdotdot/status/1084699619269971969" TargetMode="External" /><Relationship Id="rId961" Type="http://schemas.openxmlformats.org/officeDocument/2006/relationships/hyperlink" Target="https://twitter.com/#!/yangzhangalmo/status/1084846460234010624" TargetMode="External" /><Relationship Id="rId962" Type="http://schemas.openxmlformats.org/officeDocument/2006/relationships/hyperlink" Target="https://twitter.com/#!/jhblackb/status/1084868939673411586" TargetMode="External" /><Relationship Id="rId963" Type="http://schemas.openxmlformats.org/officeDocument/2006/relationships/hyperlink" Target="https://twitter.com/#!/ciro/status/1081512732808146950" TargetMode="External" /><Relationship Id="rId964" Type="http://schemas.openxmlformats.org/officeDocument/2006/relationships/hyperlink" Target="https://twitter.com/#!/ciro/status/1084889966709231616" TargetMode="External" /><Relationship Id="rId965" Type="http://schemas.openxmlformats.org/officeDocument/2006/relationships/hyperlink" Target="https://twitter.com/#!/cchelmis/status/1084908162380193792" TargetMode="External" /><Relationship Id="rId966" Type="http://schemas.openxmlformats.org/officeDocument/2006/relationships/hyperlink" Target="https://twitter.com/#!/cervisiarius/status/1084908936015343616" TargetMode="External" /><Relationship Id="rId967" Type="http://schemas.openxmlformats.org/officeDocument/2006/relationships/hyperlink" Target="https://twitter.com/#!/winteram/status/1081553733228658690" TargetMode="External" /><Relationship Id="rId968" Type="http://schemas.openxmlformats.org/officeDocument/2006/relationships/hyperlink" Target="https://twitter.com/#!/winteram/status/1083555401713430529" TargetMode="External" /><Relationship Id="rId969" Type="http://schemas.openxmlformats.org/officeDocument/2006/relationships/hyperlink" Target="https://twitter.com/#!/winteram/status/1084911036887490560" TargetMode="External" /><Relationship Id="rId970" Type="http://schemas.openxmlformats.org/officeDocument/2006/relationships/hyperlink" Target="https://twitter.com/#!/emrecalisir/status/1084911806773161986" TargetMode="External" /><Relationship Id="rId971" Type="http://schemas.openxmlformats.org/officeDocument/2006/relationships/hyperlink" Target="https://twitter.com/#!/codybuntain/status/1084920204298194945" TargetMode="External" /><Relationship Id="rId972" Type="http://schemas.openxmlformats.org/officeDocument/2006/relationships/hyperlink" Target="https://twitter.com/#!/akbari59/status/1070334463882743810" TargetMode="External" /><Relationship Id="rId973" Type="http://schemas.openxmlformats.org/officeDocument/2006/relationships/hyperlink" Target="https://twitter.com/#!/akbari59/status/1084954361875316736" TargetMode="External" /><Relationship Id="rId974" Type="http://schemas.openxmlformats.org/officeDocument/2006/relationships/hyperlink" Target="https://twitter.com/#!/gokhan_kul/status/1084955790631411712" TargetMode="External" /><Relationship Id="rId975" Type="http://schemas.openxmlformats.org/officeDocument/2006/relationships/hyperlink" Target="https://twitter.com/#!/jakehofman/status/1084998568191115272" TargetMode="External" /><Relationship Id="rId976" Type="http://schemas.openxmlformats.org/officeDocument/2006/relationships/hyperlink" Target="https://twitter.com/#!/aekpalakorn/status/1085029222895079424" TargetMode="External" /><Relationship Id="rId977" Type="http://schemas.openxmlformats.org/officeDocument/2006/relationships/hyperlink" Target="https://twitter.com/#!/emrek/status/1081590838772170752" TargetMode="External" /><Relationship Id="rId978" Type="http://schemas.openxmlformats.org/officeDocument/2006/relationships/hyperlink" Target="https://twitter.com/#!/emrek/status/1083514672223969280" TargetMode="External" /><Relationship Id="rId979" Type="http://schemas.openxmlformats.org/officeDocument/2006/relationships/hyperlink" Target="https://twitter.com/#!/emrek/status/1085116306049912832" TargetMode="External" /><Relationship Id="rId980" Type="http://schemas.openxmlformats.org/officeDocument/2006/relationships/hyperlink" Target="https://twitter.com/#!/feedkoko/status/1085496745813929989" TargetMode="External" /><Relationship Id="rId981" Type="http://schemas.openxmlformats.org/officeDocument/2006/relationships/hyperlink" Target="https://twitter.com/#!/netsci15/status/1085556742904262659" TargetMode="External" /><Relationship Id="rId982" Type="http://schemas.openxmlformats.org/officeDocument/2006/relationships/hyperlink" Target="https://twitter.com/#!/icwsm/status/1081477989534220288" TargetMode="External" /><Relationship Id="rId983" Type="http://schemas.openxmlformats.org/officeDocument/2006/relationships/hyperlink" Target="https://twitter.com/#!/shawnmjones/status/1081577759502000129" TargetMode="External" /><Relationship Id="rId984" Type="http://schemas.openxmlformats.org/officeDocument/2006/relationships/hyperlink" Target="https://twitter.com/#!/shawnmjones/status/1084884036307148801" TargetMode="External" /><Relationship Id="rId985" Type="http://schemas.openxmlformats.org/officeDocument/2006/relationships/hyperlink" Target="https://twitter.com/#!/shawnmjones/status/1085565195844341761" TargetMode="External" /><Relationship Id="rId986" Type="http://schemas.openxmlformats.org/officeDocument/2006/relationships/hyperlink" Target="https://twitter.com/#!/pauldambra/status/1085799243065880577" TargetMode="External" /><Relationship Id="rId987" Type="http://schemas.openxmlformats.org/officeDocument/2006/relationships/hyperlink" Target="https://twitter.com/#!/pauldambra/status/1085799243065880577" TargetMode="External" /><Relationship Id="rId988" Type="http://schemas.openxmlformats.org/officeDocument/2006/relationships/hyperlink" Target="https://twitter.com/#!/zignoai/status/1084919886609043456" TargetMode="External" /><Relationship Id="rId989" Type="http://schemas.openxmlformats.org/officeDocument/2006/relationships/hyperlink" Target="https://twitter.com/#!/zignoai/status/1085881694635339776" TargetMode="External" /><Relationship Id="rId990" Type="http://schemas.openxmlformats.org/officeDocument/2006/relationships/hyperlink" Target="https://twitter.com/#!/katja_mat/status/1083324776549101569" TargetMode="External" /><Relationship Id="rId991" Type="http://schemas.openxmlformats.org/officeDocument/2006/relationships/hyperlink" Target="https://twitter.com/#!/clauwa/status/1081838367892008960" TargetMode="External" /><Relationship Id="rId992" Type="http://schemas.openxmlformats.org/officeDocument/2006/relationships/hyperlink" Target="https://twitter.com/#!/icwsm/status/1081477989534220288" TargetMode="External" /><Relationship Id="rId993" Type="http://schemas.openxmlformats.org/officeDocument/2006/relationships/hyperlink" Target="https://twitter.com/#!/katja_mat/status/1083324776549101569" TargetMode="External" /><Relationship Id="rId994" Type="http://schemas.openxmlformats.org/officeDocument/2006/relationships/hyperlink" Target="https://twitter.com/#!/alicetiara/status/1085920832378023936" TargetMode="External" /><Relationship Id="rId995" Type="http://schemas.openxmlformats.org/officeDocument/2006/relationships/hyperlink" Target="https://twitter.com/#!/alicetiara/status/1085920832378023936" TargetMode="External" /><Relationship Id="rId996" Type="http://schemas.openxmlformats.org/officeDocument/2006/relationships/hyperlink" Target="https://twitter.com/#!/alicetiara/status/1085920832378023936" TargetMode="External" /><Relationship Id="rId997" Type="http://schemas.openxmlformats.org/officeDocument/2006/relationships/hyperlink" Target="https://twitter.com/#!/alicetiara/status/1085920832378023936" TargetMode="External" /><Relationship Id="rId998" Type="http://schemas.openxmlformats.org/officeDocument/2006/relationships/hyperlink" Target="https://twitter.com/#!/strnglss/status/1085955678462603264" TargetMode="External" /><Relationship Id="rId999" Type="http://schemas.openxmlformats.org/officeDocument/2006/relationships/hyperlink" Target="https://twitter.com/#!/vorkoz/status/1086330208255242240" TargetMode="External" /><Relationship Id="rId1000" Type="http://schemas.openxmlformats.org/officeDocument/2006/relationships/hyperlink" Target="https://twitter.com/#!/vorkoz/status/1086330208255242240" TargetMode="External" /><Relationship Id="rId1001" Type="http://schemas.openxmlformats.org/officeDocument/2006/relationships/hyperlink" Target="https://twitter.com/#!/vorkoz/status/1086330208255242240" TargetMode="External" /><Relationship Id="rId1002" Type="http://schemas.openxmlformats.org/officeDocument/2006/relationships/hyperlink" Target="https://twitter.com/#!/vorkoz/status/1086330208255242240" TargetMode="External" /><Relationship Id="rId1003" Type="http://schemas.openxmlformats.org/officeDocument/2006/relationships/hyperlink" Target="https://twitter.com/#!/mandyluo1002/status/1087358537641017344" TargetMode="External" /><Relationship Id="rId1004" Type="http://schemas.openxmlformats.org/officeDocument/2006/relationships/hyperlink" Target="https://twitter.com/#!/dkaushik96/status/1087412064308609026" TargetMode="External" /><Relationship Id="rId1005" Type="http://schemas.openxmlformats.org/officeDocument/2006/relationships/hyperlink" Target="https://twitter.com/#!/dkaushik96/status/1087412064308609026" TargetMode="External" /><Relationship Id="rId1006" Type="http://schemas.openxmlformats.org/officeDocument/2006/relationships/hyperlink" Target="https://twitter.com/#!/dkaushik96/status/1087412064308609026" TargetMode="External" /><Relationship Id="rId1007" Type="http://schemas.openxmlformats.org/officeDocument/2006/relationships/hyperlink" Target="https://twitter.com/#!/onurvarol/status/1088299233982246912" TargetMode="External" /><Relationship Id="rId1008" Type="http://schemas.openxmlformats.org/officeDocument/2006/relationships/hyperlink" Target="https://twitter.com/#!/onurvarol/status/1088306946686488576" TargetMode="External" /><Relationship Id="rId1009" Type="http://schemas.openxmlformats.org/officeDocument/2006/relationships/hyperlink" Target="https://twitter.com/#!/onurvarol/status/1088306946686488576" TargetMode="External" /><Relationship Id="rId1010" Type="http://schemas.openxmlformats.org/officeDocument/2006/relationships/hyperlink" Target="https://twitter.com/#!/andresmh/status/1088301044193419265" TargetMode="External" /><Relationship Id="rId1011" Type="http://schemas.openxmlformats.org/officeDocument/2006/relationships/hyperlink" Target="https://twitter.com/#!/andresmh/status/1088309920213037057" TargetMode="External" /><Relationship Id="rId1012" Type="http://schemas.openxmlformats.org/officeDocument/2006/relationships/hyperlink" Target="https://twitter.com/#!/andresmh/status/1088301044193419265" TargetMode="External" /><Relationship Id="rId1013" Type="http://schemas.openxmlformats.org/officeDocument/2006/relationships/hyperlink" Target="https://twitter.com/#!/andresmh/status/1088309920213037057" TargetMode="External" /><Relationship Id="rId1014" Type="http://schemas.openxmlformats.org/officeDocument/2006/relationships/hyperlink" Target="https://twitter.com/#!/shuai93tang/status/1088255316616040448" TargetMode="External" /><Relationship Id="rId1015" Type="http://schemas.openxmlformats.org/officeDocument/2006/relationships/hyperlink" Target="https://twitter.com/#!/shuai93tang/status/1088449837467463680" TargetMode="External" /><Relationship Id="rId1016" Type="http://schemas.openxmlformats.org/officeDocument/2006/relationships/hyperlink" Target="https://twitter.com/#!/takechan2000/status/1088467576856944640" TargetMode="External" /><Relationship Id="rId1017" Type="http://schemas.openxmlformats.org/officeDocument/2006/relationships/hyperlink" Target="https://twitter.com/#!/developerguide/status/1088558318719823873" TargetMode="External" /><Relationship Id="rId1018" Type="http://schemas.openxmlformats.org/officeDocument/2006/relationships/hyperlink" Target="https://twitter.com/#!/arcticpenguin/status/1088615236733751298" TargetMode="External" /><Relationship Id="rId1019" Type="http://schemas.openxmlformats.org/officeDocument/2006/relationships/hyperlink" Target="https://twitter.com/#!/arcticpenguin/status/1088615236733751298" TargetMode="External" /><Relationship Id="rId1020" Type="http://schemas.openxmlformats.org/officeDocument/2006/relationships/hyperlink" Target="https://twitter.com/#!/tiannamaria/status/1088616163758743553" TargetMode="External" /><Relationship Id="rId1021" Type="http://schemas.openxmlformats.org/officeDocument/2006/relationships/hyperlink" Target="https://twitter.com/#!/geek_squad_love/status/1088627545648422913" TargetMode="External" /><Relationship Id="rId1022" Type="http://schemas.openxmlformats.org/officeDocument/2006/relationships/hyperlink" Target="https://twitter.com/#!/baileybattelle/status/1088629999924637696" TargetMode="External" /><Relationship Id="rId1023" Type="http://schemas.openxmlformats.org/officeDocument/2006/relationships/hyperlink" Target="https://twitter.com/#!/lunarlemonade/status/1088678137989337088" TargetMode="External" /><Relationship Id="rId1024" Type="http://schemas.openxmlformats.org/officeDocument/2006/relationships/hyperlink" Target="https://twitter.com/#!/zoelicata/status/1088689710086737920" TargetMode="External" /><Relationship Id="rId1025" Type="http://schemas.openxmlformats.org/officeDocument/2006/relationships/hyperlink" Target="https://twitter.com/#!/a_d_robertson/status/1088558222485663746" TargetMode="External" /><Relationship Id="rId1026" Type="http://schemas.openxmlformats.org/officeDocument/2006/relationships/hyperlink" Target="https://twitter.com/#!/luisgasco/status/1088814178255679489" TargetMode="External" /><Relationship Id="rId1027" Type="http://schemas.openxmlformats.org/officeDocument/2006/relationships/hyperlink" Target="https://twitter.com/#!/cpalmz7/status/1088882710305624064" TargetMode="External" /><Relationship Id="rId1028" Type="http://schemas.openxmlformats.org/officeDocument/2006/relationships/hyperlink" Target="https://twitter.com/#!/6grichie405/status/1088900723545464832" TargetMode="External" /><Relationship Id="rId1029" Type="http://schemas.openxmlformats.org/officeDocument/2006/relationships/hyperlink" Target="https://twitter.com/#!/marie77141292/status/1088908636913577984" TargetMode="External" /><Relationship Id="rId1030" Type="http://schemas.openxmlformats.org/officeDocument/2006/relationships/hyperlink" Target="https://twitter.com/#!/linzdefranco/status/1088613336785145857" TargetMode="External" /><Relationship Id="rId1031" Type="http://schemas.openxmlformats.org/officeDocument/2006/relationships/hyperlink" Target="https://twitter.com/#!/frooregard/status/1088934541417418752" TargetMode="External" /><Relationship Id="rId1032" Type="http://schemas.openxmlformats.org/officeDocument/2006/relationships/hyperlink" Target="https://twitter.com/#!/jurgenpfeffer/status/1011764660008148992" TargetMode="External" /><Relationship Id="rId1033" Type="http://schemas.openxmlformats.org/officeDocument/2006/relationships/hyperlink" Target="https://twitter.com/#!/jurgenpfeffer/status/1011764660008148992" TargetMode="External" /><Relationship Id="rId1034" Type="http://schemas.openxmlformats.org/officeDocument/2006/relationships/hyperlink" Target="https://twitter.com/#!/jurgenpfeffer/status/1081305922327232522" TargetMode="External" /><Relationship Id="rId1035" Type="http://schemas.openxmlformats.org/officeDocument/2006/relationships/hyperlink" Target="https://twitter.com/#!/icwsm/status/1081477989534220288" TargetMode="External" /><Relationship Id="rId1036" Type="http://schemas.openxmlformats.org/officeDocument/2006/relationships/hyperlink" Target="https://twitter.com/#!/katja_mat/status/1081614789376438272" TargetMode="External" /><Relationship Id="rId1037" Type="http://schemas.openxmlformats.org/officeDocument/2006/relationships/hyperlink" Target="https://twitter.com/#!/katja_mat/status/1083324776549101569" TargetMode="External" /><Relationship Id="rId1038" Type="http://schemas.openxmlformats.org/officeDocument/2006/relationships/hyperlink" Target="https://twitter.com/#!/katja_mat/status/1083696289836081152" TargetMode="External" /><Relationship Id="rId1039" Type="http://schemas.openxmlformats.org/officeDocument/2006/relationships/hyperlink" Target="https://twitter.com/#!/katja_mat/status/1085079020302225408" TargetMode="External" /><Relationship Id="rId1040" Type="http://schemas.openxmlformats.org/officeDocument/2006/relationships/hyperlink" Target="https://twitter.com/#!/katja_mat/status/1085882228473774080" TargetMode="External" /><Relationship Id="rId1041" Type="http://schemas.openxmlformats.org/officeDocument/2006/relationships/hyperlink" Target="https://twitter.com/#!/jurgenpfeffer/status/1081305922327232522" TargetMode="External" /><Relationship Id="rId1042" Type="http://schemas.openxmlformats.org/officeDocument/2006/relationships/hyperlink" Target="https://twitter.com/#!/jurgenpfeffer/status/1081305922327232522" TargetMode="External" /><Relationship Id="rId1043" Type="http://schemas.openxmlformats.org/officeDocument/2006/relationships/hyperlink" Target="https://twitter.com/#!/jurgenpfeffer/status/1081305922327232522" TargetMode="External" /><Relationship Id="rId1044" Type="http://schemas.openxmlformats.org/officeDocument/2006/relationships/hyperlink" Target="https://twitter.com/#!/jurgenpfeffer/status/1081305922327232522" TargetMode="External" /><Relationship Id="rId1045" Type="http://schemas.openxmlformats.org/officeDocument/2006/relationships/hyperlink" Target="https://twitter.com/#!/lauraschelenz/status/1088886668428492800" TargetMode="External" /><Relationship Id="rId1046" Type="http://schemas.openxmlformats.org/officeDocument/2006/relationships/hyperlink" Target="https://twitter.com/#!/lauraschelenz/status/1088886668428492800" TargetMode="External" /><Relationship Id="rId1047" Type="http://schemas.openxmlformats.org/officeDocument/2006/relationships/hyperlink" Target="https://twitter.com/#!/jurgenpfeffer/status/1089101944327675904" TargetMode="External" /><Relationship Id="rId1048" Type="http://schemas.openxmlformats.org/officeDocument/2006/relationships/hyperlink" Target="https://twitter.com/#!/icwsm/status/1085556815369142277" TargetMode="External" /><Relationship Id="rId1049" Type="http://schemas.openxmlformats.org/officeDocument/2006/relationships/hyperlink" Target="https://twitter.com/#!/jurgenpfeffer/status/1011764660008148992" TargetMode="External" /><Relationship Id="rId1050" Type="http://schemas.openxmlformats.org/officeDocument/2006/relationships/hyperlink" Target="https://twitter.com/#!/jurgenpfeffer/status/1081478089702604801" TargetMode="External" /><Relationship Id="rId1051" Type="http://schemas.openxmlformats.org/officeDocument/2006/relationships/hyperlink" Target="https://twitter.com/#!/jurgenpfeffer/status/1083398181034123264" TargetMode="External" /><Relationship Id="rId1052" Type="http://schemas.openxmlformats.org/officeDocument/2006/relationships/hyperlink" Target="https://twitter.com/#!/jurgenpfeffer/status/1084861584214761472" TargetMode="External" /><Relationship Id="rId1053" Type="http://schemas.openxmlformats.org/officeDocument/2006/relationships/hyperlink" Target="https://twitter.com/#!/jurgenpfeffer/status/1085544065846988800" TargetMode="External" /><Relationship Id="rId1054" Type="http://schemas.openxmlformats.org/officeDocument/2006/relationships/hyperlink" Target="https://twitter.com/#!/jurgenpfeffer/status/1089101944327675904" TargetMode="External" /><Relationship Id="rId1055" Type="http://schemas.openxmlformats.org/officeDocument/2006/relationships/hyperlink" Target="https://twitter.com/#!/wahl_beobachter/status/1089838591000367104" TargetMode="External" /><Relationship Id="rId1056" Type="http://schemas.openxmlformats.org/officeDocument/2006/relationships/hyperlink" Target="https://twitter.com/#!/mountainherder/status/1090440955218530304" TargetMode="External" /><Relationship Id="rId1057" Type="http://schemas.openxmlformats.org/officeDocument/2006/relationships/hyperlink" Target="https://twitter.com/#!/mountainherder/status/1090440955218530304" TargetMode="External" /><Relationship Id="rId1058" Type="http://schemas.openxmlformats.org/officeDocument/2006/relationships/hyperlink" Target="https://twitter.com/#!/niftyc/status/1090688885129134087" TargetMode="External" /><Relationship Id="rId1059" Type="http://schemas.openxmlformats.org/officeDocument/2006/relationships/hyperlink" Target="https://twitter.com/#!/fabiogiglietto/status/1090722759292960768" TargetMode="External" /><Relationship Id="rId1060" Type="http://schemas.openxmlformats.org/officeDocument/2006/relationships/hyperlink" Target="https://twitter.com/#!/fabiogiglietto/status/1090723579287781388" TargetMode="External" /><Relationship Id="rId1061" Type="http://schemas.openxmlformats.org/officeDocument/2006/relationships/hyperlink" Target="https://twitter.com/#!/walid_magdy/status/1082623603286388736" TargetMode="External" /><Relationship Id="rId1062" Type="http://schemas.openxmlformats.org/officeDocument/2006/relationships/hyperlink" Target="https://twitter.com/#!/arkaitz/status/1082640187837042688" TargetMode="External" /><Relationship Id="rId1063" Type="http://schemas.openxmlformats.org/officeDocument/2006/relationships/hyperlink" Target="https://twitter.com/#!/arkaitz/status/1082640187837042688" TargetMode="External" /><Relationship Id="rId1064" Type="http://schemas.openxmlformats.org/officeDocument/2006/relationships/hyperlink" Target="https://twitter.com/#!/arkaitz/status/1090923526117343232" TargetMode="External" /><Relationship Id="rId1065" Type="http://schemas.openxmlformats.org/officeDocument/2006/relationships/hyperlink" Target="https://twitter.com/#!/somayehzamani/status/1090973682065960960" TargetMode="External" /><Relationship Id="rId1066" Type="http://schemas.openxmlformats.org/officeDocument/2006/relationships/hyperlink" Target="https://twitter.com/#!/somayehzamani/status/1090973682065960960" TargetMode="External" /><Relationship Id="rId1067" Type="http://schemas.openxmlformats.org/officeDocument/2006/relationships/hyperlink" Target="https://twitter.com/#!/cfiesler/status/1091017023121805312" TargetMode="External" /><Relationship Id="rId1068" Type="http://schemas.openxmlformats.org/officeDocument/2006/relationships/hyperlink" Target="https://twitter.com/#!/eolamijuwon/status/1092469133877350400" TargetMode="External" /><Relationship Id="rId1069" Type="http://schemas.openxmlformats.org/officeDocument/2006/relationships/hyperlink" Target="https://twitter.com/#!/psg_lshtm/status/1092471754361061376" TargetMode="External" /><Relationship Id="rId1070" Type="http://schemas.openxmlformats.org/officeDocument/2006/relationships/hyperlink" Target="https://twitter.com/#!/poblacion_csic/status/1092474094157737985" TargetMode="External" /><Relationship Id="rId1071" Type="http://schemas.openxmlformats.org/officeDocument/2006/relationships/hyperlink" Target="https://twitter.com/#!/femquant/status/1092477692539293705" TargetMode="External" /><Relationship Id="rId1072" Type="http://schemas.openxmlformats.org/officeDocument/2006/relationships/hyperlink" Target="https://twitter.com/#!/malaikaamina/status/1092522298119208960" TargetMode="External" /><Relationship Id="rId1073" Type="http://schemas.openxmlformats.org/officeDocument/2006/relationships/hyperlink" Target="https://twitter.com/#!/malaikaamina/status/1092522298119208960" TargetMode="External" /><Relationship Id="rId1074" Type="http://schemas.openxmlformats.org/officeDocument/2006/relationships/hyperlink" Target="https://twitter.com/#!/rstatstweet/status/1092523254881890307" TargetMode="External" /><Relationship Id="rId1075" Type="http://schemas.openxmlformats.org/officeDocument/2006/relationships/hyperlink" Target="https://twitter.com/#!/rstatstweet/status/1092523254881890307" TargetMode="External" /><Relationship Id="rId1076" Type="http://schemas.openxmlformats.org/officeDocument/2006/relationships/hyperlink" Target="https://twitter.com/#!/eule_geheule/status/1092532847515193344" TargetMode="External" /><Relationship Id="rId1077" Type="http://schemas.openxmlformats.org/officeDocument/2006/relationships/hyperlink" Target="https://twitter.com/#!/saminrf/status/1092535271231508482" TargetMode="External" /><Relationship Id="rId1078" Type="http://schemas.openxmlformats.org/officeDocument/2006/relationships/hyperlink" Target="https://twitter.com/#!/demomapper/status/1092563378189541376" TargetMode="External" /><Relationship Id="rId1079" Type="http://schemas.openxmlformats.org/officeDocument/2006/relationships/hyperlink" Target="https://twitter.com/#!/demografia_csic/status/1092676863569395712" TargetMode="External" /><Relationship Id="rId1080" Type="http://schemas.openxmlformats.org/officeDocument/2006/relationships/hyperlink" Target="https://twitter.com/#!/ognyanova/status/1083596142443679744" TargetMode="External" /><Relationship Id="rId1081" Type="http://schemas.openxmlformats.org/officeDocument/2006/relationships/hyperlink" Target="https://twitter.com/#!/ognyanova/status/1092519707486363649" TargetMode="External" /><Relationship Id="rId1082" Type="http://schemas.openxmlformats.org/officeDocument/2006/relationships/hyperlink" Target="https://twitter.com/#!/ognyanova/status/1092522120213602304" TargetMode="External" /><Relationship Id="rId1083" Type="http://schemas.openxmlformats.org/officeDocument/2006/relationships/hyperlink" Target="https://twitter.com/#!/corbrantner/status/1092690618780917760" TargetMode="External" /><Relationship Id="rId1084" Type="http://schemas.openxmlformats.org/officeDocument/2006/relationships/hyperlink" Target="https://twitter.com/#!/corbrantner/status/1092690618780917760" TargetMode="External" /><Relationship Id="rId1085" Type="http://schemas.openxmlformats.org/officeDocument/2006/relationships/hyperlink" Target="https://twitter.com/#!/share_mea/status/1092696261663354882" TargetMode="External" /><Relationship Id="rId1086" Type="http://schemas.openxmlformats.org/officeDocument/2006/relationships/hyperlink" Target="https://twitter.com/#!/iussp/status/1092717791713681408" TargetMode="External" /><Relationship Id="rId1087" Type="http://schemas.openxmlformats.org/officeDocument/2006/relationships/hyperlink" Target="https://twitter.com/#!/rmanzii/status/1092718677756018689" TargetMode="External" /><Relationship Id="rId1088" Type="http://schemas.openxmlformats.org/officeDocument/2006/relationships/hyperlink" Target="https://twitter.com/#!/vponomarenko_/status/1092770613629014019" TargetMode="External" /><Relationship Id="rId1089" Type="http://schemas.openxmlformats.org/officeDocument/2006/relationships/hyperlink" Target="https://twitter.com/#!/patrick_gerland/status/1092774485831372802" TargetMode="External" /><Relationship Id="rId1090" Type="http://schemas.openxmlformats.org/officeDocument/2006/relationships/hyperlink" Target="https://twitter.com/#!/pgbovine/status/1092804682161029125" TargetMode="External" /><Relationship Id="rId1091" Type="http://schemas.openxmlformats.org/officeDocument/2006/relationships/hyperlink" Target="https://twitter.com/#!/csde_uw/status/1092846711934836736" TargetMode="External" /><Relationship Id="rId1092" Type="http://schemas.openxmlformats.org/officeDocument/2006/relationships/hyperlink" Target="https://twitter.com/#!/shionguha/status/1092880976315928583" TargetMode="External" /><Relationship Id="rId1093" Type="http://schemas.openxmlformats.org/officeDocument/2006/relationships/hyperlink" Target="https://twitter.com/#!/syardi/status/1092761359455014912" TargetMode="External" /><Relationship Id="rId1094" Type="http://schemas.openxmlformats.org/officeDocument/2006/relationships/hyperlink" Target="https://twitter.com/#!/shriramkmurthi/status/1093002946231627776" TargetMode="External" /><Relationship Id="rId1095" Type="http://schemas.openxmlformats.org/officeDocument/2006/relationships/hyperlink" Target="https://twitter.com/#!/camieelias/status/1093154578420375552" TargetMode="External" /><Relationship Id="rId1096" Type="http://schemas.openxmlformats.org/officeDocument/2006/relationships/hyperlink" Target="https://twitter.com/#!/camieelias/status/1093157429586640901" TargetMode="External" /><Relationship Id="rId1097" Type="http://schemas.openxmlformats.org/officeDocument/2006/relationships/hyperlink" Target="https://twitter.com/#!/interdonatos/status/1093157841454727168" TargetMode="External" /><Relationship Id="rId1098" Type="http://schemas.openxmlformats.org/officeDocument/2006/relationships/hyperlink" Target="https://twitter.com/#!/marco_java/status/1093161426020155400" TargetMode="External" /><Relationship Id="rId1099" Type="http://schemas.openxmlformats.org/officeDocument/2006/relationships/hyperlink" Target="https://twitter.com/#!/um_psc/status/1093186790398324737" TargetMode="External" /><Relationship Id="rId1100" Type="http://schemas.openxmlformats.org/officeDocument/2006/relationships/hyperlink" Target="https://twitter.com/#!/geopophealthsta/status/1093462886301749249" TargetMode="External" /><Relationship Id="rId1101" Type="http://schemas.openxmlformats.org/officeDocument/2006/relationships/hyperlink" Target="https://twitter.com/#!/ischiathere/status/1093502573192056833" TargetMode="External" /><Relationship Id="rId1102" Type="http://schemas.openxmlformats.org/officeDocument/2006/relationships/hyperlink" Target="https://twitter.com/#!/populationeu/status/1093511132466298880" TargetMode="External" /><Relationship Id="rId1103" Type="http://schemas.openxmlformats.org/officeDocument/2006/relationships/hyperlink" Target="https://twitter.com/#!/populationeu/status/1093511132466298880" TargetMode="External" /><Relationship Id="rId1104" Type="http://schemas.openxmlformats.org/officeDocument/2006/relationships/hyperlink" Target="https://twitter.com/#!/grow_andre/status/1092671291570749441" TargetMode="External" /><Relationship Id="rId1105" Type="http://schemas.openxmlformats.org/officeDocument/2006/relationships/hyperlink" Target="https://twitter.com/#!/grow_andre/status/1093513278293241856" TargetMode="External" /><Relationship Id="rId1106" Type="http://schemas.openxmlformats.org/officeDocument/2006/relationships/hyperlink" Target="https://twitter.com/#!/grow_andre/status/1093513278293241856" TargetMode="External" /><Relationship Id="rId1107" Type="http://schemas.openxmlformats.org/officeDocument/2006/relationships/hyperlink" Target="https://twitter.com/#!/monjalexander/status/1092498438514716677" TargetMode="External" /><Relationship Id="rId1108" Type="http://schemas.openxmlformats.org/officeDocument/2006/relationships/hyperlink" Target="https://twitter.com/#!/monjalexander/status/1093517938785767426" TargetMode="External" /><Relationship Id="rId1109" Type="http://schemas.openxmlformats.org/officeDocument/2006/relationships/hyperlink" Target="https://twitter.com/#!/monjalexander/status/1093517938785767426" TargetMode="External" /><Relationship Id="rId1110" Type="http://schemas.openxmlformats.org/officeDocument/2006/relationships/hyperlink" Target="https://twitter.com/#!/morgan_raux/status/1093522837179191297" TargetMode="External" /><Relationship Id="rId1111" Type="http://schemas.openxmlformats.org/officeDocument/2006/relationships/hyperlink" Target="https://twitter.com/#!/morgan_raux/status/1093522837179191297" TargetMode="External" /><Relationship Id="rId1112" Type="http://schemas.openxmlformats.org/officeDocument/2006/relationships/hyperlink" Target="https://twitter.com/#!/chiccorampazzo/status/1092548511550398464" TargetMode="External" /><Relationship Id="rId1113" Type="http://schemas.openxmlformats.org/officeDocument/2006/relationships/hyperlink" Target="https://twitter.com/#!/chiccorampazzo/status/1093528256861650944" TargetMode="External" /><Relationship Id="rId1114" Type="http://schemas.openxmlformats.org/officeDocument/2006/relationships/hyperlink" Target="https://twitter.com/#!/chiccorampazzo/status/1093528256861650944" TargetMode="External" /><Relationship Id="rId1115" Type="http://schemas.openxmlformats.org/officeDocument/2006/relationships/hyperlink" Target="https://twitter.com/#!/uossocstatdemo/status/1092479232071122948" TargetMode="External" /><Relationship Id="rId1116" Type="http://schemas.openxmlformats.org/officeDocument/2006/relationships/hyperlink" Target="https://twitter.com/#!/uossocstatdemo/status/1093528327044907013" TargetMode="External" /><Relationship Id="rId1117" Type="http://schemas.openxmlformats.org/officeDocument/2006/relationships/hyperlink" Target="https://twitter.com/#!/uossocstatdemo/status/1093528327044907013" TargetMode="External" /><Relationship Id="rId1118" Type="http://schemas.openxmlformats.org/officeDocument/2006/relationships/hyperlink" Target="https://twitter.com/#!/angelorenti/status/1093528872430329856" TargetMode="External" /><Relationship Id="rId1119" Type="http://schemas.openxmlformats.org/officeDocument/2006/relationships/hyperlink" Target="https://twitter.com/#!/c_dudel/status/1092492888985034752" TargetMode="External" /><Relationship Id="rId1120" Type="http://schemas.openxmlformats.org/officeDocument/2006/relationships/hyperlink" Target="https://twitter.com/#!/c_dudel/status/1093591600171794432" TargetMode="External" /><Relationship Id="rId1121" Type="http://schemas.openxmlformats.org/officeDocument/2006/relationships/hyperlink" Target="https://twitter.com/#!/c_dudel/status/1093591600171794432" TargetMode="External" /><Relationship Id="rId1122" Type="http://schemas.openxmlformats.org/officeDocument/2006/relationships/hyperlink" Target="https://twitter.com/#!/rebeccasear/status/1093592515205386241" TargetMode="External" /><Relationship Id="rId1123" Type="http://schemas.openxmlformats.org/officeDocument/2006/relationships/hyperlink" Target="https://twitter.com/#!/rebeccasear/status/1093592515205386241" TargetMode="External" /><Relationship Id="rId1124" Type="http://schemas.openxmlformats.org/officeDocument/2006/relationships/hyperlink" Target="https://twitter.com/#!/dennisfeehan/status/1093622423730049024" TargetMode="External" /><Relationship Id="rId1125" Type="http://schemas.openxmlformats.org/officeDocument/2006/relationships/hyperlink" Target="https://twitter.com/#!/dennisfeehan/status/1093622423730049024" TargetMode="External" /><Relationship Id="rId1126" Type="http://schemas.openxmlformats.org/officeDocument/2006/relationships/hyperlink" Target="https://twitter.com/#!/ingmarweber/status/1081566260503097344" TargetMode="External" /><Relationship Id="rId1127" Type="http://schemas.openxmlformats.org/officeDocument/2006/relationships/hyperlink" Target="https://twitter.com/#!/ingmarweber/status/1084870501351051264" TargetMode="External" /><Relationship Id="rId1128" Type="http://schemas.openxmlformats.org/officeDocument/2006/relationships/hyperlink" Target="https://twitter.com/#!/ingmarweber/status/1085064284487462912" TargetMode="External" /><Relationship Id="rId1129" Type="http://schemas.openxmlformats.org/officeDocument/2006/relationships/hyperlink" Target="https://twitter.com/#!/ingmarweber/status/1093708363140136960" TargetMode="External" /><Relationship Id="rId1130" Type="http://schemas.openxmlformats.org/officeDocument/2006/relationships/hyperlink" Target="https://twitter.com/#!/ingmarweber/status/1093708363140136960" TargetMode="External" /><Relationship Id="rId1131" Type="http://schemas.openxmlformats.org/officeDocument/2006/relationships/hyperlink" Target="https://twitter.com/#!/edyhsgr/status/1093710443858690048" TargetMode="External" /><Relationship Id="rId1132" Type="http://schemas.openxmlformats.org/officeDocument/2006/relationships/hyperlink" Target="https://twitter.com/#!/edyhsgr/status/1093710443858690048" TargetMode="External" /><Relationship Id="rId1133" Type="http://schemas.openxmlformats.org/officeDocument/2006/relationships/hyperlink" Target="https://twitter.com/#!/leogomes/status/1093845923074060288" TargetMode="External" /><Relationship Id="rId1134" Type="http://schemas.openxmlformats.org/officeDocument/2006/relationships/hyperlink" Target="https://twitter.com/#!/kwelle/status/1070969013294034946" TargetMode="External" /><Relationship Id="rId1135" Type="http://schemas.openxmlformats.org/officeDocument/2006/relationships/hyperlink" Target="https://twitter.com/#!/ezagheni/status/1092532482023612416" TargetMode="External" /><Relationship Id="rId1136" Type="http://schemas.openxmlformats.org/officeDocument/2006/relationships/hyperlink" Target="https://twitter.com/#!/ezagheni/status/1093617907786006531" TargetMode="External" /><Relationship Id="rId1137" Type="http://schemas.openxmlformats.org/officeDocument/2006/relationships/hyperlink" Target="https://twitter.com/#!/ezagheni/status/1093617907786006531" TargetMode="External" /><Relationship Id="rId1138" Type="http://schemas.openxmlformats.org/officeDocument/2006/relationships/hyperlink" Target="https://twitter.com/#!/leoferres/status/1070976478978949120" TargetMode="External" /><Relationship Id="rId1139" Type="http://schemas.openxmlformats.org/officeDocument/2006/relationships/hyperlink" Target="https://twitter.com/#!/kwelle/status/1070969013294034946" TargetMode="External" /><Relationship Id="rId1140" Type="http://schemas.openxmlformats.org/officeDocument/2006/relationships/hyperlink" Target="https://twitter.com/#!/leoferres/status/1070976478978949120" TargetMode="External" /><Relationship Id="rId1141" Type="http://schemas.openxmlformats.org/officeDocument/2006/relationships/hyperlink" Target="https://twitter.com/#!/cerenbudak/status/1084843738298548224" TargetMode="External" /><Relationship Id="rId1142" Type="http://schemas.openxmlformats.org/officeDocument/2006/relationships/hyperlink" Target="https://twitter.com/#!/cerenbudak/status/1084845998931959808" TargetMode="External" /><Relationship Id="rId1143" Type="http://schemas.openxmlformats.org/officeDocument/2006/relationships/hyperlink" Target="https://twitter.com/#!/icwsm/status/1084861700162183169" TargetMode="External" /><Relationship Id="rId1144" Type="http://schemas.openxmlformats.org/officeDocument/2006/relationships/hyperlink" Target="https://twitter.com/#!/leoferres/status/1084863666737029123" TargetMode="External" /><Relationship Id="rId1145" Type="http://schemas.openxmlformats.org/officeDocument/2006/relationships/hyperlink" Target="https://twitter.com/#!/d_alburez/status/1093510457401491456" TargetMode="External" /><Relationship Id="rId1146" Type="http://schemas.openxmlformats.org/officeDocument/2006/relationships/hyperlink" Target="https://twitter.com/#!/d_alburez/status/1093510457401491456" TargetMode="External" /><Relationship Id="rId1147" Type="http://schemas.openxmlformats.org/officeDocument/2006/relationships/hyperlink" Target="https://twitter.com/#!/leoferres/status/1093982383504801792" TargetMode="External" /><Relationship Id="rId1148" Type="http://schemas.openxmlformats.org/officeDocument/2006/relationships/hyperlink" Target="https://twitter.com/#!/leoferres/status/1081501757187018752" TargetMode="External" /><Relationship Id="rId1149" Type="http://schemas.openxmlformats.org/officeDocument/2006/relationships/hyperlink" Target="https://twitter.com/#!/leoferres/status/1093982383504801792" TargetMode="External" /><Relationship Id="rId1150" Type="http://schemas.openxmlformats.org/officeDocument/2006/relationships/hyperlink" Target="https://twitter.com/#!/mpidrnews/status/1092468666891935747" TargetMode="External" /><Relationship Id="rId1151" Type="http://schemas.openxmlformats.org/officeDocument/2006/relationships/hyperlink" Target="https://twitter.com/#!/cassyc2107/status/1094140846067339264" TargetMode="External" /><Relationship Id="rId1152" Type="http://schemas.openxmlformats.org/officeDocument/2006/relationships/hyperlink" Target="https://twitter.com/#!/icwsm/status/1083398031985172480" TargetMode="External" /><Relationship Id="rId1153" Type="http://schemas.openxmlformats.org/officeDocument/2006/relationships/hyperlink" Target="https://twitter.com/#!/iuinfograd/status/1094563937352175617" TargetMode="External" /><Relationship Id="rId1154" Type="http://schemas.openxmlformats.org/officeDocument/2006/relationships/hyperlink" Target="https://api.twitter.com/1.1/geo/id/7f15dd80ac78ef40.json" TargetMode="External" /><Relationship Id="rId1155" Type="http://schemas.openxmlformats.org/officeDocument/2006/relationships/hyperlink" Target="https://api.twitter.com/1.1/geo/id/01fbe706f872cb32.json" TargetMode="External" /><Relationship Id="rId1156" Type="http://schemas.openxmlformats.org/officeDocument/2006/relationships/hyperlink" Target="https://api.twitter.com/1.1/geo/id/01fbe706f872cb32.json" TargetMode="External" /><Relationship Id="rId1157" Type="http://schemas.openxmlformats.org/officeDocument/2006/relationships/hyperlink" Target="https://api.twitter.com/1.1/geo/id/01fbe706f872cb32.json" TargetMode="External" /><Relationship Id="rId1158" Type="http://schemas.openxmlformats.org/officeDocument/2006/relationships/hyperlink" Target="https://api.twitter.com/1.1/geo/id/01fbe706f872cb32.json" TargetMode="External" /><Relationship Id="rId1159" Type="http://schemas.openxmlformats.org/officeDocument/2006/relationships/hyperlink" Target="https://api.twitter.com/1.1/geo/id/01fbe706f872cb32.json" TargetMode="External" /><Relationship Id="rId1160" Type="http://schemas.openxmlformats.org/officeDocument/2006/relationships/hyperlink" Target="https://api.twitter.com/1.1/geo/id/01fbe706f872cb32.json" TargetMode="External" /><Relationship Id="rId1161" Type="http://schemas.openxmlformats.org/officeDocument/2006/relationships/hyperlink" Target="https://api.twitter.com/1.1/geo/id/01fbe706f872cb32.json" TargetMode="External" /><Relationship Id="rId1162" Type="http://schemas.openxmlformats.org/officeDocument/2006/relationships/hyperlink" Target="https://api.twitter.com/1.1/geo/id/01fbe706f872cb32.json" TargetMode="External" /><Relationship Id="rId1163" Type="http://schemas.openxmlformats.org/officeDocument/2006/relationships/hyperlink" Target="https://api.twitter.com/1.1/geo/id/01fbe706f872cb32.json" TargetMode="External" /><Relationship Id="rId1164" Type="http://schemas.openxmlformats.org/officeDocument/2006/relationships/hyperlink" Target="https://api.twitter.com/1.1/geo/id/01fbe706f872cb32.json" TargetMode="External" /><Relationship Id="rId1165" Type="http://schemas.openxmlformats.org/officeDocument/2006/relationships/hyperlink" Target="https://api.twitter.com/1.1/geo/id/01fbe706f872cb32.json" TargetMode="External" /><Relationship Id="rId1166" Type="http://schemas.openxmlformats.org/officeDocument/2006/relationships/hyperlink" Target="https://api.twitter.com/1.1/geo/id/a592bd6ceb1319f7.json" TargetMode="External" /><Relationship Id="rId1167" Type="http://schemas.openxmlformats.org/officeDocument/2006/relationships/comments" Target="../comments1.xml" /><Relationship Id="rId1168" Type="http://schemas.openxmlformats.org/officeDocument/2006/relationships/vmlDrawing" Target="../drawings/vmlDrawing1.vml" /><Relationship Id="rId1169" Type="http://schemas.openxmlformats.org/officeDocument/2006/relationships/table" Target="../tables/table1.xml" /><Relationship Id="rId117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MQm77dRDOPhttps:/t.co/8dB3PIy2QA" TargetMode="External" /><Relationship Id="rId2" Type="http://schemas.openxmlformats.org/officeDocument/2006/relationships/hyperlink" Target="https://www.aaai.org/ocs/index.php/ICWSM/ICWSM16/paper/view/13080" TargetMode="External" /><Relationship Id="rId3" Type="http://schemas.openxmlformats.org/officeDocument/2006/relationships/hyperlink" Target="https://www.icwsm.org/2019/submitting/workshops/" TargetMode="External" /><Relationship Id="rId4" Type="http://schemas.openxmlformats.org/officeDocument/2006/relationships/hyperlink" Target="https://aaai.org/ocs/index.php/ICWSM/ICWSM17/paper/view/15587" TargetMode="External" /><Relationship Id="rId5" Type="http://schemas.openxmlformats.org/officeDocument/2006/relationships/hyperlink" Target="https://aaai.org/ocs/index.php/ICWSM/ICWSM17/paper/view/15587/14817" TargetMode="External" /><Relationship Id="rId6" Type="http://schemas.openxmlformats.org/officeDocument/2006/relationships/hyperlink" Target="https://aaai.org/ocs/index.php/ICWSM/ICWSM17/paper/view/15587" TargetMode="External" /><Relationship Id="rId7" Type="http://schemas.openxmlformats.org/officeDocument/2006/relationships/hyperlink" Target="https://aaai.org/ocs/index.php/ICWSM/ICWSM17/paper/view/15665" TargetMode="External" /><Relationship Id="rId8" Type="http://schemas.openxmlformats.org/officeDocument/2006/relationships/hyperlink" Target="https://aaai.org/ocs/index.php/ICWSM/ICWSM17/paper/download/15618/14810" TargetMode="External" /><Relationship Id="rId9" Type="http://schemas.openxmlformats.org/officeDocument/2006/relationships/hyperlink" Target="https://www.aaai.org/ocs/index.php/ICWSM/ICWSM13/paper/viewFile/6124/6351" TargetMode="External" /><Relationship Id="rId10" Type="http://schemas.openxmlformats.org/officeDocument/2006/relationships/hyperlink" Target="https://www.aaai.org/ocs/index.php/ICWSM/ICWSM18/paper/view/17910/16995" TargetMode="External" /><Relationship Id="rId11" Type="http://schemas.openxmlformats.org/officeDocument/2006/relationships/hyperlink" Target="https://www.icwsm.org/2019/submitting/datasets/" TargetMode="External" /><Relationship Id="rId12" Type="http://schemas.openxmlformats.org/officeDocument/2006/relationships/hyperlink" Target="https://www.icwsm.org/2019/submitting/datasets/" TargetMode="External" /><Relationship Id="rId13" Type="http://schemas.openxmlformats.org/officeDocument/2006/relationships/hyperlink" Target="https://www.icwsm.org/2019/submitting/datasets/" TargetMode="External" /><Relationship Id="rId14" Type="http://schemas.openxmlformats.org/officeDocument/2006/relationships/hyperlink" Target="https://www.icwsm.org/2019/submitting/datasets/" TargetMode="External" /><Relationship Id="rId15" Type="http://schemas.openxmlformats.org/officeDocument/2006/relationships/hyperlink" Target="https://www.icwsm.org/2019/submitting/datasets/" TargetMode="External" /><Relationship Id="rId16" Type="http://schemas.openxmlformats.org/officeDocument/2006/relationships/hyperlink" Target="https://www.icwsm.org/2019/submitting/datasets/" TargetMode="External" /><Relationship Id="rId17" Type="http://schemas.openxmlformats.org/officeDocument/2006/relationships/hyperlink" Target="https://www.icwsm.org/2019/submitting/datasets/" TargetMode="External" /><Relationship Id="rId18" Type="http://schemas.openxmlformats.org/officeDocument/2006/relationships/hyperlink" Target="https://www.icwsm.org/2019/submitting/datasets/" TargetMode="External" /><Relationship Id="rId19" Type="http://schemas.openxmlformats.org/officeDocument/2006/relationships/hyperlink" Target="https://cds.nyu.edu/text-data-speaker-series/" TargetMode="External" /><Relationship Id="rId20" Type="http://schemas.openxmlformats.org/officeDocument/2006/relationships/hyperlink" Target="http://wiseconf.org/" TargetMode="External" /><Relationship Id="rId21" Type="http://schemas.openxmlformats.org/officeDocument/2006/relationships/hyperlink" Target="https://www.icwsm.org/2019/submitting/datasets/" TargetMode="External" /><Relationship Id="rId22" Type="http://schemas.openxmlformats.org/officeDocument/2006/relationships/hyperlink" Target="https://www.icwsm.org/2019/submitting/datasets/" TargetMode="External" /><Relationship Id="rId23" Type="http://schemas.openxmlformats.org/officeDocument/2006/relationships/hyperlink" Target="https://www.icwsm.org/2019/submitting/datasets/" TargetMode="External" /><Relationship Id="rId24" Type="http://schemas.openxmlformats.org/officeDocument/2006/relationships/hyperlink" Target="https://www.icwsm.org/2019/submitting/datasets/" TargetMode="External" /><Relationship Id="rId25" Type="http://schemas.openxmlformats.org/officeDocument/2006/relationships/hyperlink" Target="https://faculty.washington.edu/kstarbi/Starbird-et-al-ICWSM-2018-Echosystem-final.pdf" TargetMode="External" /><Relationship Id="rId26" Type="http://schemas.openxmlformats.org/officeDocument/2006/relationships/hyperlink" Target="https://faculty.washington.edu/kstarbi/Starbird-et-al-ICWSM-2018-Echosystem-final.pdf" TargetMode="External" /><Relationship Id="rId27" Type="http://schemas.openxmlformats.org/officeDocument/2006/relationships/hyperlink" Target="https://twitter.com/icwsm/status/1081477989534220288" TargetMode="External" /><Relationship Id="rId28" Type="http://schemas.openxmlformats.org/officeDocument/2006/relationships/hyperlink" Target="https://twitter.com/icwsm/status/1081477989534220288" TargetMode="External" /><Relationship Id="rId29" Type="http://schemas.openxmlformats.org/officeDocument/2006/relationships/hyperlink" Target="https://www.icwsm.org/2019/?fbclid=IwAR05bZUSYWZnhaGemkB0OWdSY2xmtfY8Ejih69NTMK8HefPoag2xf8Euzw4" TargetMode="External" /><Relationship Id="rId30" Type="http://schemas.openxmlformats.org/officeDocument/2006/relationships/hyperlink" Target="https://www.icwsm.org/2019/submitting/datasets/" TargetMode="External" /><Relationship Id="rId31" Type="http://schemas.openxmlformats.org/officeDocument/2006/relationships/hyperlink" Target="https://www.aaai.org/ocs/index.php/ICWSM/ICWSM18/paper/view/17870/17007" TargetMode="External" /><Relationship Id="rId32" Type="http://schemas.openxmlformats.org/officeDocument/2006/relationships/hyperlink" Target="https://www.icwsm.org/2019/submitting/datasets/" TargetMode="External" /><Relationship Id="rId33" Type="http://schemas.openxmlformats.org/officeDocument/2006/relationships/hyperlink" Target="https://icwsm.org/2019/submittin" TargetMode="External" /><Relationship Id="rId34" Type="http://schemas.openxmlformats.org/officeDocument/2006/relationships/hyperlink" Target="https://icwsm.org/2019/submittin" TargetMode="External" /><Relationship Id="rId35" Type="http://schemas.openxmlformats.org/officeDocument/2006/relationships/hyperlink" Target="https://www.researchgate.net/publication/307948199_Modeling_public_mood_and_emotion_Twitter_sentiment_and_socio-economic_phenomena/amp" TargetMode="External" /><Relationship Id="rId36" Type="http://schemas.openxmlformats.org/officeDocument/2006/relationships/hyperlink" Target="https://www.icwsm.org/2019/submitting/datasets/" TargetMode="External" /><Relationship Id="rId37" Type="http://schemas.openxmlformats.org/officeDocument/2006/relationships/hyperlink" Target="https://www.icwsm.org/2019/submitting/datasets/" TargetMode="External" /><Relationship Id="rId38" Type="http://schemas.openxmlformats.org/officeDocument/2006/relationships/hyperlink" Target="http://arxiv.org/abs/1812.00912" TargetMode="External" /><Relationship Id="rId39" Type="http://schemas.openxmlformats.org/officeDocument/2006/relationships/hyperlink" Target="https://www.icwsm.org/2019/submitting/datasets/" TargetMode="External" /><Relationship Id="rId40" Type="http://schemas.openxmlformats.org/officeDocument/2006/relationships/hyperlink" Target="https://www.icwsm.org/2019/submitting/datasets/" TargetMode="External" /><Relationship Id="rId41" Type="http://schemas.openxmlformats.org/officeDocument/2006/relationships/hyperlink" Target="https://www.icwsm.org/2019/submitting/datasets/" TargetMode="External" /><Relationship Id="rId42" Type="http://schemas.openxmlformats.org/officeDocument/2006/relationships/hyperlink" Target="https://icwsm.org/2019/submittin" TargetMode="External" /><Relationship Id="rId43" Type="http://schemas.openxmlformats.org/officeDocument/2006/relationships/hyperlink" Target="https://www.icwsm.org/2019/submitting/datasets/" TargetMode="External" /><Relationship Id="rId44" Type="http://schemas.openxmlformats.org/officeDocument/2006/relationships/hyperlink" Target="https://aaai.org/ocs/index.php/ICWSM/ICWSM17/paper/view/15587" TargetMode="External" /><Relationship Id="rId45" Type="http://schemas.openxmlformats.org/officeDocument/2006/relationships/hyperlink" Target="https://www.aaai.org/Library/ICWSM/icwsm18contents.php" TargetMode="External" /><Relationship Id="rId46" Type="http://schemas.openxmlformats.org/officeDocument/2006/relationships/hyperlink" Target="https://arcticpenguin.files.wordpress.com/2010/01/2017-icwsm-designingforsocialsupport.pdf" TargetMode="External" /><Relationship Id="rId47" Type="http://schemas.openxmlformats.org/officeDocument/2006/relationships/hyperlink" Target="http://methods.sagepub.com/video/srmpromo/LFPbcK/studying-usage-of-emoji-skin-tones-using-python-and-twitter-data" TargetMode="External" /><Relationship Id="rId48" Type="http://schemas.openxmlformats.org/officeDocument/2006/relationships/hyperlink" Target="https://www.aaai.org/ocs/index.php/ICWSM/ICWSM11/paper/viewFile/2815/3205" TargetMode="External" /><Relationship Id="rId49" Type="http://schemas.openxmlformats.org/officeDocument/2006/relationships/hyperlink" Target="https://www.isi.edu/~galstyan/papers/icwsm-CF.pdf" TargetMode="External" /><Relationship Id="rId50" Type="http://schemas.openxmlformats.org/officeDocument/2006/relationships/hyperlink" Target="https://www.aaai.org/ocs/index.php/ICWSM/ICWSM13/paper/view/6071" TargetMode="External" /><Relationship Id="rId51" Type="http://schemas.openxmlformats.org/officeDocument/2006/relationships/hyperlink" Target="https://www.icwsm.org/2019/submitting/datasets/" TargetMode="External" /><Relationship Id="rId52" Type="http://schemas.openxmlformats.org/officeDocument/2006/relationships/hyperlink" Target="https://www.icwsm.org/2019/submitting/datasets/" TargetMode="External" /><Relationship Id="rId53" Type="http://schemas.openxmlformats.org/officeDocument/2006/relationships/hyperlink" Target="https://www.icwsm.org/2019/" TargetMode="External" /><Relationship Id="rId54" Type="http://schemas.openxmlformats.org/officeDocument/2006/relationships/hyperlink" Target="https://www.aaai.org/ocs/index.php/ICWSM/ICWSM16/paper/view/13213/12848" TargetMode="External" /><Relationship Id="rId55" Type="http://schemas.openxmlformats.org/officeDocument/2006/relationships/hyperlink" Target="https://faculty.washington.edu/kstarbi/Starbird-et-al-ICWSM-2018-Echosystem-final.pdf" TargetMode="External" /><Relationship Id="rId56" Type="http://schemas.openxmlformats.org/officeDocument/2006/relationships/hyperlink" Target="https://twitter.com/walid_magdy/status/1065239955356745728" TargetMode="External" /><Relationship Id="rId57" Type="http://schemas.openxmlformats.org/officeDocument/2006/relationships/hyperlink" Target="https://www.icwsm.org/2019/submitting/tutorials/" TargetMode="External" /><Relationship Id="rId58" Type="http://schemas.openxmlformats.org/officeDocument/2006/relationships/hyperlink" Target="https://www.icwsm.org/2019/submitting/tutorials/" TargetMode="External" /><Relationship Id="rId59" Type="http://schemas.openxmlformats.org/officeDocument/2006/relationships/hyperlink" Target="https://www.aaai.org/ocs/index.php/ICWSM/ICWSM10/paper/view/1538" TargetMode="External" /><Relationship Id="rId60" Type="http://schemas.openxmlformats.org/officeDocument/2006/relationships/hyperlink" Target="https://www.aaai.org/ocs/index.php/ICWSM/ICWSM10/paper/view/1538" TargetMode="External" /><Relationship Id="rId61" Type="http://schemas.openxmlformats.org/officeDocument/2006/relationships/hyperlink" Target="http://events.dimes.unical.it/soc2net/" TargetMode="External" /><Relationship Id="rId62" Type="http://schemas.openxmlformats.org/officeDocument/2006/relationships/hyperlink" Target="https://www.icwsm.org/2019/submitting/datasets/" TargetMode="External" /><Relationship Id="rId63" Type="http://schemas.openxmlformats.org/officeDocument/2006/relationships/hyperlink" Target="https://twitter.com/icwsm/status/1081477989534220288" TargetMode="External" /><Relationship Id="rId64" Type="http://schemas.openxmlformats.org/officeDocument/2006/relationships/hyperlink" Target="https://www.icwsm.org/2019/submitting/call-for-papers/" TargetMode="External" /><Relationship Id="rId65" Type="http://schemas.openxmlformats.org/officeDocument/2006/relationships/hyperlink" Target="https://www.demogr.mpg.de/go/icwsm_2019_mpidr_workshop" TargetMode="External" /><Relationship Id="rId66" Type="http://schemas.openxmlformats.org/officeDocument/2006/relationships/hyperlink" Target="https://www.icwsm.org/2019/submitting/datasets/" TargetMode="External" /><Relationship Id="rId67" Type="http://schemas.openxmlformats.org/officeDocument/2006/relationships/hyperlink" Target="https://www.demogr.mpg.de/en/education_career/what_is_demography_1908/workshop_demographic_research_with_web_and_social_media_data_6042/default.htm" TargetMode="External" /><Relationship Id="rId68" Type="http://schemas.openxmlformats.org/officeDocument/2006/relationships/hyperlink" Target="https://icwsm.org/2019/submitting/workshops/" TargetMode="External" /><Relationship Id="rId69" Type="http://schemas.openxmlformats.org/officeDocument/2006/relationships/hyperlink" Target="https://www.icwsm.org/2019/" TargetMode="External" /><Relationship Id="rId70" Type="http://schemas.openxmlformats.org/officeDocument/2006/relationships/hyperlink" Target="https://pbs.twimg.com/media/DtudGnmXgAAswHz.jpg" TargetMode="External" /><Relationship Id="rId71" Type="http://schemas.openxmlformats.org/officeDocument/2006/relationships/hyperlink" Target="https://pbs.twimg.com/media/DuOieTxWwAAXxHA.jpg" TargetMode="External" /><Relationship Id="rId72" Type="http://schemas.openxmlformats.org/officeDocument/2006/relationships/hyperlink" Target="https://pbs.twimg.com/media/DuwvMDGXQAAZN66.jpg" TargetMode="External" /><Relationship Id="rId73" Type="http://schemas.openxmlformats.org/officeDocument/2006/relationships/hyperlink" Target="https://pbs.twimg.com/media/DurfBLjW0AAFzro.jpg" TargetMode="External" /><Relationship Id="rId74" Type="http://schemas.openxmlformats.org/officeDocument/2006/relationships/hyperlink" Target="https://pbs.twimg.com/media/Duw7wM5U0AAwfb3.jpg" TargetMode="External" /><Relationship Id="rId75" Type="http://schemas.openxmlformats.org/officeDocument/2006/relationships/hyperlink" Target="https://pbs.twimg.com/media/Dgo6_jJU8AAIoro.jpg" TargetMode="External" /><Relationship Id="rId76" Type="http://schemas.openxmlformats.org/officeDocument/2006/relationships/hyperlink" Target="https://pbs.twimg.com/media/DwB7orOUcAAh4dH.jpg" TargetMode="External" /><Relationship Id="rId77" Type="http://schemas.openxmlformats.org/officeDocument/2006/relationships/hyperlink" Target="https://pbs.twimg.com/media/DtzYn5fX4AAfJ6C.jpg" TargetMode="External" /><Relationship Id="rId78" Type="http://schemas.openxmlformats.org/officeDocument/2006/relationships/hyperlink" Target="https://pbs.twimg.com/media/DtqXfFJXQAEDItp.jpg" TargetMode="External" /><Relationship Id="rId79" Type="http://schemas.openxmlformats.org/officeDocument/2006/relationships/hyperlink" Target="https://pbs.twimg.com/tweet_video_thumb/DxB1hznV4AEFikm.jpg" TargetMode="External" /><Relationship Id="rId80" Type="http://schemas.openxmlformats.org/officeDocument/2006/relationships/hyperlink" Target="https://pbs.twimg.com/media/DwItRhLX4AE8IiH.jpg" TargetMode="External" /><Relationship Id="rId81" Type="http://schemas.openxmlformats.org/officeDocument/2006/relationships/hyperlink" Target="https://pbs.twimg.com/media/Dwi-IH8XgAALn4i.jpg" TargetMode="External" /><Relationship Id="rId82" Type="http://schemas.openxmlformats.org/officeDocument/2006/relationships/hyperlink" Target="https://pbs.twimg.com/media/DgqBO7ZV4AIO58d.jpg" TargetMode="External" /><Relationship Id="rId83" Type="http://schemas.openxmlformats.org/officeDocument/2006/relationships/hyperlink" Target="https://pbs.twimg.com/media/DwGR_8dX0AUIiOA.jpg" TargetMode="External" /><Relationship Id="rId84" Type="http://schemas.openxmlformats.org/officeDocument/2006/relationships/hyperlink" Target="https://pbs.twimg.com/media/DyLnv_hWsAUcloi.jpg" TargetMode="External" /><Relationship Id="rId85" Type="http://schemas.openxmlformats.org/officeDocument/2006/relationships/hyperlink" Target="https://pbs.twimg.com/media/DylowmjWoAMxqSO.jpg" TargetMode="External" /><Relationship Id="rId86" Type="http://schemas.openxmlformats.org/officeDocument/2006/relationships/hyperlink" Target="https://pbs.twimg.com/media/DylqkAbXQAkNJ6M.jpg" TargetMode="External" /><Relationship Id="rId87" Type="http://schemas.openxmlformats.org/officeDocument/2006/relationships/hyperlink" Target="https://pbs.twimg.com/tweet_video_thumb/Dyuo_1fX0AIAb-K.jpg" TargetMode="External" /><Relationship Id="rId88" Type="http://schemas.openxmlformats.org/officeDocument/2006/relationships/hyperlink" Target="https://pbs.twimg.com/tweet_video_thumb/DyussXFXQAElGBR.jpg" TargetMode="External" /><Relationship Id="rId89" Type="http://schemas.openxmlformats.org/officeDocument/2006/relationships/hyperlink" Target="https://pbs.twimg.com/media/Dwj_yjOW0AMDYui.jpg" TargetMode="External" /><Relationship Id="rId90" Type="http://schemas.openxmlformats.org/officeDocument/2006/relationships/hyperlink" Target="http://pbs.twimg.com/profile_images/1055713051364786176/2XWUURO5_normal.jpg" TargetMode="External" /><Relationship Id="rId91" Type="http://schemas.openxmlformats.org/officeDocument/2006/relationships/hyperlink" Target="https://pbs.twimg.com/media/DtudGnmXgAAswHz.jpg" TargetMode="External" /><Relationship Id="rId92" Type="http://schemas.openxmlformats.org/officeDocument/2006/relationships/hyperlink" Target="http://pbs.twimg.com/profile_images/455200229755604993/Vu7vy1Ny_normal.jpeg" TargetMode="External" /><Relationship Id="rId93" Type="http://schemas.openxmlformats.org/officeDocument/2006/relationships/hyperlink" Target="http://pbs.twimg.com/profile_images/831078738628603904/OR1RPo5H_normal.jpg" TargetMode="External" /><Relationship Id="rId94" Type="http://schemas.openxmlformats.org/officeDocument/2006/relationships/hyperlink" Target="http://pbs.twimg.com/profile_images/3333149422/c57d9920512513c901a55d2bd45733b7_normal.jpeg" TargetMode="External" /><Relationship Id="rId95" Type="http://schemas.openxmlformats.org/officeDocument/2006/relationships/hyperlink" Target="https://pbs.twimg.com/media/DuOieTxWwAAXxHA.jpg" TargetMode="External" /><Relationship Id="rId96" Type="http://schemas.openxmlformats.org/officeDocument/2006/relationships/hyperlink" Target="http://pbs.twimg.com/profile_images/1042887659205537792/aNgVxB4o_normal.jpg" TargetMode="External" /><Relationship Id="rId97" Type="http://schemas.openxmlformats.org/officeDocument/2006/relationships/hyperlink" Target="http://pbs.twimg.com/profile_images/654771740707450880/O2xKsPRW_normal.jpg" TargetMode="External" /><Relationship Id="rId98" Type="http://schemas.openxmlformats.org/officeDocument/2006/relationships/hyperlink" Target="http://pbs.twimg.com/profile_images/1069565903358939143/qiAB4fcI_normal.jpg" TargetMode="External" /><Relationship Id="rId99" Type="http://schemas.openxmlformats.org/officeDocument/2006/relationships/hyperlink" Target="http://pbs.twimg.com/profile_images/1072446531490512899/J12Jxr8R_normal.jpg" TargetMode="External" /><Relationship Id="rId100" Type="http://schemas.openxmlformats.org/officeDocument/2006/relationships/hyperlink" Target="http://pbs.twimg.com/profile_images/875582600588304384/JpOTu_GC_normal.jpg" TargetMode="External" /><Relationship Id="rId101" Type="http://schemas.openxmlformats.org/officeDocument/2006/relationships/hyperlink" Target="http://pbs.twimg.com/profile_images/956790931637678080/TWMFOeyw_normal.jpg" TargetMode="External" /><Relationship Id="rId102" Type="http://schemas.openxmlformats.org/officeDocument/2006/relationships/hyperlink" Target="http://pbs.twimg.com/profile_images/1073762272579805184/RIY2pJev_normal.jpg" TargetMode="External" /><Relationship Id="rId103" Type="http://schemas.openxmlformats.org/officeDocument/2006/relationships/hyperlink" Target="http://pbs.twimg.com/profile_images/866503405245579264/Mq6s7TYt_normal.jpg" TargetMode="External" /><Relationship Id="rId104" Type="http://schemas.openxmlformats.org/officeDocument/2006/relationships/hyperlink" Target="http://pbs.twimg.com/profile_images/884248726746693632/fuNAz5i7_normal.jpg" TargetMode="External" /><Relationship Id="rId105" Type="http://schemas.openxmlformats.org/officeDocument/2006/relationships/hyperlink" Target="http://pbs.twimg.com/profile_images/686926251584442369/-foCcX9o_normal.png" TargetMode="External" /><Relationship Id="rId106" Type="http://schemas.openxmlformats.org/officeDocument/2006/relationships/hyperlink" Target="http://pbs.twimg.com/profile_images/1065648671608295424/6Mf7orPh_normal.jpg" TargetMode="External" /><Relationship Id="rId107" Type="http://schemas.openxmlformats.org/officeDocument/2006/relationships/hyperlink" Target="http://pbs.twimg.com/profile_images/1071235273797718016/zVWeDpTm_normal.jpg" TargetMode="External" /><Relationship Id="rId108" Type="http://schemas.openxmlformats.org/officeDocument/2006/relationships/hyperlink" Target="http://pbs.twimg.com/profile_images/1064906686052192256/mTrVnJO0_normal.png" TargetMode="External" /><Relationship Id="rId109" Type="http://schemas.openxmlformats.org/officeDocument/2006/relationships/hyperlink" Target="http://pbs.twimg.com/profile_images/1035023943789240320/GFda6q2v_normal.jpg" TargetMode="External" /><Relationship Id="rId110" Type="http://schemas.openxmlformats.org/officeDocument/2006/relationships/hyperlink" Target="http://pbs.twimg.com/profile_images/884059406073077761/7tgliJu4_normal.jpg" TargetMode="External" /><Relationship Id="rId111" Type="http://schemas.openxmlformats.org/officeDocument/2006/relationships/hyperlink" Target="http://pbs.twimg.com/profile_images/961163013687361536/cgscqgD__normal.jpg" TargetMode="External" /><Relationship Id="rId112" Type="http://schemas.openxmlformats.org/officeDocument/2006/relationships/hyperlink" Target="http://pbs.twimg.com/profile_images/1019056878083403776/arhSy2rj_normal.jpg" TargetMode="External" /><Relationship Id="rId113" Type="http://schemas.openxmlformats.org/officeDocument/2006/relationships/hyperlink" Target="http://pbs.twimg.com/profile_images/980487187551498240/vdsF0llI_normal.jpg" TargetMode="External" /><Relationship Id="rId114" Type="http://schemas.openxmlformats.org/officeDocument/2006/relationships/hyperlink" Target="http://pbs.twimg.com/profile_images/854862338503069697/NHSH1nc8_normal.jpg" TargetMode="External" /><Relationship Id="rId115" Type="http://schemas.openxmlformats.org/officeDocument/2006/relationships/hyperlink" Target="http://pbs.twimg.com/profile_images/1006445083481104385/qPImw75q_normal.jpg" TargetMode="External" /><Relationship Id="rId116" Type="http://schemas.openxmlformats.org/officeDocument/2006/relationships/hyperlink" Target="http://pbs.twimg.com/profile_images/1045207244772532224/y1eOUw5J_normal.jpg" TargetMode="External" /><Relationship Id="rId117" Type="http://schemas.openxmlformats.org/officeDocument/2006/relationships/hyperlink" Target="http://pbs.twimg.com/profile_images/1075299947128381440/QvpgvlnO_normal.jpg" TargetMode="External" /><Relationship Id="rId118" Type="http://schemas.openxmlformats.org/officeDocument/2006/relationships/hyperlink" Target="http://pbs.twimg.com/profile_images/1074203973140140033/OldTu7TR_normal.jpg" TargetMode="External" /><Relationship Id="rId119" Type="http://schemas.openxmlformats.org/officeDocument/2006/relationships/hyperlink" Target="http://pbs.twimg.com/profile_images/1075310051722547200/K5EeusGI_normal.jpg" TargetMode="External" /><Relationship Id="rId120" Type="http://schemas.openxmlformats.org/officeDocument/2006/relationships/hyperlink" Target="http://pbs.twimg.com/profile_images/1088730992230031360/NVIXUnqF_normal.jpg" TargetMode="External" /><Relationship Id="rId121" Type="http://schemas.openxmlformats.org/officeDocument/2006/relationships/hyperlink" Target="http://pbs.twimg.com/profile_images/1035898251013120000/v_JuUyqz_normal.jpg" TargetMode="External" /><Relationship Id="rId122" Type="http://schemas.openxmlformats.org/officeDocument/2006/relationships/hyperlink" Target="http://pbs.twimg.com/profile_images/1027232603189927936/7oYYyn31_normal.jpg" TargetMode="External" /><Relationship Id="rId123" Type="http://schemas.openxmlformats.org/officeDocument/2006/relationships/hyperlink" Target="http://pbs.twimg.com/profile_images/1061477309046112256/yFdsDrJ4_normal.jpg" TargetMode="External" /><Relationship Id="rId124" Type="http://schemas.openxmlformats.org/officeDocument/2006/relationships/hyperlink" Target="http://pbs.twimg.com/profile_images/901803739933052930/kND3NU8q_normal.jpg" TargetMode="External" /><Relationship Id="rId125" Type="http://schemas.openxmlformats.org/officeDocument/2006/relationships/hyperlink" Target="http://pbs.twimg.com/profile_images/1064909241520029696/krSoGFs3_normal.png" TargetMode="External" /><Relationship Id="rId126" Type="http://schemas.openxmlformats.org/officeDocument/2006/relationships/hyperlink" Target="http://pbs.twimg.com/profile_images/1013477395792211970/DCziowRE_normal.jpg" TargetMode="External" /><Relationship Id="rId127" Type="http://schemas.openxmlformats.org/officeDocument/2006/relationships/hyperlink" Target="http://pbs.twimg.com/profile_images/1033012105446715392/lp-oTWBY_normal.jpg" TargetMode="External" /><Relationship Id="rId128" Type="http://schemas.openxmlformats.org/officeDocument/2006/relationships/hyperlink" Target="http://pbs.twimg.com/profile_images/1083620916636991488/sfYURFZd_normal.jpg" TargetMode="External" /><Relationship Id="rId129" Type="http://schemas.openxmlformats.org/officeDocument/2006/relationships/hyperlink" Target="http://pbs.twimg.com/profile_images/1089411534097281024/87Vl6Z2r_normal.jpg" TargetMode="External" /><Relationship Id="rId130" Type="http://schemas.openxmlformats.org/officeDocument/2006/relationships/hyperlink" Target="http://pbs.twimg.com/profile_images/1088116008995381249/cY9tmtTD_normal.jpg" TargetMode="External" /><Relationship Id="rId131" Type="http://schemas.openxmlformats.org/officeDocument/2006/relationships/hyperlink" Target="http://pbs.twimg.com/profile_images/946162073242804224/2fsBc3_d_normal.jpg" TargetMode="External" /><Relationship Id="rId132" Type="http://schemas.openxmlformats.org/officeDocument/2006/relationships/hyperlink" Target="http://pbs.twimg.com/profile_images/1068914252897898497/wpo4gZ7p_normal.png" TargetMode="External" /><Relationship Id="rId133" Type="http://schemas.openxmlformats.org/officeDocument/2006/relationships/hyperlink" Target="http://pbs.twimg.com/profile_images/546586270277718016/FiBp5sEO_normal.jpeg" TargetMode="External" /><Relationship Id="rId134" Type="http://schemas.openxmlformats.org/officeDocument/2006/relationships/hyperlink" Target="http://pbs.twimg.com/profile_images/1076333807396020226/TK0Nqc3n_normal.jpg" TargetMode="External" /><Relationship Id="rId135" Type="http://schemas.openxmlformats.org/officeDocument/2006/relationships/hyperlink" Target="http://pbs.twimg.com/profile_images/996774812956508160/jcd3QDeM_normal.jpg" TargetMode="External" /><Relationship Id="rId136" Type="http://schemas.openxmlformats.org/officeDocument/2006/relationships/hyperlink" Target="http://pbs.twimg.com/profile_images/1057574110769762308/PmH1Kwan_normal.jpg" TargetMode="External" /><Relationship Id="rId137" Type="http://schemas.openxmlformats.org/officeDocument/2006/relationships/hyperlink" Target="http://pbs.twimg.com/profile_images/1085545215396536320/6XHReich_normal.jpg" TargetMode="External" /><Relationship Id="rId138" Type="http://schemas.openxmlformats.org/officeDocument/2006/relationships/hyperlink" Target="http://pbs.twimg.com/profile_images/985062349898899456/kGzc55rJ_normal.jpg" TargetMode="External" /><Relationship Id="rId139" Type="http://schemas.openxmlformats.org/officeDocument/2006/relationships/hyperlink" Target="http://pbs.twimg.com/profile_images/959625463051141121/TqD-WL7e_normal.jpg" TargetMode="External" /><Relationship Id="rId140" Type="http://schemas.openxmlformats.org/officeDocument/2006/relationships/hyperlink" Target="http://pbs.twimg.com/profile_images/1084825693794459648/OF7zR_RL_normal.jpg" TargetMode="External" /><Relationship Id="rId141" Type="http://schemas.openxmlformats.org/officeDocument/2006/relationships/hyperlink" Target="http://pbs.twimg.com/profile_images/1066275707423080449/DkH6WcYP_normal.jpg" TargetMode="External" /><Relationship Id="rId142" Type="http://schemas.openxmlformats.org/officeDocument/2006/relationships/hyperlink" Target="http://pbs.twimg.com/profile_images/1002624696641130496/D6MghaMb_normal.png" TargetMode="External" /><Relationship Id="rId143" Type="http://schemas.openxmlformats.org/officeDocument/2006/relationships/hyperlink" Target="http://pbs.twimg.com/profile_images/995628845477724163/T86F8ZXA_normal.jpg" TargetMode="External" /><Relationship Id="rId144" Type="http://schemas.openxmlformats.org/officeDocument/2006/relationships/hyperlink" Target="http://pbs.twimg.com/profile_images/1029702802044411904/F-NmTZy0_normal.jpg" TargetMode="External" /><Relationship Id="rId145" Type="http://schemas.openxmlformats.org/officeDocument/2006/relationships/hyperlink" Target="http://pbs.twimg.com/profile_images/1075060598197506048/TfriPvDQ_normal.jpg" TargetMode="External" /><Relationship Id="rId146" Type="http://schemas.openxmlformats.org/officeDocument/2006/relationships/hyperlink" Target="http://pbs.twimg.com/profile_images/756990107173826560/MKJdKN_z_normal.jpg" TargetMode="External" /><Relationship Id="rId147" Type="http://schemas.openxmlformats.org/officeDocument/2006/relationships/hyperlink" Target="http://pbs.twimg.com/profile_images/1074981264615038978/qBb95ZE__normal.jpg" TargetMode="External" /><Relationship Id="rId148" Type="http://schemas.openxmlformats.org/officeDocument/2006/relationships/hyperlink" Target="http://pbs.twimg.com/profile_images/1058590896982155264/MCvVyA-S_normal.jpg" TargetMode="External" /><Relationship Id="rId149" Type="http://schemas.openxmlformats.org/officeDocument/2006/relationships/hyperlink" Target="http://pbs.twimg.com/profile_images/1084794958874210304/OoH6XU_2_normal.jpg" TargetMode="External" /><Relationship Id="rId150" Type="http://schemas.openxmlformats.org/officeDocument/2006/relationships/hyperlink" Target="http://pbs.twimg.com/profile_images/1078357945207812097/iaYXpqJu_normal.jpg" TargetMode="External" /><Relationship Id="rId151" Type="http://schemas.openxmlformats.org/officeDocument/2006/relationships/hyperlink" Target="http://pbs.twimg.com/profile_images/1093902964270325760/rk4hY4hc_normal.jpg" TargetMode="External" /><Relationship Id="rId152" Type="http://schemas.openxmlformats.org/officeDocument/2006/relationships/hyperlink" Target="http://pbs.twimg.com/profile_images/1081732579596787712/hRwWWCU8_normal.jpg" TargetMode="External" /><Relationship Id="rId153" Type="http://schemas.openxmlformats.org/officeDocument/2006/relationships/hyperlink" Target="http://pbs.twimg.com/profile_images/999896675211661312/zSSZ8x8K_normal.jpg" TargetMode="External" /><Relationship Id="rId154" Type="http://schemas.openxmlformats.org/officeDocument/2006/relationships/hyperlink" Target="http://pbs.twimg.com/profile_images/1069164167699910657/Qqq6QEtl_normal.jpg" TargetMode="External" /><Relationship Id="rId155" Type="http://schemas.openxmlformats.org/officeDocument/2006/relationships/hyperlink" Target="http://pbs.twimg.com/profile_images/1064433855975710720/k1zuYgN9_normal.jpg" TargetMode="External" /><Relationship Id="rId156" Type="http://schemas.openxmlformats.org/officeDocument/2006/relationships/hyperlink" Target="http://pbs.twimg.com/profile_images/631456370332536835/k0mgQAQ__normal.jpg" TargetMode="External" /><Relationship Id="rId157" Type="http://schemas.openxmlformats.org/officeDocument/2006/relationships/hyperlink" Target="http://pbs.twimg.com/profile_images/1065165414827577344/_KlQ7FrS_normal.png" TargetMode="External" /><Relationship Id="rId158" Type="http://schemas.openxmlformats.org/officeDocument/2006/relationships/hyperlink" Target="http://pbs.twimg.com/profile_images/1035894962376736768/ty79Jxh__normal.jpg" TargetMode="External" /><Relationship Id="rId159" Type="http://schemas.openxmlformats.org/officeDocument/2006/relationships/hyperlink" Target="http://pbs.twimg.com/profile_images/742574779891208192/5KI9uxfl_normal.jpg" TargetMode="External" /><Relationship Id="rId160" Type="http://schemas.openxmlformats.org/officeDocument/2006/relationships/hyperlink" Target="http://pbs.twimg.com/profile_images/722006916843458560/ycoBtsgy_normal.jpg" TargetMode="External" /><Relationship Id="rId161" Type="http://schemas.openxmlformats.org/officeDocument/2006/relationships/hyperlink" Target="http://pbs.twimg.com/profile_images/794546815311843328/Fo_U91Ku_normal.jpg" TargetMode="External" /><Relationship Id="rId162" Type="http://schemas.openxmlformats.org/officeDocument/2006/relationships/hyperlink" Target="http://pbs.twimg.com/profile_images/1087952407299010560/yxJKVRnN_normal.jpg" TargetMode="External" /><Relationship Id="rId163" Type="http://schemas.openxmlformats.org/officeDocument/2006/relationships/hyperlink" Target="http://pbs.twimg.com/profile_images/1046640739269013504/KgzXdxQy_normal.jpg" TargetMode="External" /><Relationship Id="rId164" Type="http://schemas.openxmlformats.org/officeDocument/2006/relationships/hyperlink" Target="http://pbs.twimg.com/profile_images/1040685502951710720/g6Km2B_A_normal.jpg" TargetMode="External" /><Relationship Id="rId165" Type="http://schemas.openxmlformats.org/officeDocument/2006/relationships/hyperlink" Target="http://pbs.twimg.com/profile_images/1007624755556450305/Vhp3RYgZ_normal.jpg" TargetMode="External" /><Relationship Id="rId166" Type="http://schemas.openxmlformats.org/officeDocument/2006/relationships/hyperlink" Target="http://pbs.twimg.com/profile_images/1071579311746908161/WcorCLK4_normal.png" TargetMode="External" /><Relationship Id="rId167" Type="http://schemas.openxmlformats.org/officeDocument/2006/relationships/hyperlink" Target="http://pbs.twimg.com/profile_images/1034868562916126720/MNGFgZ6h_normal.jpg" TargetMode="External" /><Relationship Id="rId168" Type="http://schemas.openxmlformats.org/officeDocument/2006/relationships/hyperlink" Target="http://pbs.twimg.com/profile_images/1068388578697273344/USuL_sVN_normal.jpg" TargetMode="External" /><Relationship Id="rId169" Type="http://schemas.openxmlformats.org/officeDocument/2006/relationships/hyperlink" Target="http://pbs.twimg.com/profile_images/1075438865605746688/gSYyRYn9_normal.jpg" TargetMode="External" /><Relationship Id="rId170" Type="http://schemas.openxmlformats.org/officeDocument/2006/relationships/hyperlink" Target="http://pbs.twimg.com/profile_images/1074904762322018304/9dOcEYGJ_normal.jpg" TargetMode="External" /><Relationship Id="rId171" Type="http://schemas.openxmlformats.org/officeDocument/2006/relationships/hyperlink" Target="http://pbs.twimg.com/profile_images/865505511898193920/ytyO2f-i_normal.jpg" TargetMode="External" /><Relationship Id="rId172" Type="http://schemas.openxmlformats.org/officeDocument/2006/relationships/hyperlink" Target="http://pbs.twimg.com/profile_images/1073199535906643971/j-i5PqA1_normal.jpg" TargetMode="External" /><Relationship Id="rId173" Type="http://schemas.openxmlformats.org/officeDocument/2006/relationships/hyperlink" Target="http://pbs.twimg.com/profile_images/1080038091509747712/d5FvPIF8_normal.jpg" TargetMode="External" /><Relationship Id="rId174" Type="http://schemas.openxmlformats.org/officeDocument/2006/relationships/hyperlink" Target="http://pbs.twimg.com/profile_images/521977149868089344/rS5ksAeE_normal.jpeg" TargetMode="External" /><Relationship Id="rId175" Type="http://schemas.openxmlformats.org/officeDocument/2006/relationships/hyperlink" Target="http://pbs.twimg.com/profile_images/893140605487816705/p6HtZQSm_normal.jpg" TargetMode="External" /><Relationship Id="rId176" Type="http://schemas.openxmlformats.org/officeDocument/2006/relationships/hyperlink" Target="http://pbs.twimg.com/profile_images/1049155825527222272/CSN1o_dM_normal.jpg" TargetMode="External" /><Relationship Id="rId177" Type="http://schemas.openxmlformats.org/officeDocument/2006/relationships/hyperlink" Target="http://pbs.twimg.com/profile_images/1069104560357105664/kA4KKXa2_normal.jpg" TargetMode="External" /><Relationship Id="rId178" Type="http://schemas.openxmlformats.org/officeDocument/2006/relationships/hyperlink" Target="http://pbs.twimg.com/profile_images/1092056255269609472/NIfez0XC_normal.jpg" TargetMode="External" /><Relationship Id="rId179" Type="http://schemas.openxmlformats.org/officeDocument/2006/relationships/hyperlink" Target="http://pbs.twimg.com/profile_images/1073581234381443075/fph889j-_normal.jpg" TargetMode="External" /><Relationship Id="rId180" Type="http://schemas.openxmlformats.org/officeDocument/2006/relationships/hyperlink" Target="http://pbs.twimg.com/profile_images/1060551726321651712/HcjFEPAj_normal.png" TargetMode="External" /><Relationship Id="rId181" Type="http://schemas.openxmlformats.org/officeDocument/2006/relationships/hyperlink" Target="http://pbs.twimg.com/profile_images/998010321737400320/RHPhNelM_normal.jpg" TargetMode="External" /><Relationship Id="rId182" Type="http://schemas.openxmlformats.org/officeDocument/2006/relationships/hyperlink" Target="http://pbs.twimg.com/profile_images/1049947473299435520/D354LRlj_normal.jpg" TargetMode="External" /><Relationship Id="rId183" Type="http://schemas.openxmlformats.org/officeDocument/2006/relationships/hyperlink" Target="http://pbs.twimg.com/profile_images/1084417010224705538/fZQbsPt6_normal.png" TargetMode="External" /><Relationship Id="rId184" Type="http://schemas.openxmlformats.org/officeDocument/2006/relationships/hyperlink" Target="http://pbs.twimg.com/profile_images/717893673866792962/O_4CqwLE_normal.jpg" TargetMode="External" /><Relationship Id="rId185" Type="http://schemas.openxmlformats.org/officeDocument/2006/relationships/hyperlink" Target="http://pbs.twimg.com/profile_images/1049439814817173505/b3nmUKUf_normal.jpg" TargetMode="External" /><Relationship Id="rId186" Type="http://schemas.openxmlformats.org/officeDocument/2006/relationships/hyperlink" Target="http://pbs.twimg.com/profile_images/1073161984554688514/6jjJ8FXe_normal.jpg" TargetMode="External" /><Relationship Id="rId187" Type="http://schemas.openxmlformats.org/officeDocument/2006/relationships/hyperlink" Target="http://pbs.twimg.com/profile_images/944240407080189953/640q6XBS_normal.jpg" TargetMode="External" /><Relationship Id="rId188" Type="http://schemas.openxmlformats.org/officeDocument/2006/relationships/hyperlink" Target="http://pbs.twimg.com/profile_images/1028198835732926464/ZNFEu98N_normal.jpg" TargetMode="External" /><Relationship Id="rId189" Type="http://schemas.openxmlformats.org/officeDocument/2006/relationships/hyperlink" Target="http://pbs.twimg.com/profile_images/1089048800503554048/kxTC6FKq_normal.jpg" TargetMode="External" /><Relationship Id="rId190" Type="http://schemas.openxmlformats.org/officeDocument/2006/relationships/hyperlink" Target="http://pbs.twimg.com/profile_images/588581731839520768/iBW2WIBR_normal.jpg" TargetMode="External" /><Relationship Id="rId191" Type="http://schemas.openxmlformats.org/officeDocument/2006/relationships/hyperlink" Target="http://pbs.twimg.com/profile_images/959240549168381952/anuxQ_4j_normal.jpg" TargetMode="External" /><Relationship Id="rId192" Type="http://schemas.openxmlformats.org/officeDocument/2006/relationships/hyperlink" Target="http://pbs.twimg.com/profile_images/966969318746374146/CJejLha__normal.jpg" TargetMode="External" /><Relationship Id="rId193" Type="http://schemas.openxmlformats.org/officeDocument/2006/relationships/hyperlink" Target="https://pbs.twimg.com/media/DuwvMDGXQAAZN66.jpg" TargetMode="External" /><Relationship Id="rId194" Type="http://schemas.openxmlformats.org/officeDocument/2006/relationships/hyperlink" Target="http://pbs.twimg.com/profile_images/575642392/avaPIC01224_normal.jpg" TargetMode="External" /><Relationship Id="rId195" Type="http://schemas.openxmlformats.org/officeDocument/2006/relationships/hyperlink" Target="https://pbs.twimg.com/media/DurfBLjW0AAFzro.jpg" TargetMode="External" /><Relationship Id="rId196" Type="http://schemas.openxmlformats.org/officeDocument/2006/relationships/hyperlink" Target="http://pbs.twimg.com/profile_images/893640366116810752/2QO_G5hz_normal.jpg" TargetMode="External" /><Relationship Id="rId197" Type="http://schemas.openxmlformats.org/officeDocument/2006/relationships/hyperlink" Target="http://pbs.twimg.com/profile_images/726951934632976384/Djil2GaM_normal.jpg" TargetMode="External" /><Relationship Id="rId198" Type="http://schemas.openxmlformats.org/officeDocument/2006/relationships/hyperlink" Target="http://pbs.twimg.com/profile_images/1017958684884754432/P4ugz4-E_normal.jpg" TargetMode="External" /><Relationship Id="rId199" Type="http://schemas.openxmlformats.org/officeDocument/2006/relationships/hyperlink" Target="http://pbs.twimg.com/profile_images/1069601782492409856/k4NBNtVc_normal.jpg" TargetMode="External" /><Relationship Id="rId200" Type="http://schemas.openxmlformats.org/officeDocument/2006/relationships/hyperlink" Target="http://pbs.twimg.com/profile_images/2279655575/e1e1c20s_normal" TargetMode="External" /><Relationship Id="rId201" Type="http://schemas.openxmlformats.org/officeDocument/2006/relationships/hyperlink" Target="http://pbs.twimg.com/profile_images/986597996975370240/jbGiqgSR_normal.jpg" TargetMode="External" /><Relationship Id="rId202" Type="http://schemas.openxmlformats.org/officeDocument/2006/relationships/hyperlink" Target="http://pbs.twimg.com/profile_images/920612864628576256/OE9CNopP_normal.jpg" TargetMode="External" /><Relationship Id="rId203" Type="http://schemas.openxmlformats.org/officeDocument/2006/relationships/hyperlink" Target="http://pbs.twimg.com/profile_images/1058735668694704128/a6rbPEaM_normal.jpg" TargetMode="External" /><Relationship Id="rId204" Type="http://schemas.openxmlformats.org/officeDocument/2006/relationships/hyperlink" Target="http://pbs.twimg.com/profile_images/572960839143014400/IyernePJ_normal.jpeg" TargetMode="External" /><Relationship Id="rId205" Type="http://schemas.openxmlformats.org/officeDocument/2006/relationships/hyperlink" Target="http://pbs.twimg.com/profile_images/978318265284833280/cbpxT6pK_normal.jpg" TargetMode="External" /><Relationship Id="rId206" Type="http://schemas.openxmlformats.org/officeDocument/2006/relationships/hyperlink" Target="http://pbs.twimg.com/profile_images/1056899882928074755/TJn0EWDF_normal.jpg" TargetMode="External" /><Relationship Id="rId207" Type="http://schemas.openxmlformats.org/officeDocument/2006/relationships/hyperlink" Target="http://pbs.twimg.com/profile_images/926343011486769152/_YudJBRu_normal.jpg" TargetMode="External" /><Relationship Id="rId208" Type="http://schemas.openxmlformats.org/officeDocument/2006/relationships/hyperlink" Target="http://pbs.twimg.com/profile_images/1073392093484134400/JJ1c6ngk_normal.jpg" TargetMode="External" /><Relationship Id="rId209" Type="http://schemas.openxmlformats.org/officeDocument/2006/relationships/hyperlink" Target="http://pbs.twimg.com/profile_images/1024765959742087170/E17J7gAS_normal.jpg" TargetMode="External" /><Relationship Id="rId210" Type="http://schemas.openxmlformats.org/officeDocument/2006/relationships/hyperlink" Target="http://pbs.twimg.com/profile_images/914277402171252736/D-AJZpUj_normal.jpg" TargetMode="External" /><Relationship Id="rId211" Type="http://schemas.openxmlformats.org/officeDocument/2006/relationships/hyperlink" Target="http://pbs.twimg.com/profile_images/1025407329993256960/bQ2Gork7_normal.jpg" TargetMode="External" /><Relationship Id="rId212" Type="http://schemas.openxmlformats.org/officeDocument/2006/relationships/hyperlink" Target="http://pbs.twimg.com/profile_images/1048179953366315009/2bgSH9P0_normal.jpg" TargetMode="External" /><Relationship Id="rId213" Type="http://schemas.openxmlformats.org/officeDocument/2006/relationships/hyperlink" Target="http://pbs.twimg.com/profile_images/1064383082524889089/S67ay32B_normal.png" TargetMode="External" /><Relationship Id="rId214" Type="http://schemas.openxmlformats.org/officeDocument/2006/relationships/hyperlink" Target="http://pbs.twimg.com/profile_images/1069915046078111745/_zDNy1iz_normal.jpg" TargetMode="External" /><Relationship Id="rId215" Type="http://schemas.openxmlformats.org/officeDocument/2006/relationships/hyperlink" Target="http://pbs.twimg.com/profile_images/1064905620451581955/Teck8Ir4_normal.jpg" TargetMode="External" /><Relationship Id="rId216" Type="http://schemas.openxmlformats.org/officeDocument/2006/relationships/hyperlink" Target="http://pbs.twimg.com/profile_images/1066374353627971584/jqBarwJF_normal.png" TargetMode="External" /><Relationship Id="rId217" Type="http://schemas.openxmlformats.org/officeDocument/2006/relationships/hyperlink" Target="http://pbs.twimg.com/profile_images/907451089665921026/4VYwPr7b_normal.jpg" TargetMode="External" /><Relationship Id="rId218" Type="http://schemas.openxmlformats.org/officeDocument/2006/relationships/hyperlink" Target="http://pbs.twimg.com/profile_images/1010866499911745536/2XOV5Glt_normal.jpg" TargetMode="External" /><Relationship Id="rId219" Type="http://schemas.openxmlformats.org/officeDocument/2006/relationships/hyperlink" Target="http://pbs.twimg.com/profile_images/1061955920295419904/2tNyjezl_normal.jpg" TargetMode="External" /><Relationship Id="rId220" Type="http://schemas.openxmlformats.org/officeDocument/2006/relationships/hyperlink" Target="http://pbs.twimg.com/profile_images/1067745916902207491/3-IuhDpC_normal.jpg" TargetMode="External" /><Relationship Id="rId221" Type="http://schemas.openxmlformats.org/officeDocument/2006/relationships/hyperlink" Target="http://pbs.twimg.com/profile_images/1079569978490142722/1zWMEIeg_normal.jpg" TargetMode="External" /><Relationship Id="rId222" Type="http://schemas.openxmlformats.org/officeDocument/2006/relationships/hyperlink" Target="http://pbs.twimg.com/profile_images/1056411185329823745/SIj2RdzX_normal.jpg" TargetMode="External" /><Relationship Id="rId223" Type="http://schemas.openxmlformats.org/officeDocument/2006/relationships/hyperlink" Target="http://pbs.twimg.com/profile_images/609096182774665216/IaP9w-qv_normal.jpg" TargetMode="External" /><Relationship Id="rId224" Type="http://schemas.openxmlformats.org/officeDocument/2006/relationships/hyperlink" Target="http://pbs.twimg.com/profile_images/1032294892058230785/6DQhdXUI_normal.jpg" TargetMode="External" /><Relationship Id="rId225" Type="http://schemas.openxmlformats.org/officeDocument/2006/relationships/hyperlink" Target="http://pbs.twimg.com/profile_images/1086578894948323328/w6PAvpw6_normal.jpg" TargetMode="External" /><Relationship Id="rId226" Type="http://schemas.openxmlformats.org/officeDocument/2006/relationships/hyperlink" Target="http://pbs.twimg.com/profile_images/831184414289780736/wEm7zyEM_normal.jpg" TargetMode="External" /><Relationship Id="rId227" Type="http://schemas.openxmlformats.org/officeDocument/2006/relationships/hyperlink" Target="http://pbs.twimg.com/profile_images/1059436438763130880/VaMzz7ce_normal.jpg" TargetMode="External" /><Relationship Id="rId228" Type="http://schemas.openxmlformats.org/officeDocument/2006/relationships/hyperlink" Target="http://pbs.twimg.com/profile_images/1048117619813900288/F3ksynJq_normal.jpg" TargetMode="External" /><Relationship Id="rId229" Type="http://schemas.openxmlformats.org/officeDocument/2006/relationships/hyperlink" Target="http://pbs.twimg.com/profile_images/1029982092426268672/t6Ww07x3_normal.jpg" TargetMode="External" /><Relationship Id="rId230" Type="http://schemas.openxmlformats.org/officeDocument/2006/relationships/hyperlink" Target="http://pbs.twimg.com/profile_images/1072343787958140929/kv5aBZS8_normal.jpg" TargetMode="External" /><Relationship Id="rId231" Type="http://schemas.openxmlformats.org/officeDocument/2006/relationships/hyperlink" Target="http://pbs.twimg.com/profile_images/1080858252563234818/ijMY6vog_normal.jpg" TargetMode="External" /><Relationship Id="rId232" Type="http://schemas.openxmlformats.org/officeDocument/2006/relationships/hyperlink" Target="http://pbs.twimg.com/profile_images/2736184350/cda0f19d42ceb9b5b835d88b4aea6219_normal.jpeg" TargetMode="External" /><Relationship Id="rId233" Type="http://schemas.openxmlformats.org/officeDocument/2006/relationships/hyperlink" Target="http://pbs.twimg.com/profile_images/1064185941403660288/23c3WM4O_normal.png" TargetMode="External" /><Relationship Id="rId234" Type="http://schemas.openxmlformats.org/officeDocument/2006/relationships/hyperlink" Target="http://pbs.twimg.com/profile_images/1068876286989201415/CFaJgaDZ_normal.jpg" TargetMode="External" /><Relationship Id="rId235" Type="http://schemas.openxmlformats.org/officeDocument/2006/relationships/hyperlink" Target="http://pbs.twimg.com/profile_images/919515907281391616/tTEmPn9T_normal.jpg" TargetMode="External" /><Relationship Id="rId236" Type="http://schemas.openxmlformats.org/officeDocument/2006/relationships/hyperlink" Target="http://pbs.twimg.com/profile_images/1070659230389043200/8U2wrhWP_normal.jpg" TargetMode="External" /><Relationship Id="rId237" Type="http://schemas.openxmlformats.org/officeDocument/2006/relationships/hyperlink" Target="http://pbs.twimg.com/profile_images/1041311845733134336/Zmw764Aq_normal.jpg" TargetMode="External" /><Relationship Id="rId238" Type="http://schemas.openxmlformats.org/officeDocument/2006/relationships/hyperlink" Target="http://pbs.twimg.com/profile_images/1053710855131455488/h73E2T9x_normal.png" TargetMode="External" /><Relationship Id="rId239" Type="http://schemas.openxmlformats.org/officeDocument/2006/relationships/hyperlink" Target="http://pbs.twimg.com/profile_images/2304976925/plm0u2wyt1exc0mth7jm_normal.gif" TargetMode="External" /><Relationship Id="rId240" Type="http://schemas.openxmlformats.org/officeDocument/2006/relationships/hyperlink" Target="http://pbs.twimg.com/profile_images/1080283984783785984/gS8dNq6J_normal.jpg" TargetMode="External" /><Relationship Id="rId241" Type="http://schemas.openxmlformats.org/officeDocument/2006/relationships/hyperlink" Target="http://pbs.twimg.com/profile_images/1004231677965582337/HPnLY1xo_normal.jpg" TargetMode="External" /><Relationship Id="rId242" Type="http://schemas.openxmlformats.org/officeDocument/2006/relationships/hyperlink" Target="http://pbs.twimg.com/profile_images/1085893730446405632/Ui8bbht-_normal.jpg" TargetMode="External" /><Relationship Id="rId243" Type="http://schemas.openxmlformats.org/officeDocument/2006/relationships/hyperlink" Target="http://pbs.twimg.com/profile_images/1091357007376871424/vedon8hT_normal.jpg" TargetMode="External" /><Relationship Id="rId244" Type="http://schemas.openxmlformats.org/officeDocument/2006/relationships/hyperlink" Target="http://pbs.twimg.com/profile_images/1027583960203710464/mrxXfyPQ_normal.jpg" TargetMode="External" /><Relationship Id="rId245" Type="http://schemas.openxmlformats.org/officeDocument/2006/relationships/hyperlink" Target="http://pbs.twimg.com/profile_images/1073224792696733697/boCGDcjh_normal.jpg" TargetMode="External" /><Relationship Id="rId246" Type="http://schemas.openxmlformats.org/officeDocument/2006/relationships/hyperlink" Target="http://pbs.twimg.com/profile_images/1064405273853407232/UGTEvvlB_normal.jpg" TargetMode="External" /><Relationship Id="rId247" Type="http://schemas.openxmlformats.org/officeDocument/2006/relationships/hyperlink" Target="http://pbs.twimg.com/profile_images/1067317957506686976/_a8jMdu0_normal.jpg" TargetMode="External" /><Relationship Id="rId248" Type="http://schemas.openxmlformats.org/officeDocument/2006/relationships/hyperlink" Target="http://pbs.twimg.com/profile_images/1080072909408751621/ypzm_pPJ_normal.jpg" TargetMode="External" /><Relationship Id="rId249" Type="http://schemas.openxmlformats.org/officeDocument/2006/relationships/hyperlink" Target="http://pbs.twimg.com/profile_images/1022918213598932993/z5-CuWGu_normal.jpg" TargetMode="External" /><Relationship Id="rId250" Type="http://schemas.openxmlformats.org/officeDocument/2006/relationships/hyperlink" Target="http://pbs.twimg.com/profile_images/1009799555565510656/t2URzQNP_normal.jpg" TargetMode="External" /><Relationship Id="rId251" Type="http://schemas.openxmlformats.org/officeDocument/2006/relationships/hyperlink" Target="http://pbs.twimg.com/profile_images/870267659165749249/DfdWPmmc_normal.jpg" TargetMode="External" /><Relationship Id="rId252" Type="http://schemas.openxmlformats.org/officeDocument/2006/relationships/hyperlink" Target="http://pbs.twimg.com/profile_images/1078005425935507458/V0Xs_mFg_normal.jpg" TargetMode="External" /><Relationship Id="rId253" Type="http://schemas.openxmlformats.org/officeDocument/2006/relationships/hyperlink" Target="http://pbs.twimg.com/profile_images/649801796748099584/Uf0-nCQC_normal.jpg" TargetMode="External" /><Relationship Id="rId254" Type="http://schemas.openxmlformats.org/officeDocument/2006/relationships/hyperlink" Target="http://pbs.twimg.com/profile_images/724579619999866880/NkmaJBrc_normal.jpg" TargetMode="External" /><Relationship Id="rId255" Type="http://schemas.openxmlformats.org/officeDocument/2006/relationships/hyperlink" Target="http://pbs.twimg.com/profile_images/1085931141964525568/lTKO1m0-_normal.jpg" TargetMode="External" /><Relationship Id="rId256" Type="http://schemas.openxmlformats.org/officeDocument/2006/relationships/hyperlink" Target="http://pbs.twimg.com/profile_images/1055716523208192000/cGq-eFuv_normal.jpg" TargetMode="External" /><Relationship Id="rId257" Type="http://schemas.openxmlformats.org/officeDocument/2006/relationships/hyperlink" Target="http://pbs.twimg.com/profile_images/1048935151311282181/wzRNVnYu_normal.jpg" TargetMode="External" /><Relationship Id="rId258" Type="http://schemas.openxmlformats.org/officeDocument/2006/relationships/hyperlink" Target="http://pbs.twimg.com/profile_images/1080729717693501442/qBMD-fHy_normal.jpg" TargetMode="External" /><Relationship Id="rId259" Type="http://schemas.openxmlformats.org/officeDocument/2006/relationships/hyperlink" Target="http://pbs.twimg.com/profile_images/689660465991970816/wMCPgoD9_normal.png" TargetMode="External" /><Relationship Id="rId260" Type="http://schemas.openxmlformats.org/officeDocument/2006/relationships/hyperlink" Target="http://pbs.twimg.com/profile_images/1052520316679811072/Cc8ecCG__normal.jpg" TargetMode="External" /><Relationship Id="rId261" Type="http://schemas.openxmlformats.org/officeDocument/2006/relationships/hyperlink" Target="http://pbs.twimg.com/profile_images/660887335660187649/feYiBIPm_normal.jpg" TargetMode="External" /><Relationship Id="rId262" Type="http://schemas.openxmlformats.org/officeDocument/2006/relationships/hyperlink" Target="http://pbs.twimg.com/profile_images/865525116762898432/wfvG7yfL_normal.jpg" TargetMode="External" /><Relationship Id="rId263" Type="http://schemas.openxmlformats.org/officeDocument/2006/relationships/hyperlink" Target="http://pbs.twimg.com/profile_images/928869096363401216/FE7e6nxc_normal.png" TargetMode="External" /><Relationship Id="rId264" Type="http://schemas.openxmlformats.org/officeDocument/2006/relationships/hyperlink" Target="http://pbs.twimg.com/profile_images/808021617494233088/UPA56vZg_normal.jpg" TargetMode="External" /><Relationship Id="rId265" Type="http://schemas.openxmlformats.org/officeDocument/2006/relationships/hyperlink" Target="http://pbs.twimg.com/profile_images/1008630948286492673/DSfl2NHT_normal.jpg" TargetMode="External" /><Relationship Id="rId266" Type="http://schemas.openxmlformats.org/officeDocument/2006/relationships/hyperlink" Target="http://pbs.twimg.com/profile_images/1029399987963056128/xBvFmIiT_normal.jpg" TargetMode="External" /><Relationship Id="rId267" Type="http://schemas.openxmlformats.org/officeDocument/2006/relationships/hyperlink" Target="http://pbs.twimg.com/profile_images/1038084288267177984/z3PV3wF5_normal.jpg" TargetMode="External" /><Relationship Id="rId268" Type="http://schemas.openxmlformats.org/officeDocument/2006/relationships/hyperlink" Target="http://pbs.twimg.com/profile_images/947511531683463168/2iGlI4K1_normal.jpg" TargetMode="External" /><Relationship Id="rId269" Type="http://schemas.openxmlformats.org/officeDocument/2006/relationships/hyperlink" Target="http://pbs.twimg.com/profile_images/917638220682207232/oMm0W-B4_normal.jpg" TargetMode="External" /><Relationship Id="rId270" Type="http://schemas.openxmlformats.org/officeDocument/2006/relationships/hyperlink" Target="http://pbs.twimg.com/profile_images/1081145558201319426/XjsiiEIk_normal.jpg" TargetMode="External" /><Relationship Id="rId271" Type="http://schemas.openxmlformats.org/officeDocument/2006/relationships/hyperlink" Target="https://pbs.twimg.com/media/Duw7wM5U0AAwfb3.jpg" TargetMode="External" /><Relationship Id="rId272" Type="http://schemas.openxmlformats.org/officeDocument/2006/relationships/hyperlink" Target="http://pbs.twimg.com/profile_images/909815974051717120/qysJAlBG_normal.jpg" TargetMode="External" /><Relationship Id="rId273" Type="http://schemas.openxmlformats.org/officeDocument/2006/relationships/hyperlink" Target="http://pbs.twimg.com/profile_images/615239024236572676/dUaJlfbG_normal.png" TargetMode="External" /><Relationship Id="rId274" Type="http://schemas.openxmlformats.org/officeDocument/2006/relationships/hyperlink" Target="http://pbs.twimg.com/profile_images/1072477815226945542/mizhqCPb_normal.jpg" TargetMode="External" /><Relationship Id="rId275" Type="http://schemas.openxmlformats.org/officeDocument/2006/relationships/hyperlink" Target="https://pbs.twimg.com/media/Dgo6_jJU8AAIoro.jpg" TargetMode="External" /><Relationship Id="rId276" Type="http://schemas.openxmlformats.org/officeDocument/2006/relationships/hyperlink" Target="http://pbs.twimg.com/profile_images/928773628690182144/gv60ucJq_normal.jpg" TargetMode="External" /><Relationship Id="rId277" Type="http://schemas.openxmlformats.org/officeDocument/2006/relationships/hyperlink" Target="http://pbs.twimg.com/profile_images/1039981366862143494/zxVoQ2Gr_normal.jpg" TargetMode="External" /><Relationship Id="rId278" Type="http://schemas.openxmlformats.org/officeDocument/2006/relationships/hyperlink" Target="http://pbs.twimg.com/profile_images/471195565389127680/aLKIpiP__normal.jpeg" TargetMode="External" /><Relationship Id="rId279" Type="http://schemas.openxmlformats.org/officeDocument/2006/relationships/hyperlink" Target="https://pbs.twimg.com/media/DwB7orOUcAAh4dH.jpg" TargetMode="External" /><Relationship Id="rId280" Type="http://schemas.openxmlformats.org/officeDocument/2006/relationships/hyperlink" Target="http://pbs.twimg.com/profile_images/672036989135364097/qV8EKhJX_normal.jpg" TargetMode="External" /><Relationship Id="rId281" Type="http://schemas.openxmlformats.org/officeDocument/2006/relationships/hyperlink" Target="http://pbs.twimg.com/profile_images/616241154657550340/XwjLxC3K_normal.jpg" TargetMode="External" /><Relationship Id="rId282" Type="http://schemas.openxmlformats.org/officeDocument/2006/relationships/hyperlink" Target="http://pbs.twimg.com/profile_images/859076004211458053/unCr0ZxT_normal.jpg" TargetMode="External" /><Relationship Id="rId283" Type="http://schemas.openxmlformats.org/officeDocument/2006/relationships/hyperlink" Target="http://pbs.twimg.com/profile_images/1063749927715643392/QK8eFZ7l_normal.jpg" TargetMode="External" /><Relationship Id="rId284" Type="http://schemas.openxmlformats.org/officeDocument/2006/relationships/hyperlink" Target="http://pbs.twimg.com/profile_images/1020019585494519808/kgvzEpZX_normal.jpg" TargetMode="External" /><Relationship Id="rId285" Type="http://schemas.openxmlformats.org/officeDocument/2006/relationships/hyperlink" Target="http://pbs.twimg.com/profile_images/378800000723263303/8debfd6ac3edabf841e6f4646c29ca79_normal.jpeg" TargetMode="External" /><Relationship Id="rId286" Type="http://schemas.openxmlformats.org/officeDocument/2006/relationships/hyperlink" Target="http://pbs.twimg.com/profile_images/802971687813660672/L4CCddo3_normal.jpg" TargetMode="External" /><Relationship Id="rId287" Type="http://schemas.openxmlformats.org/officeDocument/2006/relationships/hyperlink" Target="http://pbs.twimg.com/profile_images/733901283279708160/9_pvKhgH_normal.jpg" TargetMode="External" /><Relationship Id="rId288" Type="http://schemas.openxmlformats.org/officeDocument/2006/relationships/hyperlink" Target="http://pbs.twimg.com/profile_images/987828885/tina2007a_normal.jpg" TargetMode="External" /><Relationship Id="rId289" Type="http://schemas.openxmlformats.org/officeDocument/2006/relationships/hyperlink" Target="http://pbs.twimg.com/profile_images/873564719298224128/p03yHuuw_normal.jpg" TargetMode="External" /><Relationship Id="rId290" Type="http://schemas.openxmlformats.org/officeDocument/2006/relationships/hyperlink" Target="http://pbs.twimg.com/profile_images/873564719298224128/p03yHuuw_normal.jpg" TargetMode="External" /><Relationship Id="rId291" Type="http://schemas.openxmlformats.org/officeDocument/2006/relationships/hyperlink" Target="http://pbs.twimg.com/profile_images/837448436412739585/sS6CFMRN_normal.jpg" TargetMode="External" /><Relationship Id="rId292" Type="http://schemas.openxmlformats.org/officeDocument/2006/relationships/hyperlink" Target="http://pbs.twimg.com/profile_images/837448436412739585/sS6CFMRN_normal.jpg" TargetMode="External" /><Relationship Id="rId293" Type="http://schemas.openxmlformats.org/officeDocument/2006/relationships/hyperlink" Target="http://pbs.twimg.com/profile_images/1148854672/TheMorinSurface_normal.png" TargetMode="External" /><Relationship Id="rId294" Type="http://schemas.openxmlformats.org/officeDocument/2006/relationships/hyperlink" Target="http://pbs.twimg.com/profile_images/837448436412739585/sS6CFMRN_normal.jpg" TargetMode="External" /><Relationship Id="rId295" Type="http://schemas.openxmlformats.org/officeDocument/2006/relationships/hyperlink" Target="http://pbs.twimg.com/profile_images/837448436412739585/sS6CFMRN_normal.jpg" TargetMode="External" /><Relationship Id="rId296" Type="http://schemas.openxmlformats.org/officeDocument/2006/relationships/hyperlink" Target="http://pbs.twimg.com/profile_images/1092151974475182080/jVHCNHcA_normal.jpg" TargetMode="External" /><Relationship Id="rId297" Type="http://schemas.openxmlformats.org/officeDocument/2006/relationships/hyperlink" Target="http://pbs.twimg.com/profile_images/955264948686516224/uK4IJeAT_normal.jpg" TargetMode="External" /><Relationship Id="rId298" Type="http://schemas.openxmlformats.org/officeDocument/2006/relationships/hyperlink" Target="http://pbs.twimg.com/profile_images/575334890096345088/NyY1j_sw_normal.png" TargetMode="External" /><Relationship Id="rId299" Type="http://schemas.openxmlformats.org/officeDocument/2006/relationships/hyperlink" Target="http://pbs.twimg.com/profile_images/795744115812143104/IcUZ2QFY_normal.jpg" TargetMode="External" /><Relationship Id="rId300" Type="http://schemas.openxmlformats.org/officeDocument/2006/relationships/hyperlink" Target="http://pbs.twimg.com/profile_images/2211033727/houston-texas_1__normal.jpg" TargetMode="External" /><Relationship Id="rId301" Type="http://schemas.openxmlformats.org/officeDocument/2006/relationships/hyperlink" Target="http://pbs.twimg.com/profile_images/1017891960458129409/NUUlMlbn_normal.jpg" TargetMode="External" /><Relationship Id="rId302" Type="http://schemas.openxmlformats.org/officeDocument/2006/relationships/hyperlink" Target="http://pbs.twimg.com/profile_images/1017891960458129409/NUUlMlbn_normal.jpg" TargetMode="External" /><Relationship Id="rId303" Type="http://schemas.openxmlformats.org/officeDocument/2006/relationships/hyperlink" Target="http://pbs.twimg.com/profile_images/726003771340279809/n99px417_normal.jpg" TargetMode="External" /><Relationship Id="rId304" Type="http://schemas.openxmlformats.org/officeDocument/2006/relationships/hyperlink" Target="http://pbs.twimg.com/profile_images/1173146264/Portrait-Vera-dkl-201010_DSC0132-Webklein_normal.jpg" TargetMode="External" /><Relationship Id="rId305" Type="http://schemas.openxmlformats.org/officeDocument/2006/relationships/hyperlink" Target="http://pbs.twimg.com/profile_images/2840291739/926f900a36e46987ff8ac10c060f2c07_normal.png" TargetMode="External" /><Relationship Id="rId306" Type="http://schemas.openxmlformats.org/officeDocument/2006/relationships/hyperlink" Target="https://pbs.twimg.com/media/DtzYn5fX4AAfJ6C.jpg" TargetMode="External" /><Relationship Id="rId307" Type="http://schemas.openxmlformats.org/officeDocument/2006/relationships/hyperlink" Target="http://pbs.twimg.com/profile_images/710760313008820224/CTUg9T-v_normal.jpg" TargetMode="External" /><Relationship Id="rId308" Type="http://schemas.openxmlformats.org/officeDocument/2006/relationships/hyperlink" Target="http://pbs.twimg.com/profile_images/876540772513918978/aoOKg_b0_normal.jpg" TargetMode="External" /><Relationship Id="rId309" Type="http://schemas.openxmlformats.org/officeDocument/2006/relationships/hyperlink" Target="http://pbs.twimg.com/profile_images/967488777903067136/_ms_aquN_normal.jpg" TargetMode="External" /><Relationship Id="rId310" Type="http://schemas.openxmlformats.org/officeDocument/2006/relationships/hyperlink" Target="http://pbs.twimg.com/profile_images/966004139552514048/xFJQn5Vw_normal.jpg" TargetMode="External" /><Relationship Id="rId311" Type="http://schemas.openxmlformats.org/officeDocument/2006/relationships/hyperlink" Target="http://pbs.twimg.com/profile_images/842359855298019328/5EkwsEZN_normal.jpg" TargetMode="External" /><Relationship Id="rId312" Type="http://schemas.openxmlformats.org/officeDocument/2006/relationships/hyperlink" Target="http://pbs.twimg.com/profile_images/489319441629736960/7IV0W1Yu_normal.jpeg" TargetMode="External" /><Relationship Id="rId313" Type="http://schemas.openxmlformats.org/officeDocument/2006/relationships/hyperlink" Target="http://pbs.twimg.com/profile_images/974021215890354176/5bk5FUXf_normal.jpg" TargetMode="External" /><Relationship Id="rId314" Type="http://schemas.openxmlformats.org/officeDocument/2006/relationships/hyperlink" Target="http://pbs.twimg.com/profile_images/802975423936098304/D4XkoOnz_normal.jpg" TargetMode="External" /><Relationship Id="rId315" Type="http://schemas.openxmlformats.org/officeDocument/2006/relationships/hyperlink" Target="http://pbs.twimg.com/profile_images/776716385795895296/keO-dKTf_normal.jpg" TargetMode="External" /><Relationship Id="rId316" Type="http://schemas.openxmlformats.org/officeDocument/2006/relationships/hyperlink" Target="http://pbs.twimg.com/profile_images/1083181052351238144/u8BfKxFf_normal.jpg" TargetMode="External" /><Relationship Id="rId317" Type="http://schemas.openxmlformats.org/officeDocument/2006/relationships/hyperlink" Target="http://pbs.twimg.com/profile_images/1083181052351238144/u8BfKxFf_normal.jpg" TargetMode="External" /><Relationship Id="rId318" Type="http://schemas.openxmlformats.org/officeDocument/2006/relationships/hyperlink" Target="http://pbs.twimg.com/profile_images/854589472716890112/bYPrnwMv_normal.jpg" TargetMode="External" /><Relationship Id="rId319" Type="http://schemas.openxmlformats.org/officeDocument/2006/relationships/hyperlink" Target="http://pbs.twimg.com/profile_images/875675166524579840/hDU1RmTh_normal.jpg" TargetMode="External" /><Relationship Id="rId320" Type="http://schemas.openxmlformats.org/officeDocument/2006/relationships/hyperlink" Target="http://pbs.twimg.com/profile_images/854589472716890112/bYPrnwMv_normal.jpg" TargetMode="External" /><Relationship Id="rId321" Type="http://schemas.openxmlformats.org/officeDocument/2006/relationships/hyperlink" Target="http://pbs.twimg.com/profile_images/854589472716890112/bYPrnwMv_normal.jpg" TargetMode="External" /><Relationship Id="rId322" Type="http://schemas.openxmlformats.org/officeDocument/2006/relationships/hyperlink" Target="http://pbs.twimg.com/profile_images/664544029225320452/s_W4ACEB_normal.png" TargetMode="External" /><Relationship Id="rId323" Type="http://schemas.openxmlformats.org/officeDocument/2006/relationships/hyperlink" Target="http://pbs.twimg.com/profile_images/1055807149786439680/sQiHu-95_normal.jpg" TargetMode="External" /><Relationship Id="rId324" Type="http://schemas.openxmlformats.org/officeDocument/2006/relationships/hyperlink" Target="http://pbs.twimg.com/profile_images/664544029225320452/s_W4ACEB_normal.png" TargetMode="External" /><Relationship Id="rId325" Type="http://schemas.openxmlformats.org/officeDocument/2006/relationships/hyperlink" Target="http://pbs.twimg.com/profile_images/899604567788331010/jtK5AwtZ_normal.jpg" TargetMode="External" /><Relationship Id="rId326" Type="http://schemas.openxmlformats.org/officeDocument/2006/relationships/hyperlink" Target="http://pbs.twimg.com/profile_images/762044915887042560/TqYhILhS_normal.jpg" TargetMode="External" /><Relationship Id="rId327" Type="http://schemas.openxmlformats.org/officeDocument/2006/relationships/hyperlink" Target="http://pbs.twimg.com/profile_images/3207164109/b91c4372db2f4165249a76bc85da3c9b_normal.png" TargetMode="External" /><Relationship Id="rId328" Type="http://schemas.openxmlformats.org/officeDocument/2006/relationships/hyperlink" Target="http://pbs.twimg.com/profile_images/1041920854328836096/98sNjjjH_normal.jpg" TargetMode="External" /><Relationship Id="rId329" Type="http://schemas.openxmlformats.org/officeDocument/2006/relationships/hyperlink" Target="http://pbs.twimg.com/profile_images/857808155203452928/jy5G0zmT_normal.jpg" TargetMode="External" /><Relationship Id="rId330" Type="http://schemas.openxmlformats.org/officeDocument/2006/relationships/hyperlink" Target="http://pbs.twimg.com/profile_images/857808155203452928/jy5G0zmT_normal.jpg" TargetMode="External" /><Relationship Id="rId331" Type="http://schemas.openxmlformats.org/officeDocument/2006/relationships/hyperlink" Target="http://pbs.twimg.com/profile_images/434790696633921536/Wg2qKxv4_normal.jpeg" TargetMode="External" /><Relationship Id="rId332" Type="http://schemas.openxmlformats.org/officeDocument/2006/relationships/hyperlink" Target="http://pbs.twimg.com/profile_images/1086739464125382663/EnvM1eAc_normal.jpg" TargetMode="External" /><Relationship Id="rId333" Type="http://schemas.openxmlformats.org/officeDocument/2006/relationships/hyperlink" Target="http://pbs.twimg.com/profile_images/841803825665187841/-Ok2hipH_normal.jpg" TargetMode="External" /><Relationship Id="rId334" Type="http://schemas.openxmlformats.org/officeDocument/2006/relationships/hyperlink" Target="http://pbs.twimg.com/profile_images/56071111/ciro_normal.jpg" TargetMode="External" /><Relationship Id="rId335" Type="http://schemas.openxmlformats.org/officeDocument/2006/relationships/hyperlink" Target="http://pbs.twimg.com/profile_images/56071111/ciro_normal.jpg" TargetMode="External" /><Relationship Id="rId336" Type="http://schemas.openxmlformats.org/officeDocument/2006/relationships/hyperlink" Target="http://pbs.twimg.com/profile_images/3598616155/50db18fc5c8565a3cc7fd8c7d6cf73ed_normal.jpeg" TargetMode="External" /><Relationship Id="rId337" Type="http://schemas.openxmlformats.org/officeDocument/2006/relationships/hyperlink" Target="http://pbs.twimg.com/profile_images/847511340935757824/7zTrlT8R_normal.jpg" TargetMode="External" /><Relationship Id="rId338" Type="http://schemas.openxmlformats.org/officeDocument/2006/relationships/hyperlink" Target="http://pbs.twimg.com/profile_images/2820996416/5cdddcba9eaee0880bb5d99c1e4e60cc_normal.jpeg" TargetMode="External" /><Relationship Id="rId339" Type="http://schemas.openxmlformats.org/officeDocument/2006/relationships/hyperlink" Target="http://pbs.twimg.com/profile_images/2820996416/5cdddcba9eaee0880bb5d99c1e4e60cc_normal.jpeg" TargetMode="External" /><Relationship Id="rId340" Type="http://schemas.openxmlformats.org/officeDocument/2006/relationships/hyperlink" Target="http://pbs.twimg.com/profile_images/2820996416/5cdddcba9eaee0880bb5d99c1e4e60cc_normal.jpeg" TargetMode="External" /><Relationship Id="rId341" Type="http://schemas.openxmlformats.org/officeDocument/2006/relationships/hyperlink" Target="http://pbs.twimg.com/profile_images/1025090581939347456/7d3_UhBS_normal.jpg" TargetMode="External" /><Relationship Id="rId342" Type="http://schemas.openxmlformats.org/officeDocument/2006/relationships/hyperlink" Target="http://pbs.twimg.com/profile_images/720332841305812992/Raq_tVbf_normal.jpg" TargetMode="External" /><Relationship Id="rId343" Type="http://schemas.openxmlformats.org/officeDocument/2006/relationships/hyperlink" Target="https://pbs.twimg.com/media/DtqXfFJXQAEDItp.jpg" TargetMode="External" /><Relationship Id="rId344" Type="http://schemas.openxmlformats.org/officeDocument/2006/relationships/hyperlink" Target="http://pbs.twimg.com/profile_images/1040612291782344704/jVkDqFUv_normal.jpg" TargetMode="External" /><Relationship Id="rId345" Type="http://schemas.openxmlformats.org/officeDocument/2006/relationships/hyperlink" Target="http://pbs.twimg.com/profile_images/1017632076106002432/jDamgkFp_normal.jpg" TargetMode="External" /><Relationship Id="rId346" Type="http://schemas.openxmlformats.org/officeDocument/2006/relationships/hyperlink" Target="http://pbs.twimg.com/profile_images/71044209/jmh_dot_normal.jpg" TargetMode="External" /><Relationship Id="rId347" Type="http://schemas.openxmlformats.org/officeDocument/2006/relationships/hyperlink" Target="http://pbs.twimg.com/profile_images/634559746830266368/DSL2nEU0_normal.png" TargetMode="External" /><Relationship Id="rId348" Type="http://schemas.openxmlformats.org/officeDocument/2006/relationships/hyperlink" Target="http://pbs.twimg.com/profile_images/921869485425885184/UXTl2-ZN_normal.jpg" TargetMode="External" /><Relationship Id="rId349" Type="http://schemas.openxmlformats.org/officeDocument/2006/relationships/hyperlink" Target="http://pbs.twimg.com/profile_images/921869485425885184/UXTl2-ZN_normal.jpg" TargetMode="External" /><Relationship Id="rId350" Type="http://schemas.openxmlformats.org/officeDocument/2006/relationships/hyperlink" Target="http://pbs.twimg.com/profile_images/921869485425885184/UXTl2-ZN_normal.jpg" TargetMode="External" /><Relationship Id="rId351" Type="http://schemas.openxmlformats.org/officeDocument/2006/relationships/hyperlink" Target="https://pbs.twimg.com/tweet_video_thumb/DxB1hznV4AEFikm.jpg" TargetMode="External" /><Relationship Id="rId352" Type="http://schemas.openxmlformats.org/officeDocument/2006/relationships/hyperlink" Target="http://pbs.twimg.com/profile_images/474959031799279616/dEaeLzrt_normal.jpeg" TargetMode="External" /><Relationship Id="rId353" Type="http://schemas.openxmlformats.org/officeDocument/2006/relationships/hyperlink" Target="https://pbs.twimg.com/media/DwItRhLX4AE8IiH.jpg" TargetMode="External" /><Relationship Id="rId354" Type="http://schemas.openxmlformats.org/officeDocument/2006/relationships/hyperlink" Target="http://pbs.twimg.com/profile_images/1080931629080559616/xr5EVh88_normal.jpg" TargetMode="External" /><Relationship Id="rId355" Type="http://schemas.openxmlformats.org/officeDocument/2006/relationships/hyperlink" Target="http://pbs.twimg.com/profile_images/1080931629080559616/xr5EVh88_normal.jpg" TargetMode="External" /><Relationship Id="rId356" Type="http://schemas.openxmlformats.org/officeDocument/2006/relationships/hyperlink" Target="http://pbs.twimg.com/profile_images/1080931629080559616/xr5EVh88_normal.jpg" TargetMode="External" /><Relationship Id="rId357" Type="http://schemas.openxmlformats.org/officeDocument/2006/relationships/hyperlink" Target="http://pbs.twimg.com/profile_images/3474772286/95b2195f86920394d9b2e1b0fd86276c_normal.jpeg" TargetMode="External" /><Relationship Id="rId358" Type="http://schemas.openxmlformats.org/officeDocument/2006/relationships/hyperlink" Target="http://abs.twimg.com/sticky/default_profile_images/default_profile_normal.pn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s://pbs.twimg.com/media/Dwi-IH8XgAALn4i.jpg" TargetMode="External" /><Relationship Id="rId361" Type="http://schemas.openxmlformats.org/officeDocument/2006/relationships/hyperlink" Target="http://pbs.twimg.com/profile_images/826802386442342400/ChCqD4xd_normal.jpg" TargetMode="External" /><Relationship Id="rId362" Type="http://schemas.openxmlformats.org/officeDocument/2006/relationships/hyperlink" Target="http://pbs.twimg.com/profile_images/271273236/me_laughing_cropped_normal.jpg" TargetMode="External" /><Relationship Id="rId363" Type="http://schemas.openxmlformats.org/officeDocument/2006/relationships/hyperlink" Target="http://pbs.twimg.com/profile_images/1013890597130678272/5jpCxyxV_normal.jpg" TargetMode="External" /><Relationship Id="rId364" Type="http://schemas.openxmlformats.org/officeDocument/2006/relationships/hyperlink" Target="http://pbs.twimg.com/profile_images/740987221986140160/X4-KMqqS_normal.jpg" TargetMode="External" /><Relationship Id="rId365" Type="http://schemas.openxmlformats.org/officeDocument/2006/relationships/hyperlink" Target="http://pbs.twimg.com/profile_images/1080257988667924480/BdoM0PoR_normal.jpg" TargetMode="External" /><Relationship Id="rId366" Type="http://schemas.openxmlformats.org/officeDocument/2006/relationships/hyperlink" Target="http://pbs.twimg.com/profile_images/1003686168611950593/8oN71uTl_normal.jpg" TargetMode="External" /><Relationship Id="rId367" Type="http://schemas.openxmlformats.org/officeDocument/2006/relationships/hyperlink" Target="http://pbs.twimg.com/profile_images/448601634868703232/9gpvw5LT_normal.jpeg" TargetMode="External" /><Relationship Id="rId368" Type="http://schemas.openxmlformats.org/officeDocument/2006/relationships/hyperlink" Target="http://pbs.twimg.com/profile_images/448601634868703232/9gpvw5LT_normal.jpeg" TargetMode="External" /><Relationship Id="rId369" Type="http://schemas.openxmlformats.org/officeDocument/2006/relationships/hyperlink" Target="http://pbs.twimg.com/profile_images/886068542814142466/d8MwVvAT_normal.jpg" TargetMode="External" /><Relationship Id="rId370" Type="http://schemas.openxmlformats.org/officeDocument/2006/relationships/hyperlink" Target="http://pbs.twimg.com/profile_images/886068542814142466/d8MwVvAT_normal.jpg" TargetMode="External" /><Relationship Id="rId371" Type="http://schemas.openxmlformats.org/officeDocument/2006/relationships/hyperlink" Target="http://pbs.twimg.com/profile_images/1016695539688079360/1rkdqLH7_normal.jpg" TargetMode="External" /><Relationship Id="rId372" Type="http://schemas.openxmlformats.org/officeDocument/2006/relationships/hyperlink" Target="http://pbs.twimg.com/profile_images/1016695539688079360/1rkdqLH7_normal.jpg" TargetMode="External" /><Relationship Id="rId373" Type="http://schemas.openxmlformats.org/officeDocument/2006/relationships/hyperlink" Target="http://pbs.twimg.com/profile_images/671150283825659904/RZXms1Mj_normal.png" TargetMode="External" /><Relationship Id="rId374" Type="http://schemas.openxmlformats.org/officeDocument/2006/relationships/hyperlink" Target="http://pbs.twimg.com/profile_images/1065008527612227585/8WF69gPM_normal.jpg" TargetMode="External" /><Relationship Id="rId375" Type="http://schemas.openxmlformats.org/officeDocument/2006/relationships/hyperlink" Target="http://pbs.twimg.com/profile_images/786284438103687168/gzSIGiuW_normal.jpg" TargetMode="External" /><Relationship Id="rId376" Type="http://schemas.openxmlformats.org/officeDocument/2006/relationships/hyperlink" Target="http://pbs.twimg.com/profile_images/1086264686880927744/lFhRHMK6_normal.jpg" TargetMode="External" /><Relationship Id="rId377" Type="http://schemas.openxmlformats.org/officeDocument/2006/relationships/hyperlink" Target="http://pbs.twimg.com/profile_images/1037816883288756224/SgRkY7GO_normal.jpg" TargetMode="External" /><Relationship Id="rId378" Type="http://schemas.openxmlformats.org/officeDocument/2006/relationships/hyperlink" Target="http://pbs.twimg.com/profile_images/1080238523096203265/FpBawGT6_normal.jpg" TargetMode="External" /><Relationship Id="rId379" Type="http://schemas.openxmlformats.org/officeDocument/2006/relationships/hyperlink" Target="http://pbs.twimg.com/profile_images/824257996779876353/aHhldVI6_normal.jpg" TargetMode="External" /><Relationship Id="rId380" Type="http://schemas.openxmlformats.org/officeDocument/2006/relationships/hyperlink" Target="http://pbs.twimg.com/profile_images/1061349113185296384/ctosgTKW_normal.jpg" TargetMode="External" /><Relationship Id="rId381" Type="http://schemas.openxmlformats.org/officeDocument/2006/relationships/hyperlink" Target="http://pbs.twimg.com/profile_images/976752327154716672/Ljxkkqgr_normal.jpg" TargetMode="External" /><Relationship Id="rId382" Type="http://schemas.openxmlformats.org/officeDocument/2006/relationships/hyperlink" Target="http://pbs.twimg.com/profile_images/657481529631842304/VwnYqhxb_normal.jpg" TargetMode="External" /><Relationship Id="rId383" Type="http://schemas.openxmlformats.org/officeDocument/2006/relationships/hyperlink" Target="http://pbs.twimg.com/profile_images/1085705101820321792/AiGEqLMa_normal.jpg" TargetMode="External" /><Relationship Id="rId384" Type="http://schemas.openxmlformats.org/officeDocument/2006/relationships/hyperlink" Target="http://pbs.twimg.com/profile_images/982080909720604672/AVNa53rG_normal.jpg" TargetMode="External" /><Relationship Id="rId385" Type="http://schemas.openxmlformats.org/officeDocument/2006/relationships/hyperlink" Target="http://pbs.twimg.com/profile_images/1083502867795849216/9k_u6jJK_normal.jpg" TargetMode="External" /><Relationship Id="rId386" Type="http://schemas.openxmlformats.org/officeDocument/2006/relationships/hyperlink" Target="http://pbs.twimg.com/profile_images/1069362777741914112/dWBT4QZf_normal.jpg" TargetMode="External" /><Relationship Id="rId387" Type="http://schemas.openxmlformats.org/officeDocument/2006/relationships/hyperlink" Target="http://pbs.twimg.com/profile_images/985180446156869632/kx9bBCC4_normal.jpg" TargetMode="External" /><Relationship Id="rId388" Type="http://schemas.openxmlformats.org/officeDocument/2006/relationships/hyperlink" Target="https://pbs.twimg.com/media/DgqBO7ZV4AIO58d.jpg" TargetMode="External" /><Relationship Id="rId389" Type="http://schemas.openxmlformats.org/officeDocument/2006/relationships/hyperlink" Target="https://pbs.twimg.com/media/DwGR_8dX0AUIiOA.jpg" TargetMode="External" /><Relationship Id="rId390" Type="http://schemas.openxmlformats.org/officeDocument/2006/relationships/hyperlink" Target="http://pbs.twimg.com/profile_images/378800000483599363/a84a437b0f1ee726343a6bb2cbae1124_normal.png" TargetMode="External" /><Relationship Id="rId391" Type="http://schemas.openxmlformats.org/officeDocument/2006/relationships/hyperlink" Target="http://pbs.twimg.com/profile_images/378800000483599363/a84a437b0f1ee726343a6bb2cbae1124_normal.png" TargetMode="External" /><Relationship Id="rId392" Type="http://schemas.openxmlformats.org/officeDocument/2006/relationships/hyperlink" Target="http://pbs.twimg.com/profile_images/378800000483599363/a84a437b0f1ee726343a6bb2cbae1124_normal.png" TargetMode="External" /><Relationship Id="rId393" Type="http://schemas.openxmlformats.org/officeDocument/2006/relationships/hyperlink" Target="http://pbs.twimg.com/profile_images/378800000483599363/a84a437b0f1ee726343a6bb2cbae1124_normal.png" TargetMode="External" /><Relationship Id="rId394" Type="http://schemas.openxmlformats.org/officeDocument/2006/relationships/hyperlink" Target="http://pbs.twimg.com/profile_images/1080582273764917253/2LRt2lRe_normal.jpg" TargetMode="External" /><Relationship Id="rId395" Type="http://schemas.openxmlformats.org/officeDocument/2006/relationships/hyperlink" Target="http://pbs.twimg.com/profile_images/876913351158362112/2RJy5c_U_normal.jpg" TargetMode="External" /><Relationship Id="rId396" Type="http://schemas.openxmlformats.org/officeDocument/2006/relationships/hyperlink" Target="http://pbs.twimg.com/profile_images/633957468528373761/mD-uuuWj_normal.jpg" TargetMode="External" /><Relationship Id="rId397" Type="http://schemas.openxmlformats.org/officeDocument/2006/relationships/hyperlink" Target="http://pbs.twimg.com/profile_images/876913351158362112/2RJy5c_U_normal.jpg" TargetMode="External" /><Relationship Id="rId398" Type="http://schemas.openxmlformats.org/officeDocument/2006/relationships/hyperlink" Target="http://pbs.twimg.com/profile_images/876913351158362112/2RJy5c_U_normal.jpg" TargetMode="External" /><Relationship Id="rId399" Type="http://schemas.openxmlformats.org/officeDocument/2006/relationships/hyperlink" Target="http://pbs.twimg.com/profile_images/876913351158362112/2RJy5c_U_normal.jpg" TargetMode="External" /><Relationship Id="rId400" Type="http://schemas.openxmlformats.org/officeDocument/2006/relationships/hyperlink" Target="http://pbs.twimg.com/profile_images/876913351158362112/2RJy5c_U_normal.jpg" TargetMode="External" /><Relationship Id="rId401" Type="http://schemas.openxmlformats.org/officeDocument/2006/relationships/hyperlink" Target="http://pbs.twimg.com/profile_images/3784636880/4bffb4418b1a1f24b1d2fae45c11c7ad_normal.jpeg" TargetMode="External" /><Relationship Id="rId402" Type="http://schemas.openxmlformats.org/officeDocument/2006/relationships/hyperlink" Target="http://pbs.twimg.com/profile_images/1056019068623433728/VfP7hWLl_normal.jpg" TargetMode="External" /><Relationship Id="rId403" Type="http://schemas.openxmlformats.org/officeDocument/2006/relationships/hyperlink" Target="https://pbs.twimg.com/media/DyLnv_hWsAUcloi.jpg" TargetMode="External" /><Relationship Id="rId404" Type="http://schemas.openxmlformats.org/officeDocument/2006/relationships/hyperlink" Target="http://pbs.twimg.com/profile_images/1100556856/twitt_pic_normal.jpg" TargetMode="External" /><Relationship Id="rId405" Type="http://schemas.openxmlformats.org/officeDocument/2006/relationships/hyperlink" Target="http://pbs.twimg.com/profile_images/1100556856/twitt_pic_normal.jpg" TargetMode="External" /><Relationship Id="rId406" Type="http://schemas.openxmlformats.org/officeDocument/2006/relationships/hyperlink" Target="http://pbs.twimg.com/profile_images/581053755405131777/gkWWSDIP_normal.jpg" TargetMode="External" /><Relationship Id="rId407" Type="http://schemas.openxmlformats.org/officeDocument/2006/relationships/hyperlink" Target="http://pbs.twimg.com/profile_images/903344761343541249/M1cKZg2S_normal.jpg" TargetMode="External" /><Relationship Id="rId408" Type="http://schemas.openxmlformats.org/officeDocument/2006/relationships/hyperlink" Target="http://pbs.twimg.com/profile_images/903344761343541249/M1cKZg2S_normal.jpg" TargetMode="External" /><Relationship Id="rId409" Type="http://schemas.openxmlformats.org/officeDocument/2006/relationships/hyperlink" Target="http://pbs.twimg.com/profile_images/1089267553178808320/h38x4Wmo_normal.jpg" TargetMode="External" /><Relationship Id="rId410" Type="http://schemas.openxmlformats.org/officeDocument/2006/relationships/hyperlink" Target="http://pbs.twimg.com/profile_images/1074878911962443776/GzUtUN0a_normal.jpg" TargetMode="External" /><Relationship Id="rId411" Type="http://schemas.openxmlformats.org/officeDocument/2006/relationships/hyperlink" Target="http://pbs.twimg.com/profile_images/1010530295538438144/b84XuMkU_normal.jpg" TargetMode="External" /><Relationship Id="rId412" Type="http://schemas.openxmlformats.org/officeDocument/2006/relationships/hyperlink" Target="http://pbs.twimg.com/profile_images/847827739793129472/GSuyFTe1_normal.jpg" TargetMode="External" /><Relationship Id="rId413" Type="http://schemas.openxmlformats.org/officeDocument/2006/relationships/hyperlink" Target="http://pbs.twimg.com/profile_images/1759354147/perfil_normal.jpg" TargetMode="External" /><Relationship Id="rId414" Type="http://schemas.openxmlformats.org/officeDocument/2006/relationships/hyperlink" Target="http://pbs.twimg.com/profile_images/1004723423501869057/IZw-_1Yz_normal.jpg" TargetMode="External" /><Relationship Id="rId415" Type="http://schemas.openxmlformats.org/officeDocument/2006/relationships/hyperlink" Target="http://pbs.twimg.com/profile_images/827005448662372353/CR5bb3U0_normal.jpg" TargetMode="External" /><Relationship Id="rId416" Type="http://schemas.openxmlformats.org/officeDocument/2006/relationships/hyperlink" Target="http://pbs.twimg.com/profile_images/1011818295916417025/P1CkbdYi_normal.jpg" TargetMode="External" /><Relationship Id="rId417" Type="http://schemas.openxmlformats.org/officeDocument/2006/relationships/hyperlink" Target="http://pbs.twimg.com/profile_images/637739226/matthew-barney-c-3_normal.gif" TargetMode="External" /><Relationship Id="rId418" Type="http://schemas.openxmlformats.org/officeDocument/2006/relationships/hyperlink" Target="http://pbs.twimg.com/profile_images/875269401309609984/TnaDhUpt_normal.jpg" TargetMode="External" /><Relationship Id="rId419" Type="http://schemas.openxmlformats.org/officeDocument/2006/relationships/hyperlink" Target="http://pbs.twimg.com/profile_images/881952411732119552/qQPSxV5Z_normal.jpg" TargetMode="External" /><Relationship Id="rId420" Type="http://schemas.openxmlformats.org/officeDocument/2006/relationships/hyperlink" Target="http://pbs.twimg.com/profile_images/1083333523392602112/YUSrahyh_normal.jpg" TargetMode="External" /><Relationship Id="rId421" Type="http://schemas.openxmlformats.org/officeDocument/2006/relationships/hyperlink" Target="http://pbs.twimg.com/profile_images/1249381366/Ognyanova-200px_normal.png" TargetMode="External" /><Relationship Id="rId422" Type="http://schemas.openxmlformats.org/officeDocument/2006/relationships/hyperlink" Target="https://pbs.twimg.com/media/DylowmjWoAMxqSO.jpg" TargetMode="External" /><Relationship Id="rId423" Type="http://schemas.openxmlformats.org/officeDocument/2006/relationships/hyperlink" Target="https://pbs.twimg.com/media/DylqkAbXQAkNJ6M.jpg" TargetMode="External" /><Relationship Id="rId424" Type="http://schemas.openxmlformats.org/officeDocument/2006/relationships/hyperlink" Target="http://pbs.twimg.com/profile_images/644128014448611328/l2zQ_CS-_normal.jpg" TargetMode="External" /><Relationship Id="rId425" Type="http://schemas.openxmlformats.org/officeDocument/2006/relationships/hyperlink" Target="http://pbs.twimg.com/profile_images/778550735432740864/_n29W_8Q_normal.jpg" TargetMode="External" /><Relationship Id="rId426" Type="http://schemas.openxmlformats.org/officeDocument/2006/relationships/hyperlink" Target="http://pbs.twimg.com/profile_images/618336146456588288/Px9EsoAk_normal.png" TargetMode="External" /><Relationship Id="rId427" Type="http://schemas.openxmlformats.org/officeDocument/2006/relationships/hyperlink" Target="http://pbs.twimg.com/profile_images/1092700982616633344/6cWgFFXF_normal.jpg" TargetMode="External" /><Relationship Id="rId428" Type="http://schemas.openxmlformats.org/officeDocument/2006/relationships/hyperlink" Target="http://pbs.twimg.com/profile_images/1088059158677606401/4cSuukf5_normal.jpg" TargetMode="External" /><Relationship Id="rId429" Type="http://schemas.openxmlformats.org/officeDocument/2006/relationships/hyperlink" Target="http://pbs.twimg.com/profile_images/2531439758/idki1at8oapk17t6nwo9_normal.jpeg" TargetMode="External" /><Relationship Id="rId430" Type="http://schemas.openxmlformats.org/officeDocument/2006/relationships/hyperlink" Target="http://pbs.twimg.com/profile_images/661230489357967360/HB3vsn3O_normal.jpg" TargetMode="External" /><Relationship Id="rId431" Type="http://schemas.openxmlformats.org/officeDocument/2006/relationships/hyperlink" Target="http://pbs.twimg.com/profile_images/426136263960190976/AuCq7Rhs_normal.jpeg" TargetMode="External" /><Relationship Id="rId432" Type="http://schemas.openxmlformats.org/officeDocument/2006/relationships/hyperlink" Target="http://pbs.twimg.com/profile_images/765687785219039233/w5bRXIYM_normal.jpg" TargetMode="External" /><Relationship Id="rId433" Type="http://schemas.openxmlformats.org/officeDocument/2006/relationships/hyperlink" Target="http://pbs.twimg.com/profile_images/693173481853341696/24DGCmiT_normal.jpg" TargetMode="External" /><Relationship Id="rId434" Type="http://schemas.openxmlformats.org/officeDocument/2006/relationships/hyperlink" Target="http://pbs.twimg.com/profile_images/743650756272791554/hERghFWK_normal.jpg" TargetMode="External" /><Relationship Id="rId435" Type="http://schemas.openxmlformats.org/officeDocument/2006/relationships/hyperlink" Target="https://pbs.twimg.com/tweet_video_thumb/Dyuo_1fX0AIAb-K.jpg" TargetMode="External" /><Relationship Id="rId436" Type="http://schemas.openxmlformats.org/officeDocument/2006/relationships/hyperlink" Target="https://pbs.twimg.com/tweet_video_thumb/DyussXFXQAElGBR.jpg" TargetMode="External" /><Relationship Id="rId437" Type="http://schemas.openxmlformats.org/officeDocument/2006/relationships/hyperlink" Target="http://pbs.twimg.com/profile_images/871773431859163137/rNNq2N8U_normal.jpg" TargetMode="External" /><Relationship Id="rId438" Type="http://schemas.openxmlformats.org/officeDocument/2006/relationships/hyperlink" Target="http://pbs.twimg.com/profile_images/418446298451152896/V5OC7NkG_normal.jpeg" TargetMode="External" /><Relationship Id="rId439" Type="http://schemas.openxmlformats.org/officeDocument/2006/relationships/hyperlink" Target="http://pbs.twimg.com/profile_images/705052513058340864/NNC3iMW1_normal.jpg" TargetMode="External" /><Relationship Id="rId440" Type="http://schemas.openxmlformats.org/officeDocument/2006/relationships/hyperlink" Target="http://pbs.twimg.com/profile_images/803963513362333696/BTZMglPu_normal.jpg" TargetMode="External" /><Relationship Id="rId441" Type="http://schemas.openxmlformats.org/officeDocument/2006/relationships/hyperlink" Target="http://pbs.twimg.com/profile_images/1052819133702770688/KFA7JUlu_normal.jpg" TargetMode="External" /><Relationship Id="rId442" Type="http://schemas.openxmlformats.org/officeDocument/2006/relationships/hyperlink" Target="http://pbs.twimg.com/profile_images/697412097731383296/_9_iV4T2_normal.png" TargetMode="External" /><Relationship Id="rId443" Type="http://schemas.openxmlformats.org/officeDocument/2006/relationships/hyperlink" Target="http://pbs.twimg.com/profile_images/771679248868372480/3cE3rr3z_normal.jpg" TargetMode="External" /><Relationship Id="rId444" Type="http://schemas.openxmlformats.org/officeDocument/2006/relationships/hyperlink" Target="http://pbs.twimg.com/profile_images/771679248868372480/3cE3rr3z_normal.jpg" TargetMode="External" /><Relationship Id="rId445" Type="http://schemas.openxmlformats.org/officeDocument/2006/relationships/hyperlink" Target="http://pbs.twimg.com/profile_images/569355142785294336/E-_AQX7r_normal.jpeg" TargetMode="External" /><Relationship Id="rId446" Type="http://schemas.openxmlformats.org/officeDocument/2006/relationships/hyperlink" Target="http://pbs.twimg.com/profile_images/569355142785294336/E-_AQX7r_normal.jpeg" TargetMode="External" /><Relationship Id="rId447" Type="http://schemas.openxmlformats.org/officeDocument/2006/relationships/hyperlink" Target="http://pbs.twimg.com/profile_images/925374463188918273/G4fKrzyv_normal.jpg" TargetMode="External" /><Relationship Id="rId448" Type="http://schemas.openxmlformats.org/officeDocument/2006/relationships/hyperlink" Target="http://pbs.twimg.com/profile_images/1071427852007030784/RP-5rUYj_normal.jpg" TargetMode="External" /><Relationship Id="rId449" Type="http://schemas.openxmlformats.org/officeDocument/2006/relationships/hyperlink" Target="http://pbs.twimg.com/profile_images/1071427852007030784/RP-5rUYj_normal.jpg" TargetMode="External" /><Relationship Id="rId450" Type="http://schemas.openxmlformats.org/officeDocument/2006/relationships/hyperlink" Target="http://pbs.twimg.com/profile_images/988087981859901441/WW_mnYT2_normal.jpg" TargetMode="External" /><Relationship Id="rId451" Type="http://schemas.openxmlformats.org/officeDocument/2006/relationships/hyperlink" Target="http://pbs.twimg.com/profile_images/988087981859901441/WW_mnYT2_normal.jpg" TargetMode="External" /><Relationship Id="rId452" Type="http://schemas.openxmlformats.org/officeDocument/2006/relationships/hyperlink" Target="http://pbs.twimg.com/profile_images/994265746506215425/7IBlLvHh_normal.jpg" TargetMode="External" /><Relationship Id="rId453" Type="http://schemas.openxmlformats.org/officeDocument/2006/relationships/hyperlink" Target="http://pbs.twimg.com/profile_images/958968782189457411/rPh0Z7Tp_normal.jpg" TargetMode="External" /><Relationship Id="rId454" Type="http://schemas.openxmlformats.org/officeDocument/2006/relationships/hyperlink" Target="http://pbs.twimg.com/profile_images/958968782189457411/rPh0Z7Tp_normal.jpg" TargetMode="External" /><Relationship Id="rId455" Type="http://schemas.openxmlformats.org/officeDocument/2006/relationships/hyperlink" Target="http://pbs.twimg.com/profile_images/1048642290162573312/1RYEYqkr_normal.jpg" TargetMode="External" /><Relationship Id="rId456" Type="http://schemas.openxmlformats.org/officeDocument/2006/relationships/hyperlink" Target="http://pbs.twimg.com/profile_images/498518381478178817/SA9ZJGVH_normal.jpeg" TargetMode="External" /><Relationship Id="rId457" Type="http://schemas.openxmlformats.org/officeDocument/2006/relationships/hyperlink" Target="http://pbs.twimg.com/profile_images/1020289516563648512/xUS013oN_normal.jpg" TargetMode="External" /><Relationship Id="rId458" Type="http://schemas.openxmlformats.org/officeDocument/2006/relationships/hyperlink" Target="http://pbs.twimg.com/profile_images/1020289516563648512/xUS013oN_normal.jpg" TargetMode="External" /><Relationship Id="rId459" Type="http://schemas.openxmlformats.org/officeDocument/2006/relationships/hyperlink" Target="http://pbs.twimg.com/profile_images/1020289516563648512/xUS013oN_normal.jpg" TargetMode="External" /><Relationship Id="rId460" Type="http://schemas.openxmlformats.org/officeDocument/2006/relationships/hyperlink" Target="http://pbs.twimg.com/profile_images/1020289516563648512/xUS013oN_normal.jpg" TargetMode="External" /><Relationship Id="rId461" Type="http://schemas.openxmlformats.org/officeDocument/2006/relationships/hyperlink" Target="http://pbs.twimg.com/profile_images/1082067215178883073/JJOupWI0_normal.jpg" TargetMode="External" /><Relationship Id="rId462" Type="http://schemas.openxmlformats.org/officeDocument/2006/relationships/hyperlink" Target="http://pbs.twimg.com/profile_images/1083407875978989570/OXKNYziC_normal.jpg" TargetMode="External" /><Relationship Id="rId463" Type="http://schemas.openxmlformats.org/officeDocument/2006/relationships/hyperlink" Target="http://pbs.twimg.com/profile_images/529859193730121729/QSDFtYXF_normal.jpeg" TargetMode="External" /><Relationship Id="rId464" Type="http://schemas.openxmlformats.org/officeDocument/2006/relationships/hyperlink" Target="http://pbs.twimg.com/profile_images/529859193730121729/QSDFtYXF_normal.jpeg" TargetMode="External" /><Relationship Id="rId465" Type="http://schemas.openxmlformats.org/officeDocument/2006/relationships/hyperlink" Target="http://pbs.twimg.com/profile_images/710855816182689793/meIA7ylB_normal.jpg" TargetMode="External" /><Relationship Id="rId466" Type="http://schemas.openxmlformats.org/officeDocument/2006/relationships/hyperlink" Target="http://pbs.twimg.com/profile_images/792086614990348288/weV2c7i4_normal.jpg" TargetMode="External" /><Relationship Id="rId467" Type="http://schemas.openxmlformats.org/officeDocument/2006/relationships/hyperlink" Target="http://pbs.twimg.com/profile_images/792086614990348288/weV2c7i4_normal.jpg" TargetMode="External" /><Relationship Id="rId468" Type="http://schemas.openxmlformats.org/officeDocument/2006/relationships/hyperlink" Target="http://pbs.twimg.com/profile_images/633957468528373761/mD-uuuWj_normal.jpg" TargetMode="External" /><Relationship Id="rId469" Type="http://schemas.openxmlformats.org/officeDocument/2006/relationships/hyperlink" Target="http://pbs.twimg.com/profile_images/710855816182689793/meIA7ylB_normal.jpg" TargetMode="External" /><Relationship Id="rId470" Type="http://schemas.openxmlformats.org/officeDocument/2006/relationships/hyperlink" Target="http://pbs.twimg.com/profile_images/875382850924802048/qelGNARN_normal.jpg" TargetMode="External" /><Relationship Id="rId471" Type="http://schemas.openxmlformats.org/officeDocument/2006/relationships/hyperlink" Target="http://pbs.twimg.com/profile_images/710855816182689793/meIA7ylB_normal.jpg" TargetMode="External" /><Relationship Id="rId472" Type="http://schemas.openxmlformats.org/officeDocument/2006/relationships/hyperlink" Target="http://pbs.twimg.com/profile_images/710855816182689793/meIA7ylB_normal.jpg" TargetMode="External" /><Relationship Id="rId473" Type="http://schemas.openxmlformats.org/officeDocument/2006/relationships/hyperlink" Target="http://pbs.twimg.com/profile_images/2201180023/twitter_logo_normal.jpg" TargetMode="External" /><Relationship Id="rId474" Type="http://schemas.openxmlformats.org/officeDocument/2006/relationships/hyperlink" Target="http://pbs.twimg.com/profile_images/378800000198830827/88fc4fafb5518085e281a4c4dd3adefa_normal.jpeg" TargetMode="External" /><Relationship Id="rId475" Type="http://schemas.openxmlformats.org/officeDocument/2006/relationships/hyperlink" Target="https://pbs.twimg.com/media/Dwj_yjOW0AMDYui.jpg" TargetMode="External" /><Relationship Id="rId476" Type="http://schemas.openxmlformats.org/officeDocument/2006/relationships/hyperlink" Target="http://pbs.twimg.com/profile_images/899674175346016257/9DqSoT6h_normal.jpg" TargetMode="External" /><Relationship Id="rId477" Type="http://schemas.openxmlformats.org/officeDocument/2006/relationships/hyperlink" Target="https://twitter.com/#!/entoutsi/status/1070239021497020416" TargetMode="External" /><Relationship Id="rId478" Type="http://schemas.openxmlformats.org/officeDocument/2006/relationships/hyperlink" Target="https://twitter.com/#!/clancynewyork/status/1070622465779490816" TargetMode="External" /><Relationship Id="rId479" Type="http://schemas.openxmlformats.org/officeDocument/2006/relationships/hyperlink" Target="https://twitter.com/#!/ffloeck/status/1070996321841176576" TargetMode="External" /><Relationship Id="rId480" Type="http://schemas.openxmlformats.org/officeDocument/2006/relationships/hyperlink" Target="https://twitter.com/#!/alenyshkaxx/status/1071029278672855041" TargetMode="External" /><Relationship Id="rId481" Type="http://schemas.openxmlformats.org/officeDocument/2006/relationships/hyperlink" Target="https://twitter.com/#!/zephyorus/status/1072229326937120768" TargetMode="External" /><Relationship Id="rId482" Type="http://schemas.openxmlformats.org/officeDocument/2006/relationships/hyperlink" Target="https://twitter.com/#!/skyglowberlin/status/1072880094262280194" TargetMode="External" /><Relationship Id="rId483" Type="http://schemas.openxmlformats.org/officeDocument/2006/relationships/hyperlink" Target="https://twitter.com/#!/roguechi/status/1073691974937370630" TargetMode="External" /><Relationship Id="rId484" Type="http://schemas.openxmlformats.org/officeDocument/2006/relationships/hyperlink" Target="https://twitter.com/#!/skairam/status/1074739030623801347" TargetMode="External" /><Relationship Id="rId485" Type="http://schemas.openxmlformats.org/officeDocument/2006/relationships/hyperlink" Target="https://twitter.com/#!/fish_globe/status/1075301901069996032" TargetMode="External" /><Relationship Id="rId486" Type="http://schemas.openxmlformats.org/officeDocument/2006/relationships/hyperlink" Target="https://twitter.com/#!/theeluwin/status/1075302060826931201" TargetMode="External" /><Relationship Id="rId487" Type="http://schemas.openxmlformats.org/officeDocument/2006/relationships/hyperlink" Target="https://twitter.com/#!/lightspeeer/status/1075302090694479872" TargetMode="External" /><Relationship Id="rId488" Type="http://schemas.openxmlformats.org/officeDocument/2006/relationships/hyperlink" Target="https://twitter.com/#!/worrynet/status/1075302659861635073" TargetMode="External" /><Relationship Id="rId489" Type="http://schemas.openxmlformats.org/officeDocument/2006/relationships/hyperlink" Target="https://twitter.com/#!/bckt1999/status/1075303194169733121" TargetMode="External" /><Relationship Id="rId490" Type="http://schemas.openxmlformats.org/officeDocument/2006/relationships/hyperlink" Target="https://twitter.com/#!/soup0408/status/1075303958933979136" TargetMode="External" /><Relationship Id="rId491" Type="http://schemas.openxmlformats.org/officeDocument/2006/relationships/hyperlink" Target="https://twitter.com/#!/new_newbie10/status/1075304629129244672" TargetMode="External" /><Relationship Id="rId492" Type="http://schemas.openxmlformats.org/officeDocument/2006/relationships/hyperlink" Target="https://twitter.com/#!/old_tavern/status/1075304794636541952" TargetMode="External" /><Relationship Id="rId493" Type="http://schemas.openxmlformats.org/officeDocument/2006/relationships/hyperlink" Target="https://twitter.com/#!/ilovemyvulcan/status/1075304998626516993" TargetMode="External" /><Relationship Id="rId494" Type="http://schemas.openxmlformats.org/officeDocument/2006/relationships/hyperlink" Target="https://twitter.com/#!/grturtledosa/status/1075305290315100160" TargetMode="External" /><Relationship Id="rId495" Type="http://schemas.openxmlformats.org/officeDocument/2006/relationships/hyperlink" Target="https://twitter.com/#!/droid_is_future/status/1075306320595566592" TargetMode="External" /><Relationship Id="rId496" Type="http://schemas.openxmlformats.org/officeDocument/2006/relationships/hyperlink" Target="https://twitter.com/#!/ne_o5/status/1075307107216384000" TargetMode="External" /><Relationship Id="rId497" Type="http://schemas.openxmlformats.org/officeDocument/2006/relationships/hyperlink" Target="https://twitter.com/#!/freiabereinsam_/status/1075307897326776321" TargetMode="External" /><Relationship Id="rId498" Type="http://schemas.openxmlformats.org/officeDocument/2006/relationships/hyperlink" Target="https://twitter.com/#!/jongwon1917/status/1075309136194072577" TargetMode="External" /><Relationship Id="rId499" Type="http://schemas.openxmlformats.org/officeDocument/2006/relationships/hyperlink" Target="https://twitter.com/#!/jmaen1037/status/1075309244004483072" TargetMode="External" /><Relationship Id="rId500" Type="http://schemas.openxmlformats.org/officeDocument/2006/relationships/hyperlink" Target="https://twitter.com/#!/flowerof_sin/status/1075310384230232065" TargetMode="External" /><Relationship Id="rId501" Type="http://schemas.openxmlformats.org/officeDocument/2006/relationships/hyperlink" Target="https://twitter.com/#!/describer7/status/1075310481240256513" TargetMode="External" /><Relationship Id="rId502" Type="http://schemas.openxmlformats.org/officeDocument/2006/relationships/hyperlink" Target="https://twitter.com/#!/mcc1928/status/1075311255412297728" TargetMode="External" /><Relationship Id="rId503" Type="http://schemas.openxmlformats.org/officeDocument/2006/relationships/hyperlink" Target="https://twitter.com/#!/kkobbiflowerain/status/1075312324880125952" TargetMode="External" /><Relationship Id="rId504" Type="http://schemas.openxmlformats.org/officeDocument/2006/relationships/hyperlink" Target="https://twitter.com/#!/_honey1215/status/1075312552924524545" TargetMode="External" /><Relationship Id="rId505" Type="http://schemas.openxmlformats.org/officeDocument/2006/relationships/hyperlink" Target="https://twitter.com/#!/kmo339/status/1075312630561009664" TargetMode="External" /><Relationship Id="rId506" Type="http://schemas.openxmlformats.org/officeDocument/2006/relationships/hyperlink" Target="https://twitter.com/#!/y_es_yes_/status/1075312884480061440" TargetMode="External" /><Relationship Id="rId507" Type="http://schemas.openxmlformats.org/officeDocument/2006/relationships/hyperlink" Target="https://twitter.com/#!/ny38387/status/1075314569235427328" TargetMode="External" /><Relationship Id="rId508" Type="http://schemas.openxmlformats.org/officeDocument/2006/relationships/hyperlink" Target="https://twitter.com/#!/olbbaem67/status/1075314854909493249" TargetMode="External" /><Relationship Id="rId509" Type="http://schemas.openxmlformats.org/officeDocument/2006/relationships/hyperlink" Target="https://twitter.com/#!/hgy031/status/1075315753409114112" TargetMode="External" /><Relationship Id="rId510" Type="http://schemas.openxmlformats.org/officeDocument/2006/relationships/hyperlink" Target="https://twitter.com/#!/shootingfemi_jy/status/1075316163045814272" TargetMode="External" /><Relationship Id="rId511" Type="http://schemas.openxmlformats.org/officeDocument/2006/relationships/hyperlink" Target="https://twitter.com/#!/omgclh/status/1075316177650429953" TargetMode="External" /><Relationship Id="rId512" Type="http://schemas.openxmlformats.org/officeDocument/2006/relationships/hyperlink" Target="https://twitter.com/#!/gamja17000/status/1075317083091525632" TargetMode="External" /><Relationship Id="rId513" Type="http://schemas.openxmlformats.org/officeDocument/2006/relationships/hyperlink" Target="https://twitter.com/#!/songyeon_l/status/1075318409141747712" TargetMode="External" /><Relationship Id="rId514" Type="http://schemas.openxmlformats.org/officeDocument/2006/relationships/hyperlink" Target="https://twitter.com/#!/rockyee_ow/status/1075320044832190465" TargetMode="External" /><Relationship Id="rId515" Type="http://schemas.openxmlformats.org/officeDocument/2006/relationships/hyperlink" Target="https://twitter.com/#!/laterlater_/status/1075322757968056320" TargetMode="External" /><Relationship Id="rId516" Type="http://schemas.openxmlformats.org/officeDocument/2006/relationships/hyperlink" Target="https://twitter.com/#!/bluepersonaofs7/status/1075323094787514370" TargetMode="External" /><Relationship Id="rId517" Type="http://schemas.openxmlformats.org/officeDocument/2006/relationships/hyperlink" Target="https://twitter.com/#!/choimg_iluvu/status/1075324987274231808" TargetMode="External" /><Relationship Id="rId518" Type="http://schemas.openxmlformats.org/officeDocument/2006/relationships/hyperlink" Target="https://twitter.com/#!/ruvyn/status/1075325387117232128" TargetMode="External" /><Relationship Id="rId519" Type="http://schemas.openxmlformats.org/officeDocument/2006/relationships/hyperlink" Target="https://twitter.com/#!/benichaentomi/status/1075325731612184576" TargetMode="External" /><Relationship Id="rId520" Type="http://schemas.openxmlformats.org/officeDocument/2006/relationships/hyperlink" Target="https://twitter.com/#!/pink0tealeaf/status/1075327290525900801" TargetMode="External" /><Relationship Id="rId521" Type="http://schemas.openxmlformats.org/officeDocument/2006/relationships/hyperlink" Target="https://twitter.com/#!/loklok6512/status/1075328346865586176" TargetMode="External" /><Relationship Id="rId522" Type="http://schemas.openxmlformats.org/officeDocument/2006/relationships/hyperlink" Target="https://twitter.com/#!/eiffeleffy/status/1075330405090320384" TargetMode="External" /><Relationship Id="rId523" Type="http://schemas.openxmlformats.org/officeDocument/2006/relationships/hyperlink" Target="https://twitter.com/#!/kiyoshi_nunaya/status/1075331591226896384" TargetMode="External" /><Relationship Id="rId524" Type="http://schemas.openxmlformats.org/officeDocument/2006/relationships/hyperlink" Target="https://twitter.com/#!/hubu_2d/status/1075331723372576769" TargetMode="External" /><Relationship Id="rId525" Type="http://schemas.openxmlformats.org/officeDocument/2006/relationships/hyperlink" Target="https://twitter.com/#!/saetigim/status/1075333284689674240" TargetMode="External" /><Relationship Id="rId526" Type="http://schemas.openxmlformats.org/officeDocument/2006/relationships/hyperlink" Target="https://twitter.com/#!/djuna01/status/1075334349287972864" TargetMode="External" /><Relationship Id="rId527" Type="http://schemas.openxmlformats.org/officeDocument/2006/relationships/hyperlink" Target="https://twitter.com/#!/gamsangnara/status/1075334541303111681" TargetMode="External" /><Relationship Id="rId528" Type="http://schemas.openxmlformats.org/officeDocument/2006/relationships/hyperlink" Target="https://twitter.com/#!/hurryonezum/status/1075334571426607104" TargetMode="External" /><Relationship Id="rId529" Type="http://schemas.openxmlformats.org/officeDocument/2006/relationships/hyperlink" Target="https://twitter.com/#!/givemetheupdate/status/1075334771444568064" TargetMode="External" /><Relationship Id="rId530" Type="http://schemas.openxmlformats.org/officeDocument/2006/relationships/hyperlink" Target="https://twitter.com/#!/xixxsong/status/1075334788662190080" TargetMode="External" /><Relationship Id="rId531" Type="http://schemas.openxmlformats.org/officeDocument/2006/relationships/hyperlink" Target="https://twitter.com/#!/blueblueregn/status/1075334843104251904" TargetMode="External" /><Relationship Id="rId532" Type="http://schemas.openxmlformats.org/officeDocument/2006/relationships/hyperlink" Target="https://twitter.com/#!/jyeppa/status/1075334860569436160" TargetMode="External" /><Relationship Id="rId533" Type="http://schemas.openxmlformats.org/officeDocument/2006/relationships/hyperlink" Target="https://twitter.com/#!/elda0802/status/1075334894903934976" TargetMode="External" /><Relationship Id="rId534" Type="http://schemas.openxmlformats.org/officeDocument/2006/relationships/hyperlink" Target="https://twitter.com/#!/hwa_thefire/status/1075335003221876736" TargetMode="External" /><Relationship Id="rId535" Type="http://schemas.openxmlformats.org/officeDocument/2006/relationships/hyperlink" Target="https://twitter.com/#!/krabbit_nope/status/1075335092254388227" TargetMode="External" /><Relationship Id="rId536" Type="http://schemas.openxmlformats.org/officeDocument/2006/relationships/hyperlink" Target="https://twitter.com/#!/whocares_bout/status/1075335121950011393" TargetMode="External" /><Relationship Id="rId537" Type="http://schemas.openxmlformats.org/officeDocument/2006/relationships/hyperlink" Target="https://twitter.com/#!/nine_ggom/status/1075335199502753792" TargetMode="External" /><Relationship Id="rId538" Type="http://schemas.openxmlformats.org/officeDocument/2006/relationships/hyperlink" Target="https://twitter.com/#!/__guriguri__/status/1075335252061474816" TargetMode="External" /><Relationship Id="rId539" Type="http://schemas.openxmlformats.org/officeDocument/2006/relationships/hyperlink" Target="https://twitter.com/#!/aunteppie/status/1075335310203006976" TargetMode="External" /><Relationship Id="rId540" Type="http://schemas.openxmlformats.org/officeDocument/2006/relationships/hyperlink" Target="https://twitter.com/#!/kaist455/status/1075335360958279682" TargetMode="External" /><Relationship Id="rId541" Type="http://schemas.openxmlformats.org/officeDocument/2006/relationships/hyperlink" Target="https://twitter.com/#!/yjh_0420/status/1075335443820888065" TargetMode="External" /><Relationship Id="rId542" Type="http://schemas.openxmlformats.org/officeDocument/2006/relationships/hyperlink" Target="https://twitter.com/#!/whaqlrpdlarp/status/1075335597831512069" TargetMode="External" /><Relationship Id="rId543" Type="http://schemas.openxmlformats.org/officeDocument/2006/relationships/hyperlink" Target="https://twitter.com/#!/sahjyloiom77/status/1075335626763821057" TargetMode="External" /><Relationship Id="rId544" Type="http://schemas.openxmlformats.org/officeDocument/2006/relationships/hyperlink" Target="https://twitter.com/#!/binich_tyty/status/1075335764664188929" TargetMode="External" /><Relationship Id="rId545" Type="http://schemas.openxmlformats.org/officeDocument/2006/relationships/hyperlink" Target="https://twitter.com/#!/xenus_c/status/1075335771941294081" TargetMode="External" /><Relationship Id="rId546" Type="http://schemas.openxmlformats.org/officeDocument/2006/relationships/hyperlink" Target="https://twitter.com/#!/dinanshiral124/status/1075335922286120965" TargetMode="External" /><Relationship Id="rId547" Type="http://schemas.openxmlformats.org/officeDocument/2006/relationships/hyperlink" Target="https://twitter.com/#!/guarikun/status/1075335992918208512" TargetMode="External" /><Relationship Id="rId548" Type="http://schemas.openxmlformats.org/officeDocument/2006/relationships/hyperlink" Target="https://twitter.com/#!/ra42_/status/1075336383605010432" TargetMode="External" /><Relationship Id="rId549" Type="http://schemas.openxmlformats.org/officeDocument/2006/relationships/hyperlink" Target="https://twitter.com/#!/what_is_a3/status/1075336527943675904" TargetMode="External" /><Relationship Id="rId550" Type="http://schemas.openxmlformats.org/officeDocument/2006/relationships/hyperlink" Target="https://twitter.com/#!/mill_0/status/1075336627201818624" TargetMode="External" /><Relationship Id="rId551" Type="http://schemas.openxmlformats.org/officeDocument/2006/relationships/hyperlink" Target="https://twitter.com/#!/ricky_mic_lim/status/1075336882299363329" TargetMode="External" /><Relationship Id="rId552" Type="http://schemas.openxmlformats.org/officeDocument/2006/relationships/hyperlink" Target="https://twitter.com/#!/lamb_chops7/status/1075337385255219200" TargetMode="External" /><Relationship Id="rId553" Type="http://schemas.openxmlformats.org/officeDocument/2006/relationships/hyperlink" Target="https://twitter.com/#!/tigris_master/status/1075337444453535744" TargetMode="External" /><Relationship Id="rId554" Type="http://schemas.openxmlformats.org/officeDocument/2006/relationships/hyperlink" Target="https://twitter.com/#!/lilysea/status/1075337467190902784" TargetMode="External" /><Relationship Id="rId555" Type="http://schemas.openxmlformats.org/officeDocument/2006/relationships/hyperlink" Target="https://twitter.com/#!/peng9oo/status/1075343300322766849" TargetMode="External" /><Relationship Id="rId556" Type="http://schemas.openxmlformats.org/officeDocument/2006/relationships/hyperlink" Target="https://twitter.com/#!/sarawithnohp/status/1075343333394853889" TargetMode="External" /><Relationship Id="rId557" Type="http://schemas.openxmlformats.org/officeDocument/2006/relationships/hyperlink" Target="https://twitter.com/#!/lljab_n1/status/1075343337551360000" TargetMode="External" /><Relationship Id="rId558" Type="http://schemas.openxmlformats.org/officeDocument/2006/relationships/hyperlink" Target="https://twitter.com/#!/kamuhyuk/status/1075343604355223553" TargetMode="External" /><Relationship Id="rId559" Type="http://schemas.openxmlformats.org/officeDocument/2006/relationships/hyperlink" Target="https://twitter.com/#!/rc0c9m/status/1075344059617538048" TargetMode="External" /><Relationship Id="rId560" Type="http://schemas.openxmlformats.org/officeDocument/2006/relationships/hyperlink" Target="https://twitter.com/#!/su_kingsman/status/1075345029529387009" TargetMode="External" /><Relationship Id="rId561" Type="http://schemas.openxmlformats.org/officeDocument/2006/relationships/hyperlink" Target="https://twitter.com/#!/vhsflr/status/1075348057347186688" TargetMode="External" /><Relationship Id="rId562" Type="http://schemas.openxmlformats.org/officeDocument/2006/relationships/hyperlink" Target="https://twitter.com/#!/helloocitrus/status/1075348164012462080" TargetMode="External" /><Relationship Id="rId563" Type="http://schemas.openxmlformats.org/officeDocument/2006/relationships/hyperlink" Target="https://twitter.com/#!/antwasp_dreamer/status/1075348648316137473" TargetMode="External" /><Relationship Id="rId564" Type="http://schemas.openxmlformats.org/officeDocument/2006/relationships/hyperlink" Target="https://twitter.com/#!/mikoteisbest/status/1075348782739410944" TargetMode="External" /><Relationship Id="rId565" Type="http://schemas.openxmlformats.org/officeDocument/2006/relationships/hyperlink" Target="https://twitter.com/#!/dd_snoring/status/1075352266926948352" TargetMode="External" /><Relationship Id="rId566" Type="http://schemas.openxmlformats.org/officeDocument/2006/relationships/hyperlink" Target="https://twitter.com/#!/camaro_kr/status/1075353227657281539" TargetMode="External" /><Relationship Id="rId567" Type="http://schemas.openxmlformats.org/officeDocument/2006/relationships/hyperlink" Target="https://twitter.com/#!/eatable_spoon/status/1075355282690035712" TargetMode="External" /><Relationship Id="rId568" Type="http://schemas.openxmlformats.org/officeDocument/2006/relationships/hyperlink" Target="https://twitter.com/#!/mildthunder/status/1075356401134841857" TargetMode="External" /><Relationship Id="rId569" Type="http://schemas.openxmlformats.org/officeDocument/2006/relationships/hyperlink" Target="https://twitter.com/#!/mhcish/status/1075356864815099905" TargetMode="External" /><Relationship Id="rId570" Type="http://schemas.openxmlformats.org/officeDocument/2006/relationships/hyperlink" Target="https://twitter.com/#!/fhff14_rihe/status/1075357763679662080" TargetMode="External" /><Relationship Id="rId571" Type="http://schemas.openxmlformats.org/officeDocument/2006/relationships/hyperlink" Target="https://twitter.com/#!/meeryu_namoo/status/1075359266318348288" TargetMode="External" /><Relationship Id="rId572" Type="http://schemas.openxmlformats.org/officeDocument/2006/relationships/hyperlink" Target="https://twitter.com/#!/toto_min9735/status/1075360553332203520" TargetMode="External" /><Relationship Id="rId573" Type="http://schemas.openxmlformats.org/officeDocument/2006/relationships/hyperlink" Target="https://twitter.com/#!/cheols13/status/1075362757359239170" TargetMode="External" /><Relationship Id="rId574" Type="http://schemas.openxmlformats.org/officeDocument/2006/relationships/hyperlink" Target="https://twitter.com/#!/f_imtrying/status/1075366280041877504" TargetMode="External" /><Relationship Id="rId575" Type="http://schemas.openxmlformats.org/officeDocument/2006/relationships/hyperlink" Target="https://twitter.com/#!/kouhogue/status/1075367108282740738" TargetMode="External" /><Relationship Id="rId576" Type="http://schemas.openxmlformats.org/officeDocument/2006/relationships/hyperlink" Target="https://twitter.com/#!/hyangbipa/status/1075368395887919104" TargetMode="External" /><Relationship Id="rId577" Type="http://schemas.openxmlformats.org/officeDocument/2006/relationships/hyperlink" Target="https://twitter.com/#!/ggeotyeo/status/1075368418730102784" TargetMode="External" /><Relationship Id="rId578" Type="http://schemas.openxmlformats.org/officeDocument/2006/relationships/hyperlink" Target="https://twitter.com/#!/hokcenayeokcena/status/1075371932076335105" TargetMode="External" /><Relationship Id="rId579" Type="http://schemas.openxmlformats.org/officeDocument/2006/relationships/hyperlink" Target="https://twitter.com/#!/djqzky1cjdjx9hh/status/1075373699702779906" TargetMode="External" /><Relationship Id="rId580" Type="http://schemas.openxmlformats.org/officeDocument/2006/relationships/hyperlink" Target="https://twitter.com/#!/aloa5/status/1075286305746153472" TargetMode="External" /><Relationship Id="rId581" Type="http://schemas.openxmlformats.org/officeDocument/2006/relationships/hyperlink" Target="https://twitter.com/#!/aloa5/status/1075381841144745985" TargetMode="External" /><Relationship Id="rId582" Type="http://schemas.openxmlformats.org/officeDocument/2006/relationships/hyperlink" Target="https://twitter.com/#!/aloa5/status/1074919616927940608" TargetMode="External" /><Relationship Id="rId583" Type="http://schemas.openxmlformats.org/officeDocument/2006/relationships/hyperlink" Target="https://twitter.com/#!/myalaska/status/1075384953536303104" TargetMode="External" /><Relationship Id="rId584" Type="http://schemas.openxmlformats.org/officeDocument/2006/relationships/hyperlink" Target="https://twitter.com/#!/paradoobb/status/1075386629789966338" TargetMode="External" /><Relationship Id="rId585" Type="http://schemas.openxmlformats.org/officeDocument/2006/relationships/hyperlink" Target="https://twitter.com/#!/ddach55/status/1075388197977305089" TargetMode="External" /><Relationship Id="rId586" Type="http://schemas.openxmlformats.org/officeDocument/2006/relationships/hyperlink" Target="https://twitter.com/#!/re_de_lee/status/1075396607489626112" TargetMode="External" /><Relationship Id="rId587" Type="http://schemas.openxmlformats.org/officeDocument/2006/relationships/hyperlink" Target="https://twitter.com/#!/nungguly/status/1075398654913966081" TargetMode="External" /><Relationship Id="rId588" Type="http://schemas.openxmlformats.org/officeDocument/2006/relationships/hyperlink" Target="https://twitter.com/#!/wls0ssy/status/1075401805582876672" TargetMode="External" /><Relationship Id="rId589" Type="http://schemas.openxmlformats.org/officeDocument/2006/relationships/hyperlink" Target="https://twitter.com/#!/edsudden/status/1075403194094813184" TargetMode="External" /><Relationship Id="rId590" Type="http://schemas.openxmlformats.org/officeDocument/2006/relationships/hyperlink" Target="https://twitter.com/#!/outd6oywsschkrs/status/1075422321064665088" TargetMode="External" /><Relationship Id="rId591" Type="http://schemas.openxmlformats.org/officeDocument/2006/relationships/hyperlink" Target="https://twitter.com/#!/koom2013/status/1075439674200535040" TargetMode="External" /><Relationship Id="rId592" Type="http://schemas.openxmlformats.org/officeDocument/2006/relationships/hyperlink" Target="https://twitter.com/#!/o_zzim/status/1075450432321871872" TargetMode="External" /><Relationship Id="rId593" Type="http://schemas.openxmlformats.org/officeDocument/2006/relationships/hyperlink" Target="https://twitter.com/#!/saturn_kirk/status/1075478664203055104" TargetMode="External" /><Relationship Id="rId594" Type="http://schemas.openxmlformats.org/officeDocument/2006/relationships/hyperlink" Target="https://twitter.com/#!/haize019/status/1075487014835744768" TargetMode="External" /><Relationship Id="rId595" Type="http://schemas.openxmlformats.org/officeDocument/2006/relationships/hyperlink" Target="https://twitter.com/#!/qpalzm12456/status/1075531498156023808" TargetMode="External" /><Relationship Id="rId596" Type="http://schemas.openxmlformats.org/officeDocument/2006/relationships/hyperlink" Target="https://twitter.com/#!/kerim_kivrak/status/1075532324442464256" TargetMode="External" /><Relationship Id="rId597" Type="http://schemas.openxmlformats.org/officeDocument/2006/relationships/hyperlink" Target="https://twitter.com/#!/00000290_d/status/1075551745198022656" TargetMode="External" /><Relationship Id="rId598" Type="http://schemas.openxmlformats.org/officeDocument/2006/relationships/hyperlink" Target="https://twitter.com/#!/criorio/status/1075561879655739393" TargetMode="External" /><Relationship Id="rId599" Type="http://schemas.openxmlformats.org/officeDocument/2006/relationships/hyperlink" Target="https://twitter.com/#!/coyotedweets/status/1075562343751249920" TargetMode="External" /><Relationship Id="rId600" Type="http://schemas.openxmlformats.org/officeDocument/2006/relationships/hyperlink" Target="https://twitter.com/#!/_2gold/status/1075562444456513536" TargetMode="External" /><Relationship Id="rId601" Type="http://schemas.openxmlformats.org/officeDocument/2006/relationships/hyperlink" Target="https://twitter.com/#!/yujujuseyo/status/1075562513998086145" TargetMode="External" /><Relationship Id="rId602" Type="http://schemas.openxmlformats.org/officeDocument/2006/relationships/hyperlink" Target="https://twitter.com/#!/danpatpat/status/1075562646735187968" TargetMode="External" /><Relationship Id="rId603" Type="http://schemas.openxmlformats.org/officeDocument/2006/relationships/hyperlink" Target="https://twitter.com/#!/star_cloud_kim/status/1075563263281192961" TargetMode="External" /><Relationship Id="rId604" Type="http://schemas.openxmlformats.org/officeDocument/2006/relationships/hyperlink" Target="https://twitter.com/#!/xd8492/status/1075563816807591937" TargetMode="External" /><Relationship Id="rId605" Type="http://schemas.openxmlformats.org/officeDocument/2006/relationships/hyperlink" Target="https://twitter.com/#!/homil_20/status/1075563817881333760" TargetMode="External" /><Relationship Id="rId606" Type="http://schemas.openxmlformats.org/officeDocument/2006/relationships/hyperlink" Target="https://twitter.com/#!/rosemari0607/status/1075564393352458240" TargetMode="External" /><Relationship Id="rId607" Type="http://schemas.openxmlformats.org/officeDocument/2006/relationships/hyperlink" Target="https://twitter.com/#!/war_ffxiv/status/1075564499585781760" TargetMode="External" /><Relationship Id="rId608" Type="http://schemas.openxmlformats.org/officeDocument/2006/relationships/hyperlink" Target="https://twitter.com/#!/iyunchai/status/1075566648440967168" TargetMode="External" /><Relationship Id="rId609" Type="http://schemas.openxmlformats.org/officeDocument/2006/relationships/hyperlink" Target="https://twitter.com/#!/oldmoon_sc/status/1075567297111109633" TargetMode="External" /><Relationship Id="rId610" Type="http://schemas.openxmlformats.org/officeDocument/2006/relationships/hyperlink" Target="https://twitter.com/#!/mahgo29/status/1075567742139301888" TargetMode="External" /><Relationship Id="rId611" Type="http://schemas.openxmlformats.org/officeDocument/2006/relationships/hyperlink" Target="https://twitter.com/#!/ice_milady/status/1075567959869771776" TargetMode="External" /><Relationship Id="rId612" Type="http://schemas.openxmlformats.org/officeDocument/2006/relationships/hyperlink" Target="https://twitter.com/#!/unevermind_07/status/1075568044280209408" TargetMode="External" /><Relationship Id="rId613" Type="http://schemas.openxmlformats.org/officeDocument/2006/relationships/hyperlink" Target="https://twitter.com/#!/duck_ducit123/status/1075568100580286464" TargetMode="External" /><Relationship Id="rId614" Type="http://schemas.openxmlformats.org/officeDocument/2006/relationships/hyperlink" Target="https://twitter.com/#!/_momomom_32/status/1075568395813154816" TargetMode="External" /><Relationship Id="rId615" Type="http://schemas.openxmlformats.org/officeDocument/2006/relationships/hyperlink" Target="https://twitter.com/#!/tgze2ua8wiyie2j/status/1075569779316903936" TargetMode="External" /><Relationship Id="rId616" Type="http://schemas.openxmlformats.org/officeDocument/2006/relationships/hyperlink" Target="https://twitter.com/#!/sicksaaadworld/status/1075571223940091905" TargetMode="External" /><Relationship Id="rId617" Type="http://schemas.openxmlformats.org/officeDocument/2006/relationships/hyperlink" Target="https://twitter.com/#!/_catch_it/status/1075573671731720197" TargetMode="External" /><Relationship Id="rId618" Type="http://schemas.openxmlformats.org/officeDocument/2006/relationships/hyperlink" Target="https://twitter.com/#!/ld_2018001/status/1075575653716484096" TargetMode="External" /><Relationship Id="rId619" Type="http://schemas.openxmlformats.org/officeDocument/2006/relationships/hyperlink" Target="https://twitter.com/#!/raybread/status/1075577674158862336" TargetMode="External" /><Relationship Id="rId620" Type="http://schemas.openxmlformats.org/officeDocument/2006/relationships/hyperlink" Target="https://twitter.com/#!/tus_b/status/1075579918505799680" TargetMode="External" /><Relationship Id="rId621" Type="http://schemas.openxmlformats.org/officeDocument/2006/relationships/hyperlink" Target="https://twitter.com/#!/jongjunimgyul/status/1075584503790202881" TargetMode="External" /><Relationship Id="rId622" Type="http://schemas.openxmlformats.org/officeDocument/2006/relationships/hyperlink" Target="https://twitter.com/#!/poketmon2014/status/1075586550031736832" TargetMode="External" /><Relationship Id="rId623" Type="http://schemas.openxmlformats.org/officeDocument/2006/relationships/hyperlink" Target="https://twitter.com/#!/kuragenoyoru/status/1075587527585673216" TargetMode="External" /><Relationship Id="rId624" Type="http://schemas.openxmlformats.org/officeDocument/2006/relationships/hyperlink" Target="https://twitter.com/#!/stupid_circuit/status/1075593284372725761" TargetMode="External" /><Relationship Id="rId625" Type="http://schemas.openxmlformats.org/officeDocument/2006/relationships/hyperlink" Target="https://twitter.com/#!/hanulsun/status/1075595927308529669" TargetMode="External" /><Relationship Id="rId626" Type="http://schemas.openxmlformats.org/officeDocument/2006/relationships/hyperlink" Target="https://twitter.com/#!/namuu_/status/1075598103061848064" TargetMode="External" /><Relationship Id="rId627" Type="http://schemas.openxmlformats.org/officeDocument/2006/relationships/hyperlink" Target="https://twitter.com/#!/3fois1_o/status/1075599011246104576" TargetMode="External" /><Relationship Id="rId628" Type="http://schemas.openxmlformats.org/officeDocument/2006/relationships/hyperlink" Target="https://twitter.com/#!/wildslug_ad/status/1075607232576778240" TargetMode="External" /><Relationship Id="rId629" Type="http://schemas.openxmlformats.org/officeDocument/2006/relationships/hyperlink" Target="https://twitter.com/#!/soy_logue/status/1075608583633432576" TargetMode="External" /><Relationship Id="rId630" Type="http://schemas.openxmlformats.org/officeDocument/2006/relationships/hyperlink" Target="https://twitter.com/#!/djsflsdudn57/status/1075612771562090496" TargetMode="External" /><Relationship Id="rId631" Type="http://schemas.openxmlformats.org/officeDocument/2006/relationships/hyperlink" Target="https://twitter.com/#!/k03deborah/status/1075618578135539713" TargetMode="External" /><Relationship Id="rId632" Type="http://schemas.openxmlformats.org/officeDocument/2006/relationships/hyperlink" Target="https://twitter.com/#!/capbre/status/1075618627829678080" TargetMode="External" /><Relationship Id="rId633" Type="http://schemas.openxmlformats.org/officeDocument/2006/relationships/hyperlink" Target="https://twitter.com/#!/yellow_st050/status/1075619776406290433" TargetMode="External" /><Relationship Id="rId634" Type="http://schemas.openxmlformats.org/officeDocument/2006/relationships/hyperlink" Target="https://twitter.com/#!/mamimamamamim/status/1075637168813465600" TargetMode="External" /><Relationship Id="rId635" Type="http://schemas.openxmlformats.org/officeDocument/2006/relationships/hyperlink" Target="https://twitter.com/#!/metal4mental/status/1075643535829884928" TargetMode="External" /><Relationship Id="rId636" Type="http://schemas.openxmlformats.org/officeDocument/2006/relationships/hyperlink" Target="https://twitter.com/#!/raxumyself/status/1075652793875226624" TargetMode="External" /><Relationship Id="rId637" Type="http://schemas.openxmlformats.org/officeDocument/2006/relationships/hyperlink" Target="https://twitter.com/#!/yuuuuuuuubin/status/1075658740907405312" TargetMode="External" /><Relationship Id="rId638" Type="http://schemas.openxmlformats.org/officeDocument/2006/relationships/hyperlink" Target="https://twitter.com/#!/qbfksekdrbehrrp/status/1075661043806785536" TargetMode="External" /><Relationship Id="rId639" Type="http://schemas.openxmlformats.org/officeDocument/2006/relationships/hyperlink" Target="https://twitter.com/#!/teaba_g/status/1075665017163448320" TargetMode="External" /><Relationship Id="rId640" Type="http://schemas.openxmlformats.org/officeDocument/2006/relationships/hyperlink" Target="https://twitter.com/#!/hoho_beakbal/status/1075665068694458370" TargetMode="External" /><Relationship Id="rId641" Type="http://schemas.openxmlformats.org/officeDocument/2006/relationships/hyperlink" Target="https://twitter.com/#!/tasha_jude/status/1075665412556185602" TargetMode="External" /><Relationship Id="rId642" Type="http://schemas.openxmlformats.org/officeDocument/2006/relationships/hyperlink" Target="https://twitter.com/#!/_ssxsx/status/1075665556110336001" TargetMode="External" /><Relationship Id="rId643" Type="http://schemas.openxmlformats.org/officeDocument/2006/relationships/hyperlink" Target="https://twitter.com/#!/deer_from_eden/status/1075667588708032512" TargetMode="External" /><Relationship Id="rId644" Type="http://schemas.openxmlformats.org/officeDocument/2006/relationships/hyperlink" Target="https://twitter.com/#!/lalalabbok/status/1075667847211233280" TargetMode="External" /><Relationship Id="rId645" Type="http://schemas.openxmlformats.org/officeDocument/2006/relationships/hyperlink" Target="https://twitter.com/#!/ionescofranz/status/1075670498325872640" TargetMode="External" /><Relationship Id="rId646" Type="http://schemas.openxmlformats.org/officeDocument/2006/relationships/hyperlink" Target="https://twitter.com/#!/aoi_10/status/1075672885061070849" TargetMode="External" /><Relationship Id="rId647" Type="http://schemas.openxmlformats.org/officeDocument/2006/relationships/hyperlink" Target="https://twitter.com/#!/orbis561/status/1075676112577908739" TargetMode="External" /><Relationship Id="rId648" Type="http://schemas.openxmlformats.org/officeDocument/2006/relationships/hyperlink" Target="https://twitter.com/#!/burangburangg/status/1075678600332857344" TargetMode="External" /><Relationship Id="rId649" Type="http://schemas.openxmlformats.org/officeDocument/2006/relationships/hyperlink" Target="https://twitter.com/#!/boomgoescat/status/1075684135803338752" TargetMode="External" /><Relationship Id="rId650" Type="http://schemas.openxmlformats.org/officeDocument/2006/relationships/hyperlink" Target="https://twitter.com/#!/hana_mory/status/1075694247989325824" TargetMode="External" /><Relationship Id="rId651" Type="http://schemas.openxmlformats.org/officeDocument/2006/relationships/hyperlink" Target="https://twitter.com/#!/mufreedae/status/1075697755127873536" TargetMode="External" /><Relationship Id="rId652" Type="http://schemas.openxmlformats.org/officeDocument/2006/relationships/hyperlink" Target="https://twitter.com/#!/zzizz07/status/1075720120536727552" TargetMode="External" /><Relationship Id="rId653" Type="http://schemas.openxmlformats.org/officeDocument/2006/relationships/hyperlink" Target="https://twitter.com/#!/ahn_ssr22/status/1075734642651611136" TargetMode="External" /><Relationship Id="rId654" Type="http://schemas.openxmlformats.org/officeDocument/2006/relationships/hyperlink" Target="https://twitter.com/#!/5ha0m0r1/status/1075742452168839169" TargetMode="External" /><Relationship Id="rId655" Type="http://schemas.openxmlformats.org/officeDocument/2006/relationships/hyperlink" Target="https://twitter.com/#!/duck_overwatch/status/1075748151473000453" TargetMode="External" /><Relationship Id="rId656" Type="http://schemas.openxmlformats.org/officeDocument/2006/relationships/hyperlink" Target="https://twitter.com/#!/0320citron/status/1075755449142538242" TargetMode="External" /><Relationship Id="rId657" Type="http://schemas.openxmlformats.org/officeDocument/2006/relationships/hyperlink" Target="https://twitter.com/#!/cynic_lusdemian/status/1075973870195138561" TargetMode="External" /><Relationship Id="rId658" Type="http://schemas.openxmlformats.org/officeDocument/2006/relationships/hyperlink" Target="https://twitter.com/#!/chiclix/status/1075301787488243712" TargetMode="External" /><Relationship Id="rId659" Type="http://schemas.openxmlformats.org/officeDocument/2006/relationships/hyperlink" Target="https://twitter.com/#!/baut_baul/status/1076145579485388802" TargetMode="External" /><Relationship Id="rId660" Type="http://schemas.openxmlformats.org/officeDocument/2006/relationships/hyperlink" Target="https://twitter.com/#!/pfanderson/status/1078491134538719238" TargetMode="External" /><Relationship Id="rId661" Type="http://schemas.openxmlformats.org/officeDocument/2006/relationships/hyperlink" Target="https://twitter.com/#!/critter77812189/status/1079018152141488128" TargetMode="External" /><Relationship Id="rId662" Type="http://schemas.openxmlformats.org/officeDocument/2006/relationships/hyperlink" Target="https://twitter.com/#!/rachelannyes/status/1011686102875303937" TargetMode="External" /><Relationship Id="rId663" Type="http://schemas.openxmlformats.org/officeDocument/2006/relationships/hyperlink" Target="https://twitter.com/#!/jasonkessler/status/1080314815422189568" TargetMode="External" /><Relationship Id="rId664" Type="http://schemas.openxmlformats.org/officeDocument/2006/relationships/hyperlink" Target="https://twitter.com/#!/kyriakikalimeri/status/1080595126974590981" TargetMode="External" /><Relationship Id="rId665" Type="http://schemas.openxmlformats.org/officeDocument/2006/relationships/hyperlink" Target="https://twitter.com/#!/apurba3110/status/1080872450110324739" TargetMode="External" /><Relationship Id="rId666" Type="http://schemas.openxmlformats.org/officeDocument/2006/relationships/hyperlink" Target="https://twitter.com/#!/saiphcita/status/1080999905869520896" TargetMode="External" /><Relationship Id="rId667" Type="http://schemas.openxmlformats.org/officeDocument/2006/relationships/hyperlink" Target="https://twitter.com/#!/1majorbitch/status/1081048524916252672" TargetMode="External" /><Relationship Id="rId668" Type="http://schemas.openxmlformats.org/officeDocument/2006/relationships/hyperlink" Target="https://twitter.com/#!/trovdimi/status/1081478215141601281" TargetMode="External" /><Relationship Id="rId669" Type="http://schemas.openxmlformats.org/officeDocument/2006/relationships/hyperlink" Target="https://twitter.com/#!/elaragon/status/1081506349891108866" TargetMode="External" /><Relationship Id="rId670" Type="http://schemas.openxmlformats.org/officeDocument/2006/relationships/hyperlink" Target="https://twitter.com/#!/rmdes_/status/1081512311867756544" TargetMode="External" /><Relationship Id="rId671" Type="http://schemas.openxmlformats.org/officeDocument/2006/relationships/hyperlink" Target="https://twitter.com/#!/anxosan/status/1081516645468782592" TargetMode="External" /><Relationship Id="rId672" Type="http://schemas.openxmlformats.org/officeDocument/2006/relationships/hyperlink" Target="https://twitter.com/#!/nalrajebah/status/1081616281198100480" TargetMode="External" /><Relationship Id="rId673" Type="http://schemas.openxmlformats.org/officeDocument/2006/relationships/hyperlink" Target="https://twitter.com/#!/timalthoff/status/1081662549987188737" TargetMode="External" /><Relationship Id="rId674" Type="http://schemas.openxmlformats.org/officeDocument/2006/relationships/hyperlink" Target="https://twitter.com/#!/big_data_flow/status/1081670113059880960" TargetMode="External" /><Relationship Id="rId675" Type="http://schemas.openxmlformats.org/officeDocument/2006/relationships/hyperlink" Target="https://twitter.com/#!/tinaeliassi/status/1081717960002191360" TargetMode="External" /><Relationship Id="rId676" Type="http://schemas.openxmlformats.org/officeDocument/2006/relationships/hyperlink" Target="https://twitter.com/#!/arthur_spirling/status/1080905483836305408" TargetMode="External" /><Relationship Id="rId677" Type="http://schemas.openxmlformats.org/officeDocument/2006/relationships/hyperlink" Target="https://twitter.com/#!/arthur_spirling/status/1080905688040333312" TargetMode="External" /><Relationship Id="rId678" Type="http://schemas.openxmlformats.org/officeDocument/2006/relationships/hyperlink" Target="https://twitter.com/#!/heyayeh/status/1080903701974401024" TargetMode="External" /><Relationship Id="rId679" Type="http://schemas.openxmlformats.org/officeDocument/2006/relationships/hyperlink" Target="https://twitter.com/#!/heyayeh/status/1080908139480772609" TargetMode="External" /><Relationship Id="rId680" Type="http://schemas.openxmlformats.org/officeDocument/2006/relationships/hyperlink" Target="https://twitter.com/#!/raheljhirad/status/1080892802668658688" TargetMode="External" /><Relationship Id="rId681" Type="http://schemas.openxmlformats.org/officeDocument/2006/relationships/hyperlink" Target="https://twitter.com/#!/heyayeh/status/1080868716286562304" TargetMode="External" /><Relationship Id="rId682" Type="http://schemas.openxmlformats.org/officeDocument/2006/relationships/hyperlink" Target="https://twitter.com/#!/heyayeh/status/1081764585093373953" TargetMode="External" /><Relationship Id="rId683" Type="http://schemas.openxmlformats.org/officeDocument/2006/relationships/hyperlink" Target="https://twitter.com/#!/munmun10/status/1081773813354979329" TargetMode="External" /><Relationship Id="rId684" Type="http://schemas.openxmlformats.org/officeDocument/2006/relationships/hyperlink" Target="https://twitter.com/#!/bhavyaghai/status/1081914474158850049" TargetMode="External" /><Relationship Id="rId685" Type="http://schemas.openxmlformats.org/officeDocument/2006/relationships/hyperlink" Target="https://twitter.com/#!/ferli90/status/1082010833897644033" TargetMode="External" /><Relationship Id="rId686" Type="http://schemas.openxmlformats.org/officeDocument/2006/relationships/hyperlink" Target="https://twitter.com/#!/chholte/status/1082112054163587072" TargetMode="External" /><Relationship Id="rId687" Type="http://schemas.openxmlformats.org/officeDocument/2006/relationships/hyperlink" Target="https://twitter.com/#!/ljwoodie/status/1082112247793676288" TargetMode="External" /><Relationship Id="rId688" Type="http://schemas.openxmlformats.org/officeDocument/2006/relationships/hyperlink" Target="https://twitter.com/#!/areidross/status/1075083632061034496" TargetMode="External" /><Relationship Id="rId689" Type="http://schemas.openxmlformats.org/officeDocument/2006/relationships/hyperlink" Target="https://twitter.com/#!/areidross/status/1082109888971468805" TargetMode="External" /><Relationship Id="rId690" Type="http://schemas.openxmlformats.org/officeDocument/2006/relationships/hyperlink" Target="https://twitter.com/#!/syrianviews/status/1082191692353101827" TargetMode="External" /><Relationship Id="rId691" Type="http://schemas.openxmlformats.org/officeDocument/2006/relationships/hyperlink" Target="https://twitter.com/#!/observaitress/status/1081483089967280128" TargetMode="External" /><Relationship Id="rId692" Type="http://schemas.openxmlformats.org/officeDocument/2006/relationships/hyperlink" Target="https://twitter.com/#!/gesis_org/status/1082256754090672128" TargetMode="External" /><Relationship Id="rId693" Type="http://schemas.openxmlformats.org/officeDocument/2006/relationships/hyperlink" Target="https://twitter.com/#!/kwelle/status/1070969013294034946" TargetMode="External" /><Relationship Id="rId694" Type="http://schemas.openxmlformats.org/officeDocument/2006/relationships/hyperlink" Target="https://twitter.com/#!/udomacena/status/1082569089686609920" TargetMode="External" /><Relationship Id="rId695" Type="http://schemas.openxmlformats.org/officeDocument/2006/relationships/hyperlink" Target="https://twitter.com/#!/edinburghnlp/status/1082681966875631617" TargetMode="External" /><Relationship Id="rId696" Type="http://schemas.openxmlformats.org/officeDocument/2006/relationships/hyperlink" Target="https://twitter.com/#!/tttthomasssss/status/1082687789781733377" TargetMode="External" /><Relationship Id="rId697" Type="http://schemas.openxmlformats.org/officeDocument/2006/relationships/hyperlink" Target="https://twitter.com/#!/sreekanthcse/status/1082703459629948929" TargetMode="External" /><Relationship Id="rId698" Type="http://schemas.openxmlformats.org/officeDocument/2006/relationships/hyperlink" Target="https://twitter.com/#!/iatitov/status/1082711201300262914" TargetMode="External" /><Relationship Id="rId699" Type="http://schemas.openxmlformats.org/officeDocument/2006/relationships/hyperlink" Target="https://twitter.com/#!/gspandana/status/1082758736081432576" TargetMode="External" /><Relationship Id="rId700" Type="http://schemas.openxmlformats.org/officeDocument/2006/relationships/hyperlink" Target="https://twitter.com/#!/chemistredpuck/status/1082784975366311937" TargetMode="External" /><Relationship Id="rId701" Type="http://schemas.openxmlformats.org/officeDocument/2006/relationships/hyperlink" Target="https://twitter.com/#!/snchancellor/status/1082807872348717057" TargetMode="External" /><Relationship Id="rId702" Type="http://schemas.openxmlformats.org/officeDocument/2006/relationships/hyperlink" Target="https://twitter.com/#!/rehman182/status/1082808157783707649" TargetMode="External" /><Relationship Id="rId703" Type="http://schemas.openxmlformats.org/officeDocument/2006/relationships/hyperlink" Target="https://twitter.com/#!/ishiiakira/status/1083001425691533313" TargetMode="External" /><Relationship Id="rId704" Type="http://schemas.openxmlformats.org/officeDocument/2006/relationships/hyperlink" Target="https://twitter.com/#!/ishiiakira/status/1083003311047901186" TargetMode="External" /><Relationship Id="rId705" Type="http://schemas.openxmlformats.org/officeDocument/2006/relationships/hyperlink" Target="https://twitter.com/#!/mtknnktm/status/1083002801460891648" TargetMode="External" /><Relationship Id="rId706" Type="http://schemas.openxmlformats.org/officeDocument/2006/relationships/hyperlink" Target="https://twitter.com/#!/tatsushi_do_ob/status/1083136038476935168" TargetMode="External" /><Relationship Id="rId707" Type="http://schemas.openxmlformats.org/officeDocument/2006/relationships/hyperlink" Target="https://twitter.com/#!/mtknnktm/status/1083160155930320896" TargetMode="External" /><Relationship Id="rId708" Type="http://schemas.openxmlformats.org/officeDocument/2006/relationships/hyperlink" Target="https://twitter.com/#!/mtknnktm/status/1082964449038749697" TargetMode="External" /><Relationship Id="rId709" Type="http://schemas.openxmlformats.org/officeDocument/2006/relationships/hyperlink" Target="https://twitter.com/#!/bkeegan/status/1011693638571646976" TargetMode="External" /><Relationship Id="rId710" Type="http://schemas.openxmlformats.org/officeDocument/2006/relationships/hyperlink" Target="https://twitter.com/#!/luca/status/1083347961491476480" TargetMode="External" /><Relationship Id="rId711" Type="http://schemas.openxmlformats.org/officeDocument/2006/relationships/hyperlink" Target="https://twitter.com/#!/bkeegan/status/1081745392973180928" TargetMode="External" /><Relationship Id="rId712" Type="http://schemas.openxmlformats.org/officeDocument/2006/relationships/hyperlink" Target="https://twitter.com/#!/jaesgeht/status/1083496455225163776" TargetMode="External" /><Relationship Id="rId713" Type="http://schemas.openxmlformats.org/officeDocument/2006/relationships/hyperlink" Target="https://twitter.com/#!/netzpat/status/1083496593645584384" TargetMode="External" /><Relationship Id="rId714" Type="http://schemas.openxmlformats.org/officeDocument/2006/relationships/hyperlink" Target="https://twitter.com/#!/sroylee/status/1083515145345654784" TargetMode="External" /><Relationship Id="rId715" Type="http://schemas.openxmlformats.org/officeDocument/2006/relationships/hyperlink" Target="https://twitter.com/#!/edumangaba/status/1084097074109521921" TargetMode="External" /><Relationship Id="rId716" Type="http://schemas.openxmlformats.org/officeDocument/2006/relationships/hyperlink" Target="https://twitter.com/#!/tylersnetwork/status/1079116893708001281" TargetMode="External" /><Relationship Id="rId717" Type="http://schemas.openxmlformats.org/officeDocument/2006/relationships/hyperlink" Target="https://twitter.com/#!/tylersnetwork/status/1084540530183282688" TargetMode="External" /><Relationship Id="rId718" Type="http://schemas.openxmlformats.org/officeDocument/2006/relationships/hyperlink" Target="https://twitter.com/#!/4gwdotdotdot/status/1084699619269971969" TargetMode="External" /><Relationship Id="rId719" Type="http://schemas.openxmlformats.org/officeDocument/2006/relationships/hyperlink" Target="https://twitter.com/#!/yangzhangalmo/status/1084846460234010624" TargetMode="External" /><Relationship Id="rId720" Type="http://schemas.openxmlformats.org/officeDocument/2006/relationships/hyperlink" Target="https://twitter.com/#!/jhblackb/status/1084868939673411586" TargetMode="External" /><Relationship Id="rId721" Type="http://schemas.openxmlformats.org/officeDocument/2006/relationships/hyperlink" Target="https://twitter.com/#!/ciro/status/1081512732808146950" TargetMode="External" /><Relationship Id="rId722" Type="http://schemas.openxmlformats.org/officeDocument/2006/relationships/hyperlink" Target="https://twitter.com/#!/ciro/status/1084889966709231616" TargetMode="External" /><Relationship Id="rId723" Type="http://schemas.openxmlformats.org/officeDocument/2006/relationships/hyperlink" Target="https://twitter.com/#!/cchelmis/status/1084908162380193792" TargetMode="External" /><Relationship Id="rId724" Type="http://schemas.openxmlformats.org/officeDocument/2006/relationships/hyperlink" Target="https://twitter.com/#!/cervisiarius/status/1084908936015343616" TargetMode="External" /><Relationship Id="rId725" Type="http://schemas.openxmlformats.org/officeDocument/2006/relationships/hyperlink" Target="https://twitter.com/#!/winteram/status/1081553733228658690" TargetMode="External" /><Relationship Id="rId726" Type="http://schemas.openxmlformats.org/officeDocument/2006/relationships/hyperlink" Target="https://twitter.com/#!/winteram/status/1083555401713430529" TargetMode="External" /><Relationship Id="rId727" Type="http://schemas.openxmlformats.org/officeDocument/2006/relationships/hyperlink" Target="https://twitter.com/#!/winteram/status/1084911036887490560" TargetMode="External" /><Relationship Id="rId728" Type="http://schemas.openxmlformats.org/officeDocument/2006/relationships/hyperlink" Target="https://twitter.com/#!/emrecalisir/status/1084911806773161986" TargetMode="External" /><Relationship Id="rId729" Type="http://schemas.openxmlformats.org/officeDocument/2006/relationships/hyperlink" Target="https://twitter.com/#!/codybuntain/status/1084920204298194945" TargetMode="External" /><Relationship Id="rId730" Type="http://schemas.openxmlformats.org/officeDocument/2006/relationships/hyperlink" Target="https://twitter.com/#!/akbari59/status/1070334463882743810" TargetMode="External" /><Relationship Id="rId731" Type="http://schemas.openxmlformats.org/officeDocument/2006/relationships/hyperlink" Target="https://twitter.com/#!/akbari59/status/1084954361875316736" TargetMode="External" /><Relationship Id="rId732" Type="http://schemas.openxmlformats.org/officeDocument/2006/relationships/hyperlink" Target="https://twitter.com/#!/gokhan_kul/status/1084955790631411712" TargetMode="External" /><Relationship Id="rId733" Type="http://schemas.openxmlformats.org/officeDocument/2006/relationships/hyperlink" Target="https://twitter.com/#!/jakehofman/status/1084998568191115272" TargetMode="External" /><Relationship Id="rId734" Type="http://schemas.openxmlformats.org/officeDocument/2006/relationships/hyperlink" Target="https://twitter.com/#!/aekpalakorn/status/1085029222895079424" TargetMode="External" /><Relationship Id="rId735" Type="http://schemas.openxmlformats.org/officeDocument/2006/relationships/hyperlink" Target="https://twitter.com/#!/emrek/status/1081590838772170752" TargetMode="External" /><Relationship Id="rId736" Type="http://schemas.openxmlformats.org/officeDocument/2006/relationships/hyperlink" Target="https://twitter.com/#!/emrek/status/1083514672223969280" TargetMode="External" /><Relationship Id="rId737" Type="http://schemas.openxmlformats.org/officeDocument/2006/relationships/hyperlink" Target="https://twitter.com/#!/emrek/status/1085116306049912832" TargetMode="External" /><Relationship Id="rId738" Type="http://schemas.openxmlformats.org/officeDocument/2006/relationships/hyperlink" Target="https://twitter.com/#!/feedkoko/status/1085496745813929989" TargetMode="External" /><Relationship Id="rId739" Type="http://schemas.openxmlformats.org/officeDocument/2006/relationships/hyperlink" Target="https://twitter.com/#!/netsci15/status/1085556742904262659" TargetMode="External" /><Relationship Id="rId740" Type="http://schemas.openxmlformats.org/officeDocument/2006/relationships/hyperlink" Target="https://twitter.com/#!/icwsm/status/1081477989534220288" TargetMode="External" /><Relationship Id="rId741" Type="http://schemas.openxmlformats.org/officeDocument/2006/relationships/hyperlink" Target="https://twitter.com/#!/shawnmjones/status/1081577759502000129" TargetMode="External" /><Relationship Id="rId742" Type="http://schemas.openxmlformats.org/officeDocument/2006/relationships/hyperlink" Target="https://twitter.com/#!/shawnmjones/status/1084884036307148801" TargetMode="External" /><Relationship Id="rId743" Type="http://schemas.openxmlformats.org/officeDocument/2006/relationships/hyperlink" Target="https://twitter.com/#!/shawnmjones/status/1085565195844341761" TargetMode="External" /><Relationship Id="rId744" Type="http://schemas.openxmlformats.org/officeDocument/2006/relationships/hyperlink" Target="https://twitter.com/#!/pauldambra/status/1085799243065880577" TargetMode="External" /><Relationship Id="rId745" Type="http://schemas.openxmlformats.org/officeDocument/2006/relationships/hyperlink" Target="https://twitter.com/#!/zignoai/status/1084919886609043456" TargetMode="External" /><Relationship Id="rId746" Type="http://schemas.openxmlformats.org/officeDocument/2006/relationships/hyperlink" Target="https://twitter.com/#!/zignoai/status/1085881694635339776" TargetMode="External" /><Relationship Id="rId747" Type="http://schemas.openxmlformats.org/officeDocument/2006/relationships/hyperlink" Target="https://twitter.com/#!/katja_mat/status/1083324776549101569" TargetMode="External" /><Relationship Id="rId748" Type="http://schemas.openxmlformats.org/officeDocument/2006/relationships/hyperlink" Target="https://twitter.com/#!/clauwa/status/1081838367892008960" TargetMode="External" /><Relationship Id="rId749" Type="http://schemas.openxmlformats.org/officeDocument/2006/relationships/hyperlink" Target="https://twitter.com/#!/alicetiara/status/1085920832378023936" TargetMode="External" /><Relationship Id="rId750" Type="http://schemas.openxmlformats.org/officeDocument/2006/relationships/hyperlink" Target="https://twitter.com/#!/strnglss/status/1085955678462603264" TargetMode="External" /><Relationship Id="rId751" Type="http://schemas.openxmlformats.org/officeDocument/2006/relationships/hyperlink" Target="https://twitter.com/#!/vorkoz/status/1086330208255242240" TargetMode="External" /><Relationship Id="rId752" Type="http://schemas.openxmlformats.org/officeDocument/2006/relationships/hyperlink" Target="https://twitter.com/#!/mandyluo1002/status/1087358537641017344" TargetMode="External" /><Relationship Id="rId753" Type="http://schemas.openxmlformats.org/officeDocument/2006/relationships/hyperlink" Target="https://twitter.com/#!/dkaushik96/status/1087412064308609026" TargetMode="External" /><Relationship Id="rId754" Type="http://schemas.openxmlformats.org/officeDocument/2006/relationships/hyperlink" Target="https://twitter.com/#!/onurvarol/status/1088299233982246912" TargetMode="External" /><Relationship Id="rId755" Type="http://schemas.openxmlformats.org/officeDocument/2006/relationships/hyperlink" Target="https://twitter.com/#!/onurvarol/status/1088306946686488576" TargetMode="External" /><Relationship Id="rId756" Type="http://schemas.openxmlformats.org/officeDocument/2006/relationships/hyperlink" Target="https://twitter.com/#!/andresmh/status/1088301044193419265" TargetMode="External" /><Relationship Id="rId757" Type="http://schemas.openxmlformats.org/officeDocument/2006/relationships/hyperlink" Target="https://twitter.com/#!/andresmh/status/1088309920213037057" TargetMode="External" /><Relationship Id="rId758" Type="http://schemas.openxmlformats.org/officeDocument/2006/relationships/hyperlink" Target="https://twitter.com/#!/shuai93tang/status/1088255316616040448" TargetMode="External" /><Relationship Id="rId759" Type="http://schemas.openxmlformats.org/officeDocument/2006/relationships/hyperlink" Target="https://twitter.com/#!/shuai93tang/status/1088449837467463680" TargetMode="External" /><Relationship Id="rId760" Type="http://schemas.openxmlformats.org/officeDocument/2006/relationships/hyperlink" Target="https://twitter.com/#!/takechan2000/status/1088467576856944640" TargetMode="External" /><Relationship Id="rId761" Type="http://schemas.openxmlformats.org/officeDocument/2006/relationships/hyperlink" Target="https://twitter.com/#!/developerguide/status/1088558318719823873" TargetMode="External" /><Relationship Id="rId762" Type="http://schemas.openxmlformats.org/officeDocument/2006/relationships/hyperlink" Target="https://twitter.com/#!/arcticpenguin/status/1088615236733751298" TargetMode="External" /><Relationship Id="rId763" Type="http://schemas.openxmlformats.org/officeDocument/2006/relationships/hyperlink" Target="https://twitter.com/#!/tiannamaria/status/1088616163758743553" TargetMode="External" /><Relationship Id="rId764" Type="http://schemas.openxmlformats.org/officeDocument/2006/relationships/hyperlink" Target="https://twitter.com/#!/geek_squad_love/status/1088627545648422913" TargetMode="External" /><Relationship Id="rId765" Type="http://schemas.openxmlformats.org/officeDocument/2006/relationships/hyperlink" Target="https://twitter.com/#!/baileybattelle/status/1088629999924637696" TargetMode="External" /><Relationship Id="rId766" Type="http://schemas.openxmlformats.org/officeDocument/2006/relationships/hyperlink" Target="https://twitter.com/#!/lunarlemonade/status/1088678137989337088" TargetMode="External" /><Relationship Id="rId767" Type="http://schemas.openxmlformats.org/officeDocument/2006/relationships/hyperlink" Target="https://twitter.com/#!/zoelicata/status/1088689710086737920" TargetMode="External" /><Relationship Id="rId768" Type="http://schemas.openxmlformats.org/officeDocument/2006/relationships/hyperlink" Target="https://twitter.com/#!/a_d_robertson/status/1088558222485663746" TargetMode="External" /><Relationship Id="rId769" Type="http://schemas.openxmlformats.org/officeDocument/2006/relationships/hyperlink" Target="https://twitter.com/#!/luisgasco/status/1088814178255679489" TargetMode="External" /><Relationship Id="rId770" Type="http://schemas.openxmlformats.org/officeDocument/2006/relationships/hyperlink" Target="https://twitter.com/#!/cpalmz7/status/1088882710305624064" TargetMode="External" /><Relationship Id="rId771" Type="http://schemas.openxmlformats.org/officeDocument/2006/relationships/hyperlink" Target="https://twitter.com/#!/6grichie405/status/1088900723545464832" TargetMode="External" /><Relationship Id="rId772" Type="http://schemas.openxmlformats.org/officeDocument/2006/relationships/hyperlink" Target="https://twitter.com/#!/marie77141292/status/1088908636913577984" TargetMode="External" /><Relationship Id="rId773" Type="http://schemas.openxmlformats.org/officeDocument/2006/relationships/hyperlink" Target="https://twitter.com/#!/linzdefranco/status/1088613336785145857" TargetMode="External" /><Relationship Id="rId774" Type="http://schemas.openxmlformats.org/officeDocument/2006/relationships/hyperlink" Target="https://twitter.com/#!/frooregard/status/1088934541417418752" TargetMode="External" /><Relationship Id="rId775" Type="http://schemas.openxmlformats.org/officeDocument/2006/relationships/hyperlink" Target="https://twitter.com/#!/jurgenpfeffer/status/1011764660008148992" TargetMode="External" /><Relationship Id="rId776" Type="http://schemas.openxmlformats.org/officeDocument/2006/relationships/hyperlink" Target="https://twitter.com/#!/jurgenpfeffer/status/1081305922327232522" TargetMode="External" /><Relationship Id="rId777" Type="http://schemas.openxmlformats.org/officeDocument/2006/relationships/hyperlink" Target="https://twitter.com/#!/katja_mat/status/1081614789376438272" TargetMode="External" /><Relationship Id="rId778" Type="http://schemas.openxmlformats.org/officeDocument/2006/relationships/hyperlink" Target="https://twitter.com/#!/katja_mat/status/1083696289836081152" TargetMode="External" /><Relationship Id="rId779" Type="http://schemas.openxmlformats.org/officeDocument/2006/relationships/hyperlink" Target="https://twitter.com/#!/katja_mat/status/1085079020302225408" TargetMode="External" /><Relationship Id="rId780" Type="http://schemas.openxmlformats.org/officeDocument/2006/relationships/hyperlink" Target="https://twitter.com/#!/katja_mat/status/1085882228473774080" TargetMode="External" /><Relationship Id="rId781" Type="http://schemas.openxmlformats.org/officeDocument/2006/relationships/hyperlink" Target="https://twitter.com/#!/lauraschelenz/status/1088886668428492800" TargetMode="External" /><Relationship Id="rId782" Type="http://schemas.openxmlformats.org/officeDocument/2006/relationships/hyperlink" Target="https://twitter.com/#!/jurgenpfeffer/status/1089101944327675904" TargetMode="External" /><Relationship Id="rId783" Type="http://schemas.openxmlformats.org/officeDocument/2006/relationships/hyperlink" Target="https://twitter.com/#!/icwsm/status/1085556815369142277" TargetMode="External" /><Relationship Id="rId784" Type="http://schemas.openxmlformats.org/officeDocument/2006/relationships/hyperlink" Target="https://twitter.com/#!/jurgenpfeffer/status/1081478089702604801" TargetMode="External" /><Relationship Id="rId785" Type="http://schemas.openxmlformats.org/officeDocument/2006/relationships/hyperlink" Target="https://twitter.com/#!/jurgenpfeffer/status/1083398181034123264" TargetMode="External" /><Relationship Id="rId786" Type="http://schemas.openxmlformats.org/officeDocument/2006/relationships/hyperlink" Target="https://twitter.com/#!/jurgenpfeffer/status/1084861584214761472" TargetMode="External" /><Relationship Id="rId787" Type="http://schemas.openxmlformats.org/officeDocument/2006/relationships/hyperlink" Target="https://twitter.com/#!/jurgenpfeffer/status/1085544065846988800" TargetMode="External" /><Relationship Id="rId788" Type="http://schemas.openxmlformats.org/officeDocument/2006/relationships/hyperlink" Target="https://twitter.com/#!/wahl_beobachter/status/1089838591000367104" TargetMode="External" /><Relationship Id="rId789" Type="http://schemas.openxmlformats.org/officeDocument/2006/relationships/hyperlink" Target="https://twitter.com/#!/mountainherder/status/1090440955218530304" TargetMode="External" /><Relationship Id="rId790" Type="http://schemas.openxmlformats.org/officeDocument/2006/relationships/hyperlink" Target="https://twitter.com/#!/niftyc/status/1090688885129134087" TargetMode="External" /><Relationship Id="rId791" Type="http://schemas.openxmlformats.org/officeDocument/2006/relationships/hyperlink" Target="https://twitter.com/#!/fabiogiglietto/status/1090722759292960768" TargetMode="External" /><Relationship Id="rId792" Type="http://schemas.openxmlformats.org/officeDocument/2006/relationships/hyperlink" Target="https://twitter.com/#!/fabiogiglietto/status/1090723579287781388" TargetMode="External" /><Relationship Id="rId793" Type="http://schemas.openxmlformats.org/officeDocument/2006/relationships/hyperlink" Target="https://twitter.com/#!/walid_magdy/status/1082623603286388736" TargetMode="External" /><Relationship Id="rId794" Type="http://schemas.openxmlformats.org/officeDocument/2006/relationships/hyperlink" Target="https://twitter.com/#!/arkaitz/status/1082640187837042688" TargetMode="External" /><Relationship Id="rId795" Type="http://schemas.openxmlformats.org/officeDocument/2006/relationships/hyperlink" Target="https://twitter.com/#!/arkaitz/status/1090923526117343232" TargetMode="External" /><Relationship Id="rId796" Type="http://schemas.openxmlformats.org/officeDocument/2006/relationships/hyperlink" Target="https://twitter.com/#!/somayehzamani/status/1090973682065960960" TargetMode="External" /><Relationship Id="rId797" Type="http://schemas.openxmlformats.org/officeDocument/2006/relationships/hyperlink" Target="https://twitter.com/#!/cfiesler/status/1091017023121805312" TargetMode="External" /><Relationship Id="rId798" Type="http://schemas.openxmlformats.org/officeDocument/2006/relationships/hyperlink" Target="https://twitter.com/#!/eolamijuwon/status/1092469133877350400" TargetMode="External" /><Relationship Id="rId799" Type="http://schemas.openxmlformats.org/officeDocument/2006/relationships/hyperlink" Target="https://twitter.com/#!/psg_lshtm/status/1092471754361061376" TargetMode="External" /><Relationship Id="rId800" Type="http://schemas.openxmlformats.org/officeDocument/2006/relationships/hyperlink" Target="https://twitter.com/#!/poblacion_csic/status/1092474094157737985" TargetMode="External" /><Relationship Id="rId801" Type="http://schemas.openxmlformats.org/officeDocument/2006/relationships/hyperlink" Target="https://twitter.com/#!/femquant/status/1092477692539293705" TargetMode="External" /><Relationship Id="rId802" Type="http://schemas.openxmlformats.org/officeDocument/2006/relationships/hyperlink" Target="https://twitter.com/#!/malaikaamina/status/1092522298119208960" TargetMode="External" /><Relationship Id="rId803" Type="http://schemas.openxmlformats.org/officeDocument/2006/relationships/hyperlink" Target="https://twitter.com/#!/rstatstweet/status/1092523254881890307" TargetMode="External" /><Relationship Id="rId804" Type="http://schemas.openxmlformats.org/officeDocument/2006/relationships/hyperlink" Target="https://twitter.com/#!/eule_geheule/status/1092532847515193344" TargetMode="External" /><Relationship Id="rId805" Type="http://schemas.openxmlformats.org/officeDocument/2006/relationships/hyperlink" Target="https://twitter.com/#!/saminrf/status/1092535271231508482" TargetMode="External" /><Relationship Id="rId806" Type="http://schemas.openxmlformats.org/officeDocument/2006/relationships/hyperlink" Target="https://twitter.com/#!/demomapper/status/1092563378189541376" TargetMode="External" /><Relationship Id="rId807" Type="http://schemas.openxmlformats.org/officeDocument/2006/relationships/hyperlink" Target="https://twitter.com/#!/demografia_csic/status/1092676863569395712" TargetMode="External" /><Relationship Id="rId808" Type="http://schemas.openxmlformats.org/officeDocument/2006/relationships/hyperlink" Target="https://twitter.com/#!/ognyanova/status/1083596142443679744" TargetMode="External" /><Relationship Id="rId809" Type="http://schemas.openxmlformats.org/officeDocument/2006/relationships/hyperlink" Target="https://twitter.com/#!/ognyanova/status/1092519707486363649" TargetMode="External" /><Relationship Id="rId810" Type="http://schemas.openxmlformats.org/officeDocument/2006/relationships/hyperlink" Target="https://twitter.com/#!/ognyanova/status/1092522120213602304" TargetMode="External" /><Relationship Id="rId811" Type="http://schemas.openxmlformats.org/officeDocument/2006/relationships/hyperlink" Target="https://twitter.com/#!/corbrantner/status/1092690618780917760" TargetMode="External" /><Relationship Id="rId812" Type="http://schemas.openxmlformats.org/officeDocument/2006/relationships/hyperlink" Target="https://twitter.com/#!/share_mea/status/1092696261663354882" TargetMode="External" /><Relationship Id="rId813" Type="http://schemas.openxmlformats.org/officeDocument/2006/relationships/hyperlink" Target="https://twitter.com/#!/iussp/status/1092717791713681408" TargetMode="External" /><Relationship Id="rId814" Type="http://schemas.openxmlformats.org/officeDocument/2006/relationships/hyperlink" Target="https://twitter.com/#!/rmanzii/status/1092718677756018689" TargetMode="External" /><Relationship Id="rId815" Type="http://schemas.openxmlformats.org/officeDocument/2006/relationships/hyperlink" Target="https://twitter.com/#!/vponomarenko_/status/1092770613629014019" TargetMode="External" /><Relationship Id="rId816" Type="http://schemas.openxmlformats.org/officeDocument/2006/relationships/hyperlink" Target="https://twitter.com/#!/patrick_gerland/status/1092774485831372802" TargetMode="External" /><Relationship Id="rId817" Type="http://schemas.openxmlformats.org/officeDocument/2006/relationships/hyperlink" Target="https://twitter.com/#!/pgbovine/status/1092804682161029125" TargetMode="External" /><Relationship Id="rId818" Type="http://schemas.openxmlformats.org/officeDocument/2006/relationships/hyperlink" Target="https://twitter.com/#!/csde_uw/status/1092846711934836736" TargetMode="External" /><Relationship Id="rId819" Type="http://schemas.openxmlformats.org/officeDocument/2006/relationships/hyperlink" Target="https://twitter.com/#!/shionguha/status/1092880976315928583" TargetMode="External" /><Relationship Id="rId820" Type="http://schemas.openxmlformats.org/officeDocument/2006/relationships/hyperlink" Target="https://twitter.com/#!/syardi/status/1092761359455014912" TargetMode="External" /><Relationship Id="rId821" Type="http://schemas.openxmlformats.org/officeDocument/2006/relationships/hyperlink" Target="https://twitter.com/#!/shriramkmurthi/status/1093002946231627776" TargetMode="External" /><Relationship Id="rId822" Type="http://schemas.openxmlformats.org/officeDocument/2006/relationships/hyperlink" Target="https://twitter.com/#!/camieelias/status/1093154578420375552" TargetMode="External" /><Relationship Id="rId823" Type="http://schemas.openxmlformats.org/officeDocument/2006/relationships/hyperlink" Target="https://twitter.com/#!/camieelias/status/1093157429586640901" TargetMode="External" /><Relationship Id="rId824" Type="http://schemas.openxmlformats.org/officeDocument/2006/relationships/hyperlink" Target="https://twitter.com/#!/interdonatos/status/1093157841454727168" TargetMode="External" /><Relationship Id="rId825" Type="http://schemas.openxmlformats.org/officeDocument/2006/relationships/hyperlink" Target="https://twitter.com/#!/marco_java/status/1093161426020155400" TargetMode="External" /><Relationship Id="rId826" Type="http://schemas.openxmlformats.org/officeDocument/2006/relationships/hyperlink" Target="https://twitter.com/#!/um_psc/status/1093186790398324737" TargetMode="External" /><Relationship Id="rId827" Type="http://schemas.openxmlformats.org/officeDocument/2006/relationships/hyperlink" Target="https://twitter.com/#!/geopophealthsta/status/1093462886301749249" TargetMode="External" /><Relationship Id="rId828" Type="http://schemas.openxmlformats.org/officeDocument/2006/relationships/hyperlink" Target="https://twitter.com/#!/ischiathere/status/1093502573192056833" TargetMode="External" /><Relationship Id="rId829" Type="http://schemas.openxmlformats.org/officeDocument/2006/relationships/hyperlink" Target="https://twitter.com/#!/populationeu/status/1093511132466298880" TargetMode="External" /><Relationship Id="rId830" Type="http://schemas.openxmlformats.org/officeDocument/2006/relationships/hyperlink" Target="https://twitter.com/#!/grow_andre/status/1092671291570749441" TargetMode="External" /><Relationship Id="rId831" Type="http://schemas.openxmlformats.org/officeDocument/2006/relationships/hyperlink" Target="https://twitter.com/#!/grow_andre/status/1093513278293241856" TargetMode="External" /><Relationship Id="rId832" Type="http://schemas.openxmlformats.org/officeDocument/2006/relationships/hyperlink" Target="https://twitter.com/#!/monjalexander/status/1092498438514716677" TargetMode="External" /><Relationship Id="rId833" Type="http://schemas.openxmlformats.org/officeDocument/2006/relationships/hyperlink" Target="https://twitter.com/#!/monjalexander/status/1093517938785767426" TargetMode="External" /><Relationship Id="rId834" Type="http://schemas.openxmlformats.org/officeDocument/2006/relationships/hyperlink" Target="https://twitter.com/#!/morgan_raux/status/1093522837179191297" TargetMode="External" /><Relationship Id="rId835" Type="http://schemas.openxmlformats.org/officeDocument/2006/relationships/hyperlink" Target="https://twitter.com/#!/chiccorampazzo/status/1092548511550398464" TargetMode="External" /><Relationship Id="rId836" Type="http://schemas.openxmlformats.org/officeDocument/2006/relationships/hyperlink" Target="https://twitter.com/#!/chiccorampazzo/status/1093528256861650944" TargetMode="External" /><Relationship Id="rId837" Type="http://schemas.openxmlformats.org/officeDocument/2006/relationships/hyperlink" Target="https://twitter.com/#!/uossocstatdemo/status/1092479232071122948" TargetMode="External" /><Relationship Id="rId838" Type="http://schemas.openxmlformats.org/officeDocument/2006/relationships/hyperlink" Target="https://twitter.com/#!/uossocstatdemo/status/1093528327044907013" TargetMode="External" /><Relationship Id="rId839" Type="http://schemas.openxmlformats.org/officeDocument/2006/relationships/hyperlink" Target="https://twitter.com/#!/angelorenti/status/1093528872430329856" TargetMode="External" /><Relationship Id="rId840" Type="http://schemas.openxmlformats.org/officeDocument/2006/relationships/hyperlink" Target="https://twitter.com/#!/c_dudel/status/1092492888985034752" TargetMode="External" /><Relationship Id="rId841" Type="http://schemas.openxmlformats.org/officeDocument/2006/relationships/hyperlink" Target="https://twitter.com/#!/c_dudel/status/1093591600171794432" TargetMode="External" /><Relationship Id="rId842" Type="http://schemas.openxmlformats.org/officeDocument/2006/relationships/hyperlink" Target="https://twitter.com/#!/rebeccasear/status/1093592515205386241" TargetMode="External" /><Relationship Id="rId843" Type="http://schemas.openxmlformats.org/officeDocument/2006/relationships/hyperlink" Target="https://twitter.com/#!/dennisfeehan/status/1093622423730049024" TargetMode="External" /><Relationship Id="rId844" Type="http://schemas.openxmlformats.org/officeDocument/2006/relationships/hyperlink" Target="https://twitter.com/#!/ingmarweber/status/1081566260503097344" TargetMode="External" /><Relationship Id="rId845" Type="http://schemas.openxmlformats.org/officeDocument/2006/relationships/hyperlink" Target="https://twitter.com/#!/ingmarweber/status/1084870501351051264" TargetMode="External" /><Relationship Id="rId846" Type="http://schemas.openxmlformats.org/officeDocument/2006/relationships/hyperlink" Target="https://twitter.com/#!/ingmarweber/status/1085064284487462912" TargetMode="External" /><Relationship Id="rId847" Type="http://schemas.openxmlformats.org/officeDocument/2006/relationships/hyperlink" Target="https://twitter.com/#!/ingmarweber/status/1093708363140136960" TargetMode="External" /><Relationship Id="rId848" Type="http://schemas.openxmlformats.org/officeDocument/2006/relationships/hyperlink" Target="https://twitter.com/#!/edyhsgr/status/1093710443858690048" TargetMode="External" /><Relationship Id="rId849" Type="http://schemas.openxmlformats.org/officeDocument/2006/relationships/hyperlink" Target="https://twitter.com/#!/leogomes/status/1093845923074060288" TargetMode="External" /><Relationship Id="rId850" Type="http://schemas.openxmlformats.org/officeDocument/2006/relationships/hyperlink" Target="https://twitter.com/#!/ezagheni/status/1092532482023612416" TargetMode="External" /><Relationship Id="rId851" Type="http://schemas.openxmlformats.org/officeDocument/2006/relationships/hyperlink" Target="https://twitter.com/#!/ezagheni/status/1093617907786006531" TargetMode="External" /><Relationship Id="rId852" Type="http://schemas.openxmlformats.org/officeDocument/2006/relationships/hyperlink" Target="https://twitter.com/#!/leoferres/status/1070976478978949120" TargetMode="External" /><Relationship Id="rId853" Type="http://schemas.openxmlformats.org/officeDocument/2006/relationships/hyperlink" Target="https://twitter.com/#!/cerenbudak/status/1084843738298548224" TargetMode="External" /><Relationship Id="rId854" Type="http://schemas.openxmlformats.org/officeDocument/2006/relationships/hyperlink" Target="https://twitter.com/#!/cerenbudak/status/1084845998931959808" TargetMode="External" /><Relationship Id="rId855" Type="http://schemas.openxmlformats.org/officeDocument/2006/relationships/hyperlink" Target="https://twitter.com/#!/icwsm/status/1084861700162183169" TargetMode="External" /><Relationship Id="rId856" Type="http://schemas.openxmlformats.org/officeDocument/2006/relationships/hyperlink" Target="https://twitter.com/#!/leoferres/status/1084863666737029123" TargetMode="External" /><Relationship Id="rId857" Type="http://schemas.openxmlformats.org/officeDocument/2006/relationships/hyperlink" Target="https://twitter.com/#!/d_alburez/status/1093510457401491456" TargetMode="External" /><Relationship Id="rId858" Type="http://schemas.openxmlformats.org/officeDocument/2006/relationships/hyperlink" Target="https://twitter.com/#!/leoferres/status/1093982383504801792" TargetMode="External" /><Relationship Id="rId859" Type="http://schemas.openxmlformats.org/officeDocument/2006/relationships/hyperlink" Target="https://twitter.com/#!/leoferres/status/1081501757187018752" TargetMode="External" /><Relationship Id="rId860" Type="http://schemas.openxmlformats.org/officeDocument/2006/relationships/hyperlink" Target="https://twitter.com/#!/mpidrnews/status/1092468666891935747" TargetMode="External" /><Relationship Id="rId861" Type="http://schemas.openxmlformats.org/officeDocument/2006/relationships/hyperlink" Target="https://twitter.com/#!/cassyc2107/status/1094140846067339264" TargetMode="External" /><Relationship Id="rId862" Type="http://schemas.openxmlformats.org/officeDocument/2006/relationships/hyperlink" Target="https://twitter.com/#!/icwsm/status/1083398031985172480" TargetMode="External" /><Relationship Id="rId863" Type="http://schemas.openxmlformats.org/officeDocument/2006/relationships/hyperlink" Target="https://twitter.com/#!/iuinfograd/status/1094563937352175617" TargetMode="External" /><Relationship Id="rId864" Type="http://schemas.openxmlformats.org/officeDocument/2006/relationships/hyperlink" Target="https://api.twitter.com/1.1/geo/id/7f15dd80ac78ef40.json" TargetMode="External" /><Relationship Id="rId865" Type="http://schemas.openxmlformats.org/officeDocument/2006/relationships/hyperlink" Target="https://api.twitter.com/1.1/geo/id/01fbe706f872cb32.json" TargetMode="External" /><Relationship Id="rId866" Type="http://schemas.openxmlformats.org/officeDocument/2006/relationships/hyperlink" Target="https://api.twitter.com/1.1/geo/id/01fbe706f872cb32.json" TargetMode="External" /><Relationship Id="rId867" Type="http://schemas.openxmlformats.org/officeDocument/2006/relationships/hyperlink" Target="https://api.twitter.com/1.1/geo/id/a592bd6ceb1319f7.json" TargetMode="External" /><Relationship Id="rId868" Type="http://schemas.openxmlformats.org/officeDocument/2006/relationships/comments" Target="../comments12.xml" /><Relationship Id="rId869" Type="http://schemas.openxmlformats.org/officeDocument/2006/relationships/vmlDrawing" Target="../drawings/vmlDrawing6.vml" /><Relationship Id="rId870" Type="http://schemas.openxmlformats.org/officeDocument/2006/relationships/table" Target="../tables/table22.xml" /><Relationship Id="rId87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DlQM3z4Km" TargetMode="External" /><Relationship Id="rId2" Type="http://schemas.openxmlformats.org/officeDocument/2006/relationships/hyperlink" Target="https://t.co/pKunVTYywy" TargetMode="External" /><Relationship Id="rId3" Type="http://schemas.openxmlformats.org/officeDocument/2006/relationships/hyperlink" Target="http://www.tum.de/" TargetMode="External" /><Relationship Id="rId4" Type="http://schemas.openxmlformats.org/officeDocument/2006/relationships/hyperlink" Target="https://t.co/ZBaxJVtSzK" TargetMode="External" /><Relationship Id="rId5" Type="http://schemas.openxmlformats.org/officeDocument/2006/relationships/hyperlink" Target="https://t.co/X3iSzG79QS" TargetMode="External" /><Relationship Id="rId6" Type="http://schemas.openxmlformats.org/officeDocument/2006/relationships/hyperlink" Target="https://t.co/yDB9FAZS6n" TargetMode="External" /><Relationship Id="rId7" Type="http://schemas.openxmlformats.org/officeDocument/2006/relationships/hyperlink" Target="http://www.cs.bath.ac.uk/~jjb/" TargetMode="External" /><Relationship Id="rId8" Type="http://schemas.openxmlformats.org/officeDocument/2006/relationships/hyperlink" Target="http://t.co/XwH2faSGiw" TargetMode="External" /><Relationship Id="rId9" Type="http://schemas.openxmlformats.org/officeDocument/2006/relationships/hyperlink" Target="http://t.co/9Xe7V3pBRo" TargetMode="External" /><Relationship Id="rId10" Type="http://schemas.openxmlformats.org/officeDocument/2006/relationships/hyperlink" Target="http://t.co/KiQUmXhE" TargetMode="External" /><Relationship Id="rId11" Type="http://schemas.openxmlformats.org/officeDocument/2006/relationships/hyperlink" Target="http://t.co/fQStGeIXhE" TargetMode="External" /><Relationship Id="rId12" Type="http://schemas.openxmlformats.org/officeDocument/2006/relationships/hyperlink" Target="https://t.co/hwTjcO8Yww" TargetMode="External" /><Relationship Id="rId13" Type="http://schemas.openxmlformats.org/officeDocument/2006/relationships/hyperlink" Target="http://t.co/i6kxQNLwb6" TargetMode="External" /><Relationship Id="rId14" Type="http://schemas.openxmlformats.org/officeDocument/2006/relationships/hyperlink" Target="https://t.co/kwTB2498mW" TargetMode="External" /><Relationship Id="rId15" Type="http://schemas.openxmlformats.org/officeDocument/2006/relationships/hyperlink" Target="https://t.co/nGd00Gbg4g" TargetMode="External" /><Relationship Id="rId16" Type="http://schemas.openxmlformats.org/officeDocument/2006/relationships/hyperlink" Target="https://t.co/g3M6ULNyK4" TargetMode="External" /><Relationship Id="rId17" Type="http://schemas.openxmlformats.org/officeDocument/2006/relationships/hyperlink" Target="https://t.co/cdoUjP9bzn" TargetMode="External" /><Relationship Id="rId18" Type="http://schemas.openxmlformats.org/officeDocument/2006/relationships/hyperlink" Target="http://www.sanjaykairam.com/" TargetMode="External" /><Relationship Id="rId19" Type="http://schemas.openxmlformats.org/officeDocument/2006/relationships/hyperlink" Target="https://t.co/66Ufi5Bhp3" TargetMode="External" /><Relationship Id="rId20" Type="http://schemas.openxmlformats.org/officeDocument/2006/relationships/hyperlink" Target="https://t.co/fbhk3JQXL4" TargetMode="External" /><Relationship Id="rId21" Type="http://schemas.openxmlformats.org/officeDocument/2006/relationships/hyperlink" Target="http://www.worrynet.com/" TargetMode="External" /><Relationship Id="rId22" Type="http://schemas.openxmlformats.org/officeDocument/2006/relationships/hyperlink" Target="https://t.co/lxygTvMboc" TargetMode="External" /><Relationship Id="rId23" Type="http://schemas.openxmlformats.org/officeDocument/2006/relationships/hyperlink" Target="https://t.co/TVpHRh058J" TargetMode="External" /><Relationship Id="rId24" Type="http://schemas.openxmlformats.org/officeDocument/2006/relationships/hyperlink" Target="https://t.co/RV3aeqTnNQ" TargetMode="External" /><Relationship Id="rId25" Type="http://schemas.openxmlformats.org/officeDocument/2006/relationships/hyperlink" Target="https://t.co/rnnoYIfZ9g" TargetMode="External" /><Relationship Id="rId26" Type="http://schemas.openxmlformats.org/officeDocument/2006/relationships/hyperlink" Target="https://ask.fm/BluePersonaOfS7" TargetMode="External" /><Relationship Id="rId27" Type="http://schemas.openxmlformats.org/officeDocument/2006/relationships/hyperlink" Target="http://&#54756;&#50628;&#52824;&#45716;&#44844;&#48512;&#44592;.com/" TargetMode="External" /><Relationship Id="rId28" Type="http://schemas.openxmlformats.org/officeDocument/2006/relationships/hyperlink" Target="http://blog.naver.com/s_h_228" TargetMode="External" /><Relationship Id="rId29" Type="http://schemas.openxmlformats.org/officeDocument/2006/relationships/hyperlink" Target="http://djuna.kr/" TargetMode="External" /><Relationship Id="rId30" Type="http://schemas.openxmlformats.org/officeDocument/2006/relationships/hyperlink" Target="https://marshmallow-qa.com/jyeppa?utm_medium=url_text&amp;utm_source=promotion" TargetMode="External" /><Relationship Id="rId31" Type="http://schemas.openxmlformats.org/officeDocument/2006/relationships/hyperlink" Target="https://t.co/G490vhxYQu" TargetMode="External" /><Relationship Id="rId32" Type="http://schemas.openxmlformats.org/officeDocument/2006/relationships/hyperlink" Target="https://t.co/S3YrMTvWJA" TargetMode="External" /><Relationship Id="rId33" Type="http://schemas.openxmlformats.org/officeDocument/2006/relationships/hyperlink" Target="https://www.instagram.com/clockwork_soubrette/" TargetMode="External" /><Relationship Id="rId34" Type="http://schemas.openxmlformats.org/officeDocument/2006/relationships/hyperlink" Target="http://kaist455.wordpress.com/" TargetMode="External" /><Relationship Id="rId35" Type="http://schemas.openxmlformats.org/officeDocument/2006/relationships/hyperlink" Target="https://t.co/ayrOAbh6H3" TargetMode="External" /><Relationship Id="rId36" Type="http://schemas.openxmlformats.org/officeDocument/2006/relationships/hyperlink" Target="https://archiveofourown.org/users/tyty_wars/works" TargetMode="External" /><Relationship Id="rId37" Type="http://schemas.openxmlformats.org/officeDocument/2006/relationships/hyperlink" Target="https://t.co/KpoK8axXWt" TargetMode="External" /><Relationship Id="rId38" Type="http://schemas.openxmlformats.org/officeDocument/2006/relationships/hyperlink" Target="https://t.co/ThL46l38lf" TargetMode="External" /><Relationship Id="rId39" Type="http://schemas.openxmlformats.org/officeDocument/2006/relationships/hyperlink" Target="https://t.co/5omvmP1Goc" TargetMode="External" /><Relationship Id="rId40" Type="http://schemas.openxmlformats.org/officeDocument/2006/relationships/hyperlink" Target="https://t.co/sihbsFDR3z" TargetMode="External" /><Relationship Id="rId41" Type="http://schemas.openxmlformats.org/officeDocument/2006/relationships/hyperlink" Target="https://t.co/QhyaYGaUP6" TargetMode="External" /><Relationship Id="rId42" Type="http://schemas.openxmlformats.org/officeDocument/2006/relationships/hyperlink" Target="https://ask.fm/Mikoteisbest" TargetMode="External" /><Relationship Id="rId43" Type="http://schemas.openxmlformats.org/officeDocument/2006/relationships/hyperlink" Target="http://m.blog.naver.com/kln_at" TargetMode="External" /><Relationship Id="rId44" Type="http://schemas.openxmlformats.org/officeDocument/2006/relationships/hyperlink" Target="http://twpf.jp/FHFF14_Rihe" TargetMode="External" /><Relationship Id="rId45" Type="http://schemas.openxmlformats.org/officeDocument/2006/relationships/hyperlink" Target="http://hyangbipa2.postype.com/" TargetMode="External" /><Relationship Id="rId46" Type="http://schemas.openxmlformats.org/officeDocument/2006/relationships/hyperlink" Target="http://logicorum.wordpress.com/" TargetMode="External" /><Relationship Id="rId47" Type="http://schemas.openxmlformats.org/officeDocument/2006/relationships/hyperlink" Target="https://t.co/70IcPwAf9Y" TargetMode="External" /><Relationship Id="rId48" Type="http://schemas.openxmlformats.org/officeDocument/2006/relationships/hyperlink" Target="https://t.co/kpJRUvmYXW" TargetMode="External" /><Relationship Id="rId49" Type="http://schemas.openxmlformats.org/officeDocument/2006/relationships/hyperlink" Target="http://antidotezine.com/" TargetMode="External" /><Relationship Id="rId50" Type="http://schemas.openxmlformats.org/officeDocument/2006/relationships/hyperlink" Target="http://alexanderreidross.net/" TargetMode="External" /><Relationship Id="rId51" Type="http://schemas.openxmlformats.org/officeDocument/2006/relationships/hyperlink" Target="https://t.co/rmjviRV3Z9" TargetMode="External" /><Relationship Id="rId52" Type="http://schemas.openxmlformats.org/officeDocument/2006/relationships/hyperlink" Target="https://t.co/bJhbvAccwD" TargetMode="External" /><Relationship Id="rId53" Type="http://schemas.openxmlformats.org/officeDocument/2006/relationships/hyperlink" Target="https://t.co/KrKmsDtoxO" TargetMode="External" /><Relationship Id="rId54" Type="http://schemas.openxmlformats.org/officeDocument/2006/relationships/hyperlink" Target="https://britg.kr/novel-group/novel-posts/?novel_post_id=64062" TargetMode="External" /><Relationship Id="rId55" Type="http://schemas.openxmlformats.org/officeDocument/2006/relationships/hyperlink" Target="https://pluto-syndrome.postype.com/" TargetMode="External" /><Relationship Id="rId56" Type="http://schemas.openxmlformats.org/officeDocument/2006/relationships/hyperlink" Target="https://t.co/GlAbXIpX2z" TargetMode="External" /><Relationship Id="rId57" Type="http://schemas.openxmlformats.org/officeDocument/2006/relationships/hyperlink" Target="https://t.co/wmwwvnIpxP" TargetMode="External" /><Relationship Id="rId58" Type="http://schemas.openxmlformats.org/officeDocument/2006/relationships/hyperlink" Target="http://gs.dengeki.com/sunshine_tohyo/" TargetMode="External" /><Relationship Id="rId59" Type="http://schemas.openxmlformats.org/officeDocument/2006/relationships/hyperlink" Target="https://ask.fm/lalalabbok?utm_source=copy_link&amp;utm_medium=android" TargetMode="External" /><Relationship Id="rId60" Type="http://schemas.openxmlformats.org/officeDocument/2006/relationships/hyperlink" Target="http://tsukinoaoi.postype.com/" TargetMode="External" /><Relationship Id="rId61" Type="http://schemas.openxmlformats.org/officeDocument/2006/relationships/hyperlink" Target="https://t.co/2Dy2Ozva5s" TargetMode="External" /><Relationship Id="rId62" Type="http://schemas.openxmlformats.org/officeDocument/2006/relationships/hyperlink" Target="https://t.co/SRmKWGF3zc" TargetMode="External" /><Relationship Id="rId63" Type="http://schemas.openxmlformats.org/officeDocument/2006/relationships/hyperlink" Target="https://www.splcenter.org/" TargetMode="External" /><Relationship Id="rId64" Type="http://schemas.openxmlformats.org/officeDocument/2006/relationships/hyperlink" Target="https://t.co/W6izMXlZZX" TargetMode="External" /><Relationship Id="rId65" Type="http://schemas.openxmlformats.org/officeDocument/2006/relationships/hyperlink" Target="https://t.co/5R1b52xHzA" TargetMode="External" /><Relationship Id="rId66" Type="http://schemas.openxmlformats.org/officeDocument/2006/relationships/hyperlink" Target="https://t.co/PnlemoFECR" TargetMode="External" /><Relationship Id="rId67" Type="http://schemas.openxmlformats.org/officeDocument/2006/relationships/hyperlink" Target="https://t.co/iyUOFFUEV7" TargetMode="External" /><Relationship Id="rId68" Type="http://schemas.openxmlformats.org/officeDocument/2006/relationships/hyperlink" Target="http://t.co/KQZpZp3OvL" TargetMode="External" /><Relationship Id="rId69" Type="http://schemas.openxmlformats.org/officeDocument/2006/relationships/hyperlink" Target="http://www.heyayeh.com/" TargetMode="External" /><Relationship Id="rId70" Type="http://schemas.openxmlformats.org/officeDocument/2006/relationships/hyperlink" Target="https://t.co/IyUt7IuHsg" TargetMode="External" /><Relationship Id="rId71" Type="http://schemas.openxmlformats.org/officeDocument/2006/relationships/hyperlink" Target="http://saviaga.com/" TargetMode="External" /><Relationship Id="rId72" Type="http://schemas.openxmlformats.org/officeDocument/2006/relationships/hyperlink" Target="https://t.co/mX4EJrxqus" TargetMode="External" /><Relationship Id="rId73" Type="http://schemas.openxmlformats.org/officeDocument/2006/relationships/hyperlink" Target="https://t.co/kCtfYjquJE" TargetMode="External" /><Relationship Id="rId74" Type="http://schemas.openxmlformats.org/officeDocument/2006/relationships/hyperlink" Target="http://knoesis.org/amit" TargetMode="External" /><Relationship Id="rId75" Type="http://schemas.openxmlformats.org/officeDocument/2006/relationships/hyperlink" Target="https://t.co/Qe83KUP4YH" TargetMode="External" /><Relationship Id="rId76" Type="http://schemas.openxmlformats.org/officeDocument/2006/relationships/hyperlink" Target="https://t.co/5NFT4B0d4o" TargetMode="External" /><Relationship Id="rId77" Type="http://schemas.openxmlformats.org/officeDocument/2006/relationships/hyperlink" Target="https://t.co/KT14PZrouQ" TargetMode="External" /><Relationship Id="rId78" Type="http://schemas.openxmlformats.org/officeDocument/2006/relationships/hyperlink" Target="https://t.co/4Rh2W4b9nT" TargetMode="External" /><Relationship Id="rId79" Type="http://schemas.openxmlformats.org/officeDocument/2006/relationships/hyperlink" Target="http://t.co/1m2ix6t5Jo" TargetMode="External" /><Relationship Id="rId80" Type="http://schemas.openxmlformats.org/officeDocument/2006/relationships/hyperlink" Target="http://t.co/L45cE7WdNS" TargetMode="External" /><Relationship Id="rId81" Type="http://schemas.openxmlformats.org/officeDocument/2006/relationships/hyperlink" Target="https://t.co/f37fJJarKt" TargetMode="External" /><Relationship Id="rId82" Type="http://schemas.openxmlformats.org/officeDocument/2006/relationships/hyperlink" Target="https://t.co/JdAD1V5t8X" TargetMode="External" /><Relationship Id="rId83" Type="http://schemas.openxmlformats.org/officeDocument/2006/relationships/hyperlink" Target="https://t.co/3moFkUWWg2" TargetMode="External" /><Relationship Id="rId84" Type="http://schemas.openxmlformats.org/officeDocument/2006/relationships/hyperlink" Target="http://t.co/a8bfsrdyUR" TargetMode="External" /><Relationship Id="rId85" Type="http://schemas.openxmlformats.org/officeDocument/2006/relationships/hyperlink" Target="https://www.linkedin.com/in/didiervalat" TargetMode="External" /><Relationship Id="rId86" Type="http://schemas.openxmlformats.org/officeDocument/2006/relationships/hyperlink" Target="http://t.co/6SCWaStpYA" TargetMode="External" /><Relationship Id="rId87" Type="http://schemas.openxmlformats.org/officeDocument/2006/relationships/hyperlink" Target="https://t.co/AQGm9KUgnN" TargetMode="External" /><Relationship Id="rId88" Type="http://schemas.openxmlformats.org/officeDocument/2006/relationships/hyperlink" Target="http://t.co/r4a33TQ17a" TargetMode="External" /><Relationship Id="rId89" Type="http://schemas.openxmlformats.org/officeDocument/2006/relationships/hyperlink" Target="https://t.co/6sYGSC5Nkg" TargetMode="External" /><Relationship Id="rId90" Type="http://schemas.openxmlformats.org/officeDocument/2006/relationships/hyperlink" Target="https://t.co/m8rI7qLKHT" TargetMode="External" /><Relationship Id="rId91" Type="http://schemas.openxmlformats.org/officeDocument/2006/relationships/hyperlink" Target="https://t.co/1G9T2YhMYC" TargetMode="External" /><Relationship Id="rId92" Type="http://schemas.openxmlformats.org/officeDocument/2006/relationships/hyperlink" Target="https://t.co/rVqfJFsPMI" TargetMode="External" /><Relationship Id="rId93" Type="http://schemas.openxmlformats.org/officeDocument/2006/relationships/hyperlink" Target="https://t.co/6xOLW2k0bj" TargetMode="External" /><Relationship Id="rId94" Type="http://schemas.openxmlformats.org/officeDocument/2006/relationships/hyperlink" Target="http://holtesthoughts.blogspot.com/" TargetMode="External" /><Relationship Id="rId95" Type="http://schemas.openxmlformats.org/officeDocument/2006/relationships/hyperlink" Target="http://t.co/Mcwru5ix1g" TargetMode="External" /><Relationship Id="rId96" Type="http://schemas.openxmlformats.org/officeDocument/2006/relationships/hyperlink" Target="http://t.co/hE3Eqsk1F6" TargetMode="External" /><Relationship Id="rId97" Type="http://schemas.openxmlformats.org/officeDocument/2006/relationships/hyperlink" Target="https://t.co/IY4YlmdHrO" TargetMode="External" /><Relationship Id="rId98" Type="http://schemas.openxmlformats.org/officeDocument/2006/relationships/hyperlink" Target="http://www.inf.ed.ac.uk/" TargetMode="External" /><Relationship Id="rId99" Type="http://schemas.openxmlformats.org/officeDocument/2006/relationships/hyperlink" Target="https://t.co/5knPpVHgWt" TargetMode="External" /><Relationship Id="rId100" Type="http://schemas.openxmlformats.org/officeDocument/2006/relationships/hyperlink" Target="https://t.co/W2c7FRtwjg" TargetMode="External" /><Relationship Id="rId101" Type="http://schemas.openxmlformats.org/officeDocument/2006/relationships/hyperlink" Target="http://t.co/DuTflistaj" TargetMode="External" /><Relationship Id="rId102" Type="http://schemas.openxmlformats.org/officeDocument/2006/relationships/hyperlink" Target="https://t.co/qUVQ4tKCNb" TargetMode="External" /><Relationship Id="rId103" Type="http://schemas.openxmlformats.org/officeDocument/2006/relationships/hyperlink" Target="http://t.co/zw1s8O7e3p" TargetMode="External" /><Relationship Id="rId104" Type="http://schemas.openxmlformats.org/officeDocument/2006/relationships/hyperlink" Target="https://t.co/53dUI4ljrc" TargetMode="External" /><Relationship Id="rId105" Type="http://schemas.openxmlformats.org/officeDocument/2006/relationships/hyperlink" Target="https://sites.google.com/site/mtkn35699/Home" TargetMode="External" /><Relationship Id="rId106" Type="http://schemas.openxmlformats.org/officeDocument/2006/relationships/hyperlink" Target="https://t.co/BfpplZ6pph" TargetMode="External" /><Relationship Id="rId107" Type="http://schemas.openxmlformats.org/officeDocument/2006/relationships/hyperlink" Target="https://t.co/HkgceIuHWt" TargetMode="External" /><Relationship Id="rId108" Type="http://schemas.openxmlformats.org/officeDocument/2006/relationships/hyperlink" Target="http://t.co/E5k43LllVg" TargetMode="External" /><Relationship Id="rId109" Type="http://schemas.openxmlformats.org/officeDocument/2006/relationships/hyperlink" Target="https://t.co/rP70iEaTrB" TargetMode="External" /><Relationship Id="rId110" Type="http://schemas.openxmlformats.org/officeDocument/2006/relationships/hyperlink" Target="https://t.co/SeDiAJhmsf" TargetMode="External" /><Relationship Id="rId111" Type="http://schemas.openxmlformats.org/officeDocument/2006/relationships/hyperlink" Target="https://t.co/cHsvcg2mKr" TargetMode="External" /><Relationship Id="rId112" Type="http://schemas.openxmlformats.org/officeDocument/2006/relationships/hyperlink" Target="https://t.co/DP9P3tJQBY" TargetMode="External" /><Relationship Id="rId113" Type="http://schemas.openxmlformats.org/officeDocument/2006/relationships/hyperlink" Target="https://t.co/x6OPekrcSm" TargetMode="External" /><Relationship Id="rId114" Type="http://schemas.openxmlformats.org/officeDocument/2006/relationships/hyperlink" Target="https://t.co/PaD3o9XKY5" TargetMode="External" /><Relationship Id="rId115" Type="http://schemas.openxmlformats.org/officeDocument/2006/relationships/hyperlink" Target="https://t.co/306Jgx1Tt5" TargetMode="External" /><Relationship Id="rId116" Type="http://schemas.openxmlformats.org/officeDocument/2006/relationships/hyperlink" Target="https://t.co/cj2hXZ7Yrw" TargetMode="External" /><Relationship Id="rId117" Type="http://schemas.openxmlformats.org/officeDocument/2006/relationships/hyperlink" Target="https://t.co/fTx6vnrm2j" TargetMode="External" /><Relationship Id="rId118" Type="http://schemas.openxmlformats.org/officeDocument/2006/relationships/hyperlink" Target="https://t.co/1MqXdGHPIc" TargetMode="External" /><Relationship Id="rId119" Type="http://schemas.openxmlformats.org/officeDocument/2006/relationships/hyperlink" Target="https://t.co/DSNJIwO3jP" TargetMode="External" /><Relationship Id="rId120" Type="http://schemas.openxmlformats.org/officeDocument/2006/relationships/hyperlink" Target="http://t.co/5pTQGlxq" TargetMode="External" /><Relationship Id="rId121" Type="http://schemas.openxmlformats.org/officeDocument/2006/relationships/hyperlink" Target="https://t.co/xFLBUuBvK7" TargetMode="External" /><Relationship Id="rId122" Type="http://schemas.openxmlformats.org/officeDocument/2006/relationships/hyperlink" Target="https://t.co/IrHMt3wUxl" TargetMode="External" /><Relationship Id="rId123" Type="http://schemas.openxmlformats.org/officeDocument/2006/relationships/hyperlink" Target="https://t.co/S01qzmL9oy" TargetMode="External" /><Relationship Id="rId124" Type="http://schemas.openxmlformats.org/officeDocument/2006/relationships/hyperlink" Target="https://t.co/HHqPequzVU" TargetMode="External" /><Relationship Id="rId125" Type="http://schemas.openxmlformats.org/officeDocument/2006/relationships/hyperlink" Target="https://t.co/WoOAz4aj1u" TargetMode="External" /><Relationship Id="rId126" Type="http://schemas.openxmlformats.org/officeDocument/2006/relationships/hyperlink" Target="http://t.co/Wcb7rbepaV" TargetMode="External" /><Relationship Id="rId127" Type="http://schemas.openxmlformats.org/officeDocument/2006/relationships/hyperlink" Target="https://t.co/fbQ2OvWMSl" TargetMode="External" /><Relationship Id="rId128" Type="http://schemas.openxmlformats.org/officeDocument/2006/relationships/hyperlink" Target="https://goo.gl/7RZCqo" TargetMode="External" /><Relationship Id="rId129" Type="http://schemas.openxmlformats.org/officeDocument/2006/relationships/hyperlink" Target="http://t.co/hfYZ2NItqv" TargetMode="External" /><Relationship Id="rId130" Type="http://schemas.openxmlformats.org/officeDocument/2006/relationships/hyperlink" Target="https://t.co/QNQej3jFSn" TargetMode="External" /><Relationship Id="rId131" Type="http://schemas.openxmlformats.org/officeDocument/2006/relationships/hyperlink" Target="https://t.co/HxQRwXBiJ6" TargetMode="External" /><Relationship Id="rId132" Type="http://schemas.openxmlformats.org/officeDocument/2006/relationships/hyperlink" Target="http://pauldambra.github.io/" TargetMode="External" /><Relationship Id="rId133" Type="http://schemas.openxmlformats.org/officeDocument/2006/relationships/hyperlink" Target="http://www.matthewtyas.com/" TargetMode="External" /><Relationship Id="rId134" Type="http://schemas.openxmlformats.org/officeDocument/2006/relationships/hyperlink" Target="http://t.co/ha5NX3GXPr" TargetMode="External" /><Relationship Id="rId135" Type="http://schemas.openxmlformats.org/officeDocument/2006/relationships/hyperlink" Target="http://t.co/GOP9En3DTL" TargetMode="External" /><Relationship Id="rId136" Type="http://schemas.openxmlformats.org/officeDocument/2006/relationships/hyperlink" Target="https://t.co/wJ1iQLZuGP" TargetMode="External" /><Relationship Id="rId137" Type="http://schemas.openxmlformats.org/officeDocument/2006/relationships/hyperlink" Target="http://nicholasjohn.huji.ac.il/" TargetMode="External" /><Relationship Id="rId138" Type="http://schemas.openxmlformats.org/officeDocument/2006/relationships/hyperlink" Target="http://www.devonpowers.com/" TargetMode="External" /><Relationship Id="rId139" Type="http://schemas.openxmlformats.org/officeDocument/2006/relationships/hyperlink" Target="http://www.niftyc.org/" TargetMode="External" /><Relationship Id="rId140" Type="http://schemas.openxmlformats.org/officeDocument/2006/relationships/hyperlink" Target="https://ebird.org/profile/ODI5MjI5/world" TargetMode="External" /><Relationship Id="rId141" Type="http://schemas.openxmlformats.org/officeDocument/2006/relationships/hyperlink" Target="https://t.co/n2rYxpGf57" TargetMode="External" /><Relationship Id="rId142" Type="http://schemas.openxmlformats.org/officeDocument/2006/relationships/hyperlink" Target="http://www.oxford-union.org/" TargetMode="External" /><Relationship Id="rId143" Type="http://schemas.openxmlformats.org/officeDocument/2006/relationships/hyperlink" Target="https://t.co/uNjLoplbqG" TargetMode="External" /><Relationship Id="rId144" Type="http://schemas.openxmlformats.org/officeDocument/2006/relationships/hyperlink" Target="https://t.co/Pa5YwHpGvR" TargetMode="External" /><Relationship Id="rId145" Type="http://schemas.openxmlformats.org/officeDocument/2006/relationships/hyperlink" Target="http://patrickcarrington.com/" TargetMode="External" /><Relationship Id="rId146" Type="http://schemas.openxmlformats.org/officeDocument/2006/relationships/hyperlink" Target="http://www.jeffreybigham.com/" TargetMode="External" /><Relationship Id="rId147" Type="http://schemas.openxmlformats.org/officeDocument/2006/relationships/hyperlink" Target="http://t.co/riQ9FqfKtz" TargetMode="External" /><Relationship Id="rId148" Type="http://schemas.openxmlformats.org/officeDocument/2006/relationships/hyperlink" Target="https://t.co/UDghVPAxPF" TargetMode="External" /><Relationship Id="rId149" Type="http://schemas.openxmlformats.org/officeDocument/2006/relationships/hyperlink" Target="https://t.co/axGmPp4D0F" TargetMode="External" /><Relationship Id="rId150" Type="http://schemas.openxmlformats.org/officeDocument/2006/relationships/hyperlink" Target="http://t.co/3y6Tqmt27X" TargetMode="External" /><Relationship Id="rId151" Type="http://schemas.openxmlformats.org/officeDocument/2006/relationships/hyperlink" Target="https://t.co/xx5tKZ6aTL" TargetMode="External" /><Relationship Id="rId152" Type="http://schemas.openxmlformats.org/officeDocument/2006/relationships/hyperlink" Target="http://www.yvettewohn.com/" TargetMode="External" /><Relationship Id="rId153" Type="http://schemas.openxmlformats.org/officeDocument/2006/relationships/hyperlink" Target="http://www.lanceulanoff.com/" TargetMode="External" /><Relationship Id="rId154" Type="http://schemas.openxmlformats.org/officeDocument/2006/relationships/hyperlink" Target="https://t.co/JV5396gd2O" TargetMode="External" /><Relationship Id="rId155" Type="http://schemas.openxmlformats.org/officeDocument/2006/relationships/hyperlink" Target="https://t.co/ERJPXjMLhe" TargetMode="External" /><Relationship Id="rId156" Type="http://schemas.openxmlformats.org/officeDocument/2006/relationships/hyperlink" Target="https://t.co/zqs687caCT" TargetMode="External" /><Relationship Id="rId157" Type="http://schemas.openxmlformats.org/officeDocument/2006/relationships/hyperlink" Target="https://t.co/W4mJVnwfso" TargetMode="External" /><Relationship Id="rId158" Type="http://schemas.openxmlformats.org/officeDocument/2006/relationships/hyperlink" Target="http://www.governmentreparations.org/" TargetMode="External" /><Relationship Id="rId159" Type="http://schemas.openxmlformats.org/officeDocument/2006/relationships/hyperlink" Target="https://t.co/0tDV5Kq5zR" TargetMode="External" /><Relationship Id="rId160" Type="http://schemas.openxmlformats.org/officeDocument/2006/relationships/hyperlink" Target="http://t.co/3VA8Yzceuu" TargetMode="External" /><Relationship Id="rId161" Type="http://schemas.openxmlformats.org/officeDocument/2006/relationships/hyperlink" Target="https://t.co/IufRvLD3R0" TargetMode="External" /><Relationship Id="rId162" Type="http://schemas.openxmlformats.org/officeDocument/2006/relationships/hyperlink" Target="https://t.co/vFxhBMjwfm" TargetMode="External" /><Relationship Id="rId163" Type="http://schemas.openxmlformats.org/officeDocument/2006/relationships/hyperlink" Target="https://t.co/m2eKgO58FV" TargetMode="External" /><Relationship Id="rId164" Type="http://schemas.openxmlformats.org/officeDocument/2006/relationships/hyperlink" Target="https://scarnecchia.github.io/" TargetMode="External" /><Relationship Id="rId165" Type="http://schemas.openxmlformats.org/officeDocument/2006/relationships/hyperlink" Target="https://t.co/fMNFCc9k0z" TargetMode="External" /><Relationship Id="rId166" Type="http://schemas.openxmlformats.org/officeDocument/2006/relationships/hyperlink" Target="https://t.co/jDVnvqkJTw" TargetMode="External" /><Relationship Id="rId167" Type="http://schemas.openxmlformats.org/officeDocument/2006/relationships/hyperlink" Target="https://t.co/iZ4ohnKuMi" TargetMode="External" /><Relationship Id="rId168" Type="http://schemas.openxmlformats.org/officeDocument/2006/relationships/hyperlink" Target="https://t.co/plwzf0zRkS" TargetMode="External" /><Relationship Id="rId169" Type="http://schemas.openxmlformats.org/officeDocument/2006/relationships/hyperlink" Target="https://t.co/WZ77Lq26id" TargetMode="External" /><Relationship Id="rId170" Type="http://schemas.openxmlformats.org/officeDocument/2006/relationships/hyperlink" Target="https://t.co/y3V6aqbH9P" TargetMode="External" /><Relationship Id="rId171" Type="http://schemas.openxmlformats.org/officeDocument/2006/relationships/hyperlink" Target="http://t.co/Js2M7ZDIoc" TargetMode="External" /><Relationship Id="rId172" Type="http://schemas.openxmlformats.org/officeDocument/2006/relationships/hyperlink" Target="https://t.co/cTeUON5g9M" TargetMode="External" /><Relationship Id="rId173" Type="http://schemas.openxmlformats.org/officeDocument/2006/relationships/hyperlink" Target="https://t.co/bn8HPgVHH2" TargetMode="External" /><Relationship Id="rId174" Type="http://schemas.openxmlformats.org/officeDocument/2006/relationships/hyperlink" Target="https://femquant.squarespace.com/" TargetMode="External" /><Relationship Id="rId175" Type="http://schemas.openxmlformats.org/officeDocument/2006/relationships/hyperlink" Target="http://t.co/D423cg25gz" TargetMode="External" /><Relationship Id="rId176" Type="http://schemas.openxmlformats.org/officeDocument/2006/relationships/hyperlink" Target="https://t.co/GvrRMdPD0m" TargetMode="External" /><Relationship Id="rId177" Type="http://schemas.openxmlformats.org/officeDocument/2006/relationships/hyperlink" Target="http://demografia.iegd.csic.es/" TargetMode="External" /><Relationship Id="rId178" Type="http://schemas.openxmlformats.org/officeDocument/2006/relationships/hyperlink" Target="https://t.co/Q04QhIOh9J" TargetMode="External" /><Relationship Id="rId179" Type="http://schemas.openxmlformats.org/officeDocument/2006/relationships/hyperlink" Target="http://t.co/3ejHijynk4" TargetMode="External" /><Relationship Id="rId180" Type="http://schemas.openxmlformats.org/officeDocument/2006/relationships/hyperlink" Target="https://t.co/khkXE2Cvuk" TargetMode="External" /><Relationship Id="rId181" Type="http://schemas.openxmlformats.org/officeDocument/2006/relationships/hyperlink" Target="https://t.co/MXgrmnaJeu" TargetMode="External" /><Relationship Id="rId182" Type="http://schemas.openxmlformats.org/officeDocument/2006/relationships/hyperlink" Target="https://t.co/qR7HZGivNr" TargetMode="External" /><Relationship Id="rId183" Type="http://schemas.openxmlformats.org/officeDocument/2006/relationships/hyperlink" Target="http://t.co/1y4dwNLHFz" TargetMode="External" /><Relationship Id="rId184" Type="http://schemas.openxmlformats.org/officeDocument/2006/relationships/hyperlink" Target="http://t.co/oedaeJwX9R" TargetMode="External" /><Relationship Id="rId185" Type="http://schemas.openxmlformats.org/officeDocument/2006/relationships/hyperlink" Target="https://t.co/sYJ8KUGgfx" TargetMode="External" /><Relationship Id="rId186" Type="http://schemas.openxmlformats.org/officeDocument/2006/relationships/hyperlink" Target="http://t.co/bKte26pxKZ" TargetMode="External" /><Relationship Id="rId187" Type="http://schemas.openxmlformats.org/officeDocument/2006/relationships/hyperlink" Target="https://t.co/2ZeVzrbRua" TargetMode="External" /><Relationship Id="rId188" Type="http://schemas.openxmlformats.org/officeDocument/2006/relationships/hyperlink" Target="http://t.co/OUjiuJBvOJ" TargetMode="External" /><Relationship Id="rId189" Type="http://schemas.openxmlformats.org/officeDocument/2006/relationships/hyperlink" Target="https://t.co/NMshe8uCt7" TargetMode="External" /><Relationship Id="rId190" Type="http://schemas.openxmlformats.org/officeDocument/2006/relationships/hyperlink" Target="http://www.population-europe.eu/" TargetMode="External" /><Relationship Id="rId191" Type="http://schemas.openxmlformats.org/officeDocument/2006/relationships/hyperlink" Target="https://t.co/s2s67HHmBO" TargetMode="External" /><Relationship Id="rId192" Type="http://schemas.openxmlformats.org/officeDocument/2006/relationships/hyperlink" Target="https://t.co/CWiCeQnS90" TargetMode="External" /><Relationship Id="rId193" Type="http://schemas.openxmlformats.org/officeDocument/2006/relationships/hyperlink" Target="https://t.co/Jx3izrjy0u" TargetMode="External" /><Relationship Id="rId194" Type="http://schemas.openxmlformats.org/officeDocument/2006/relationships/hyperlink" Target="https://t.co/J895xiaXjC" TargetMode="External" /><Relationship Id="rId195" Type="http://schemas.openxmlformats.org/officeDocument/2006/relationships/hyperlink" Target="https://t.co/sTNug6oOly" TargetMode="External" /><Relationship Id="rId196" Type="http://schemas.openxmlformats.org/officeDocument/2006/relationships/hyperlink" Target="https://t.co/jDF4WKECkz" TargetMode="External" /><Relationship Id="rId197" Type="http://schemas.openxmlformats.org/officeDocument/2006/relationships/hyperlink" Target="https://t.co/n6nFoyfn6n" TargetMode="External" /><Relationship Id="rId198" Type="http://schemas.openxmlformats.org/officeDocument/2006/relationships/hyperlink" Target="http://www.lshtm.ac.uk/aboutus/people/sear.rebecca" TargetMode="External" /><Relationship Id="rId199" Type="http://schemas.openxmlformats.org/officeDocument/2006/relationships/hyperlink" Target="https://t.co/ruVQcqTkDO" TargetMode="External" /><Relationship Id="rId200" Type="http://schemas.openxmlformats.org/officeDocument/2006/relationships/hyperlink" Target="http://www.qcri.qa/our-people/bio?pid=67&amp;name=IngmarWeber" TargetMode="External" /><Relationship Id="rId201" Type="http://schemas.openxmlformats.org/officeDocument/2006/relationships/hyperlink" Target="https://t.co/lgsXlGzsay" TargetMode="External" /><Relationship Id="rId202" Type="http://schemas.openxmlformats.org/officeDocument/2006/relationships/hyperlink" Target="https://t.co/tGucCuNVJx" TargetMode="External" /><Relationship Id="rId203" Type="http://schemas.openxmlformats.org/officeDocument/2006/relationships/hyperlink" Target="https://t.co/YAB3eMIrMR" TargetMode="External" /><Relationship Id="rId204" Type="http://schemas.openxmlformats.org/officeDocument/2006/relationships/hyperlink" Target="http://www.sice.indiana.edu/" TargetMode="External" /><Relationship Id="rId205" Type="http://schemas.openxmlformats.org/officeDocument/2006/relationships/hyperlink" Target="https://pbs.twimg.com/profile_banners/23348794/1540536665" TargetMode="External" /><Relationship Id="rId206" Type="http://schemas.openxmlformats.org/officeDocument/2006/relationships/hyperlink" Target="https://pbs.twimg.com/profile_banners/49567644/1398773621" TargetMode="External" /><Relationship Id="rId207" Type="http://schemas.openxmlformats.org/officeDocument/2006/relationships/hyperlink" Target="https://pbs.twimg.com/profile_banners/103989154/1439982703" TargetMode="External" /><Relationship Id="rId208" Type="http://schemas.openxmlformats.org/officeDocument/2006/relationships/hyperlink" Target="https://pbs.twimg.com/profile_banners/2329657867/1401928922" TargetMode="External" /><Relationship Id="rId209" Type="http://schemas.openxmlformats.org/officeDocument/2006/relationships/hyperlink" Target="https://pbs.twimg.com/profile_banners/1711281463/1524887721" TargetMode="External" /><Relationship Id="rId210" Type="http://schemas.openxmlformats.org/officeDocument/2006/relationships/hyperlink" Target="https://pbs.twimg.com/profile_banners/2919151/1450627255" TargetMode="External" /><Relationship Id="rId211" Type="http://schemas.openxmlformats.org/officeDocument/2006/relationships/hyperlink" Target="https://pbs.twimg.com/profile_banners/145554242/1352730315" TargetMode="External" /><Relationship Id="rId212" Type="http://schemas.openxmlformats.org/officeDocument/2006/relationships/hyperlink" Target="https://pbs.twimg.com/profile_banners/78688499/1404978889" TargetMode="External" /><Relationship Id="rId213" Type="http://schemas.openxmlformats.org/officeDocument/2006/relationships/hyperlink" Target="https://pbs.twimg.com/profile_banners/114563183/1524046190" TargetMode="External" /><Relationship Id="rId214" Type="http://schemas.openxmlformats.org/officeDocument/2006/relationships/hyperlink" Target="https://pbs.twimg.com/profile_banners/607555653/1364830469" TargetMode="External" /><Relationship Id="rId215" Type="http://schemas.openxmlformats.org/officeDocument/2006/relationships/hyperlink" Target="https://pbs.twimg.com/profile_banners/75913/1548711046" TargetMode="External" /><Relationship Id="rId216" Type="http://schemas.openxmlformats.org/officeDocument/2006/relationships/hyperlink" Target="https://pbs.twimg.com/profile_banners/313813951/1398178043" TargetMode="External" /><Relationship Id="rId217" Type="http://schemas.openxmlformats.org/officeDocument/2006/relationships/hyperlink" Target="https://pbs.twimg.com/profile_banners/313810815/1362573858" TargetMode="External" /><Relationship Id="rId218" Type="http://schemas.openxmlformats.org/officeDocument/2006/relationships/hyperlink" Target="https://pbs.twimg.com/profile_banners/360159584/1529261450" TargetMode="External" /><Relationship Id="rId219" Type="http://schemas.openxmlformats.org/officeDocument/2006/relationships/hyperlink" Target="https://pbs.twimg.com/profile_banners/1006490087985696773/1537077475" TargetMode="External" /><Relationship Id="rId220" Type="http://schemas.openxmlformats.org/officeDocument/2006/relationships/hyperlink" Target="https://pbs.twimg.com/profile_banners/15219932/1547293119" TargetMode="External" /><Relationship Id="rId221" Type="http://schemas.openxmlformats.org/officeDocument/2006/relationships/hyperlink" Target="https://pbs.twimg.com/profile_banners/10313732/1398210498" TargetMode="External" /><Relationship Id="rId222" Type="http://schemas.openxmlformats.org/officeDocument/2006/relationships/hyperlink" Target="https://pbs.twimg.com/profile_banners/449860542/1543839359" TargetMode="External" /><Relationship Id="rId223" Type="http://schemas.openxmlformats.org/officeDocument/2006/relationships/hyperlink" Target="https://pbs.twimg.com/profile_banners/167779084/1491471149" TargetMode="External" /><Relationship Id="rId224" Type="http://schemas.openxmlformats.org/officeDocument/2006/relationships/hyperlink" Target="https://pbs.twimg.com/profile_banners/2535090752/1521245393" TargetMode="External" /><Relationship Id="rId225" Type="http://schemas.openxmlformats.org/officeDocument/2006/relationships/hyperlink" Target="https://pbs.twimg.com/profile_banners/705936112754163712/1497590400" TargetMode="External" /><Relationship Id="rId226" Type="http://schemas.openxmlformats.org/officeDocument/2006/relationships/hyperlink" Target="https://pbs.twimg.com/profile_banners/48216244/1545200336" TargetMode="External" /><Relationship Id="rId227" Type="http://schemas.openxmlformats.org/officeDocument/2006/relationships/hyperlink" Target="https://pbs.twimg.com/profile_banners/886595471937912832/1544791032" TargetMode="External" /><Relationship Id="rId228" Type="http://schemas.openxmlformats.org/officeDocument/2006/relationships/hyperlink" Target="https://pbs.twimg.com/profile_banners/2861575597/1535884943" TargetMode="External" /><Relationship Id="rId229" Type="http://schemas.openxmlformats.org/officeDocument/2006/relationships/hyperlink" Target="https://pbs.twimg.com/profile_banners/291240082/1481370112" TargetMode="External" /><Relationship Id="rId230" Type="http://schemas.openxmlformats.org/officeDocument/2006/relationships/hyperlink" Target="https://pbs.twimg.com/profile_banners/2250042002/1538254838" TargetMode="External" /><Relationship Id="rId231" Type="http://schemas.openxmlformats.org/officeDocument/2006/relationships/hyperlink" Target="https://pbs.twimg.com/profile_banners/943797050931429376/1522593153" TargetMode="External" /><Relationship Id="rId232" Type="http://schemas.openxmlformats.org/officeDocument/2006/relationships/hyperlink" Target="https://pbs.twimg.com/profile_banners/2911872042/1549669335" TargetMode="External" /><Relationship Id="rId233" Type="http://schemas.openxmlformats.org/officeDocument/2006/relationships/hyperlink" Target="https://pbs.twimg.com/profile_banners/1101503786/1467125607" TargetMode="External" /><Relationship Id="rId234" Type="http://schemas.openxmlformats.org/officeDocument/2006/relationships/hyperlink" Target="https://pbs.twimg.com/profile_banners/835741294798368769/1525438850" TargetMode="External" /><Relationship Id="rId235" Type="http://schemas.openxmlformats.org/officeDocument/2006/relationships/hyperlink" Target="https://pbs.twimg.com/profile_banners/1004363141566771200/1532923289" TargetMode="External" /><Relationship Id="rId236" Type="http://schemas.openxmlformats.org/officeDocument/2006/relationships/hyperlink" Target="https://pbs.twimg.com/profile_banners/541406359/1528215569" TargetMode="External" /><Relationship Id="rId237" Type="http://schemas.openxmlformats.org/officeDocument/2006/relationships/hyperlink" Target="https://pbs.twimg.com/profile_banners/771371091100971008/1489491616" TargetMode="External" /><Relationship Id="rId238" Type="http://schemas.openxmlformats.org/officeDocument/2006/relationships/hyperlink" Target="https://pbs.twimg.com/profile_banners/127225406/1478867741" TargetMode="External" /><Relationship Id="rId239" Type="http://schemas.openxmlformats.org/officeDocument/2006/relationships/hyperlink" Target="https://pbs.twimg.com/profile_banners/1012756756416434176/1542017727" TargetMode="External" /><Relationship Id="rId240" Type="http://schemas.openxmlformats.org/officeDocument/2006/relationships/hyperlink" Target="https://pbs.twimg.com/profile_banners/3299487511/1539787056" TargetMode="External" /><Relationship Id="rId241" Type="http://schemas.openxmlformats.org/officeDocument/2006/relationships/hyperlink" Target="https://pbs.twimg.com/profile_banners/1048085923638853632/1545208870" TargetMode="External" /><Relationship Id="rId242" Type="http://schemas.openxmlformats.org/officeDocument/2006/relationships/hyperlink" Target="https://pbs.twimg.com/profile_banners/2817261584/1526743956" TargetMode="External" /><Relationship Id="rId243" Type="http://schemas.openxmlformats.org/officeDocument/2006/relationships/hyperlink" Target="https://pbs.twimg.com/profile_banners/157581807/1544375799" TargetMode="External" /><Relationship Id="rId244" Type="http://schemas.openxmlformats.org/officeDocument/2006/relationships/hyperlink" Target="https://pbs.twimg.com/profile_banners/714071854713942016/1521194938" TargetMode="External" /><Relationship Id="rId245" Type="http://schemas.openxmlformats.org/officeDocument/2006/relationships/hyperlink" Target="https://pbs.twimg.com/profile_banners/1059240611235024896/1541383471" TargetMode="External" /><Relationship Id="rId246" Type="http://schemas.openxmlformats.org/officeDocument/2006/relationships/hyperlink" Target="https://pbs.twimg.com/profile_banners/398362405/1503841742" TargetMode="External" /><Relationship Id="rId247" Type="http://schemas.openxmlformats.org/officeDocument/2006/relationships/hyperlink" Target="https://pbs.twimg.com/profile_banners/943774802719866880/1542632330" TargetMode="External" /><Relationship Id="rId248" Type="http://schemas.openxmlformats.org/officeDocument/2006/relationships/hyperlink" Target="https://pbs.twimg.com/profile_banners/804636249499672576/1532706541" TargetMode="External" /><Relationship Id="rId249" Type="http://schemas.openxmlformats.org/officeDocument/2006/relationships/hyperlink" Target="https://pbs.twimg.com/profile_banners/736947080216772610/1538919467" TargetMode="External" /><Relationship Id="rId250" Type="http://schemas.openxmlformats.org/officeDocument/2006/relationships/hyperlink" Target="https://pbs.twimg.com/profile_banners/983355295320629248/1530364650" TargetMode="External" /><Relationship Id="rId251" Type="http://schemas.openxmlformats.org/officeDocument/2006/relationships/hyperlink" Target="https://pbs.twimg.com/profile_banners/1036970365740699651/1536072575" TargetMode="External" /><Relationship Id="rId252" Type="http://schemas.openxmlformats.org/officeDocument/2006/relationships/hyperlink" Target="https://pbs.twimg.com/profile_banners/1059574027604258816/1547478394" TargetMode="External" /><Relationship Id="rId253" Type="http://schemas.openxmlformats.org/officeDocument/2006/relationships/hyperlink" Target="https://pbs.twimg.com/profile_banners/54877073/1539911938" TargetMode="External" /><Relationship Id="rId254" Type="http://schemas.openxmlformats.org/officeDocument/2006/relationships/hyperlink" Target="https://pbs.twimg.com/profile_banners/771699841319727105/1539812924" TargetMode="External" /><Relationship Id="rId255" Type="http://schemas.openxmlformats.org/officeDocument/2006/relationships/hyperlink" Target="https://pbs.twimg.com/profile_banners/2600865139/1472230828" TargetMode="External" /><Relationship Id="rId256" Type="http://schemas.openxmlformats.org/officeDocument/2006/relationships/hyperlink" Target="https://pbs.twimg.com/profile_banners/3213150915/1531850694" TargetMode="External" /><Relationship Id="rId257" Type="http://schemas.openxmlformats.org/officeDocument/2006/relationships/hyperlink" Target="https://pbs.twimg.com/profile_banners/3231686066/1526484611" TargetMode="External" /><Relationship Id="rId258" Type="http://schemas.openxmlformats.org/officeDocument/2006/relationships/hyperlink" Target="https://pbs.twimg.com/profile_banners/144873413/1376587836" TargetMode="External" /><Relationship Id="rId259" Type="http://schemas.openxmlformats.org/officeDocument/2006/relationships/hyperlink" Target="https://pbs.twimg.com/profile_banners/896657951384940544/1529580504" TargetMode="External" /><Relationship Id="rId260" Type="http://schemas.openxmlformats.org/officeDocument/2006/relationships/hyperlink" Target="https://pbs.twimg.com/profile_banners/1580358092/1516723384" TargetMode="External" /><Relationship Id="rId261" Type="http://schemas.openxmlformats.org/officeDocument/2006/relationships/hyperlink" Target="https://pbs.twimg.com/profile_banners/151807455/1540048520" TargetMode="External" /><Relationship Id="rId262" Type="http://schemas.openxmlformats.org/officeDocument/2006/relationships/hyperlink" Target="https://pbs.twimg.com/profile_banners/4890149048/1547477576" TargetMode="External" /><Relationship Id="rId263" Type="http://schemas.openxmlformats.org/officeDocument/2006/relationships/hyperlink" Target="https://pbs.twimg.com/profile_banners/2332002271/1544944345" TargetMode="External" /><Relationship Id="rId264" Type="http://schemas.openxmlformats.org/officeDocument/2006/relationships/hyperlink" Target="https://pbs.twimg.com/profile_banners/705365093169541120/1548775299" TargetMode="External" /><Relationship Id="rId265" Type="http://schemas.openxmlformats.org/officeDocument/2006/relationships/hyperlink" Target="https://pbs.twimg.com/profile_banners/2219733152/1526211430" TargetMode="External" /><Relationship Id="rId266" Type="http://schemas.openxmlformats.org/officeDocument/2006/relationships/hyperlink" Target="https://pbs.twimg.com/profile_banners/977153121947275267/1540706340" TargetMode="External" /><Relationship Id="rId267" Type="http://schemas.openxmlformats.org/officeDocument/2006/relationships/hyperlink" Target="https://pbs.twimg.com/profile_banners/716689256958140416/1529115196" TargetMode="External" /><Relationship Id="rId268" Type="http://schemas.openxmlformats.org/officeDocument/2006/relationships/hyperlink" Target="https://pbs.twimg.com/profile_banners/549187575/1400294413" TargetMode="External" /><Relationship Id="rId269" Type="http://schemas.openxmlformats.org/officeDocument/2006/relationships/hyperlink" Target="https://pbs.twimg.com/profile_banners/2664834427/1523513461" TargetMode="External" /><Relationship Id="rId270" Type="http://schemas.openxmlformats.org/officeDocument/2006/relationships/hyperlink" Target="https://pbs.twimg.com/profile_banners/876612708665180160/1544534763" TargetMode="External" /><Relationship Id="rId271" Type="http://schemas.openxmlformats.org/officeDocument/2006/relationships/hyperlink" Target="https://pbs.twimg.com/profile_banners/936664328622686208/1512948285" TargetMode="External" /><Relationship Id="rId272" Type="http://schemas.openxmlformats.org/officeDocument/2006/relationships/hyperlink" Target="https://pbs.twimg.com/profile_banners/906128454529179648/1545634653" TargetMode="External" /><Relationship Id="rId273" Type="http://schemas.openxmlformats.org/officeDocument/2006/relationships/hyperlink" Target="https://pbs.twimg.com/profile_banners/165425706/1483353890" TargetMode="External" /><Relationship Id="rId274" Type="http://schemas.openxmlformats.org/officeDocument/2006/relationships/hyperlink" Target="https://pbs.twimg.com/profile_banners/143669316/1398178047" TargetMode="External" /><Relationship Id="rId275" Type="http://schemas.openxmlformats.org/officeDocument/2006/relationships/hyperlink" Target="https://pbs.twimg.com/profile_banners/942809420/1520771865" TargetMode="External" /><Relationship Id="rId276" Type="http://schemas.openxmlformats.org/officeDocument/2006/relationships/hyperlink" Target="https://pbs.twimg.com/profile_banners/911886370687160320/1542708173" TargetMode="External" /><Relationship Id="rId277" Type="http://schemas.openxmlformats.org/officeDocument/2006/relationships/hyperlink" Target="https://pbs.twimg.com/profile_banners/2549396382/1523621465" TargetMode="External" /><Relationship Id="rId278" Type="http://schemas.openxmlformats.org/officeDocument/2006/relationships/hyperlink" Target="https://pbs.twimg.com/profile_banners/791234312750313473/1495194792" TargetMode="External" /><Relationship Id="rId279" Type="http://schemas.openxmlformats.org/officeDocument/2006/relationships/hyperlink" Target="https://pbs.twimg.com/profile_banners/228036408/1435390490" TargetMode="External" /><Relationship Id="rId280" Type="http://schemas.openxmlformats.org/officeDocument/2006/relationships/hyperlink" Target="https://pbs.twimg.com/profile_banners/137581312/1445841462" TargetMode="External" /><Relationship Id="rId281" Type="http://schemas.openxmlformats.org/officeDocument/2006/relationships/hyperlink" Target="https://pbs.twimg.com/profile_banners/907541623/1452081675" TargetMode="External" /><Relationship Id="rId282" Type="http://schemas.openxmlformats.org/officeDocument/2006/relationships/hyperlink" Target="https://pbs.twimg.com/profile_banners/618057939/1481881493" TargetMode="External" /><Relationship Id="rId283" Type="http://schemas.openxmlformats.org/officeDocument/2006/relationships/hyperlink" Target="https://pbs.twimg.com/profile_banners/707133372343001088/1548227547" TargetMode="External" /><Relationship Id="rId284" Type="http://schemas.openxmlformats.org/officeDocument/2006/relationships/hyperlink" Target="https://pbs.twimg.com/profile_banners/150751035/1522520088" TargetMode="External" /><Relationship Id="rId285" Type="http://schemas.openxmlformats.org/officeDocument/2006/relationships/hyperlink" Target="https://pbs.twimg.com/profile_banners/735141960/1531680297" TargetMode="External" /><Relationship Id="rId286" Type="http://schemas.openxmlformats.org/officeDocument/2006/relationships/hyperlink" Target="https://pbs.twimg.com/profile_banners/1860388548/1505477923" TargetMode="External" /><Relationship Id="rId287" Type="http://schemas.openxmlformats.org/officeDocument/2006/relationships/hyperlink" Target="https://pbs.twimg.com/profile_banners/278026360/1534619829" TargetMode="External" /><Relationship Id="rId288" Type="http://schemas.openxmlformats.org/officeDocument/2006/relationships/hyperlink" Target="https://pbs.twimg.com/profile_banners/1034867675405549568/1544979150" TargetMode="External" /><Relationship Id="rId289" Type="http://schemas.openxmlformats.org/officeDocument/2006/relationships/hyperlink" Target="https://pbs.twimg.com/profile_banners/876096506821976064/1519235277" TargetMode="External" /><Relationship Id="rId290" Type="http://schemas.openxmlformats.org/officeDocument/2006/relationships/hyperlink" Target="https://pbs.twimg.com/profile_banners/776983348988092416/1517107944" TargetMode="External" /><Relationship Id="rId291" Type="http://schemas.openxmlformats.org/officeDocument/2006/relationships/hyperlink" Target="https://pbs.twimg.com/profile_banners/367714109/1538735012" TargetMode="External" /><Relationship Id="rId292" Type="http://schemas.openxmlformats.org/officeDocument/2006/relationships/hyperlink" Target="https://pbs.twimg.com/profile_banners/410356896/1463387062" TargetMode="External" /><Relationship Id="rId293" Type="http://schemas.openxmlformats.org/officeDocument/2006/relationships/hyperlink" Target="https://pbs.twimg.com/profile_banners/3299172241/1544187126" TargetMode="External" /><Relationship Id="rId294" Type="http://schemas.openxmlformats.org/officeDocument/2006/relationships/hyperlink" Target="https://pbs.twimg.com/profile_banners/145095309/1538560953" TargetMode="External" /><Relationship Id="rId295" Type="http://schemas.openxmlformats.org/officeDocument/2006/relationships/hyperlink" Target="https://pbs.twimg.com/profile_banners/764044676730986496/1535818549" TargetMode="External" /><Relationship Id="rId296" Type="http://schemas.openxmlformats.org/officeDocument/2006/relationships/hyperlink" Target="https://pbs.twimg.com/profile_banners/741365325652844544/1492911333" TargetMode="External" /><Relationship Id="rId297" Type="http://schemas.openxmlformats.org/officeDocument/2006/relationships/hyperlink" Target="https://pbs.twimg.com/profile_banners/708856679136235520/1505976417" TargetMode="External" /><Relationship Id="rId298" Type="http://schemas.openxmlformats.org/officeDocument/2006/relationships/hyperlink" Target="https://pbs.twimg.com/profile_banners/917004324722503680/1507557768" TargetMode="External" /><Relationship Id="rId299" Type="http://schemas.openxmlformats.org/officeDocument/2006/relationships/hyperlink" Target="https://pbs.twimg.com/profile_banners/731088063858769921/1516640627" TargetMode="External" /><Relationship Id="rId300" Type="http://schemas.openxmlformats.org/officeDocument/2006/relationships/hyperlink" Target="https://pbs.twimg.com/profile_banners/196832717/1479432936" TargetMode="External" /><Relationship Id="rId301" Type="http://schemas.openxmlformats.org/officeDocument/2006/relationships/hyperlink" Target="https://pbs.twimg.com/profile_banners/824486256486674432/1531496131" TargetMode="External" /><Relationship Id="rId302" Type="http://schemas.openxmlformats.org/officeDocument/2006/relationships/hyperlink" Target="https://pbs.twimg.com/profile_banners/949325965158567937/1539054786" TargetMode="External" /><Relationship Id="rId303" Type="http://schemas.openxmlformats.org/officeDocument/2006/relationships/hyperlink" Target="https://pbs.twimg.com/profile_banners/3998544860/1536412247" TargetMode="External" /><Relationship Id="rId304" Type="http://schemas.openxmlformats.org/officeDocument/2006/relationships/hyperlink" Target="https://pbs.twimg.com/profile_banners/3033794203/1544536764" TargetMode="External" /><Relationship Id="rId305" Type="http://schemas.openxmlformats.org/officeDocument/2006/relationships/hyperlink" Target="https://pbs.twimg.com/profile_banners/590694009/1537498376" TargetMode="External" /><Relationship Id="rId306" Type="http://schemas.openxmlformats.org/officeDocument/2006/relationships/hyperlink" Target="https://pbs.twimg.com/profile_banners/953103102/1361662246" TargetMode="External" /><Relationship Id="rId307" Type="http://schemas.openxmlformats.org/officeDocument/2006/relationships/hyperlink" Target="https://pbs.twimg.com/profile_banners/382023067/1498641284" TargetMode="External" /><Relationship Id="rId308" Type="http://schemas.openxmlformats.org/officeDocument/2006/relationships/hyperlink" Target="https://pbs.twimg.com/profile_banners/155725393/1350249101" TargetMode="External" /><Relationship Id="rId309" Type="http://schemas.openxmlformats.org/officeDocument/2006/relationships/hyperlink" Target="https://pbs.twimg.com/profile_banners/939607503805042689/1512855729" TargetMode="External" /><Relationship Id="rId310" Type="http://schemas.openxmlformats.org/officeDocument/2006/relationships/hyperlink" Target="https://pbs.twimg.com/profile_banners/1503415327/1506122204" TargetMode="External" /><Relationship Id="rId311" Type="http://schemas.openxmlformats.org/officeDocument/2006/relationships/hyperlink" Target="https://pbs.twimg.com/profile_banners/742956457277181952/1542436699" TargetMode="External" /><Relationship Id="rId312" Type="http://schemas.openxmlformats.org/officeDocument/2006/relationships/hyperlink" Target="https://pbs.twimg.com/profile_banners/4035847580/1532748861" TargetMode="External" /><Relationship Id="rId313" Type="http://schemas.openxmlformats.org/officeDocument/2006/relationships/hyperlink" Target="https://pbs.twimg.com/profile_banners/175311653/1535701157" TargetMode="External" /><Relationship Id="rId314" Type="http://schemas.openxmlformats.org/officeDocument/2006/relationships/hyperlink" Target="https://pbs.twimg.com/profile_banners/1374821550/1423410092" TargetMode="External" /><Relationship Id="rId315" Type="http://schemas.openxmlformats.org/officeDocument/2006/relationships/hyperlink" Target="https://pbs.twimg.com/profile_banners/812363924/1547923485" TargetMode="External" /><Relationship Id="rId316" Type="http://schemas.openxmlformats.org/officeDocument/2006/relationships/hyperlink" Target="https://pbs.twimg.com/profile_banners/860697518060978178/1541257231" TargetMode="External" /><Relationship Id="rId317" Type="http://schemas.openxmlformats.org/officeDocument/2006/relationships/hyperlink" Target="https://pbs.twimg.com/profile_banners/714838082030206976/1549191359" TargetMode="External" /><Relationship Id="rId318" Type="http://schemas.openxmlformats.org/officeDocument/2006/relationships/hyperlink" Target="https://pbs.twimg.com/profile_banners/773275999148515328/1529003027" TargetMode="External" /><Relationship Id="rId319" Type="http://schemas.openxmlformats.org/officeDocument/2006/relationships/hyperlink" Target="https://pbs.twimg.com/profile_banners/3219401521/1544759667" TargetMode="External" /><Relationship Id="rId320" Type="http://schemas.openxmlformats.org/officeDocument/2006/relationships/hyperlink" Target="https://pbs.twimg.com/profile_banners/3245834183/1548912683" TargetMode="External" /><Relationship Id="rId321" Type="http://schemas.openxmlformats.org/officeDocument/2006/relationships/hyperlink" Target="https://pbs.twimg.com/profile_banners/858677241865158656/1506815692" TargetMode="External" /><Relationship Id="rId322" Type="http://schemas.openxmlformats.org/officeDocument/2006/relationships/hyperlink" Target="https://pbs.twimg.com/profile_banners/155410105/1533311189" TargetMode="External" /><Relationship Id="rId323" Type="http://schemas.openxmlformats.org/officeDocument/2006/relationships/hyperlink" Target="https://pbs.twimg.com/profile_banners/855246186877378561/1541861793" TargetMode="External" /><Relationship Id="rId324" Type="http://schemas.openxmlformats.org/officeDocument/2006/relationships/hyperlink" Target="https://pbs.twimg.com/profile_banners/54167055/1538669619" TargetMode="External" /><Relationship Id="rId325" Type="http://schemas.openxmlformats.org/officeDocument/2006/relationships/hyperlink" Target="https://pbs.twimg.com/profile_banners/334478722/1545146457" TargetMode="External" /><Relationship Id="rId326" Type="http://schemas.openxmlformats.org/officeDocument/2006/relationships/hyperlink" Target="https://pbs.twimg.com/profile_banners/3382093460/1474602760" TargetMode="External" /><Relationship Id="rId327" Type="http://schemas.openxmlformats.org/officeDocument/2006/relationships/hyperlink" Target="https://pbs.twimg.com/profile_banners/4577118588/1520098856" TargetMode="External" /><Relationship Id="rId328" Type="http://schemas.openxmlformats.org/officeDocument/2006/relationships/hyperlink" Target="https://pbs.twimg.com/profile_banners/2323885153/1536101231" TargetMode="External" /><Relationship Id="rId329" Type="http://schemas.openxmlformats.org/officeDocument/2006/relationships/hyperlink" Target="https://pbs.twimg.com/profile_banners/1552970102/1543029441" TargetMode="External" /><Relationship Id="rId330" Type="http://schemas.openxmlformats.org/officeDocument/2006/relationships/hyperlink" Target="https://pbs.twimg.com/profile_banners/832811574/1539194022" TargetMode="External" /><Relationship Id="rId331" Type="http://schemas.openxmlformats.org/officeDocument/2006/relationships/hyperlink" Target="https://pbs.twimg.com/profile_banners/710862397733347328/1548266041" TargetMode="External" /><Relationship Id="rId332" Type="http://schemas.openxmlformats.org/officeDocument/2006/relationships/hyperlink" Target="https://pbs.twimg.com/profile_banners/900340590050656258/1546233953" TargetMode="External" /><Relationship Id="rId333" Type="http://schemas.openxmlformats.org/officeDocument/2006/relationships/hyperlink" Target="https://pbs.twimg.com/profile_banners/826836739700424704/1531543543" TargetMode="External" /><Relationship Id="rId334" Type="http://schemas.openxmlformats.org/officeDocument/2006/relationships/hyperlink" Target="https://pbs.twimg.com/profile_banners/612181579/1534953257" TargetMode="External" /><Relationship Id="rId335" Type="http://schemas.openxmlformats.org/officeDocument/2006/relationships/hyperlink" Target="https://pbs.twimg.com/profile_banners/599282937/1547087383" TargetMode="External" /><Relationship Id="rId336" Type="http://schemas.openxmlformats.org/officeDocument/2006/relationships/hyperlink" Target="https://pbs.twimg.com/profile_banners/950994905236566017/1545301621" TargetMode="External" /><Relationship Id="rId337" Type="http://schemas.openxmlformats.org/officeDocument/2006/relationships/hyperlink" Target="https://pbs.twimg.com/profile_banners/927583709678538752/1514806874" TargetMode="External" /><Relationship Id="rId338" Type="http://schemas.openxmlformats.org/officeDocument/2006/relationships/hyperlink" Target="https://pbs.twimg.com/profile_banners/3191709138/1536897905" TargetMode="External" /><Relationship Id="rId339" Type="http://schemas.openxmlformats.org/officeDocument/2006/relationships/hyperlink" Target="https://pbs.twimg.com/profile_banners/927726483795165185/1534753000" TargetMode="External" /><Relationship Id="rId340" Type="http://schemas.openxmlformats.org/officeDocument/2006/relationships/hyperlink" Target="https://pbs.twimg.com/profile_banners/2951841590/1541629824" TargetMode="External" /><Relationship Id="rId341" Type="http://schemas.openxmlformats.org/officeDocument/2006/relationships/hyperlink" Target="https://pbs.twimg.com/profile_banners/202138484/1531048234" TargetMode="External" /><Relationship Id="rId342" Type="http://schemas.openxmlformats.org/officeDocument/2006/relationships/hyperlink" Target="https://pbs.twimg.com/profile_banners/700917786525065216/1543673335" TargetMode="External" /><Relationship Id="rId343" Type="http://schemas.openxmlformats.org/officeDocument/2006/relationships/hyperlink" Target="https://pbs.twimg.com/profile_banners/977789866426511360/1540019403" TargetMode="External" /><Relationship Id="rId344" Type="http://schemas.openxmlformats.org/officeDocument/2006/relationships/hyperlink" Target="https://pbs.twimg.com/profile_banners/826109848081354752/1538639968" TargetMode="External" /><Relationship Id="rId345" Type="http://schemas.openxmlformats.org/officeDocument/2006/relationships/hyperlink" Target="https://pbs.twimg.com/profile_banners/74470265/1495980660" TargetMode="External" /><Relationship Id="rId346" Type="http://schemas.openxmlformats.org/officeDocument/2006/relationships/hyperlink" Target="https://pbs.twimg.com/profile_banners/607298338/1498320369" TargetMode="External" /><Relationship Id="rId347" Type="http://schemas.openxmlformats.org/officeDocument/2006/relationships/hyperlink" Target="https://pbs.twimg.com/profile_banners/1847166553/1505220653" TargetMode="External" /><Relationship Id="rId348" Type="http://schemas.openxmlformats.org/officeDocument/2006/relationships/hyperlink" Target="https://pbs.twimg.com/profile_banners/2956144928/1422264698" TargetMode="External" /><Relationship Id="rId349" Type="http://schemas.openxmlformats.org/officeDocument/2006/relationships/hyperlink" Target="https://pbs.twimg.com/profile_banners/1014070775383379968/1546353062" TargetMode="External" /><Relationship Id="rId350" Type="http://schemas.openxmlformats.org/officeDocument/2006/relationships/hyperlink" Target="https://pbs.twimg.com/profile_banners/2215319418/1497691041" TargetMode="External" /><Relationship Id="rId351" Type="http://schemas.openxmlformats.org/officeDocument/2006/relationships/hyperlink" Target="https://pbs.twimg.com/profile_banners/3248276041/1541091184" TargetMode="External" /><Relationship Id="rId352" Type="http://schemas.openxmlformats.org/officeDocument/2006/relationships/hyperlink" Target="https://pbs.twimg.com/profile_banners/992065118409142273/1545053849" TargetMode="External" /><Relationship Id="rId353" Type="http://schemas.openxmlformats.org/officeDocument/2006/relationships/hyperlink" Target="https://pbs.twimg.com/profile_banners/743944629511282689/1546344424" TargetMode="External" /><Relationship Id="rId354" Type="http://schemas.openxmlformats.org/officeDocument/2006/relationships/hyperlink" Target="https://pbs.twimg.com/profile_banners/1013429243760394240/1541967803" TargetMode="External" /><Relationship Id="rId355" Type="http://schemas.openxmlformats.org/officeDocument/2006/relationships/hyperlink" Target="https://pbs.twimg.com/profile_banners/872584785641717761/1529589950" TargetMode="External" /><Relationship Id="rId356" Type="http://schemas.openxmlformats.org/officeDocument/2006/relationships/hyperlink" Target="https://pbs.twimg.com/profile_banners/870253073796550656/1496322952" TargetMode="External" /><Relationship Id="rId357" Type="http://schemas.openxmlformats.org/officeDocument/2006/relationships/hyperlink" Target="https://pbs.twimg.com/profile_banners/348192116/1477934825" TargetMode="External" /><Relationship Id="rId358" Type="http://schemas.openxmlformats.org/officeDocument/2006/relationships/hyperlink" Target="https://pbs.twimg.com/profile_banners/108900861/1548420174" TargetMode="External" /><Relationship Id="rId359" Type="http://schemas.openxmlformats.org/officeDocument/2006/relationships/hyperlink" Target="https://pbs.twimg.com/profile_banners/3867715518/1518846478" TargetMode="External" /><Relationship Id="rId360" Type="http://schemas.openxmlformats.org/officeDocument/2006/relationships/hyperlink" Target="https://pbs.twimg.com/profile_banners/1725139010/1468345943" TargetMode="External" /><Relationship Id="rId361" Type="http://schemas.openxmlformats.org/officeDocument/2006/relationships/hyperlink" Target="https://pbs.twimg.com/profile_banners/795257605673209856/1533226134" TargetMode="External" /><Relationship Id="rId362" Type="http://schemas.openxmlformats.org/officeDocument/2006/relationships/hyperlink" Target="https://pbs.twimg.com/profile_banners/822767714280189953/1531944900" TargetMode="External" /><Relationship Id="rId363" Type="http://schemas.openxmlformats.org/officeDocument/2006/relationships/hyperlink" Target="https://pbs.twimg.com/profile_banners/897694253836644354/1546500781" TargetMode="External" /><Relationship Id="rId364" Type="http://schemas.openxmlformats.org/officeDocument/2006/relationships/hyperlink" Target="https://pbs.twimg.com/profile_banners/851598133335277568/1535396162" TargetMode="External" /><Relationship Id="rId365" Type="http://schemas.openxmlformats.org/officeDocument/2006/relationships/hyperlink" Target="https://pbs.twimg.com/profile_banners/789091759116607488/1480393072" TargetMode="External" /><Relationship Id="rId366" Type="http://schemas.openxmlformats.org/officeDocument/2006/relationships/hyperlink" Target="https://pbs.twimg.com/profile_banners/343421505/1494925854" TargetMode="External" /><Relationship Id="rId367" Type="http://schemas.openxmlformats.org/officeDocument/2006/relationships/hyperlink" Target="https://pbs.twimg.com/profile_banners/1879368626/1523613912" TargetMode="External" /><Relationship Id="rId368" Type="http://schemas.openxmlformats.org/officeDocument/2006/relationships/hyperlink" Target="https://pbs.twimg.com/profile_banners/826816323673927680/1534263077" TargetMode="External" /><Relationship Id="rId369" Type="http://schemas.openxmlformats.org/officeDocument/2006/relationships/hyperlink" Target="https://pbs.twimg.com/profile_banners/973533323321470978/1532966272" TargetMode="External" /><Relationship Id="rId370" Type="http://schemas.openxmlformats.org/officeDocument/2006/relationships/hyperlink" Target="https://pbs.twimg.com/profile_banners/749217036677451778/1512805592" TargetMode="External" /><Relationship Id="rId371" Type="http://schemas.openxmlformats.org/officeDocument/2006/relationships/hyperlink" Target="https://pbs.twimg.com/profile_banners/3237844044/1477241603" TargetMode="External" /><Relationship Id="rId372" Type="http://schemas.openxmlformats.org/officeDocument/2006/relationships/hyperlink" Target="https://pbs.twimg.com/profile_banners/742982952/1418917361" TargetMode="External" /><Relationship Id="rId373" Type="http://schemas.openxmlformats.org/officeDocument/2006/relationships/hyperlink" Target="https://pbs.twimg.com/profile_banners/5618162/1348870463" TargetMode="External" /><Relationship Id="rId374" Type="http://schemas.openxmlformats.org/officeDocument/2006/relationships/hyperlink" Target="https://pbs.twimg.com/profile_banners/1066035262512406531/1549806005" TargetMode="External" /><Relationship Id="rId375" Type="http://schemas.openxmlformats.org/officeDocument/2006/relationships/hyperlink" Target="https://pbs.twimg.com/profile_banners/13448172/1495678704" TargetMode="External" /><Relationship Id="rId376" Type="http://schemas.openxmlformats.org/officeDocument/2006/relationships/hyperlink" Target="https://pbs.twimg.com/profile_banners/18435292/1534960293" TargetMode="External" /><Relationship Id="rId377" Type="http://schemas.openxmlformats.org/officeDocument/2006/relationships/hyperlink" Target="https://pbs.twimg.com/profile_banners/164241783/1399927108" TargetMode="External" /><Relationship Id="rId378" Type="http://schemas.openxmlformats.org/officeDocument/2006/relationships/hyperlink" Target="https://pbs.twimg.com/profile_banners/2227822376/1480842153" TargetMode="External" /><Relationship Id="rId379" Type="http://schemas.openxmlformats.org/officeDocument/2006/relationships/hyperlink" Target="https://pbs.twimg.com/profile_banners/821654937851613186/1496264389" TargetMode="External" /><Relationship Id="rId380" Type="http://schemas.openxmlformats.org/officeDocument/2006/relationships/hyperlink" Target="https://pbs.twimg.com/profile_banners/3014393895/1423064281" TargetMode="External" /><Relationship Id="rId381" Type="http://schemas.openxmlformats.org/officeDocument/2006/relationships/hyperlink" Target="https://pbs.twimg.com/profile_banners/16507835/1507150169" TargetMode="External" /><Relationship Id="rId382" Type="http://schemas.openxmlformats.org/officeDocument/2006/relationships/hyperlink" Target="https://pbs.twimg.com/profile_banners/121881387/1428812985" TargetMode="External" /><Relationship Id="rId383" Type="http://schemas.openxmlformats.org/officeDocument/2006/relationships/hyperlink" Target="https://pbs.twimg.com/profile_banners/4282171/1530139016" TargetMode="External" /><Relationship Id="rId384" Type="http://schemas.openxmlformats.org/officeDocument/2006/relationships/hyperlink" Target="https://pbs.twimg.com/profile_banners/22073831/1549514120" TargetMode="External" /><Relationship Id="rId385" Type="http://schemas.openxmlformats.org/officeDocument/2006/relationships/hyperlink" Target="https://pbs.twimg.com/profile_banners/863612539/1401214382" TargetMode="External" /><Relationship Id="rId386" Type="http://schemas.openxmlformats.org/officeDocument/2006/relationships/hyperlink" Target="https://pbs.twimg.com/profile_banners/595164495/1411245170" TargetMode="External" /><Relationship Id="rId387" Type="http://schemas.openxmlformats.org/officeDocument/2006/relationships/hyperlink" Target="https://pbs.twimg.com/profile_banners/17580853/1513214779" TargetMode="External" /><Relationship Id="rId388" Type="http://schemas.openxmlformats.org/officeDocument/2006/relationships/hyperlink" Target="https://pbs.twimg.com/profile_banners/920491754/1421913572" TargetMode="External" /><Relationship Id="rId389" Type="http://schemas.openxmlformats.org/officeDocument/2006/relationships/hyperlink" Target="https://pbs.twimg.com/profile_banners/42632880/1401559739" TargetMode="External" /><Relationship Id="rId390" Type="http://schemas.openxmlformats.org/officeDocument/2006/relationships/hyperlink" Target="https://pbs.twimg.com/profile_banners/1344951/1547561262" TargetMode="External" /><Relationship Id="rId391" Type="http://schemas.openxmlformats.org/officeDocument/2006/relationships/hyperlink" Target="https://pbs.twimg.com/profile_banners/15104164/1348634413" TargetMode="External" /><Relationship Id="rId392" Type="http://schemas.openxmlformats.org/officeDocument/2006/relationships/hyperlink" Target="https://pbs.twimg.com/profile_banners/3353136183/1435758464" TargetMode="External" /><Relationship Id="rId393" Type="http://schemas.openxmlformats.org/officeDocument/2006/relationships/hyperlink" Target="https://pbs.twimg.com/profile_banners/123695829/1516700393" TargetMode="External" /><Relationship Id="rId394" Type="http://schemas.openxmlformats.org/officeDocument/2006/relationships/hyperlink" Target="https://pbs.twimg.com/profile_banners/1562961949/1542386723" TargetMode="External" /><Relationship Id="rId395" Type="http://schemas.openxmlformats.org/officeDocument/2006/relationships/hyperlink" Target="https://pbs.twimg.com/profile_banners/254497239/1530957351" TargetMode="External" /><Relationship Id="rId396" Type="http://schemas.openxmlformats.org/officeDocument/2006/relationships/hyperlink" Target="https://pbs.twimg.com/profile_banners/4619684853/1518265285" TargetMode="External" /><Relationship Id="rId397" Type="http://schemas.openxmlformats.org/officeDocument/2006/relationships/hyperlink" Target="https://pbs.twimg.com/profile_banners/4646611941/1451421869" TargetMode="External" /><Relationship Id="rId398" Type="http://schemas.openxmlformats.org/officeDocument/2006/relationships/hyperlink" Target="https://pbs.twimg.com/profile_banners/2249045844/1526913741" TargetMode="External" /><Relationship Id="rId399" Type="http://schemas.openxmlformats.org/officeDocument/2006/relationships/hyperlink" Target="https://pbs.twimg.com/profile_banners/157012781/1411951078" TargetMode="External" /><Relationship Id="rId400" Type="http://schemas.openxmlformats.org/officeDocument/2006/relationships/hyperlink" Target="https://pbs.twimg.com/profile_banners/1137408992/1490909647" TargetMode="External" /><Relationship Id="rId401" Type="http://schemas.openxmlformats.org/officeDocument/2006/relationships/hyperlink" Target="https://pbs.twimg.com/profile_banners/722868640819728384/1544513727" TargetMode="External" /><Relationship Id="rId402" Type="http://schemas.openxmlformats.org/officeDocument/2006/relationships/hyperlink" Target="https://pbs.twimg.com/profile_banners/346257872/1540505971" TargetMode="External" /><Relationship Id="rId403" Type="http://schemas.openxmlformats.org/officeDocument/2006/relationships/hyperlink" Target="https://pbs.twimg.com/profile_banners/956555346/1461927763" TargetMode="External" /><Relationship Id="rId404" Type="http://schemas.openxmlformats.org/officeDocument/2006/relationships/hyperlink" Target="https://pbs.twimg.com/profile_banners/213728429/1398267208" TargetMode="External" /><Relationship Id="rId405" Type="http://schemas.openxmlformats.org/officeDocument/2006/relationships/hyperlink" Target="https://pbs.twimg.com/profile_banners/1308665366/1449615293" TargetMode="External" /><Relationship Id="rId406" Type="http://schemas.openxmlformats.org/officeDocument/2006/relationships/hyperlink" Target="https://pbs.twimg.com/profile_banners/862649978170245120/1506960090" TargetMode="External" /><Relationship Id="rId407" Type="http://schemas.openxmlformats.org/officeDocument/2006/relationships/hyperlink" Target="https://pbs.twimg.com/profile_banners/90873580/1398696510" TargetMode="External" /><Relationship Id="rId408" Type="http://schemas.openxmlformats.org/officeDocument/2006/relationships/hyperlink" Target="https://pbs.twimg.com/profile_banners/260971421/1505479254" TargetMode="External" /><Relationship Id="rId409" Type="http://schemas.openxmlformats.org/officeDocument/2006/relationships/hyperlink" Target="https://pbs.twimg.com/profile_banners/2625278321/1521059731" TargetMode="External" /><Relationship Id="rId410" Type="http://schemas.openxmlformats.org/officeDocument/2006/relationships/hyperlink" Target="https://pbs.twimg.com/profile_banners/72220010/1400435681" TargetMode="External" /><Relationship Id="rId411" Type="http://schemas.openxmlformats.org/officeDocument/2006/relationships/hyperlink" Target="https://pbs.twimg.com/profile_banners/330151669/1426399674" TargetMode="External" /><Relationship Id="rId412" Type="http://schemas.openxmlformats.org/officeDocument/2006/relationships/hyperlink" Target="https://pbs.twimg.com/profile_banners/138496297/1469741652" TargetMode="External" /><Relationship Id="rId413" Type="http://schemas.openxmlformats.org/officeDocument/2006/relationships/hyperlink" Target="https://pbs.twimg.com/profile_banners/90168897/1537235626" TargetMode="External" /><Relationship Id="rId414" Type="http://schemas.openxmlformats.org/officeDocument/2006/relationships/hyperlink" Target="https://pbs.twimg.com/profile_banners/97840123/1398227201" TargetMode="External" /><Relationship Id="rId415" Type="http://schemas.openxmlformats.org/officeDocument/2006/relationships/hyperlink" Target="https://pbs.twimg.com/profile_banners/16629994/1349830806" TargetMode="External" /><Relationship Id="rId416" Type="http://schemas.openxmlformats.org/officeDocument/2006/relationships/hyperlink" Target="https://pbs.twimg.com/profile_banners/15002894/1398796926" TargetMode="External" /><Relationship Id="rId417" Type="http://schemas.openxmlformats.org/officeDocument/2006/relationships/hyperlink" Target="https://pbs.twimg.com/profile_banners/11985982/1401891622" TargetMode="External" /><Relationship Id="rId418" Type="http://schemas.openxmlformats.org/officeDocument/2006/relationships/hyperlink" Target="https://pbs.twimg.com/profile_banners/892497545934589952/1503318374" TargetMode="External" /><Relationship Id="rId419" Type="http://schemas.openxmlformats.org/officeDocument/2006/relationships/hyperlink" Target="https://pbs.twimg.com/profile_banners/1112296472/1541422921" TargetMode="External" /><Relationship Id="rId420" Type="http://schemas.openxmlformats.org/officeDocument/2006/relationships/hyperlink" Target="https://pbs.twimg.com/profile_banners/705443743726505984/1463743808" TargetMode="External" /><Relationship Id="rId421" Type="http://schemas.openxmlformats.org/officeDocument/2006/relationships/hyperlink" Target="https://pbs.twimg.com/profile_banners/44336748/1360069269" TargetMode="External" /><Relationship Id="rId422" Type="http://schemas.openxmlformats.org/officeDocument/2006/relationships/hyperlink" Target="https://pbs.twimg.com/profile_banners/772557411177623552/1539536583" TargetMode="External" /><Relationship Id="rId423" Type="http://schemas.openxmlformats.org/officeDocument/2006/relationships/hyperlink" Target="https://pbs.twimg.com/profile_banners/850892377627742209/1505099892" TargetMode="External" /><Relationship Id="rId424" Type="http://schemas.openxmlformats.org/officeDocument/2006/relationships/hyperlink" Target="https://pbs.twimg.com/profile_banners/881336677138128897/1547280500" TargetMode="External" /><Relationship Id="rId425" Type="http://schemas.openxmlformats.org/officeDocument/2006/relationships/hyperlink" Target="https://pbs.twimg.com/profile_banners/264689972/1545613314" TargetMode="External" /><Relationship Id="rId426" Type="http://schemas.openxmlformats.org/officeDocument/2006/relationships/hyperlink" Target="https://pbs.twimg.com/profile_banners/34721078/1449159311" TargetMode="External" /><Relationship Id="rId427" Type="http://schemas.openxmlformats.org/officeDocument/2006/relationships/hyperlink" Target="https://pbs.twimg.com/profile_banners/382393/1398264803" TargetMode="External" /><Relationship Id="rId428" Type="http://schemas.openxmlformats.org/officeDocument/2006/relationships/hyperlink" Target="https://pbs.twimg.com/profile_banners/363200844/1460575773" TargetMode="External" /><Relationship Id="rId429" Type="http://schemas.openxmlformats.org/officeDocument/2006/relationships/hyperlink" Target="https://pbs.twimg.com/profile_banners/751734284092792832/1468206938" TargetMode="External" /><Relationship Id="rId430" Type="http://schemas.openxmlformats.org/officeDocument/2006/relationships/hyperlink" Target="https://pbs.twimg.com/profile_banners/173795303/1541479053" TargetMode="External" /><Relationship Id="rId431" Type="http://schemas.openxmlformats.org/officeDocument/2006/relationships/hyperlink" Target="https://pbs.twimg.com/profile_banners/305469439/1401875951" TargetMode="External" /><Relationship Id="rId432" Type="http://schemas.openxmlformats.org/officeDocument/2006/relationships/hyperlink" Target="https://pbs.twimg.com/profile_banners/14826566/1497081239" TargetMode="External" /><Relationship Id="rId433" Type="http://schemas.openxmlformats.org/officeDocument/2006/relationships/hyperlink" Target="https://pbs.twimg.com/profile_banners/34570530/1540982956" TargetMode="External" /><Relationship Id="rId434" Type="http://schemas.openxmlformats.org/officeDocument/2006/relationships/hyperlink" Target="https://pbs.twimg.com/profile_banners/1493423918/1402073522" TargetMode="External" /><Relationship Id="rId435" Type="http://schemas.openxmlformats.org/officeDocument/2006/relationships/hyperlink" Target="https://pbs.twimg.com/profile_banners/22826489/1452665869" TargetMode="External" /><Relationship Id="rId436" Type="http://schemas.openxmlformats.org/officeDocument/2006/relationships/hyperlink" Target="https://pbs.twimg.com/profile_banners/20371582/1526679100" TargetMode="External" /><Relationship Id="rId437" Type="http://schemas.openxmlformats.org/officeDocument/2006/relationships/hyperlink" Target="https://pbs.twimg.com/profile_banners/614713707/1539137045" TargetMode="External" /><Relationship Id="rId438" Type="http://schemas.openxmlformats.org/officeDocument/2006/relationships/hyperlink" Target="https://pbs.twimg.com/profile_banners/20230682/1381958974" TargetMode="External" /><Relationship Id="rId439" Type="http://schemas.openxmlformats.org/officeDocument/2006/relationships/hyperlink" Target="https://pbs.twimg.com/profile_banners/15045590/1399180125" TargetMode="External" /><Relationship Id="rId440" Type="http://schemas.openxmlformats.org/officeDocument/2006/relationships/hyperlink" Target="https://pbs.twimg.com/profile_banners/784078/1519057732" TargetMode="External" /><Relationship Id="rId441" Type="http://schemas.openxmlformats.org/officeDocument/2006/relationships/hyperlink" Target="https://pbs.twimg.com/profile_banners/45511008/1467788494" TargetMode="External" /><Relationship Id="rId442" Type="http://schemas.openxmlformats.org/officeDocument/2006/relationships/hyperlink" Target="https://pbs.twimg.com/profile_banners/461230285/1546102630" TargetMode="External" /><Relationship Id="rId443" Type="http://schemas.openxmlformats.org/officeDocument/2006/relationships/hyperlink" Target="https://pbs.twimg.com/profile_banners/32973/1354557343" TargetMode="External" /><Relationship Id="rId444" Type="http://schemas.openxmlformats.org/officeDocument/2006/relationships/hyperlink" Target="https://pbs.twimg.com/profile_banners/1447077272/1543282347" TargetMode="External" /><Relationship Id="rId445" Type="http://schemas.openxmlformats.org/officeDocument/2006/relationships/hyperlink" Target="https://pbs.twimg.com/profile_banners/14648961/1438009833" TargetMode="External" /><Relationship Id="rId446" Type="http://schemas.openxmlformats.org/officeDocument/2006/relationships/hyperlink" Target="https://pbs.twimg.com/profile_banners/117777690/1506521898" TargetMode="External" /><Relationship Id="rId447" Type="http://schemas.openxmlformats.org/officeDocument/2006/relationships/hyperlink" Target="https://pbs.twimg.com/profile_banners/40305538/1504705880" TargetMode="External" /><Relationship Id="rId448" Type="http://schemas.openxmlformats.org/officeDocument/2006/relationships/hyperlink" Target="https://pbs.twimg.com/profile_banners/985830531366563840/1523875623" TargetMode="External" /><Relationship Id="rId449" Type="http://schemas.openxmlformats.org/officeDocument/2006/relationships/hyperlink" Target="https://pbs.twimg.com/profile_banners/1194033416/1525090532" TargetMode="External" /><Relationship Id="rId450" Type="http://schemas.openxmlformats.org/officeDocument/2006/relationships/hyperlink" Target="https://pbs.twimg.com/profile_banners/734482297/1510552870" TargetMode="External" /><Relationship Id="rId451" Type="http://schemas.openxmlformats.org/officeDocument/2006/relationships/hyperlink" Target="https://pbs.twimg.com/profile_banners/952442351905058816/1522977284" TargetMode="External" /><Relationship Id="rId452" Type="http://schemas.openxmlformats.org/officeDocument/2006/relationships/hyperlink" Target="https://pbs.twimg.com/profile_banners/839145824/1510174400" TargetMode="External" /><Relationship Id="rId453" Type="http://schemas.openxmlformats.org/officeDocument/2006/relationships/hyperlink" Target="https://pbs.twimg.com/profile_banners/16136933/1525621101" TargetMode="External" /><Relationship Id="rId454" Type="http://schemas.openxmlformats.org/officeDocument/2006/relationships/hyperlink" Target="https://pbs.twimg.com/profile_banners/77436536/1398287263" TargetMode="External" /><Relationship Id="rId455" Type="http://schemas.openxmlformats.org/officeDocument/2006/relationships/hyperlink" Target="https://pbs.twimg.com/profile_banners/14392797/1496200930" TargetMode="External" /><Relationship Id="rId456" Type="http://schemas.openxmlformats.org/officeDocument/2006/relationships/hyperlink" Target="https://pbs.twimg.com/profile_banners/3877821072/1530622665" TargetMode="External" /><Relationship Id="rId457" Type="http://schemas.openxmlformats.org/officeDocument/2006/relationships/hyperlink" Target="https://pbs.twimg.com/profile_banners/1065001284699340801/1542753766" TargetMode="External" /><Relationship Id="rId458" Type="http://schemas.openxmlformats.org/officeDocument/2006/relationships/hyperlink" Target="https://pbs.twimg.com/profile_banners/14859445/1406242123" TargetMode="External" /><Relationship Id="rId459" Type="http://schemas.openxmlformats.org/officeDocument/2006/relationships/hyperlink" Target="https://pbs.twimg.com/profile_banners/1501471/1398440990" TargetMode="External" /><Relationship Id="rId460" Type="http://schemas.openxmlformats.org/officeDocument/2006/relationships/hyperlink" Target="https://pbs.twimg.com/profile_banners/571202103/1549303184" TargetMode="External" /><Relationship Id="rId461" Type="http://schemas.openxmlformats.org/officeDocument/2006/relationships/hyperlink" Target="https://pbs.twimg.com/profile_banners/305964511/1547522673" TargetMode="External" /><Relationship Id="rId462" Type="http://schemas.openxmlformats.org/officeDocument/2006/relationships/hyperlink" Target="https://pbs.twimg.com/profile_banners/11223812/1474948104" TargetMode="External" /><Relationship Id="rId463" Type="http://schemas.openxmlformats.org/officeDocument/2006/relationships/hyperlink" Target="https://pbs.twimg.com/profile_banners/870038078466834432/1536269916" TargetMode="External" /><Relationship Id="rId464" Type="http://schemas.openxmlformats.org/officeDocument/2006/relationships/hyperlink" Target="https://pbs.twimg.com/profile_banners/213360204/1536808637" TargetMode="External" /><Relationship Id="rId465" Type="http://schemas.openxmlformats.org/officeDocument/2006/relationships/hyperlink" Target="https://pbs.twimg.com/profile_banners/3214630234/1485354114" TargetMode="External" /><Relationship Id="rId466" Type="http://schemas.openxmlformats.org/officeDocument/2006/relationships/hyperlink" Target="https://pbs.twimg.com/profile_banners/2393475218/1541880323" TargetMode="External" /><Relationship Id="rId467" Type="http://schemas.openxmlformats.org/officeDocument/2006/relationships/hyperlink" Target="https://pbs.twimg.com/profile_banners/130206145/1348057246" TargetMode="External" /><Relationship Id="rId468" Type="http://schemas.openxmlformats.org/officeDocument/2006/relationships/hyperlink" Target="https://pbs.twimg.com/profile_banners/1085703505262698496/1547687296" TargetMode="External" /><Relationship Id="rId469" Type="http://schemas.openxmlformats.org/officeDocument/2006/relationships/hyperlink" Target="https://pbs.twimg.com/profile_banners/1411638948/1474410038" TargetMode="External" /><Relationship Id="rId470" Type="http://schemas.openxmlformats.org/officeDocument/2006/relationships/hyperlink" Target="https://pbs.twimg.com/profile_banners/1033324014373154816/1540436047" TargetMode="External" /><Relationship Id="rId471" Type="http://schemas.openxmlformats.org/officeDocument/2006/relationships/hyperlink" Target="https://pbs.twimg.com/profile_banners/985178283007504389/1533014012" TargetMode="External" /><Relationship Id="rId472" Type="http://schemas.openxmlformats.org/officeDocument/2006/relationships/hyperlink" Target="https://pbs.twimg.com/profile_banners/37213193/1491675289" TargetMode="External" /><Relationship Id="rId473" Type="http://schemas.openxmlformats.org/officeDocument/2006/relationships/hyperlink" Target="https://pbs.twimg.com/profile_banners/2584784815/1458868264" TargetMode="External" /><Relationship Id="rId474" Type="http://schemas.openxmlformats.org/officeDocument/2006/relationships/hyperlink" Target="https://pbs.twimg.com/profile_banners/2387746514/1546466127" TargetMode="External" /><Relationship Id="rId475" Type="http://schemas.openxmlformats.org/officeDocument/2006/relationships/hyperlink" Target="https://pbs.twimg.com/profile_banners/243586130/1347982158" TargetMode="External" /><Relationship Id="rId476" Type="http://schemas.openxmlformats.org/officeDocument/2006/relationships/hyperlink" Target="https://pbs.twimg.com/profile_banners/14253694/1488374154" TargetMode="External" /><Relationship Id="rId477" Type="http://schemas.openxmlformats.org/officeDocument/2006/relationships/hyperlink" Target="https://pbs.twimg.com/profile_banners/25929101/1545030805" TargetMode="External" /><Relationship Id="rId478" Type="http://schemas.openxmlformats.org/officeDocument/2006/relationships/hyperlink" Target="https://pbs.twimg.com/profile_banners/1340011/1356537549" TargetMode="External" /><Relationship Id="rId479" Type="http://schemas.openxmlformats.org/officeDocument/2006/relationships/hyperlink" Target="https://pbs.twimg.com/profile_banners/1855871/1523380398" TargetMode="External" /><Relationship Id="rId480" Type="http://schemas.openxmlformats.org/officeDocument/2006/relationships/hyperlink" Target="https://pbs.twimg.com/profile_banners/1050020449/1544579549" TargetMode="External" /><Relationship Id="rId481" Type="http://schemas.openxmlformats.org/officeDocument/2006/relationships/hyperlink" Target="https://pbs.twimg.com/profile_banners/194203770/1538232471" TargetMode="External" /><Relationship Id="rId482" Type="http://schemas.openxmlformats.org/officeDocument/2006/relationships/hyperlink" Target="https://pbs.twimg.com/profile_banners/573691525/1471856000" TargetMode="External" /><Relationship Id="rId483" Type="http://schemas.openxmlformats.org/officeDocument/2006/relationships/hyperlink" Target="https://pbs.twimg.com/profile_banners/847789794470105088/1490972943" TargetMode="External" /><Relationship Id="rId484" Type="http://schemas.openxmlformats.org/officeDocument/2006/relationships/hyperlink" Target="https://pbs.twimg.com/profile_banners/366661199/1401360058" TargetMode="External" /><Relationship Id="rId485" Type="http://schemas.openxmlformats.org/officeDocument/2006/relationships/hyperlink" Target="https://pbs.twimg.com/profile_banners/856593179419828230/1493817183" TargetMode="External" /><Relationship Id="rId486" Type="http://schemas.openxmlformats.org/officeDocument/2006/relationships/hyperlink" Target="https://pbs.twimg.com/profile_banners/75641981/1398338003" TargetMode="External" /><Relationship Id="rId487" Type="http://schemas.openxmlformats.org/officeDocument/2006/relationships/hyperlink" Target="https://pbs.twimg.com/profile_banners/105871629/1475453258" TargetMode="External" /><Relationship Id="rId488" Type="http://schemas.openxmlformats.org/officeDocument/2006/relationships/hyperlink" Target="https://pbs.twimg.com/profile_banners/4272310881/1525436688" TargetMode="External" /><Relationship Id="rId489" Type="http://schemas.openxmlformats.org/officeDocument/2006/relationships/hyperlink" Target="https://pbs.twimg.com/profile_banners/877812200056000513/1547846898" TargetMode="External" /><Relationship Id="rId490" Type="http://schemas.openxmlformats.org/officeDocument/2006/relationships/hyperlink" Target="https://pbs.twimg.com/profile_banners/555839290/1474455922" TargetMode="External" /><Relationship Id="rId491" Type="http://schemas.openxmlformats.org/officeDocument/2006/relationships/hyperlink" Target="https://pbs.twimg.com/profile_banners/217353107/1442828689" TargetMode="External" /><Relationship Id="rId492" Type="http://schemas.openxmlformats.org/officeDocument/2006/relationships/hyperlink" Target="https://pbs.twimg.com/profile_banners/1075355231058198528/1547349152" TargetMode="External" /><Relationship Id="rId493" Type="http://schemas.openxmlformats.org/officeDocument/2006/relationships/hyperlink" Target="https://pbs.twimg.com/profile_banners/773343421/1427134453" TargetMode="External" /><Relationship Id="rId494" Type="http://schemas.openxmlformats.org/officeDocument/2006/relationships/hyperlink" Target="https://pbs.twimg.com/profile_banners/17773446/1471163765" TargetMode="External" /><Relationship Id="rId495" Type="http://schemas.openxmlformats.org/officeDocument/2006/relationships/hyperlink" Target="https://pbs.twimg.com/profile_banners/750093/1471534066" TargetMode="External" /><Relationship Id="rId496" Type="http://schemas.openxmlformats.org/officeDocument/2006/relationships/hyperlink" Target="https://pbs.twimg.com/profile_banners/1155693566/1547598253" TargetMode="External" /><Relationship Id="rId497" Type="http://schemas.openxmlformats.org/officeDocument/2006/relationships/hyperlink" Target="https://pbs.twimg.com/profile_banners/951637830/1471049816" TargetMode="External" /><Relationship Id="rId498" Type="http://schemas.openxmlformats.org/officeDocument/2006/relationships/hyperlink" Target="https://pbs.twimg.com/profile_banners/2883827451/1548022055" TargetMode="External" /><Relationship Id="rId499" Type="http://schemas.openxmlformats.org/officeDocument/2006/relationships/hyperlink" Target="https://pbs.twimg.com/profile_banners/1063485977606406149/1542390016" TargetMode="External" /><Relationship Id="rId500" Type="http://schemas.openxmlformats.org/officeDocument/2006/relationships/hyperlink" Target="https://pbs.twimg.com/profile_banners/63734068/1493717421" TargetMode="External" /><Relationship Id="rId501" Type="http://schemas.openxmlformats.org/officeDocument/2006/relationships/hyperlink" Target="https://pbs.twimg.com/profile_banners/1316984629/1529522537" TargetMode="External" /><Relationship Id="rId502" Type="http://schemas.openxmlformats.org/officeDocument/2006/relationships/hyperlink" Target="https://pbs.twimg.com/profile_banners/380560534/1456935283" TargetMode="External" /><Relationship Id="rId503" Type="http://schemas.openxmlformats.org/officeDocument/2006/relationships/hyperlink" Target="https://pbs.twimg.com/profile_banners/756125371955867648/1480515727" TargetMode="External" /><Relationship Id="rId504" Type="http://schemas.openxmlformats.org/officeDocument/2006/relationships/hyperlink" Target="https://pbs.twimg.com/profile_banners/2348343486/1444893687" TargetMode="External" /><Relationship Id="rId505" Type="http://schemas.openxmlformats.org/officeDocument/2006/relationships/hyperlink" Target="https://pbs.twimg.com/profile_banners/131217939/1511337993" TargetMode="External" /><Relationship Id="rId506" Type="http://schemas.openxmlformats.org/officeDocument/2006/relationships/hyperlink" Target="https://pbs.twimg.com/profile_banners/3028524397/1467164357" TargetMode="External" /><Relationship Id="rId507" Type="http://schemas.openxmlformats.org/officeDocument/2006/relationships/hyperlink" Target="https://pbs.twimg.com/profile_banners/2717630279/1547643215" TargetMode="External" /><Relationship Id="rId508" Type="http://schemas.openxmlformats.org/officeDocument/2006/relationships/hyperlink" Target="https://pbs.twimg.com/profile_banners/306303285/1547044140" TargetMode="External" /><Relationship Id="rId509" Type="http://schemas.openxmlformats.org/officeDocument/2006/relationships/hyperlink" Target="https://pbs.twimg.com/profile_banners/988086969438818306/1524413687" TargetMode="External" /><Relationship Id="rId510" Type="http://schemas.openxmlformats.org/officeDocument/2006/relationships/hyperlink" Target="https://pbs.twimg.com/profile_banners/895581931974254592/1515059190" TargetMode="External" /><Relationship Id="rId511" Type="http://schemas.openxmlformats.org/officeDocument/2006/relationships/hyperlink" Target="https://pbs.twimg.com/profile_banners/290582982/1538850780" TargetMode="External" /><Relationship Id="rId512" Type="http://schemas.openxmlformats.org/officeDocument/2006/relationships/hyperlink" Target="https://pbs.twimg.com/profile_banners/547871798/1530969890" TargetMode="External" /><Relationship Id="rId513" Type="http://schemas.openxmlformats.org/officeDocument/2006/relationships/hyperlink" Target="https://pbs.twimg.com/profile_banners/1082060756122660864/1548032120" TargetMode="External" /><Relationship Id="rId514" Type="http://schemas.openxmlformats.org/officeDocument/2006/relationships/hyperlink" Target="https://pbs.twimg.com/profile_banners/9770992/1442600358" TargetMode="External" /><Relationship Id="rId515" Type="http://schemas.openxmlformats.org/officeDocument/2006/relationships/hyperlink" Target="https://pbs.twimg.com/profile_banners/137349966/1458316417" TargetMode="External" /><Relationship Id="rId516" Type="http://schemas.openxmlformats.org/officeDocument/2006/relationships/hyperlink" Target="https://pbs.twimg.com/profile_banners/1626302582/1540622300" TargetMode="External" /><Relationship Id="rId517" Type="http://schemas.openxmlformats.org/officeDocument/2006/relationships/hyperlink" Target="https://pbs.twimg.com/profile_banners/4503332541/1453068817" TargetMode="External" /><Relationship Id="rId518" Type="http://schemas.openxmlformats.org/officeDocument/2006/relationships/hyperlink" Target="http://abs.twimg.com/images/themes/theme5/bg.gif"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2/bg.gif"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4/bg.gif"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9/bg.gif"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5/bg.png" TargetMode="External" /><Relationship Id="rId536" Type="http://schemas.openxmlformats.org/officeDocument/2006/relationships/hyperlink" Target="http://abs.twimg.com/images/themes/theme5/bg.gif" TargetMode="External" /><Relationship Id="rId537" Type="http://schemas.openxmlformats.org/officeDocument/2006/relationships/hyperlink" Target="http://abs.twimg.com/images/themes/theme14/bg.gif" TargetMode="External" /><Relationship Id="rId538" Type="http://schemas.openxmlformats.org/officeDocument/2006/relationships/hyperlink" Target="http://abs.twimg.com/images/themes/theme18/bg.gif" TargetMode="External" /><Relationship Id="rId539" Type="http://schemas.openxmlformats.org/officeDocument/2006/relationships/hyperlink" Target="http://abs.twimg.com/images/themes/theme14/bg.gif" TargetMode="External" /><Relationship Id="rId540" Type="http://schemas.openxmlformats.org/officeDocument/2006/relationships/hyperlink" Target="http://abs.twimg.com/images/themes/theme10/bg.gif" TargetMode="External" /><Relationship Id="rId541" Type="http://schemas.openxmlformats.org/officeDocument/2006/relationships/hyperlink" Target="http://abs.twimg.com/images/themes/theme2/bg.gif"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4/bg.gif"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5/bg.gif" TargetMode="External" /><Relationship Id="rId554" Type="http://schemas.openxmlformats.org/officeDocument/2006/relationships/hyperlink" Target="http://abs.twimg.com/images/themes/theme18/bg.gif"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2/bg.gif"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3/bg.gif"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0/bg.gif"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7/bg.gif"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3/bg.gif"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13/bg.gif" TargetMode="External" /><Relationship Id="rId583" Type="http://schemas.openxmlformats.org/officeDocument/2006/relationships/hyperlink" Target="http://abs.twimg.com/images/themes/theme4/bg.gif" TargetMode="External" /><Relationship Id="rId584" Type="http://schemas.openxmlformats.org/officeDocument/2006/relationships/hyperlink" Target="http://abs.twimg.com/images/themes/theme7/bg.gif"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4/bg.gif"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3/bg.gif"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9/bg.gif"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0/bg.gif" TargetMode="External" /><Relationship Id="rId607" Type="http://schemas.openxmlformats.org/officeDocument/2006/relationships/hyperlink" Target="http://abs.twimg.com/images/themes/theme18/bg.gif" TargetMode="External" /><Relationship Id="rId608" Type="http://schemas.openxmlformats.org/officeDocument/2006/relationships/hyperlink" Target="http://abs.twimg.com/images/themes/theme17/bg.gif"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pbs.twimg.com/profile_background_images/683882793/06c91cf3bb302551e4fff3ef3be196ec.jpe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3/bg.gif"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8/bg.gif"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4/bg.gif"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14/bg.gif"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1/bg.png"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abs.twimg.com/images/themes/theme9/bg.gif"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5/bg.gif" TargetMode="External" /><Relationship Id="rId649" Type="http://schemas.openxmlformats.org/officeDocument/2006/relationships/hyperlink" Target="http://abs.twimg.com/images/themes/theme1/bg.png"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bg.png" TargetMode="External" /><Relationship Id="rId655" Type="http://schemas.openxmlformats.org/officeDocument/2006/relationships/hyperlink" Target="http://abs.twimg.com/images/themes/theme1/bg.png" TargetMode="External" /><Relationship Id="rId656" Type="http://schemas.openxmlformats.org/officeDocument/2006/relationships/hyperlink" Target="http://abs.twimg.com/images/themes/theme17/bg.gif" TargetMode="External" /><Relationship Id="rId657" Type="http://schemas.openxmlformats.org/officeDocument/2006/relationships/hyperlink" Target="http://abs.twimg.com/images/themes/theme6/bg.gif"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4/bg.gif" TargetMode="External" /><Relationship Id="rId664" Type="http://schemas.openxmlformats.org/officeDocument/2006/relationships/hyperlink" Target="http://abs.twimg.com/images/themes/theme1/bg.png"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1/bg.png"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5/bg.gif"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abs.twimg.com/images/themes/theme1/bg.png" TargetMode="External" /><Relationship Id="rId671" Type="http://schemas.openxmlformats.org/officeDocument/2006/relationships/hyperlink" Target="http://abs.twimg.com/images/themes/theme1/bg.png"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14/bg.gif"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bg.png" TargetMode="External" /><Relationship Id="rId677" Type="http://schemas.openxmlformats.org/officeDocument/2006/relationships/hyperlink" Target="http://abs.twimg.com/images/themes/theme1/bg.png" TargetMode="External" /><Relationship Id="rId678" Type="http://schemas.openxmlformats.org/officeDocument/2006/relationships/hyperlink" Target="http://abs.twimg.com/images/themes/theme1/bg.png"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10/bg.gif" TargetMode="External" /><Relationship Id="rId682" Type="http://schemas.openxmlformats.org/officeDocument/2006/relationships/hyperlink" Target="http://abs.twimg.com/images/themes/theme10/bg.gif" TargetMode="External" /><Relationship Id="rId683" Type="http://schemas.openxmlformats.org/officeDocument/2006/relationships/hyperlink" Target="http://abs.twimg.com/images/themes/theme7/bg.gif" TargetMode="External" /><Relationship Id="rId684" Type="http://schemas.openxmlformats.org/officeDocument/2006/relationships/hyperlink" Target="http://abs.twimg.com/images/themes/theme9/bg.gif" TargetMode="External" /><Relationship Id="rId685" Type="http://schemas.openxmlformats.org/officeDocument/2006/relationships/hyperlink" Target="http://abs.twimg.com/images/themes/theme1/bg.png" TargetMode="External" /><Relationship Id="rId686" Type="http://schemas.openxmlformats.org/officeDocument/2006/relationships/hyperlink" Target="http://abs.twimg.com/images/themes/theme1/bg.png"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3/bg.gif"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1/bg.png" TargetMode="External" /><Relationship Id="rId691" Type="http://schemas.openxmlformats.org/officeDocument/2006/relationships/hyperlink" Target="http://abs.twimg.com/images/themes/theme1/bg.png"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1/bg.png" TargetMode="External" /><Relationship Id="rId694" Type="http://schemas.openxmlformats.org/officeDocument/2006/relationships/hyperlink" Target="http://abs.twimg.com/images/themes/theme1/bg.png" TargetMode="External" /><Relationship Id="rId695" Type="http://schemas.openxmlformats.org/officeDocument/2006/relationships/hyperlink" Target="http://abs.twimg.com/images/themes/theme15/bg.png" TargetMode="External" /><Relationship Id="rId696" Type="http://schemas.openxmlformats.org/officeDocument/2006/relationships/hyperlink" Target="http://abs.twimg.com/images/themes/theme1/bg.png" TargetMode="External" /><Relationship Id="rId697" Type="http://schemas.openxmlformats.org/officeDocument/2006/relationships/hyperlink" Target="http://abs.twimg.com/images/themes/theme14/bg.gif" TargetMode="External" /><Relationship Id="rId698" Type="http://schemas.openxmlformats.org/officeDocument/2006/relationships/hyperlink" Target="http://abs.twimg.com/images/themes/theme1/bg.png" TargetMode="External" /><Relationship Id="rId699" Type="http://schemas.openxmlformats.org/officeDocument/2006/relationships/hyperlink" Target="http://abs.twimg.com/images/themes/theme1/bg.png" TargetMode="External" /><Relationship Id="rId700" Type="http://schemas.openxmlformats.org/officeDocument/2006/relationships/hyperlink" Target="http://abs.twimg.com/images/themes/theme1/bg.png" TargetMode="External" /><Relationship Id="rId701" Type="http://schemas.openxmlformats.org/officeDocument/2006/relationships/hyperlink" Target="http://abs.twimg.com/images/themes/theme1/bg.png" TargetMode="External" /><Relationship Id="rId702" Type="http://schemas.openxmlformats.org/officeDocument/2006/relationships/hyperlink" Target="http://abs.twimg.com/images/themes/theme5/bg.gif" TargetMode="External" /><Relationship Id="rId703" Type="http://schemas.openxmlformats.org/officeDocument/2006/relationships/hyperlink" Target="http://abs.twimg.com/images/themes/theme19/bg.gif" TargetMode="External" /><Relationship Id="rId704" Type="http://schemas.openxmlformats.org/officeDocument/2006/relationships/hyperlink" Target="http://abs.twimg.com/images/themes/theme14/bg.gif" TargetMode="External" /><Relationship Id="rId705" Type="http://schemas.openxmlformats.org/officeDocument/2006/relationships/hyperlink" Target="http://abs.twimg.com/images/themes/theme1/bg.png" TargetMode="External" /><Relationship Id="rId706" Type="http://schemas.openxmlformats.org/officeDocument/2006/relationships/hyperlink" Target="http://abs.twimg.com/images/themes/theme15/bg.png" TargetMode="External" /><Relationship Id="rId707" Type="http://schemas.openxmlformats.org/officeDocument/2006/relationships/hyperlink" Target="http://abs.twimg.com/images/themes/theme1/bg.png" TargetMode="External" /><Relationship Id="rId708" Type="http://schemas.openxmlformats.org/officeDocument/2006/relationships/hyperlink" Target="http://abs.twimg.com/images/themes/theme5/bg.gif" TargetMode="External" /><Relationship Id="rId709" Type="http://schemas.openxmlformats.org/officeDocument/2006/relationships/hyperlink" Target="http://abs.twimg.com/images/themes/theme1/bg.png" TargetMode="External" /><Relationship Id="rId710" Type="http://schemas.openxmlformats.org/officeDocument/2006/relationships/hyperlink" Target="http://abs.twimg.com/images/themes/theme1/bg.png" TargetMode="External" /><Relationship Id="rId711" Type="http://schemas.openxmlformats.org/officeDocument/2006/relationships/hyperlink" Target="http://abs.twimg.com/images/themes/theme1/bg.png" TargetMode="External" /><Relationship Id="rId712" Type="http://schemas.openxmlformats.org/officeDocument/2006/relationships/hyperlink" Target="http://abs.twimg.com/images/themes/theme1/bg.png" TargetMode="External" /><Relationship Id="rId713" Type="http://schemas.openxmlformats.org/officeDocument/2006/relationships/hyperlink" Target="http://abs.twimg.com/images/themes/theme1/bg.png" TargetMode="External" /><Relationship Id="rId714" Type="http://schemas.openxmlformats.org/officeDocument/2006/relationships/hyperlink" Target="http://abs.twimg.com/images/themes/theme1/bg.png" TargetMode="External" /><Relationship Id="rId715" Type="http://schemas.openxmlformats.org/officeDocument/2006/relationships/hyperlink" Target="http://abs.twimg.com/images/themes/theme1/bg.png" TargetMode="External" /><Relationship Id="rId716" Type="http://schemas.openxmlformats.org/officeDocument/2006/relationships/hyperlink" Target="http://abs.twimg.com/images/themes/theme4/bg.gif" TargetMode="External" /><Relationship Id="rId717" Type="http://schemas.openxmlformats.org/officeDocument/2006/relationships/hyperlink" Target="http://abs.twimg.com/images/themes/theme1/bg.png" TargetMode="External" /><Relationship Id="rId718" Type="http://schemas.openxmlformats.org/officeDocument/2006/relationships/hyperlink" Target="http://abs.twimg.com/images/themes/theme6/bg.gif" TargetMode="External" /><Relationship Id="rId719" Type="http://schemas.openxmlformats.org/officeDocument/2006/relationships/hyperlink" Target="http://abs.twimg.com/images/themes/theme6/bg.gif" TargetMode="External" /><Relationship Id="rId720" Type="http://schemas.openxmlformats.org/officeDocument/2006/relationships/hyperlink" Target="http://abs.twimg.com/images/themes/theme1/bg.png" TargetMode="External" /><Relationship Id="rId721" Type="http://schemas.openxmlformats.org/officeDocument/2006/relationships/hyperlink" Target="http://abs.twimg.com/images/themes/theme1/bg.png" TargetMode="External" /><Relationship Id="rId722" Type="http://schemas.openxmlformats.org/officeDocument/2006/relationships/hyperlink" Target="http://abs.twimg.com/images/themes/theme1/bg.png" TargetMode="External" /><Relationship Id="rId723" Type="http://schemas.openxmlformats.org/officeDocument/2006/relationships/hyperlink" Target="http://abs.twimg.com/images/themes/theme16/bg.gif" TargetMode="External" /><Relationship Id="rId724" Type="http://schemas.openxmlformats.org/officeDocument/2006/relationships/hyperlink" Target="http://abs.twimg.com/images/themes/theme15/bg.png" TargetMode="External" /><Relationship Id="rId725" Type="http://schemas.openxmlformats.org/officeDocument/2006/relationships/hyperlink" Target="http://abs.twimg.com/images/themes/theme4/bg.gif" TargetMode="External" /><Relationship Id="rId726" Type="http://schemas.openxmlformats.org/officeDocument/2006/relationships/hyperlink" Target="http://abs.twimg.com/images/themes/theme1/bg.png" TargetMode="External" /><Relationship Id="rId727" Type="http://schemas.openxmlformats.org/officeDocument/2006/relationships/hyperlink" Target="http://abs.twimg.com/images/themes/theme1/bg.png" TargetMode="External" /><Relationship Id="rId728" Type="http://schemas.openxmlformats.org/officeDocument/2006/relationships/hyperlink" Target="http://abs.twimg.com/images/themes/theme1/bg.png" TargetMode="External" /><Relationship Id="rId729" Type="http://schemas.openxmlformats.org/officeDocument/2006/relationships/hyperlink" Target="http://abs.twimg.com/images/themes/theme1/bg.png" TargetMode="External" /><Relationship Id="rId730" Type="http://schemas.openxmlformats.org/officeDocument/2006/relationships/hyperlink" Target="http://abs.twimg.com/images/themes/theme13/bg.gif" TargetMode="External" /><Relationship Id="rId731" Type="http://schemas.openxmlformats.org/officeDocument/2006/relationships/hyperlink" Target="http://abs.twimg.com/images/themes/theme1/bg.png" TargetMode="External" /><Relationship Id="rId732" Type="http://schemas.openxmlformats.org/officeDocument/2006/relationships/hyperlink" Target="http://abs.twimg.com/images/themes/theme1/bg.png" TargetMode="External" /><Relationship Id="rId733" Type="http://schemas.openxmlformats.org/officeDocument/2006/relationships/hyperlink" Target="http://abs.twimg.com/images/themes/theme1/bg.png" TargetMode="External" /><Relationship Id="rId734" Type="http://schemas.openxmlformats.org/officeDocument/2006/relationships/hyperlink" Target="http://abs.twimg.com/images/themes/theme6/bg.gif" TargetMode="External" /><Relationship Id="rId735" Type="http://schemas.openxmlformats.org/officeDocument/2006/relationships/hyperlink" Target="http://abs.twimg.com/images/themes/theme2/bg.gif" TargetMode="External" /><Relationship Id="rId736" Type="http://schemas.openxmlformats.org/officeDocument/2006/relationships/hyperlink" Target="http://abs.twimg.com/images/themes/theme9/bg.gif" TargetMode="External" /><Relationship Id="rId737" Type="http://schemas.openxmlformats.org/officeDocument/2006/relationships/hyperlink" Target="http://abs.twimg.com/images/themes/theme1/bg.png" TargetMode="External" /><Relationship Id="rId738" Type="http://schemas.openxmlformats.org/officeDocument/2006/relationships/hyperlink" Target="http://abs.twimg.com/images/themes/theme2/bg.gif" TargetMode="External" /><Relationship Id="rId739" Type="http://schemas.openxmlformats.org/officeDocument/2006/relationships/hyperlink" Target="http://abs.twimg.com/images/themes/theme1/bg.png" TargetMode="External" /><Relationship Id="rId740" Type="http://schemas.openxmlformats.org/officeDocument/2006/relationships/hyperlink" Target="http://abs.twimg.com/images/themes/theme9/bg.gif" TargetMode="External" /><Relationship Id="rId741" Type="http://schemas.openxmlformats.org/officeDocument/2006/relationships/hyperlink" Target="http://abs.twimg.com/images/themes/theme1/bg.png" TargetMode="External" /><Relationship Id="rId742" Type="http://schemas.openxmlformats.org/officeDocument/2006/relationships/hyperlink" Target="http://abs.twimg.com/images/themes/theme1/bg.png" TargetMode="External" /><Relationship Id="rId743" Type="http://schemas.openxmlformats.org/officeDocument/2006/relationships/hyperlink" Target="http://abs.twimg.com/images/themes/theme9/bg.gif" TargetMode="External" /><Relationship Id="rId744" Type="http://schemas.openxmlformats.org/officeDocument/2006/relationships/hyperlink" Target="http://abs.twimg.com/images/themes/theme1/bg.png" TargetMode="External" /><Relationship Id="rId745" Type="http://schemas.openxmlformats.org/officeDocument/2006/relationships/hyperlink" Target="http://abs.twimg.com/images/themes/theme13/bg.gif" TargetMode="External" /><Relationship Id="rId746" Type="http://schemas.openxmlformats.org/officeDocument/2006/relationships/hyperlink" Target="http://abs.twimg.com/images/themes/theme1/bg.png" TargetMode="External" /><Relationship Id="rId747" Type="http://schemas.openxmlformats.org/officeDocument/2006/relationships/hyperlink" Target="http://abs.twimg.com/images/themes/theme14/bg.gif" TargetMode="External" /><Relationship Id="rId748" Type="http://schemas.openxmlformats.org/officeDocument/2006/relationships/hyperlink" Target="http://abs.twimg.com/images/themes/theme1/bg.png" TargetMode="External" /><Relationship Id="rId749" Type="http://schemas.openxmlformats.org/officeDocument/2006/relationships/hyperlink" Target="http://abs.twimg.com/images/themes/theme9/bg.gif" TargetMode="External" /><Relationship Id="rId750" Type="http://schemas.openxmlformats.org/officeDocument/2006/relationships/hyperlink" Target="http://abs.twimg.com/images/themes/theme9/bg.gif" TargetMode="External" /><Relationship Id="rId751" Type="http://schemas.openxmlformats.org/officeDocument/2006/relationships/hyperlink" Target="http://abs.twimg.com/images/themes/theme13/bg.gif" TargetMode="External" /><Relationship Id="rId752" Type="http://schemas.openxmlformats.org/officeDocument/2006/relationships/hyperlink" Target="http://abs.twimg.com/images/themes/theme1/bg.png" TargetMode="External" /><Relationship Id="rId753" Type="http://schemas.openxmlformats.org/officeDocument/2006/relationships/hyperlink" Target="http://abs.twimg.com/images/themes/theme18/bg.gif" TargetMode="External" /><Relationship Id="rId754" Type="http://schemas.openxmlformats.org/officeDocument/2006/relationships/hyperlink" Target="http://abs.twimg.com/images/themes/theme1/bg.png" TargetMode="External" /><Relationship Id="rId755" Type="http://schemas.openxmlformats.org/officeDocument/2006/relationships/hyperlink" Target="http://abs.twimg.com/images/themes/theme1/bg.png" TargetMode="External" /><Relationship Id="rId756" Type="http://schemas.openxmlformats.org/officeDocument/2006/relationships/hyperlink" Target="http://abs.twimg.com/images/themes/theme1/bg.png" TargetMode="External" /><Relationship Id="rId757" Type="http://schemas.openxmlformats.org/officeDocument/2006/relationships/hyperlink" Target="http://abs.twimg.com/images/themes/theme4/bg.gif" TargetMode="External" /><Relationship Id="rId758" Type="http://schemas.openxmlformats.org/officeDocument/2006/relationships/hyperlink" Target="http://abs.twimg.com/images/themes/theme1/bg.png" TargetMode="External" /><Relationship Id="rId759" Type="http://schemas.openxmlformats.org/officeDocument/2006/relationships/hyperlink" Target="http://abs.twimg.com/images/themes/theme1/bg.png" TargetMode="External" /><Relationship Id="rId760" Type="http://schemas.openxmlformats.org/officeDocument/2006/relationships/hyperlink" Target="http://abs.twimg.com/images/themes/theme9/bg.gif" TargetMode="External" /><Relationship Id="rId761" Type="http://schemas.openxmlformats.org/officeDocument/2006/relationships/hyperlink" Target="http://abs.twimg.com/images/themes/theme1/bg.png" TargetMode="External" /><Relationship Id="rId762" Type="http://schemas.openxmlformats.org/officeDocument/2006/relationships/hyperlink" Target="http://abs.twimg.com/images/themes/theme1/bg.png" TargetMode="External" /><Relationship Id="rId763" Type="http://schemas.openxmlformats.org/officeDocument/2006/relationships/hyperlink" Target="http://abs.twimg.com/images/themes/theme1/bg.png" TargetMode="External" /><Relationship Id="rId764" Type="http://schemas.openxmlformats.org/officeDocument/2006/relationships/hyperlink" Target="http://abs.twimg.com/images/themes/theme1/bg.png" TargetMode="External" /><Relationship Id="rId765" Type="http://schemas.openxmlformats.org/officeDocument/2006/relationships/hyperlink" Target="http://abs.twimg.com/images/themes/theme14/bg.gif" TargetMode="External" /><Relationship Id="rId766" Type="http://schemas.openxmlformats.org/officeDocument/2006/relationships/hyperlink" Target="http://abs.twimg.com/images/themes/theme1/bg.png" TargetMode="External" /><Relationship Id="rId767" Type="http://schemas.openxmlformats.org/officeDocument/2006/relationships/hyperlink" Target="http://abs.twimg.com/images/themes/theme1/bg.png" TargetMode="External" /><Relationship Id="rId768" Type="http://schemas.openxmlformats.org/officeDocument/2006/relationships/hyperlink" Target="http://abs.twimg.com/images/themes/theme1/bg.png" TargetMode="External" /><Relationship Id="rId769" Type="http://schemas.openxmlformats.org/officeDocument/2006/relationships/hyperlink" Target="http://abs.twimg.com/images/themes/theme1/bg.png" TargetMode="External" /><Relationship Id="rId770" Type="http://schemas.openxmlformats.org/officeDocument/2006/relationships/hyperlink" Target="http://abs.twimg.com/images/themes/theme8/bg.gif" TargetMode="External" /><Relationship Id="rId771" Type="http://schemas.openxmlformats.org/officeDocument/2006/relationships/hyperlink" Target="http://abs.twimg.com/images/themes/theme14/bg.gif" TargetMode="External" /><Relationship Id="rId772" Type="http://schemas.openxmlformats.org/officeDocument/2006/relationships/hyperlink" Target="http://abs.twimg.com/images/themes/theme14/bg.gif" TargetMode="External" /><Relationship Id="rId773" Type="http://schemas.openxmlformats.org/officeDocument/2006/relationships/hyperlink" Target="http://abs.twimg.com/images/themes/theme9/bg.gif" TargetMode="External" /><Relationship Id="rId774" Type="http://schemas.openxmlformats.org/officeDocument/2006/relationships/hyperlink" Target="http://abs.twimg.com/images/themes/theme9/bg.gif" TargetMode="External" /><Relationship Id="rId775" Type="http://schemas.openxmlformats.org/officeDocument/2006/relationships/hyperlink" Target="http://abs.twimg.com/images/themes/theme1/bg.png" TargetMode="External" /><Relationship Id="rId776" Type="http://schemas.openxmlformats.org/officeDocument/2006/relationships/hyperlink" Target="http://abs.twimg.com/images/themes/theme4/bg.gif" TargetMode="External" /><Relationship Id="rId777" Type="http://schemas.openxmlformats.org/officeDocument/2006/relationships/hyperlink" Target="http://abs.twimg.com/images/themes/theme1/bg.png" TargetMode="External" /><Relationship Id="rId778" Type="http://schemas.openxmlformats.org/officeDocument/2006/relationships/hyperlink" Target="http://abs.twimg.com/images/themes/theme1/bg.png" TargetMode="External" /><Relationship Id="rId779" Type="http://schemas.openxmlformats.org/officeDocument/2006/relationships/hyperlink" Target="http://abs.twimg.com/images/themes/theme9/bg.gif" TargetMode="External" /><Relationship Id="rId780" Type="http://schemas.openxmlformats.org/officeDocument/2006/relationships/hyperlink" Target="http://abs.twimg.com/images/themes/theme1/bg.png" TargetMode="External" /><Relationship Id="rId781" Type="http://schemas.openxmlformats.org/officeDocument/2006/relationships/hyperlink" Target="http://abs.twimg.com/images/themes/theme14/bg.gif" TargetMode="External" /><Relationship Id="rId782" Type="http://schemas.openxmlformats.org/officeDocument/2006/relationships/hyperlink" Target="http://abs.twimg.com/images/themes/theme1/bg.png" TargetMode="External" /><Relationship Id="rId783" Type="http://schemas.openxmlformats.org/officeDocument/2006/relationships/hyperlink" Target="http://abs.twimg.com/images/themes/theme7/bg.gif" TargetMode="External" /><Relationship Id="rId784" Type="http://schemas.openxmlformats.org/officeDocument/2006/relationships/hyperlink" Target="http://abs.twimg.com/images/themes/theme10/bg.gif" TargetMode="External" /><Relationship Id="rId785" Type="http://schemas.openxmlformats.org/officeDocument/2006/relationships/hyperlink" Target="http://abs.twimg.com/images/themes/theme1/bg.png" TargetMode="External" /><Relationship Id="rId786" Type="http://schemas.openxmlformats.org/officeDocument/2006/relationships/hyperlink" Target="http://abs.twimg.com/images/themes/theme1/bg.png" TargetMode="External" /><Relationship Id="rId787" Type="http://schemas.openxmlformats.org/officeDocument/2006/relationships/hyperlink" Target="http://abs.twimg.com/images/themes/theme15/bg.png" TargetMode="External" /><Relationship Id="rId788" Type="http://schemas.openxmlformats.org/officeDocument/2006/relationships/hyperlink" Target="http://abs.twimg.com/images/themes/theme1/bg.png" TargetMode="External" /><Relationship Id="rId789" Type="http://schemas.openxmlformats.org/officeDocument/2006/relationships/hyperlink" Target="http://abs.twimg.com/images/themes/theme1/bg.png" TargetMode="External" /><Relationship Id="rId790" Type="http://schemas.openxmlformats.org/officeDocument/2006/relationships/hyperlink" Target="http://abs.twimg.com/images/themes/theme6/bg.gif" TargetMode="External" /><Relationship Id="rId791" Type="http://schemas.openxmlformats.org/officeDocument/2006/relationships/hyperlink" Target="http://abs.twimg.com/images/themes/theme9/bg.gif" TargetMode="External" /><Relationship Id="rId792" Type="http://schemas.openxmlformats.org/officeDocument/2006/relationships/hyperlink" Target="http://abs.twimg.com/images/themes/theme1/bg.png" TargetMode="External" /><Relationship Id="rId793" Type="http://schemas.openxmlformats.org/officeDocument/2006/relationships/hyperlink" Target="http://abs.twimg.com/images/themes/theme1/bg.png" TargetMode="External" /><Relationship Id="rId794" Type="http://schemas.openxmlformats.org/officeDocument/2006/relationships/hyperlink" Target="http://abs.twimg.com/images/themes/theme1/bg.png" TargetMode="External" /><Relationship Id="rId795" Type="http://schemas.openxmlformats.org/officeDocument/2006/relationships/hyperlink" Target="http://abs.twimg.com/images/themes/theme1/bg.png" TargetMode="External" /><Relationship Id="rId796" Type="http://schemas.openxmlformats.org/officeDocument/2006/relationships/hyperlink" Target="http://abs.twimg.com/images/themes/theme1/bg.png" TargetMode="External" /><Relationship Id="rId797" Type="http://schemas.openxmlformats.org/officeDocument/2006/relationships/hyperlink" Target="http://abs.twimg.com/images/themes/theme1/bg.png" TargetMode="External" /><Relationship Id="rId798" Type="http://schemas.openxmlformats.org/officeDocument/2006/relationships/hyperlink" Target="http://abs.twimg.com/images/themes/theme16/bg.gif" TargetMode="External" /><Relationship Id="rId799" Type="http://schemas.openxmlformats.org/officeDocument/2006/relationships/hyperlink" Target="http://abs.twimg.com/images/themes/theme6/bg.gif" TargetMode="External" /><Relationship Id="rId800" Type="http://schemas.openxmlformats.org/officeDocument/2006/relationships/hyperlink" Target="http://abs.twimg.com/images/themes/theme1/bg.png" TargetMode="External" /><Relationship Id="rId801" Type="http://schemas.openxmlformats.org/officeDocument/2006/relationships/hyperlink" Target="http://abs.twimg.com/images/themes/theme1/bg.png" TargetMode="External" /><Relationship Id="rId802" Type="http://schemas.openxmlformats.org/officeDocument/2006/relationships/hyperlink" Target="http://abs.twimg.com/images/themes/theme1/bg.png" TargetMode="External" /><Relationship Id="rId803" Type="http://schemas.openxmlformats.org/officeDocument/2006/relationships/hyperlink" Target="http://abs.twimg.com/images/themes/theme1/bg.png" TargetMode="External" /><Relationship Id="rId804" Type="http://schemas.openxmlformats.org/officeDocument/2006/relationships/hyperlink" Target="http://abs.twimg.com/images/themes/theme1/bg.png" TargetMode="External" /><Relationship Id="rId805" Type="http://schemas.openxmlformats.org/officeDocument/2006/relationships/hyperlink" Target="http://abs.twimg.com/images/themes/theme1/bg.png" TargetMode="External" /><Relationship Id="rId806" Type="http://schemas.openxmlformats.org/officeDocument/2006/relationships/hyperlink" Target="http://abs.twimg.com/images/themes/theme2/bg.gif" TargetMode="External" /><Relationship Id="rId807" Type="http://schemas.openxmlformats.org/officeDocument/2006/relationships/hyperlink" Target="http://abs.twimg.com/images/themes/theme7/bg.gif" TargetMode="External" /><Relationship Id="rId808" Type="http://schemas.openxmlformats.org/officeDocument/2006/relationships/hyperlink" Target="http://abs.twimg.com/images/themes/theme1/bg.png" TargetMode="External" /><Relationship Id="rId809" Type="http://schemas.openxmlformats.org/officeDocument/2006/relationships/hyperlink" Target="http://abs.twimg.com/images/themes/theme1/bg.png" TargetMode="External" /><Relationship Id="rId810" Type="http://schemas.openxmlformats.org/officeDocument/2006/relationships/hyperlink" Target="http://abs.twimg.com/images/themes/theme15/bg.png" TargetMode="External" /><Relationship Id="rId811" Type="http://schemas.openxmlformats.org/officeDocument/2006/relationships/hyperlink" Target="http://abs.twimg.com/images/themes/theme1/bg.png" TargetMode="External" /><Relationship Id="rId812" Type="http://schemas.openxmlformats.org/officeDocument/2006/relationships/hyperlink" Target="http://abs.twimg.com/images/themes/theme1/bg.png" TargetMode="External" /><Relationship Id="rId813" Type="http://schemas.openxmlformats.org/officeDocument/2006/relationships/hyperlink" Target="http://abs.twimg.com/images/themes/theme1/bg.png" TargetMode="External" /><Relationship Id="rId814" Type="http://schemas.openxmlformats.org/officeDocument/2006/relationships/hyperlink" Target="http://abs.twimg.com/images/themes/theme1/bg.png" TargetMode="External" /><Relationship Id="rId815" Type="http://schemas.openxmlformats.org/officeDocument/2006/relationships/hyperlink" Target="http://abs.twimg.com/images/themes/theme1/bg.png" TargetMode="External" /><Relationship Id="rId816" Type="http://schemas.openxmlformats.org/officeDocument/2006/relationships/hyperlink" Target="http://abs.twimg.com/images/themes/theme1/bg.png" TargetMode="External" /><Relationship Id="rId817" Type="http://schemas.openxmlformats.org/officeDocument/2006/relationships/hyperlink" Target="http://abs.twimg.com/images/themes/theme8/bg.gif" TargetMode="External" /><Relationship Id="rId818" Type="http://schemas.openxmlformats.org/officeDocument/2006/relationships/hyperlink" Target="http://abs.twimg.com/images/themes/theme9/bg.gif" TargetMode="External" /><Relationship Id="rId819" Type="http://schemas.openxmlformats.org/officeDocument/2006/relationships/hyperlink" Target="http://abs.twimg.com/images/themes/theme1/bg.png" TargetMode="External" /><Relationship Id="rId820" Type="http://schemas.openxmlformats.org/officeDocument/2006/relationships/hyperlink" Target="http://abs.twimg.com/images/themes/theme1/bg.png" TargetMode="External" /><Relationship Id="rId821" Type="http://schemas.openxmlformats.org/officeDocument/2006/relationships/hyperlink" Target="http://abs.twimg.com/images/themes/theme9/bg.gif" TargetMode="External" /><Relationship Id="rId822" Type="http://schemas.openxmlformats.org/officeDocument/2006/relationships/hyperlink" Target="http://abs.twimg.com/images/themes/theme1/bg.png" TargetMode="External" /><Relationship Id="rId823" Type="http://schemas.openxmlformats.org/officeDocument/2006/relationships/hyperlink" Target="http://abs.twimg.com/images/themes/theme1/bg.png" TargetMode="External" /><Relationship Id="rId824" Type="http://schemas.openxmlformats.org/officeDocument/2006/relationships/hyperlink" Target="http://abs.twimg.com/images/themes/theme1/bg.png" TargetMode="External" /><Relationship Id="rId825" Type="http://schemas.openxmlformats.org/officeDocument/2006/relationships/hyperlink" Target="http://abs.twimg.com/images/themes/theme15/bg.png" TargetMode="External" /><Relationship Id="rId826" Type="http://schemas.openxmlformats.org/officeDocument/2006/relationships/hyperlink" Target="http://abs.twimg.com/images/themes/theme1/bg.png" TargetMode="External" /><Relationship Id="rId827" Type="http://schemas.openxmlformats.org/officeDocument/2006/relationships/hyperlink" Target="http://abs.twimg.com/images/themes/theme1/bg.png" TargetMode="External" /><Relationship Id="rId828" Type="http://schemas.openxmlformats.org/officeDocument/2006/relationships/hyperlink" Target="http://abs.twimg.com/images/themes/theme1/bg.png" TargetMode="External" /><Relationship Id="rId829" Type="http://schemas.openxmlformats.org/officeDocument/2006/relationships/hyperlink" Target="http://abs.twimg.com/images/themes/theme1/bg.png" TargetMode="External" /><Relationship Id="rId830" Type="http://schemas.openxmlformats.org/officeDocument/2006/relationships/hyperlink" Target="http://abs.twimg.com/images/themes/theme1/bg.png" TargetMode="External" /><Relationship Id="rId831" Type="http://schemas.openxmlformats.org/officeDocument/2006/relationships/hyperlink" Target="http://abs.twimg.com/images/themes/theme1/bg.png" TargetMode="External" /><Relationship Id="rId832" Type="http://schemas.openxmlformats.org/officeDocument/2006/relationships/hyperlink" Target="http://abs.twimg.com/images/themes/theme1/bg.png" TargetMode="External" /><Relationship Id="rId833" Type="http://schemas.openxmlformats.org/officeDocument/2006/relationships/hyperlink" Target="http://abs.twimg.com/images/themes/theme1/bg.png" TargetMode="External" /><Relationship Id="rId834" Type="http://schemas.openxmlformats.org/officeDocument/2006/relationships/hyperlink" Target="http://abs.twimg.com/images/themes/theme1/bg.png" TargetMode="External" /><Relationship Id="rId835" Type="http://schemas.openxmlformats.org/officeDocument/2006/relationships/hyperlink" Target="http://abs.twimg.com/images/themes/theme1/bg.png" TargetMode="External" /><Relationship Id="rId836" Type="http://schemas.openxmlformats.org/officeDocument/2006/relationships/hyperlink" Target="http://abs.twimg.com/images/themes/theme1/bg.png" TargetMode="External" /><Relationship Id="rId837" Type="http://schemas.openxmlformats.org/officeDocument/2006/relationships/hyperlink" Target="http://abs.twimg.com/images/themes/theme1/bg.png" TargetMode="External" /><Relationship Id="rId838" Type="http://schemas.openxmlformats.org/officeDocument/2006/relationships/hyperlink" Target="http://abs.twimg.com/images/themes/theme1/bg.png" TargetMode="External" /><Relationship Id="rId839" Type="http://schemas.openxmlformats.org/officeDocument/2006/relationships/hyperlink" Target="http://abs.twimg.com/images/themes/theme1/bg.png" TargetMode="External" /><Relationship Id="rId840" Type="http://schemas.openxmlformats.org/officeDocument/2006/relationships/hyperlink" Target="http://pbs.twimg.com/profile_images/1055713051364786176/2XWUURO5_normal.jpg" TargetMode="External" /><Relationship Id="rId841" Type="http://schemas.openxmlformats.org/officeDocument/2006/relationships/hyperlink" Target="http://pbs.twimg.com/profile_images/852452176337219585/4Z2nQh8L_normal.jpg" TargetMode="External" /><Relationship Id="rId842" Type="http://schemas.openxmlformats.org/officeDocument/2006/relationships/hyperlink" Target="http://pbs.twimg.com/profile_images/879317549133041664/XE9lXzUN_normal.jpg" TargetMode="External" /><Relationship Id="rId843" Type="http://schemas.openxmlformats.org/officeDocument/2006/relationships/hyperlink" Target="http://pbs.twimg.com/profile_images/633957468528373761/mD-uuuWj_normal.jpg" TargetMode="External" /><Relationship Id="rId844" Type="http://schemas.openxmlformats.org/officeDocument/2006/relationships/hyperlink" Target="http://pbs.twimg.com/profile_images/876913351158362112/2RJy5c_U_normal.jpg" TargetMode="External" /><Relationship Id="rId845" Type="http://schemas.openxmlformats.org/officeDocument/2006/relationships/hyperlink" Target="http://pbs.twimg.com/profile_images/1058548424549662721/QFQbPyPq_normal.jpg" TargetMode="External" /><Relationship Id="rId846" Type="http://schemas.openxmlformats.org/officeDocument/2006/relationships/hyperlink" Target="http://pbs.twimg.com/profile_images/747758179610693632/Zulwi-Ie_normal.jpg" TargetMode="External" /><Relationship Id="rId847" Type="http://schemas.openxmlformats.org/officeDocument/2006/relationships/hyperlink" Target="http://pbs.twimg.com/profile_images/455200229755604993/Vu7vy1Ny_normal.jpeg" TargetMode="External" /><Relationship Id="rId848" Type="http://schemas.openxmlformats.org/officeDocument/2006/relationships/hyperlink" Target="http://pbs.twimg.com/profile_images/2840291739/926f900a36e46987ff8ac10c060f2c07_normal.png" TargetMode="External" /><Relationship Id="rId849" Type="http://schemas.openxmlformats.org/officeDocument/2006/relationships/hyperlink" Target="http://pbs.twimg.com/profile_images/529859193730121729/QSDFtYXF_normal.jpeg" TargetMode="External" /><Relationship Id="rId850" Type="http://schemas.openxmlformats.org/officeDocument/2006/relationships/hyperlink" Target="http://pbs.twimg.com/profile_images/1386200672/portrait_normal.jpg" TargetMode="External" /><Relationship Id="rId851" Type="http://schemas.openxmlformats.org/officeDocument/2006/relationships/hyperlink" Target="http://pbs.twimg.com/profile_images/831078738628603904/OR1RPo5H_normal.jpg" TargetMode="External" /><Relationship Id="rId852" Type="http://schemas.openxmlformats.org/officeDocument/2006/relationships/hyperlink" Target="http://pbs.twimg.com/profile_images/3333149422/c57d9920512513c901a55d2bd45733b7_normal.jpeg" TargetMode="External" /><Relationship Id="rId853" Type="http://schemas.openxmlformats.org/officeDocument/2006/relationships/hyperlink" Target="http://pbs.twimg.com/profile_images/672609613603168256/hvd8GEnS_normal.jpg" TargetMode="External" /><Relationship Id="rId854" Type="http://schemas.openxmlformats.org/officeDocument/2006/relationships/hyperlink" Target="http://pbs.twimg.com/profile_images/1388267727/cloud_turm_color_normal.jpg" TargetMode="External" /><Relationship Id="rId855" Type="http://schemas.openxmlformats.org/officeDocument/2006/relationships/hyperlink" Target="http://pbs.twimg.com/profile_images/513959324305981441/hYO47fqk_normal.jpeg" TargetMode="External" /><Relationship Id="rId856" Type="http://schemas.openxmlformats.org/officeDocument/2006/relationships/hyperlink" Target="http://pbs.twimg.com/profile_images/1008421947473002497/WuxMDxW4_normal.jpg" TargetMode="External" /><Relationship Id="rId857" Type="http://schemas.openxmlformats.org/officeDocument/2006/relationships/hyperlink" Target="http://pbs.twimg.com/profile_images/1042887659205537792/aNgVxB4o_normal.jpg" TargetMode="External" /><Relationship Id="rId858" Type="http://schemas.openxmlformats.org/officeDocument/2006/relationships/hyperlink" Target="http://pbs.twimg.com/profile_images/1006500137072406529/6W-WDHdU_normal.jpg" TargetMode="External" /><Relationship Id="rId859" Type="http://schemas.openxmlformats.org/officeDocument/2006/relationships/hyperlink" Target="http://pbs.twimg.com/profile_images/1084052019843743744/BirDMYGM_normal.jpg" TargetMode="External" /><Relationship Id="rId860" Type="http://schemas.openxmlformats.org/officeDocument/2006/relationships/hyperlink" Target="http://pbs.twimg.com/profile_images/654771740707450880/O2xKsPRW_normal.jpg" TargetMode="External" /><Relationship Id="rId861" Type="http://schemas.openxmlformats.org/officeDocument/2006/relationships/hyperlink" Target="http://pbs.twimg.com/profile_images/1069565903358939143/qiAB4fcI_normal.jpg" TargetMode="External" /><Relationship Id="rId862" Type="http://schemas.openxmlformats.org/officeDocument/2006/relationships/hyperlink" Target="http://pbs.twimg.com/profile_images/1010034008976076800/n6IgbhXR_normal.jpg" TargetMode="External" /><Relationship Id="rId863" Type="http://schemas.openxmlformats.org/officeDocument/2006/relationships/hyperlink" Target="http://pbs.twimg.com/profile_images/1072446531490512899/J12Jxr8R_normal.jpg" TargetMode="External" /><Relationship Id="rId864" Type="http://schemas.openxmlformats.org/officeDocument/2006/relationships/hyperlink" Target="http://pbs.twimg.com/profile_images/875582600588304384/JpOTu_GC_normal.jpg" TargetMode="External" /><Relationship Id="rId865" Type="http://schemas.openxmlformats.org/officeDocument/2006/relationships/hyperlink" Target="http://pbs.twimg.com/profile_images/956790931637678080/TWMFOeyw_normal.jpg" TargetMode="External" /><Relationship Id="rId866" Type="http://schemas.openxmlformats.org/officeDocument/2006/relationships/hyperlink" Target="http://pbs.twimg.com/profile_images/1073762272579805184/RIY2pJev_normal.jpg" TargetMode="External" /><Relationship Id="rId867" Type="http://schemas.openxmlformats.org/officeDocument/2006/relationships/hyperlink" Target="http://pbs.twimg.com/profile_images/866503405245579264/Mq6s7TYt_normal.jpg" TargetMode="External" /><Relationship Id="rId868" Type="http://schemas.openxmlformats.org/officeDocument/2006/relationships/hyperlink" Target="http://pbs.twimg.com/profile_images/884248726746693632/fuNAz5i7_normal.jpg" TargetMode="External" /><Relationship Id="rId869" Type="http://schemas.openxmlformats.org/officeDocument/2006/relationships/hyperlink" Target="http://pbs.twimg.com/profile_images/686926251584442369/-foCcX9o_normal.png" TargetMode="External" /><Relationship Id="rId870" Type="http://schemas.openxmlformats.org/officeDocument/2006/relationships/hyperlink" Target="http://pbs.twimg.com/profile_images/1065648671608295424/6Mf7orPh_normal.jpg" TargetMode="External" /><Relationship Id="rId871" Type="http://schemas.openxmlformats.org/officeDocument/2006/relationships/hyperlink" Target="http://pbs.twimg.com/profile_images/1071235273797718016/zVWeDpTm_normal.jpg" TargetMode="External" /><Relationship Id="rId872" Type="http://schemas.openxmlformats.org/officeDocument/2006/relationships/hyperlink" Target="http://pbs.twimg.com/profile_images/1064906686052192256/mTrVnJO0_normal.png" TargetMode="External" /><Relationship Id="rId873" Type="http://schemas.openxmlformats.org/officeDocument/2006/relationships/hyperlink" Target="http://pbs.twimg.com/profile_images/1035023943789240320/GFda6q2v_normal.jpg" TargetMode="External" /><Relationship Id="rId874" Type="http://schemas.openxmlformats.org/officeDocument/2006/relationships/hyperlink" Target="http://pbs.twimg.com/profile_images/884059406073077761/7tgliJu4_normal.jpg" TargetMode="External" /><Relationship Id="rId875" Type="http://schemas.openxmlformats.org/officeDocument/2006/relationships/hyperlink" Target="http://pbs.twimg.com/profile_images/961163013687361536/cgscqgD__normal.jpg" TargetMode="External" /><Relationship Id="rId876" Type="http://schemas.openxmlformats.org/officeDocument/2006/relationships/hyperlink" Target="http://pbs.twimg.com/profile_images/1019056878083403776/arhSy2rj_normal.jpg" TargetMode="External" /><Relationship Id="rId877" Type="http://schemas.openxmlformats.org/officeDocument/2006/relationships/hyperlink" Target="http://pbs.twimg.com/profile_images/980487187551498240/vdsF0llI_normal.jpg" TargetMode="External" /><Relationship Id="rId878" Type="http://schemas.openxmlformats.org/officeDocument/2006/relationships/hyperlink" Target="http://pbs.twimg.com/profile_images/854862338503069697/NHSH1nc8_normal.jpg" TargetMode="External" /><Relationship Id="rId879" Type="http://schemas.openxmlformats.org/officeDocument/2006/relationships/hyperlink" Target="http://pbs.twimg.com/profile_images/1006445083481104385/qPImw75q_normal.jpg" TargetMode="External" /><Relationship Id="rId880" Type="http://schemas.openxmlformats.org/officeDocument/2006/relationships/hyperlink" Target="http://pbs.twimg.com/profile_images/1045207244772532224/y1eOUw5J_normal.jpg" TargetMode="External" /><Relationship Id="rId881" Type="http://schemas.openxmlformats.org/officeDocument/2006/relationships/hyperlink" Target="http://pbs.twimg.com/profile_images/1075299947128381440/QvpgvlnO_normal.jpg" TargetMode="External" /><Relationship Id="rId882" Type="http://schemas.openxmlformats.org/officeDocument/2006/relationships/hyperlink" Target="http://pbs.twimg.com/profile_images/1074203973140140033/OldTu7TR_normal.jpg" TargetMode="External" /><Relationship Id="rId883" Type="http://schemas.openxmlformats.org/officeDocument/2006/relationships/hyperlink" Target="http://pbs.twimg.com/profile_images/1075310051722547200/K5EeusGI_normal.jpg" TargetMode="External" /><Relationship Id="rId884" Type="http://schemas.openxmlformats.org/officeDocument/2006/relationships/hyperlink" Target="http://pbs.twimg.com/profile_images/1088730992230031360/NVIXUnqF_normal.jpg" TargetMode="External" /><Relationship Id="rId885" Type="http://schemas.openxmlformats.org/officeDocument/2006/relationships/hyperlink" Target="http://pbs.twimg.com/profile_images/1035898251013120000/v_JuUyqz_normal.jpg" TargetMode="External" /><Relationship Id="rId886" Type="http://schemas.openxmlformats.org/officeDocument/2006/relationships/hyperlink" Target="http://pbs.twimg.com/profile_images/1027232603189927936/7oYYyn31_normal.jpg" TargetMode="External" /><Relationship Id="rId887" Type="http://schemas.openxmlformats.org/officeDocument/2006/relationships/hyperlink" Target="http://pbs.twimg.com/profile_images/1061477309046112256/yFdsDrJ4_normal.jpg" TargetMode="External" /><Relationship Id="rId888" Type="http://schemas.openxmlformats.org/officeDocument/2006/relationships/hyperlink" Target="http://pbs.twimg.com/profile_images/901803739933052930/kND3NU8q_normal.jpg" TargetMode="External" /><Relationship Id="rId889" Type="http://schemas.openxmlformats.org/officeDocument/2006/relationships/hyperlink" Target="http://pbs.twimg.com/profile_images/1064909241520029696/krSoGFs3_normal.png" TargetMode="External" /><Relationship Id="rId890" Type="http://schemas.openxmlformats.org/officeDocument/2006/relationships/hyperlink" Target="http://pbs.twimg.com/profile_images/1013477395792211970/DCziowRE_normal.jpg" TargetMode="External" /><Relationship Id="rId891" Type="http://schemas.openxmlformats.org/officeDocument/2006/relationships/hyperlink" Target="http://pbs.twimg.com/profile_images/1033012105446715392/lp-oTWBY_normal.jpg" TargetMode="External" /><Relationship Id="rId892" Type="http://schemas.openxmlformats.org/officeDocument/2006/relationships/hyperlink" Target="http://pbs.twimg.com/profile_images/1083620916636991488/sfYURFZd_normal.jpg" TargetMode="External" /><Relationship Id="rId893" Type="http://schemas.openxmlformats.org/officeDocument/2006/relationships/hyperlink" Target="http://pbs.twimg.com/profile_images/1089411534097281024/87Vl6Z2r_normal.jpg" TargetMode="External" /><Relationship Id="rId894" Type="http://schemas.openxmlformats.org/officeDocument/2006/relationships/hyperlink" Target="http://pbs.twimg.com/profile_images/1088116008995381249/cY9tmtTD_normal.jpg" TargetMode="External" /><Relationship Id="rId895" Type="http://schemas.openxmlformats.org/officeDocument/2006/relationships/hyperlink" Target="http://pbs.twimg.com/profile_images/946162073242804224/2fsBc3_d_normal.jpg" TargetMode="External" /><Relationship Id="rId896" Type="http://schemas.openxmlformats.org/officeDocument/2006/relationships/hyperlink" Target="http://pbs.twimg.com/profile_images/1068914252897898497/wpo4gZ7p_normal.png" TargetMode="External" /><Relationship Id="rId897" Type="http://schemas.openxmlformats.org/officeDocument/2006/relationships/hyperlink" Target="http://pbs.twimg.com/profile_images/546586270277718016/FiBp5sEO_normal.jpeg" TargetMode="External" /><Relationship Id="rId898" Type="http://schemas.openxmlformats.org/officeDocument/2006/relationships/hyperlink" Target="http://pbs.twimg.com/profile_images/1076333807396020226/TK0Nqc3n_normal.jpg" TargetMode="External" /><Relationship Id="rId899" Type="http://schemas.openxmlformats.org/officeDocument/2006/relationships/hyperlink" Target="http://pbs.twimg.com/profile_images/996774812956508160/jcd3QDeM_normal.jpg" TargetMode="External" /><Relationship Id="rId900" Type="http://schemas.openxmlformats.org/officeDocument/2006/relationships/hyperlink" Target="http://pbs.twimg.com/profile_images/1057574110769762308/PmH1Kwan_normal.jpg" TargetMode="External" /><Relationship Id="rId901" Type="http://schemas.openxmlformats.org/officeDocument/2006/relationships/hyperlink" Target="http://pbs.twimg.com/profile_images/1085545215396536320/6XHReich_normal.jpg" TargetMode="External" /><Relationship Id="rId902" Type="http://schemas.openxmlformats.org/officeDocument/2006/relationships/hyperlink" Target="http://pbs.twimg.com/profile_images/985062349898899456/kGzc55rJ_normal.jpg" TargetMode="External" /><Relationship Id="rId903" Type="http://schemas.openxmlformats.org/officeDocument/2006/relationships/hyperlink" Target="http://pbs.twimg.com/profile_images/959625463051141121/TqD-WL7e_normal.jpg" TargetMode="External" /><Relationship Id="rId904" Type="http://schemas.openxmlformats.org/officeDocument/2006/relationships/hyperlink" Target="http://pbs.twimg.com/profile_images/1084825693794459648/OF7zR_RL_normal.jpg" TargetMode="External" /><Relationship Id="rId905" Type="http://schemas.openxmlformats.org/officeDocument/2006/relationships/hyperlink" Target="http://pbs.twimg.com/profile_images/1066275707423080449/DkH6WcYP_normal.jpg" TargetMode="External" /><Relationship Id="rId906" Type="http://schemas.openxmlformats.org/officeDocument/2006/relationships/hyperlink" Target="http://pbs.twimg.com/profile_images/1002624696641130496/D6MghaMb_normal.png" TargetMode="External" /><Relationship Id="rId907" Type="http://schemas.openxmlformats.org/officeDocument/2006/relationships/hyperlink" Target="http://pbs.twimg.com/profile_images/995628845477724163/T86F8ZXA_normal.jpg" TargetMode="External" /><Relationship Id="rId908" Type="http://schemas.openxmlformats.org/officeDocument/2006/relationships/hyperlink" Target="http://pbs.twimg.com/profile_images/1029702802044411904/F-NmTZy0_normal.jpg" TargetMode="External" /><Relationship Id="rId909" Type="http://schemas.openxmlformats.org/officeDocument/2006/relationships/hyperlink" Target="http://pbs.twimg.com/profile_images/1075060598197506048/TfriPvDQ_normal.jpg" TargetMode="External" /><Relationship Id="rId910" Type="http://schemas.openxmlformats.org/officeDocument/2006/relationships/hyperlink" Target="http://pbs.twimg.com/profile_images/756990107173826560/MKJdKN_z_normal.jpg" TargetMode="External" /><Relationship Id="rId911" Type="http://schemas.openxmlformats.org/officeDocument/2006/relationships/hyperlink" Target="http://pbs.twimg.com/profile_images/1074981264615038978/qBb95ZE__normal.jpg" TargetMode="External" /><Relationship Id="rId912" Type="http://schemas.openxmlformats.org/officeDocument/2006/relationships/hyperlink" Target="http://pbs.twimg.com/profile_images/1058590896982155264/MCvVyA-S_normal.jpg" TargetMode="External" /><Relationship Id="rId913" Type="http://schemas.openxmlformats.org/officeDocument/2006/relationships/hyperlink" Target="http://pbs.twimg.com/profile_images/1084794958874210304/OoH6XU_2_normal.jpg" TargetMode="External" /><Relationship Id="rId914" Type="http://schemas.openxmlformats.org/officeDocument/2006/relationships/hyperlink" Target="http://pbs.twimg.com/profile_images/1078357945207812097/iaYXpqJu_normal.jpg" TargetMode="External" /><Relationship Id="rId915" Type="http://schemas.openxmlformats.org/officeDocument/2006/relationships/hyperlink" Target="http://pbs.twimg.com/profile_images/1093902964270325760/rk4hY4hc_normal.jpg" TargetMode="External" /><Relationship Id="rId916" Type="http://schemas.openxmlformats.org/officeDocument/2006/relationships/hyperlink" Target="http://pbs.twimg.com/profile_images/1081732579596787712/hRwWWCU8_normal.jpg" TargetMode="External" /><Relationship Id="rId917" Type="http://schemas.openxmlformats.org/officeDocument/2006/relationships/hyperlink" Target="http://pbs.twimg.com/profile_images/999896675211661312/zSSZ8x8K_normal.jpg" TargetMode="External" /><Relationship Id="rId918" Type="http://schemas.openxmlformats.org/officeDocument/2006/relationships/hyperlink" Target="http://pbs.twimg.com/profile_images/1069164167699910657/Qqq6QEtl_normal.jpg" TargetMode="External" /><Relationship Id="rId919" Type="http://schemas.openxmlformats.org/officeDocument/2006/relationships/hyperlink" Target="http://pbs.twimg.com/profile_images/1064433855975710720/k1zuYgN9_normal.jpg" TargetMode="External" /><Relationship Id="rId920" Type="http://schemas.openxmlformats.org/officeDocument/2006/relationships/hyperlink" Target="http://pbs.twimg.com/profile_images/631456370332536835/k0mgQAQ__normal.jpg" TargetMode="External" /><Relationship Id="rId921" Type="http://schemas.openxmlformats.org/officeDocument/2006/relationships/hyperlink" Target="http://pbs.twimg.com/profile_images/1065165414827577344/_KlQ7FrS_normal.png" TargetMode="External" /><Relationship Id="rId922" Type="http://schemas.openxmlformats.org/officeDocument/2006/relationships/hyperlink" Target="http://pbs.twimg.com/profile_images/1035894962376736768/ty79Jxh__normal.jpg" TargetMode="External" /><Relationship Id="rId923" Type="http://schemas.openxmlformats.org/officeDocument/2006/relationships/hyperlink" Target="http://pbs.twimg.com/profile_images/742574779891208192/5KI9uxfl_normal.jpg" TargetMode="External" /><Relationship Id="rId924" Type="http://schemas.openxmlformats.org/officeDocument/2006/relationships/hyperlink" Target="http://pbs.twimg.com/profile_images/722006916843458560/ycoBtsgy_normal.jpg" TargetMode="External" /><Relationship Id="rId925" Type="http://schemas.openxmlformats.org/officeDocument/2006/relationships/hyperlink" Target="http://pbs.twimg.com/profile_images/794546815311843328/Fo_U91Ku_normal.jpg" TargetMode="External" /><Relationship Id="rId926" Type="http://schemas.openxmlformats.org/officeDocument/2006/relationships/hyperlink" Target="http://pbs.twimg.com/profile_images/1087952407299010560/yxJKVRnN_normal.jpg" TargetMode="External" /><Relationship Id="rId927" Type="http://schemas.openxmlformats.org/officeDocument/2006/relationships/hyperlink" Target="http://pbs.twimg.com/profile_images/1046640739269013504/KgzXdxQy_normal.jpg" TargetMode="External" /><Relationship Id="rId928" Type="http://schemas.openxmlformats.org/officeDocument/2006/relationships/hyperlink" Target="http://pbs.twimg.com/profile_images/1040685502951710720/g6Km2B_A_normal.jpg" TargetMode="External" /><Relationship Id="rId929" Type="http://schemas.openxmlformats.org/officeDocument/2006/relationships/hyperlink" Target="http://pbs.twimg.com/profile_images/1007624755556450305/Vhp3RYgZ_normal.jpg" TargetMode="External" /><Relationship Id="rId930" Type="http://schemas.openxmlformats.org/officeDocument/2006/relationships/hyperlink" Target="http://pbs.twimg.com/profile_images/1071579311746908161/WcorCLK4_normal.png" TargetMode="External" /><Relationship Id="rId931" Type="http://schemas.openxmlformats.org/officeDocument/2006/relationships/hyperlink" Target="http://pbs.twimg.com/profile_images/1034868562916126720/MNGFgZ6h_normal.jpg" TargetMode="External" /><Relationship Id="rId932" Type="http://schemas.openxmlformats.org/officeDocument/2006/relationships/hyperlink" Target="http://pbs.twimg.com/profile_images/1068388578697273344/USuL_sVN_normal.jpg" TargetMode="External" /><Relationship Id="rId933" Type="http://schemas.openxmlformats.org/officeDocument/2006/relationships/hyperlink" Target="http://pbs.twimg.com/profile_images/1075438865605746688/gSYyRYn9_normal.jpg" TargetMode="External" /><Relationship Id="rId934" Type="http://schemas.openxmlformats.org/officeDocument/2006/relationships/hyperlink" Target="http://pbs.twimg.com/profile_images/1074904762322018304/9dOcEYGJ_normal.jpg" TargetMode="External" /><Relationship Id="rId935" Type="http://schemas.openxmlformats.org/officeDocument/2006/relationships/hyperlink" Target="http://pbs.twimg.com/profile_images/865505511898193920/ytyO2f-i_normal.jpg" TargetMode="External" /><Relationship Id="rId936" Type="http://schemas.openxmlformats.org/officeDocument/2006/relationships/hyperlink" Target="http://pbs.twimg.com/profile_images/1073199535906643971/j-i5PqA1_normal.jpg" TargetMode="External" /><Relationship Id="rId937" Type="http://schemas.openxmlformats.org/officeDocument/2006/relationships/hyperlink" Target="http://pbs.twimg.com/profile_images/1080038091509747712/d5FvPIF8_normal.jpg" TargetMode="External" /><Relationship Id="rId938" Type="http://schemas.openxmlformats.org/officeDocument/2006/relationships/hyperlink" Target="http://pbs.twimg.com/profile_images/521977149868089344/rS5ksAeE_normal.jpeg" TargetMode="External" /><Relationship Id="rId939" Type="http://schemas.openxmlformats.org/officeDocument/2006/relationships/hyperlink" Target="http://pbs.twimg.com/profile_images/893140605487816705/p6HtZQSm_normal.jpg" TargetMode="External" /><Relationship Id="rId940" Type="http://schemas.openxmlformats.org/officeDocument/2006/relationships/hyperlink" Target="http://pbs.twimg.com/profile_images/1049155825527222272/CSN1o_dM_normal.jpg" TargetMode="External" /><Relationship Id="rId941" Type="http://schemas.openxmlformats.org/officeDocument/2006/relationships/hyperlink" Target="http://pbs.twimg.com/profile_images/1069104560357105664/kA4KKXa2_normal.jpg" TargetMode="External" /><Relationship Id="rId942" Type="http://schemas.openxmlformats.org/officeDocument/2006/relationships/hyperlink" Target="http://pbs.twimg.com/profile_images/1092056255269609472/NIfez0XC_normal.jpg" TargetMode="External" /><Relationship Id="rId943" Type="http://schemas.openxmlformats.org/officeDocument/2006/relationships/hyperlink" Target="http://pbs.twimg.com/profile_images/1073581234381443075/fph889j-_normal.jpg" TargetMode="External" /><Relationship Id="rId944" Type="http://schemas.openxmlformats.org/officeDocument/2006/relationships/hyperlink" Target="http://pbs.twimg.com/profile_images/1060551726321651712/HcjFEPAj_normal.png" TargetMode="External" /><Relationship Id="rId945" Type="http://schemas.openxmlformats.org/officeDocument/2006/relationships/hyperlink" Target="http://pbs.twimg.com/profile_images/998010321737400320/RHPhNelM_normal.jpg" TargetMode="External" /><Relationship Id="rId946" Type="http://schemas.openxmlformats.org/officeDocument/2006/relationships/hyperlink" Target="http://pbs.twimg.com/profile_images/1049947473299435520/D354LRlj_normal.jpg" TargetMode="External" /><Relationship Id="rId947" Type="http://schemas.openxmlformats.org/officeDocument/2006/relationships/hyperlink" Target="http://pbs.twimg.com/profile_images/1084417010224705538/fZQbsPt6_normal.png" TargetMode="External" /><Relationship Id="rId948" Type="http://schemas.openxmlformats.org/officeDocument/2006/relationships/hyperlink" Target="http://pbs.twimg.com/profile_images/717893673866792962/O_4CqwLE_normal.jpg" TargetMode="External" /><Relationship Id="rId949" Type="http://schemas.openxmlformats.org/officeDocument/2006/relationships/hyperlink" Target="http://pbs.twimg.com/profile_images/1049439814817173505/b3nmUKUf_normal.jpg" TargetMode="External" /><Relationship Id="rId950" Type="http://schemas.openxmlformats.org/officeDocument/2006/relationships/hyperlink" Target="http://pbs.twimg.com/profile_images/1073161984554688514/6jjJ8FXe_normal.jpg" TargetMode="External" /><Relationship Id="rId951" Type="http://schemas.openxmlformats.org/officeDocument/2006/relationships/hyperlink" Target="http://pbs.twimg.com/profile_images/944240407080189953/640q6XBS_normal.jpg" TargetMode="External" /><Relationship Id="rId952" Type="http://schemas.openxmlformats.org/officeDocument/2006/relationships/hyperlink" Target="http://pbs.twimg.com/profile_images/1028198835732926464/ZNFEu98N_normal.jpg" TargetMode="External" /><Relationship Id="rId953" Type="http://schemas.openxmlformats.org/officeDocument/2006/relationships/hyperlink" Target="http://pbs.twimg.com/profile_images/1089048800503554048/kxTC6FKq_normal.jpg" TargetMode="External" /><Relationship Id="rId954" Type="http://schemas.openxmlformats.org/officeDocument/2006/relationships/hyperlink" Target="http://pbs.twimg.com/profile_images/588581731839520768/iBW2WIBR_normal.jpg" TargetMode="External" /><Relationship Id="rId955" Type="http://schemas.openxmlformats.org/officeDocument/2006/relationships/hyperlink" Target="http://pbs.twimg.com/profile_images/959240549168381952/anuxQ_4j_normal.jpg" TargetMode="External" /><Relationship Id="rId956" Type="http://schemas.openxmlformats.org/officeDocument/2006/relationships/hyperlink" Target="http://pbs.twimg.com/profile_images/966969318746374146/CJejLha__normal.jpg" TargetMode="External" /><Relationship Id="rId957" Type="http://schemas.openxmlformats.org/officeDocument/2006/relationships/hyperlink" Target="http://pbs.twimg.com/profile_images/575642392/avaPIC01224_normal.jpg" TargetMode="External" /><Relationship Id="rId958" Type="http://schemas.openxmlformats.org/officeDocument/2006/relationships/hyperlink" Target="http://pbs.twimg.com/profile_images/2718635310/df5f13ab15c8cb36e34b34e6c43de4fd_normal.jpeg" TargetMode="External" /><Relationship Id="rId959" Type="http://schemas.openxmlformats.org/officeDocument/2006/relationships/hyperlink" Target="http://pbs.twimg.com/profile_images/939613428372647938/D299lB8n_normal.jpg" TargetMode="External" /><Relationship Id="rId960" Type="http://schemas.openxmlformats.org/officeDocument/2006/relationships/hyperlink" Target="http://pbs.twimg.com/profile_images/1161922354/bge-bot-big-twitterversion2_normal.png" TargetMode="External" /><Relationship Id="rId961" Type="http://schemas.openxmlformats.org/officeDocument/2006/relationships/hyperlink" Target="http://pbs.twimg.com/profile_images/443172103555399680/9y-RromD_normal.jpeg" TargetMode="External" /><Relationship Id="rId962" Type="http://schemas.openxmlformats.org/officeDocument/2006/relationships/hyperlink" Target="http://pbs.twimg.com/profile_images/3485474728/9de370fdde086bf81b54c943c964cbfb_normal.jpeg" TargetMode="External" /><Relationship Id="rId963" Type="http://schemas.openxmlformats.org/officeDocument/2006/relationships/hyperlink" Target="http://pbs.twimg.com/profile_images/893640366116810752/2QO_G5hz_normal.jpg" TargetMode="External" /><Relationship Id="rId964" Type="http://schemas.openxmlformats.org/officeDocument/2006/relationships/hyperlink" Target="http://pbs.twimg.com/profile_images/726951934632976384/Djil2GaM_normal.jpg" TargetMode="External" /><Relationship Id="rId965" Type="http://schemas.openxmlformats.org/officeDocument/2006/relationships/hyperlink" Target="http://pbs.twimg.com/profile_images/1017958684884754432/P4ugz4-E_normal.jpg" TargetMode="External" /><Relationship Id="rId966" Type="http://schemas.openxmlformats.org/officeDocument/2006/relationships/hyperlink" Target="http://pbs.twimg.com/profile_images/1069601782492409856/k4NBNtVc_normal.jpg" TargetMode="External" /><Relationship Id="rId967" Type="http://schemas.openxmlformats.org/officeDocument/2006/relationships/hyperlink" Target="http://pbs.twimg.com/profile_images/2279655575/e1e1c20s_normal" TargetMode="External" /><Relationship Id="rId968" Type="http://schemas.openxmlformats.org/officeDocument/2006/relationships/hyperlink" Target="http://pbs.twimg.com/profile_images/986597996975370240/jbGiqgSR_normal.jpg" TargetMode="External" /><Relationship Id="rId969" Type="http://schemas.openxmlformats.org/officeDocument/2006/relationships/hyperlink" Target="http://pbs.twimg.com/profile_images/920612864628576256/OE9CNopP_normal.jpg" TargetMode="External" /><Relationship Id="rId970" Type="http://schemas.openxmlformats.org/officeDocument/2006/relationships/hyperlink" Target="http://pbs.twimg.com/profile_images/1017891960458129409/NUUlMlbn_normal.jpg" TargetMode="External" /><Relationship Id="rId971" Type="http://schemas.openxmlformats.org/officeDocument/2006/relationships/hyperlink" Target="http://pbs.twimg.com/profile_images/1058735668694704128/a6rbPEaM_normal.jpg" TargetMode="External" /><Relationship Id="rId972" Type="http://schemas.openxmlformats.org/officeDocument/2006/relationships/hyperlink" Target="http://pbs.twimg.com/profile_images/572960839143014400/IyernePJ_normal.jpeg" TargetMode="External" /><Relationship Id="rId973" Type="http://schemas.openxmlformats.org/officeDocument/2006/relationships/hyperlink" Target="http://pbs.twimg.com/profile_images/978318265284833280/cbpxT6pK_normal.jpg" TargetMode="External" /><Relationship Id="rId974" Type="http://schemas.openxmlformats.org/officeDocument/2006/relationships/hyperlink" Target="http://pbs.twimg.com/profile_images/1056899882928074755/TJn0EWDF_normal.jpg" TargetMode="External" /><Relationship Id="rId975" Type="http://schemas.openxmlformats.org/officeDocument/2006/relationships/hyperlink" Target="http://pbs.twimg.com/profile_images/926343011486769152/_YudJBRu_normal.jpg" TargetMode="External" /><Relationship Id="rId976" Type="http://schemas.openxmlformats.org/officeDocument/2006/relationships/hyperlink" Target="http://pbs.twimg.com/profile_images/1073392093484134400/JJ1c6ngk_normal.jpg" TargetMode="External" /><Relationship Id="rId977" Type="http://schemas.openxmlformats.org/officeDocument/2006/relationships/hyperlink" Target="http://pbs.twimg.com/profile_images/1024765959742087170/E17J7gAS_normal.jpg" TargetMode="External" /><Relationship Id="rId978" Type="http://schemas.openxmlformats.org/officeDocument/2006/relationships/hyperlink" Target="http://pbs.twimg.com/profile_images/914277402171252736/D-AJZpUj_normal.jpg" TargetMode="External" /><Relationship Id="rId979" Type="http://schemas.openxmlformats.org/officeDocument/2006/relationships/hyperlink" Target="http://pbs.twimg.com/profile_images/1025407329993256960/bQ2Gork7_normal.jpg" TargetMode="External" /><Relationship Id="rId980" Type="http://schemas.openxmlformats.org/officeDocument/2006/relationships/hyperlink" Target="http://pbs.twimg.com/profile_images/1048179953366315009/2bgSH9P0_normal.jpg" TargetMode="External" /><Relationship Id="rId981" Type="http://schemas.openxmlformats.org/officeDocument/2006/relationships/hyperlink" Target="http://pbs.twimg.com/profile_images/1064383082524889089/S67ay32B_normal.png" TargetMode="External" /><Relationship Id="rId982" Type="http://schemas.openxmlformats.org/officeDocument/2006/relationships/hyperlink" Target="http://pbs.twimg.com/profile_images/1069915046078111745/_zDNy1iz_normal.jpg" TargetMode="External" /><Relationship Id="rId983" Type="http://schemas.openxmlformats.org/officeDocument/2006/relationships/hyperlink" Target="http://pbs.twimg.com/profile_images/1064905620451581955/Teck8Ir4_normal.jpg" TargetMode="External" /><Relationship Id="rId984" Type="http://schemas.openxmlformats.org/officeDocument/2006/relationships/hyperlink" Target="http://pbs.twimg.com/profile_images/1066374353627971584/jqBarwJF_normal.png" TargetMode="External" /><Relationship Id="rId985" Type="http://schemas.openxmlformats.org/officeDocument/2006/relationships/hyperlink" Target="http://pbs.twimg.com/profile_images/907451089665921026/4VYwPr7b_normal.jpg" TargetMode="External" /><Relationship Id="rId986" Type="http://schemas.openxmlformats.org/officeDocument/2006/relationships/hyperlink" Target="http://pbs.twimg.com/profile_images/1010866499911745536/2XOV5Glt_normal.jpg" TargetMode="External" /><Relationship Id="rId987" Type="http://schemas.openxmlformats.org/officeDocument/2006/relationships/hyperlink" Target="http://pbs.twimg.com/profile_images/1061955920295419904/2tNyjezl_normal.jpg" TargetMode="External" /><Relationship Id="rId988" Type="http://schemas.openxmlformats.org/officeDocument/2006/relationships/hyperlink" Target="http://pbs.twimg.com/profile_images/1067745916902207491/3-IuhDpC_normal.jpg" TargetMode="External" /><Relationship Id="rId989" Type="http://schemas.openxmlformats.org/officeDocument/2006/relationships/hyperlink" Target="http://pbs.twimg.com/profile_images/1079569978490142722/1zWMEIeg_normal.jpg" TargetMode="External" /><Relationship Id="rId990" Type="http://schemas.openxmlformats.org/officeDocument/2006/relationships/hyperlink" Target="http://pbs.twimg.com/profile_images/1056411185329823745/SIj2RdzX_normal.jpg" TargetMode="External" /><Relationship Id="rId991" Type="http://schemas.openxmlformats.org/officeDocument/2006/relationships/hyperlink" Target="http://pbs.twimg.com/profile_images/609096182774665216/IaP9w-qv_normal.jpg" TargetMode="External" /><Relationship Id="rId992" Type="http://schemas.openxmlformats.org/officeDocument/2006/relationships/hyperlink" Target="http://pbs.twimg.com/profile_images/1032294892058230785/6DQhdXUI_normal.jpg" TargetMode="External" /><Relationship Id="rId993" Type="http://schemas.openxmlformats.org/officeDocument/2006/relationships/hyperlink" Target="http://pbs.twimg.com/profile_images/1086578894948323328/w6PAvpw6_normal.jpg" TargetMode="External" /><Relationship Id="rId994" Type="http://schemas.openxmlformats.org/officeDocument/2006/relationships/hyperlink" Target="http://pbs.twimg.com/profile_images/831184414289780736/wEm7zyEM_normal.jpg" TargetMode="External" /><Relationship Id="rId995" Type="http://schemas.openxmlformats.org/officeDocument/2006/relationships/hyperlink" Target="http://pbs.twimg.com/profile_images/1059436438763130880/VaMzz7ce_normal.jpg" TargetMode="External" /><Relationship Id="rId996" Type="http://schemas.openxmlformats.org/officeDocument/2006/relationships/hyperlink" Target="http://pbs.twimg.com/profile_images/1048117619813900288/F3ksynJq_normal.jpg" TargetMode="External" /><Relationship Id="rId997" Type="http://schemas.openxmlformats.org/officeDocument/2006/relationships/hyperlink" Target="http://pbs.twimg.com/profile_images/1029982092426268672/t6Ww07x3_normal.jpg" TargetMode="External" /><Relationship Id="rId998" Type="http://schemas.openxmlformats.org/officeDocument/2006/relationships/hyperlink" Target="http://pbs.twimg.com/profile_images/1072343787958140929/kv5aBZS8_normal.jpg" TargetMode="External" /><Relationship Id="rId999" Type="http://schemas.openxmlformats.org/officeDocument/2006/relationships/hyperlink" Target="http://pbs.twimg.com/profile_images/1080858252563234818/ijMY6vog_normal.jpg" TargetMode="External" /><Relationship Id="rId1000" Type="http://schemas.openxmlformats.org/officeDocument/2006/relationships/hyperlink" Target="http://pbs.twimg.com/profile_images/2736184350/cda0f19d42ceb9b5b835d88b4aea6219_normal.jpeg" TargetMode="External" /><Relationship Id="rId1001" Type="http://schemas.openxmlformats.org/officeDocument/2006/relationships/hyperlink" Target="http://pbs.twimg.com/profile_images/1064185941403660288/23c3WM4O_normal.png" TargetMode="External" /><Relationship Id="rId1002" Type="http://schemas.openxmlformats.org/officeDocument/2006/relationships/hyperlink" Target="http://pbs.twimg.com/profile_images/1068876286989201415/CFaJgaDZ_normal.jpg" TargetMode="External" /><Relationship Id="rId1003" Type="http://schemas.openxmlformats.org/officeDocument/2006/relationships/hyperlink" Target="http://pbs.twimg.com/profile_images/919515907281391616/tTEmPn9T_normal.jpg" TargetMode="External" /><Relationship Id="rId1004" Type="http://schemas.openxmlformats.org/officeDocument/2006/relationships/hyperlink" Target="http://pbs.twimg.com/profile_images/1070659230389043200/8U2wrhWP_normal.jpg" TargetMode="External" /><Relationship Id="rId1005" Type="http://schemas.openxmlformats.org/officeDocument/2006/relationships/hyperlink" Target="http://pbs.twimg.com/profile_images/1041311845733134336/Zmw764Aq_normal.jpg" TargetMode="External" /><Relationship Id="rId1006" Type="http://schemas.openxmlformats.org/officeDocument/2006/relationships/hyperlink" Target="http://pbs.twimg.com/profile_images/1053710855131455488/h73E2T9x_normal.png" TargetMode="External" /><Relationship Id="rId1007" Type="http://schemas.openxmlformats.org/officeDocument/2006/relationships/hyperlink" Target="http://pbs.twimg.com/profile_images/2304976925/plm0u2wyt1exc0mth7jm_normal.gif" TargetMode="External" /><Relationship Id="rId1008" Type="http://schemas.openxmlformats.org/officeDocument/2006/relationships/hyperlink" Target="http://pbs.twimg.com/profile_images/1080283984783785984/gS8dNq6J_normal.jpg" TargetMode="External" /><Relationship Id="rId1009" Type="http://schemas.openxmlformats.org/officeDocument/2006/relationships/hyperlink" Target="http://pbs.twimg.com/profile_images/1004231677965582337/HPnLY1xo_normal.jpg" TargetMode="External" /><Relationship Id="rId1010" Type="http://schemas.openxmlformats.org/officeDocument/2006/relationships/hyperlink" Target="http://pbs.twimg.com/profile_images/1085893730446405632/Ui8bbht-_normal.jpg" TargetMode="External" /><Relationship Id="rId1011" Type="http://schemas.openxmlformats.org/officeDocument/2006/relationships/hyperlink" Target="http://pbs.twimg.com/profile_images/1091357007376871424/vedon8hT_normal.jpg" TargetMode="External" /><Relationship Id="rId1012" Type="http://schemas.openxmlformats.org/officeDocument/2006/relationships/hyperlink" Target="http://pbs.twimg.com/profile_images/1027583960203710464/mrxXfyPQ_normal.jpg" TargetMode="External" /><Relationship Id="rId1013" Type="http://schemas.openxmlformats.org/officeDocument/2006/relationships/hyperlink" Target="http://pbs.twimg.com/profile_images/1073224792696733697/boCGDcjh_normal.jpg" TargetMode="External" /><Relationship Id="rId1014" Type="http://schemas.openxmlformats.org/officeDocument/2006/relationships/hyperlink" Target="http://pbs.twimg.com/profile_images/1064405273853407232/UGTEvvlB_normal.jpg" TargetMode="External" /><Relationship Id="rId1015" Type="http://schemas.openxmlformats.org/officeDocument/2006/relationships/hyperlink" Target="http://pbs.twimg.com/profile_images/1067317957506686976/_a8jMdu0_normal.jpg" TargetMode="External" /><Relationship Id="rId1016" Type="http://schemas.openxmlformats.org/officeDocument/2006/relationships/hyperlink" Target="http://pbs.twimg.com/profile_images/1080072909408751621/ypzm_pPJ_normal.jpg" TargetMode="External" /><Relationship Id="rId1017" Type="http://schemas.openxmlformats.org/officeDocument/2006/relationships/hyperlink" Target="http://pbs.twimg.com/profile_images/1022918213598932993/z5-CuWGu_normal.jpg" TargetMode="External" /><Relationship Id="rId1018" Type="http://schemas.openxmlformats.org/officeDocument/2006/relationships/hyperlink" Target="http://pbs.twimg.com/profile_images/1009799555565510656/t2URzQNP_normal.jpg" TargetMode="External" /><Relationship Id="rId1019" Type="http://schemas.openxmlformats.org/officeDocument/2006/relationships/hyperlink" Target="http://pbs.twimg.com/profile_images/870267659165749249/DfdWPmmc_normal.jpg" TargetMode="External" /><Relationship Id="rId1020" Type="http://schemas.openxmlformats.org/officeDocument/2006/relationships/hyperlink" Target="http://pbs.twimg.com/profile_images/1078005425935507458/V0Xs_mFg_normal.jpg" TargetMode="External" /><Relationship Id="rId1021" Type="http://schemas.openxmlformats.org/officeDocument/2006/relationships/hyperlink" Target="http://pbs.twimg.com/profile_images/649801796748099584/Uf0-nCQC_normal.jpg" TargetMode="External" /><Relationship Id="rId1022" Type="http://schemas.openxmlformats.org/officeDocument/2006/relationships/hyperlink" Target="http://pbs.twimg.com/profile_images/724579619999866880/NkmaJBrc_normal.jpg" TargetMode="External" /><Relationship Id="rId1023" Type="http://schemas.openxmlformats.org/officeDocument/2006/relationships/hyperlink" Target="http://pbs.twimg.com/profile_images/1085931141964525568/lTKO1m0-_normal.jpg" TargetMode="External" /><Relationship Id="rId1024" Type="http://schemas.openxmlformats.org/officeDocument/2006/relationships/hyperlink" Target="http://pbs.twimg.com/profile_images/1055716523208192000/cGq-eFuv_normal.jpg" TargetMode="External" /><Relationship Id="rId1025" Type="http://schemas.openxmlformats.org/officeDocument/2006/relationships/hyperlink" Target="http://pbs.twimg.com/profile_images/1048935151311282181/wzRNVnYu_normal.jpg" TargetMode="External" /><Relationship Id="rId1026" Type="http://schemas.openxmlformats.org/officeDocument/2006/relationships/hyperlink" Target="http://pbs.twimg.com/profile_images/1080729717693501442/qBMD-fHy_normal.jpg" TargetMode="External" /><Relationship Id="rId1027" Type="http://schemas.openxmlformats.org/officeDocument/2006/relationships/hyperlink" Target="http://pbs.twimg.com/profile_images/689660465991970816/wMCPgoD9_normal.png" TargetMode="External" /><Relationship Id="rId1028" Type="http://schemas.openxmlformats.org/officeDocument/2006/relationships/hyperlink" Target="http://pbs.twimg.com/profile_images/1052520316679811072/Cc8ecCG__normal.jpg" TargetMode="External" /><Relationship Id="rId1029" Type="http://schemas.openxmlformats.org/officeDocument/2006/relationships/hyperlink" Target="http://pbs.twimg.com/profile_images/660887335660187649/feYiBIPm_normal.jpg" TargetMode="External" /><Relationship Id="rId1030" Type="http://schemas.openxmlformats.org/officeDocument/2006/relationships/hyperlink" Target="http://pbs.twimg.com/profile_images/865525116762898432/wfvG7yfL_normal.jpg" TargetMode="External" /><Relationship Id="rId1031" Type="http://schemas.openxmlformats.org/officeDocument/2006/relationships/hyperlink" Target="http://pbs.twimg.com/profile_images/928869096363401216/FE7e6nxc_normal.png" TargetMode="External" /><Relationship Id="rId1032" Type="http://schemas.openxmlformats.org/officeDocument/2006/relationships/hyperlink" Target="http://pbs.twimg.com/profile_images/808021617494233088/UPA56vZg_normal.jpg" TargetMode="External" /><Relationship Id="rId1033" Type="http://schemas.openxmlformats.org/officeDocument/2006/relationships/hyperlink" Target="http://pbs.twimg.com/profile_images/1008630948286492673/DSfl2NHT_normal.jpg" TargetMode="External" /><Relationship Id="rId1034" Type="http://schemas.openxmlformats.org/officeDocument/2006/relationships/hyperlink" Target="http://pbs.twimg.com/profile_images/1029399987963056128/xBvFmIiT_normal.jpg" TargetMode="External" /><Relationship Id="rId1035" Type="http://schemas.openxmlformats.org/officeDocument/2006/relationships/hyperlink" Target="http://pbs.twimg.com/profile_images/1038084288267177984/z3PV3wF5_normal.jpg" TargetMode="External" /><Relationship Id="rId1036" Type="http://schemas.openxmlformats.org/officeDocument/2006/relationships/hyperlink" Target="http://pbs.twimg.com/profile_images/947511531683463168/2iGlI4K1_normal.jpg" TargetMode="External" /><Relationship Id="rId1037" Type="http://schemas.openxmlformats.org/officeDocument/2006/relationships/hyperlink" Target="http://pbs.twimg.com/profile_images/917638220682207232/oMm0W-B4_normal.jpg" TargetMode="External" /><Relationship Id="rId1038" Type="http://schemas.openxmlformats.org/officeDocument/2006/relationships/hyperlink" Target="http://pbs.twimg.com/profile_images/1081145558201319426/XjsiiEIk_normal.jpg" TargetMode="External" /><Relationship Id="rId1039" Type="http://schemas.openxmlformats.org/officeDocument/2006/relationships/hyperlink" Target="http://pbs.twimg.com/profile_images/909815974051717120/qysJAlBG_normal.jpg" TargetMode="External" /><Relationship Id="rId1040" Type="http://schemas.openxmlformats.org/officeDocument/2006/relationships/hyperlink" Target="http://pbs.twimg.com/profile_images/615239024236572676/dUaJlfbG_normal.png" TargetMode="External" /><Relationship Id="rId1041" Type="http://schemas.openxmlformats.org/officeDocument/2006/relationships/hyperlink" Target="http://pbs.twimg.com/profile_images/1072477815226945542/mizhqCPb_normal.jpg" TargetMode="External" /><Relationship Id="rId1042" Type="http://schemas.openxmlformats.org/officeDocument/2006/relationships/hyperlink" Target="http://pbs.twimg.com/profile_images/867566287567892481/SDFk6piH_normal.jpg" TargetMode="External" /><Relationship Id="rId1043" Type="http://schemas.openxmlformats.org/officeDocument/2006/relationships/hyperlink" Target="http://pbs.twimg.com/profile_images/928773628690182144/gv60ucJq_normal.jpg" TargetMode="External" /><Relationship Id="rId1044" Type="http://schemas.openxmlformats.org/officeDocument/2006/relationships/hyperlink" Target="http://pbs.twimg.com/profile_images/1039981366862143494/zxVoQ2Gr_normal.jpg" TargetMode="External" /><Relationship Id="rId1045" Type="http://schemas.openxmlformats.org/officeDocument/2006/relationships/hyperlink" Target="http://pbs.twimg.com/profile_images/471195565389127680/aLKIpiP__normal.jpeg" TargetMode="External" /><Relationship Id="rId1046" Type="http://schemas.openxmlformats.org/officeDocument/2006/relationships/hyperlink" Target="http://pbs.twimg.com/profile_images/870021379030167554/svJrClIC_normal.jpg" TargetMode="External" /><Relationship Id="rId1047" Type="http://schemas.openxmlformats.org/officeDocument/2006/relationships/hyperlink" Target="http://pbs.twimg.com/profile_images/562998961221296128/O6dIuPIg_normal.png" TargetMode="External" /><Relationship Id="rId1048" Type="http://schemas.openxmlformats.org/officeDocument/2006/relationships/hyperlink" Target="http://pbs.twimg.com/profile_images/837448436412739585/sS6CFMRN_normal.jpg" TargetMode="External" /><Relationship Id="rId1049" Type="http://schemas.openxmlformats.org/officeDocument/2006/relationships/hyperlink" Target="http://pbs.twimg.com/profile_images/1080204696059408384/ockv4WGY_normal.jpg" TargetMode="External" /><Relationship Id="rId1050" Type="http://schemas.openxmlformats.org/officeDocument/2006/relationships/hyperlink" Target="http://pbs.twimg.com/profile_images/1079374662763724801/tvIDz9T-_normal.jpg" TargetMode="External" /><Relationship Id="rId1051" Type="http://schemas.openxmlformats.org/officeDocument/2006/relationships/hyperlink" Target="http://pbs.twimg.com/profile_images/959542172751138817/QcHhm46G_normal.jpg" TargetMode="External" /><Relationship Id="rId1052" Type="http://schemas.openxmlformats.org/officeDocument/2006/relationships/hyperlink" Target="http://pbs.twimg.com/profile_images/1093367655535443968/6bNJ_BFd_normal.jpg" TargetMode="External" /><Relationship Id="rId1053" Type="http://schemas.openxmlformats.org/officeDocument/2006/relationships/hyperlink" Target="http://pbs.twimg.com/profile_images/471660831692697600/oMlpJucq_normal.jpeg" TargetMode="External" /><Relationship Id="rId1054" Type="http://schemas.openxmlformats.org/officeDocument/2006/relationships/hyperlink" Target="http://pbs.twimg.com/profile_images/672036989135364097/qV8EKhJX_normal.jpg" TargetMode="External" /><Relationship Id="rId1055" Type="http://schemas.openxmlformats.org/officeDocument/2006/relationships/hyperlink" Target="http://pbs.twimg.com/profile_images/951278168165568514/kXubtp0c_normal.jpg" TargetMode="External" /><Relationship Id="rId1056" Type="http://schemas.openxmlformats.org/officeDocument/2006/relationships/hyperlink" Target="http://pbs.twimg.com/profile_images/2800002402/fb810f2f606e0f1413ed5191e2eac190_normal.png" TargetMode="External" /><Relationship Id="rId1057" Type="http://schemas.openxmlformats.org/officeDocument/2006/relationships/hyperlink" Target="http://pbs.twimg.com/profile_images/864567398262689793/E1uFeOzM_normal.jpg" TargetMode="External" /><Relationship Id="rId1058" Type="http://schemas.openxmlformats.org/officeDocument/2006/relationships/hyperlink" Target="http://pbs.twimg.com/profile_images/615598832726970372/jsK-gBSt_normal.png" TargetMode="External" /><Relationship Id="rId1059" Type="http://schemas.openxmlformats.org/officeDocument/2006/relationships/hyperlink" Target="http://pbs.twimg.com/profile_images/604427674203779072/Y4t_NODB_normal.jpg" TargetMode="External" /><Relationship Id="rId1060" Type="http://schemas.openxmlformats.org/officeDocument/2006/relationships/hyperlink" Target="http://pbs.twimg.com/profile_images/510517460773007360/UKfBppaU_normal.jpeg" TargetMode="External" /><Relationship Id="rId1061" Type="http://schemas.openxmlformats.org/officeDocument/2006/relationships/hyperlink" Target="http://pbs.twimg.com/profile_images/616241154657550340/XwjLxC3K_normal.jpg" TargetMode="External" /><Relationship Id="rId1062" Type="http://schemas.openxmlformats.org/officeDocument/2006/relationships/hyperlink" Target="http://pbs.twimg.com/profile_images/859076004211458053/unCr0ZxT_normal.jpg" TargetMode="External" /><Relationship Id="rId1063" Type="http://schemas.openxmlformats.org/officeDocument/2006/relationships/hyperlink" Target="http://pbs.twimg.com/profile_images/1063749927715643392/QK8eFZ7l_normal.jpg" TargetMode="External" /><Relationship Id="rId1064" Type="http://schemas.openxmlformats.org/officeDocument/2006/relationships/hyperlink" Target="http://pbs.twimg.com/profile_images/1020019585494519808/kgvzEpZX_normal.jpg" TargetMode="External" /><Relationship Id="rId1065" Type="http://schemas.openxmlformats.org/officeDocument/2006/relationships/hyperlink" Target="http://pbs.twimg.com/profile_images/378800000723263303/8debfd6ac3edabf841e6f4646c29ca79_normal.jpeg" TargetMode="External" /><Relationship Id="rId1066" Type="http://schemas.openxmlformats.org/officeDocument/2006/relationships/hyperlink" Target="http://pbs.twimg.com/profile_images/802971687813660672/L4CCddo3_normal.jpg" TargetMode="External" /><Relationship Id="rId1067" Type="http://schemas.openxmlformats.org/officeDocument/2006/relationships/hyperlink" Target="http://pbs.twimg.com/profile_images/733901283279708160/9_pvKhgH_normal.jpg" TargetMode="External" /><Relationship Id="rId1068" Type="http://schemas.openxmlformats.org/officeDocument/2006/relationships/hyperlink" Target="http://pbs.twimg.com/profile_images/987828885/tina2007a_normal.jpg" TargetMode="External" /><Relationship Id="rId1069" Type="http://schemas.openxmlformats.org/officeDocument/2006/relationships/hyperlink" Target="http://pbs.twimg.com/profile_images/873564719298224128/p03yHuuw_normal.jpg" TargetMode="External" /><Relationship Id="rId1070" Type="http://schemas.openxmlformats.org/officeDocument/2006/relationships/hyperlink" Target="http://pbs.twimg.com/profile_images/631178831022419968/QAUCuXNR_normal.jpg" TargetMode="External" /><Relationship Id="rId1071" Type="http://schemas.openxmlformats.org/officeDocument/2006/relationships/hyperlink" Target="http://pbs.twimg.com/profile_images/1148854672/TheMorinSurface_normal.png" TargetMode="External" /><Relationship Id="rId1072" Type="http://schemas.openxmlformats.org/officeDocument/2006/relationships/hyperlink" Target="http://pbs.twimg.com/profile_images/624684759990407168/_BWay9TR_normal.png" TargetMode="External" /><Relationship Id="rId1073" Type="http://schemas.openxmlformats.org/officeDocument/2006/relationships/hyperlink" Target="http://pbs.twimg.com/profile_images/1092151974475182080/jVHCNHcA_normal.jpg" TargetMode="External" /><Relationship Id="rId1074" Type="http://schemas.openxmlformats.org/officeDocument/2006/relationships/hyperlink" Target="http://pbs.twimg.com/profile_images/955264948686516224/uK4IJeAT_normal.jpg" TargetMode="External" /><Relationship Id="rId1075" Type="http://schemas.openxmlformats.org/officeDocument/2006/relationships/hyperlink" Target="http://pbs.twimg.com/profile_images/575334890096345088/NyY1j_sw_normal.png" TargetMode="External" /><Relationship Id="rId1076" Type="http://schemas.openxmlformats.org/officeDocument/2006/relationships/hyperlink" Target="http://pbs.twimg.com/profile_images/795744115812143104/IcUZ2QFY_normal.jpg" TargetMode="External" /><Relationship Id="rId1077" Type="http://schemas.openxmlformats.org/officeDocument/2006/relationships/hyperlink" Target="http://pbs.twimg.com/profile_images/2211033727/houston-texas_1__normal.jpg" TargetMode="External" /><Relationship Id="rId1078" Type="http://schemas.openxmlformats.org/officeDocument/2006/relationships/hyperlink" Target="http://pbs.twimg.com/profile_images/726003771340279809/n99px417_normal.jpg" TargetMode="External" /><Relationship Id="rId1079" Type="http://schemas.openxmlformats.org/officeDocument/2006/relationships/hyperlink" Target="http://pbs.twimg.com/profile_images/1173146264/Portrait-Vera-dkl-201010_DSC0132-Webklein_normal.jpg" TargetMode="External" /><Relationship Id="rId1080" Type="http://schemas.openxmlformats.org/officeDocument/2006/relationships/hyperlink" Target="http://pbs.twimg.com/profile_images/710760313008820224/CTUg9T-v_normal.jpg" TargetMode="External" /><Relationship Id="rId1081" Type="http://schemas.openxmlformats.org/officeDocument/2006/relationships/hyperlink" Target="http://pbs.twimg.com/profile_images/876540772513918978/aoOKg_b0_normal.jpg" TargetMode="External" /><Relationship Id="rId1082" Type="http://schemas.openxmlformats.org/officeDocument/2006/relationships/hyperlink" Target="http://pbs.twimg.com/profile_images/875630790297608192/wmE5dAWH_normal.jpg" TargetMode="External" /><Relationship Id="rId1083" Type="http://schemas.openxmlformats.org/officeDocument/2006/relationships/hyperlink" Target="http://pbs.twimg.com/profile_images/581053755405131777/gkWWSDIP_normal.jpg" TargetMode="External" /><Relationship Id="rId1084" Type="http://schemas.openxmlformats.org/officeDocument/2006/relationships/hyperlink" Target="http://pbs.twimg.com/profile_images/967488777903067136/_ms_aquN_normal.jpg" TargetMode="External" /><Relationship Id="rId1085" Type="http://schemas.openxmlformats.org/officeDocument/2006/relationships/hyperlink" Target="http://pbs.twimg.com/profile_images/966004139552514048/xFJQn5Vw_normal.jpg" TargetMode="External" /><Relationship Id="rId1086" Type="http://schemas.openxmlformats.org/officeDocument/2006/relationships/hyperlink" Target="http://pbs.twimg.com/profile_images/842359855298019328/5EkwsEZN_normal.jpg" TargetMode="External" /><Relationship Id="rId1087" Type="http://schemas.openxmlformats.org/officeDocument/2006/relationships/hyperlink" Target="http://pbs.twimg.com/profile_images/489319441629736960/7IV0W1Yu_normal.jpeg" TargetMode="External" /><Relationship Id="rId1088" Type="http://schemas.openxmlformats.org/officeDocument/2006/relationships/hyperlink" Target="http://pbs.twimg.com/profile_images/974021215890354176/5bk5FUXf_normal.jpg" TargetMode="External" /><Relationship Id="rId1089" Type="http://schemas.openxmlformats.org/officeDocument/2006/relationships/hyperlink" Target="http://pbs.twimg.com/profile_images/802975423936098304/D4XkoOnz_normal.jpg" TargetMode="External" /><Relationship Id="rId1090" Type="http://schemas.openxmlformats.org/officeDocument/2006/relationships/hyperlink" Target="http://pbs.twimg.com/profile_images/1428656187/Picture_11_normal.jpg" TargetMode="External" /><Relationship Id="rId1091" Type="http://schemas.openxmlformats.org/officeDocument/2006/relationships/hyperlink" Target="http://pbs.twimg.com/profile_images/776716385795895296/keO-dKTf_normal.jpg" TargetMode="External" /><Relationship Id="rId1092" Type="http://schemas.openxmlformats.org/officeDocument/2006/relationships/hyperlink" Target="http://pbs.twimg.com/profile_images/1083181052351238144/u8BfKxFf_normal.jpg" TargetMode="External" /><Relationship Id="rId1093" Type="http://schemas.openxmlformats.org/officeDocument/2006/relationships/hyperlink" Target="http://pbs.twimg.com/profile_images/854589472716890112/bYPrnwMv_normal.jpg" TargetMode="External" /><Relationship Id="rId1094" Type="http://schemas.openxmlformats.org/officeDocument/2006/relationships/hyperlink" Target="http://pbs.twimg.com/profile_images/875675166524579840/hDU1RmTh_normal.jpg" TargetMode="External" /><Relationship Id="rId1095" Type="http://schemas.openxmlformats.org/officeDocument/2006/relationships/hyperlink" Target="http://pbs.twimg.com/profile_images/664544029225320452/s_W4ACEB_normal.png" TargetMode="External" /><Relationship Id="rId1096" Type="http://schemas.openxmlformats.org/officeDocument/2006/relationships/hyperlink" Target="http://pbs.twimg.com/profile_images/646544513339514881/1z313YBp_normal.png" TargetMode="External" /><Relationship Id="rId1097" Type="http://schemas.openxmlformats.org/officeDocument/2006/relationships/hyperlink" Target="http://pbs.twimg.com/profile_images/1055807149786439680/sQiHu-95_normal.jpg" TargetMode="External" /><Relationship Id="rId1098" Type="http://schemas.openxmlformats.org/officeDocument/2006/relationships/hyperlink" Target="http://pbs.twimg.com/profile_images/899604567788331010/jtK5AwtZ_normal.jpg" TargetMode="External" /><Relationship Id="rId1099" Type="http://schemas.openxmlformats.org/officeDocument/2006/relationships/hyperlink" Target="http://pbs.twimg.com/profile_images/378800000483599363/a84a437b0f1ee726343a6bb2cbae1124_normal.png" TargetMode="External" /><Relationship Id="rId1100" Type="http://schemas.openxmlformats.org/officeDocument/2006/relationships/hyperlink" Target="http://pbs.twimg.com/profile_images/762044915887042560/TqYhILhS_normal.jpg" TargetMode="External" /><Relationship Id="rId1101" Type="http://schemas.openxmlformats.org/officeDocument/2006/relationships/hyperlink" Target="http://pbs.twimg.com/profile_images/3207164109/b91c4372db2f4165249a76bc85da3c9b_normal.png" TargetMode="External" /><Relationship Id="rId1102" Type="http://schemas.openxmlformats.org/officeDocument/2006/relationships/hyperlink" Target="http://pbs.twimg.com/profile_images/1041920854328836096/98sNjjjH_normal.jpg" TargetMode="External" /><Relationship Id="rId1103" Type="http://schemas.openxmlformats.org/officeDocument/2006/relationships/hyperlink" Target="http://pbs.twimg.com/profile_images/857808155203452928/jy5G0zmT_normal.jpg" TargetMode="External" /><Relationship Id="rId1104" Type="http://schemas.openxmlformats.org/officeDocument/2006/relationships/hyperlink" Target="http://pbs.twimg.com/profile_images/434790696633921536/Wg2qKxv4_normal.jpeg" TargetMode="External" /><Relationship Id="rId1105" Type="http://schemas.openxmlformats.org/officeDocument/2006/relationships/hyperlink" Target="http://pbs.twimg.com/profile_images/1091536062323851264/KtRXKITt_normal.jpg" TargetMode="External" /><Relationship Id="rId1106" Type="http://schemas.openxmlformats.org/officeDocument/2006/relationships/hyperlink" Target="http://pbs.twimg.com/profile_images/1086739464125382663/EnvM1eAc_normal.jpg" TargetMode="External" /><Relationship Id="rId1107" Type="http://schemas.openxmlformats.org/officeDocument/2006/relationships/hyperlink" Target="http://pbs.twimg.com/profile_images/841803825665187841/-Ok2hipH_normal.jpg" TargetMode="External" /><Relationship Id="rId1108" Type="http://schemas.openxmlformats.org/officeDocument/2006/relationships/hyperlink" Target="http://pbs.twimg.com/profile_images/792086614990348288/weV2c7i4_normal.jpg" TargetMode="External" /><Relationship Id="rId1109" Type="http://schemas.openxmlformats.org/officeDocument/2006/relationships/hyperlink" Target="http://pbs.twimg.com/profile_images/56071111/ciro_normal.jpg" TargetMode="External" /><Relationship Id="rId1110" Type="http://schemas.openxmlformats.org/officeDocument/2006/relationships/hyperlink" Target="http://pbs.twimg.com/profile_images/3598616155/50db18fc5c8565a3cc7fd8c7d6cf73ed_normal.jpeg" TargetMode="External" /><Relationship Id="rId1111" Type="http://schemas.openxmlformats.org/officeDocument/2006/relationships/hyperlink" Target="http://pbs.twimg.com/profile_images/847511340935757824/7zTrlT8R_normal.jpg" TargetMode="External" /><Relationship Id="rId1112" Type="http://schemas.openxmlformats.org/officeDocument/2006/relationships/hyperlink" Target="http://pbs.twimg.com/profile_images/2820996416/5cdddcba9eaee0880bb5d99c1e4e60cc_normal.jpeg" TargetMode="External" /><Relationship Id="rId1113" Type="http://schemas.openxmlformats.org/officeDocument/2006/relationships/hyperlink" Target="http://pbs.twimg.com/profile_images/1025090581939347456/7d3_UhBS_normal.jpg" TargetMode="External" /><Relationship Id="rId1114" Type="http://schemas.openxmlformats.org/officeDocument/2006/relationships/hyperlink" Target="http://pbs.twimg.com/profile_images/720332841305812992/Raq_tVbf_normal.jpg" TargetMode="External" /><Relationship Id="rId1115" Type="http://schemas.openxmlformats.org/officeDocument/2006/relationships/hyperlink" Target="http://pbs.twimg.com/profile_images/1040612291782344704/jVkDqFUv_normal.jpg" TargetMode="External" /><Relationship Id="rId1116" Type="http://schemas.openxmlformats.org/officeDocument/2006/relationships/hyperlink" Target="http://pbs.twimg.com/profile_images/752339815002091520/d403dpBl_normal.jpg" TargetMode="External" /><Relationship Id="rId1117" Type="http://schemas.openxmlformats.org/officeDocument/2006/relationships/hyperlink" Target="http://pbs.twimg.com/profile_images/1017632076106002432/jDamgkFp_normal.jpg" TargetMode="External" /><Relationship Id="rId1118" Type="http://schemas.openxmlformats.org/officeDocument/2006/relationships/hyperlink" Target="http://pbs.twimg.com/profile_images/71044209/jmh_dot_normal.jpg" TargetMode="External" /><Relationship Id="rId1119" Type="http://schemas.openxmlformats.org/officeDocument/2006/relationships/hyperlink" Target="http://pbs.twimg.com/profile_images/634559746830266368/DSL2nEU0_normal.png" TargetMode="External" /><Relationship Id="rId1120" Type="http://schemas.openxmlformats.org/officeDocument/2006/relationships/hyperlink" Target="http://pbs.twimg.com/profile_images/921869485425885184/UXTl2-ZN_normal.jpg" TargetMode="External" /><Relationship Id="rId1121" Type="http://schemas.openxmlformats.org/officeDocument/2006/relationships/hyperlink" Target="http://pbs.twimg.com/profile_images/1076825416172658689/WMq4BjEk_normal.jpg" TargetMode="External" /><Relationship Id="rId1122" Type="http://schemas.openxmlformats.org/officeDocument/2006/relationships/hyperlink" Target="http://pbs.twimg.com/profile_images/474959031799279616/dEaeLzrt_normal.jpeg" TargetMode="External" /><Relationship Id="rId1123" Type="http://schemas.openxmlformats.org/officeDocument/2006/relationships/hyperlink" Target="http://pbs.twimg.com/profile_images/894370344420622336/UW6ptLE3_normal.jpg" TargetMode="External" /><Relationship Id="rId1124" Type="http://schemas.openxmlformats.org/officeDocument/2006/relationships/hyperlink" Target="http://pbs.twimg.com/profile_images/1080931629080559616/xr5EVh88_normal.jpg" TargetMode="External" /><Relationship Id="rId1125" Type="http://schemas.openxmlformats.org/officeDocument/2006/relationships/hyperlink" Target="http://pbs.twimg.com/profile_images/3474772286/95b2195f86920394d9b2e1b0fd86276c_normal.jpeg" TargetMode="External" /><Relationship Id="rId1126" Type="http://schemas.openxmlformats.org/officeDocument/2006/relationships/hyperlink" Target="http://pbs.twimg.com/profile_images/1081885991525322752/8xsjzbrJ_normal.jpg" TargetMode="External" /><Relationship Id="rId1127" Type="http://schemas.openxmlformats.org/officeDocument/2006/relationships/hyperlink" Target="http://pbs.twimg.com/profile_images/957713522728800257/hq_SVLaO_normal.jpg" TargetMode="External" /><Relationship Id="rId1128" Type="http://schemas.openxmlformats.org/officeDocument/2006/relationships/hyperlink" Target="http://abs.twimg.com/sticky/default_profile_images/default_profile_normal.png" TargetMode="External" /><Relationship Id="rId1129" Type="http://schemas.openxmlformats.org/officeDocument/2006/relationships/hyperlink" Target="http://pbs.twimg.com/profile_images/646186068635615232/d6ggJK4q_normal.jpg" TargetMode="External" /><Relationship Id="rId1130" Type="http://schemas.openxmlformats.org/officeDocument/2006/relationships/hyperlink" Target="http://pbs.twimg.com/profile_images/826802386442342400/ChCqD4xd_normal.jpg" TargetMode="External" /><Relationship Id="rId1131" Type="http://schemas.openxmlformats.org/officeDocument/2006/relationships/hyperlink" Target="http://pbs.twimg.com/profile_images/271273236/me_laughing_cropped_normal.jpg" TargetMode="External" /><Relationship Id="rId1132" Type="http://schemas.openxmlformats.org/officeDocument/2006/relationships/hyperlink" Target="http://pbs.twimg.com/profile_images/2241810406/j0427655_normal.jpg" TargetMode="External" /><Relationship Id="rId1133" Type="http://schemas.openxmlformats.org/officeDocument/2006/relationships/hyperlink" Target="http://pbs.twimg.com/profile_images/1023293436298977281/4P8niR6h_normal.jpg" TargetMode="External" /><Relationship Id="rId1134" Type="http://schemas.openxmlformats.org/officeDocument/2006/relationships/hyperlink" Target="http://pbs.twimg.com/profile_images/1050736976419270656/qMaUs5oa_normal.jpg" TargetMode="External" /><Relationship Id="rId1135" Type="http://schemas.openxmlformats.org/officeDocument/2006/relationships/hyperlink" Target="http://pbs.twimg.com/profile_images/931245586401120256/-gqo8ECk_normal.jpg" TargetMode="External" /><Relationship Id="rId1136" Type="http://schemas.openxmlformats.org/officeDocument/2006/relationships/hyperlink" Target="http://pbs.twimg.com/profile_images/1013890597130678272/5jpCxyxV_normal.jpg" TargetMode="External" /><Relationship Id="rId1137" Type="http://schemas.openxmlformats.org/officeDocument/2006/relationships/hyperlink" Target="http://pbs.twimg.com/profile_images/1080170051368497152/WAc6Nh7r_normal.jpg" TargetMode="External" /><Relationship Id="rId1138" Type="http://schemas.openxmlformats.org/officeDocument/2006/relationships/hyperlink" Target="http://pbs.twimg.com/profile_images/740987221986140160/X4-KMqqS_normal.jpg" TargetMode="External" /><Relationship Id="rId1139" Type="http://schemas.openxmlformats.org/officeDocument/2006/relationships/hyperlink" Target="http://pbs.twimg.com/profile_images/868124921402150912/V0SkMhCD_normal.jpg" TargetMode="External" /><Relationship Id="rId1140" Type="http://schemas.openxmlformats.org/officeDocument/2006/relationships/hyperlink" Target="http://pbs.twimg.com/profile_images/805540234272325633/PC16DyMj_normal.jpg" TargetMode="External" /><Relationship Id="rId1141" Type="http://schemas.openxmlformats.org/officeDocument/2006/relationships/hyperlink" Target="http://pbs.twimg.com/profile_images/985831351994773505/aZvqavvr_normal.jpg" TargetMode="External" /><Relationship Id="rId1142" Type="http://schemas.openxmlformats.org/officeDocument/2006/relationships/hyperlink" Target="http://pbs.twimg.com/profile_images/1074665764618166274/6RAtJBMh_normal.jpg" TargetMode="External" /><Relationship Id="rId1143" Type="http://schemas.openxmlformats.org/officeDocument/2006/relationships/hyperlink" Target="http://pbs.twimg.com/profile_images/1080257988667924480/BdoM0PoR_normal.jpg" TargetMode="External" /><Relationship Id="rId1144" Type="http://schemas.openxmlformats.org/officeDocument/2006/relationships/hyperlink" Target="http://pbs.twimg.com/profile_images/1003686168611950593/8oN71uTl_normal.jpg" TargetMode="External" /><Relationship Id="rId1145" Type="http://schemas.openxmlformats.org/officeDocument/2006/relationships/hyperlink" Target="http://pbs.twimg.com/profile_images/1015991183288479745/62GdLOvP_normal.jpg" TargetMode="External" /><Relationship Id="rId1146" Type="http://schemas.openxmlformats.org/officeDocument/2006/relationships/hyperlink" Target="http://pbs.twimg.com/profile_images/617888789164199936/XR6xjTyX_normal.jpg" TargetMode="External" /><Relationship Id="rId1147" Type="http://schemas.openxmlformats.org/officeDocument/2006/relationships/hyperlink" Target="http://pbs.twimg.com/profile_images/1015347649384361984/cu3ssF1F_normal.jpg" TargetMode="External" /><Relationship Id="rId1148" Type="http://schemas.openxmlformats.org/officeDocument/2006/relationships/hyperlink" Target="http://pbs.twimg.com/profile_images/448601634868703232/9gpvw5LT_normal.jpeg" TargetMode="External" /><Relationship Id="rId1149" Type="http://schemas.openxmlformats.org/officeDocument/2006/relationships/hyperlink" Target="http://pbs.twimg.com/profile_images/886068542814142466/d8MwVvAT_normal.jpg" TargetMode="External" /><Relationship Id="rId1150" Type="http://schemas.openxmlformats.org/officeDocument/2006/relationships/hyperlink" Target="http://pbs.twimg.com/profile_images/1016695539688079360/1rkdqLH7_normal.jpg" TargetMode="External" /><Relationship Id="rId1151" Type="http://schemas.openxmlformats.org/officeDocument/2006/relationships/hyperlink" Target="http://pbs.twimg.com/profile_images/671150283825659904/RZXms1Mj_normal.png" TargetMode="External" /><Relationship Id="rId1152" Type="http://schemas.openxmlformats.org/officeDocument/2006/relationships/hyperlink" Target="http://pbs.twimg.com/profile_images/1065008527612227585/8WF69gPM_normal.jpg" TargetMode="External" /><Relationship Id="rId1153" Type="http://schemas.openxmlformats.org/officeDocument/2006/relationships/hyperlink" Target="http://pbs.twimg.com/profile_images/976752327154716672/Ljxkkqgr_normal.jpg" TargetMode="External" /><Relationship Id="rId1154" Type="http://schemas.openxmlformats.org/officeDocument/2006/relationships/hyperlink" Target="http://pbs.twimg.com/profile_images/786284438103687168/gzSIGiuW_normal.jpg" TargetMode="External" /><Relationship Id="rId1155" Type="http://schemas.openxmlformats.org/officeDocument/2006/relationships/hyperlink" Target="http://pbs.twimg.com/profile_images/1080875445082566657/Gxv5rXiv_normal.jpg" TargetMode="External" /><Relationship Id="rId1156" Type="http://schemas.openxmlformats.org/officeDocument/2006/relationships/hyperlink" Target="http://pbs.twimg.com/profile_images/900033008685666305/c6Q38U35_normal.png" TargetMode="External" /><Relationship Id="rId1157" Type="http://schemas.openxmlformats.org/officeDocument/2006/relationships/hyperlink" Target="http://pbs.twimg.com/profile_images/1086264686880927744/lFhRHMK6_normal.jpg" TargetMode="External" /><Relationship Id="rId1158" Type="http://schemas.openxmlformats.org/officeDocument/2006/relationships/hyperlink" Target="http://pbs.twimg.com/profile_images/1069362777741914112/dWBT4QZf_normal.jpg" TargetMode="External" /><Relationship Id="rId1159" Type="http://schemas.openxmlformats.org/officeDocument/2006/relationships/hyperlink" Target="http://pbs.twimg.com/profile_images/1037816883288756224/SgRkY7GO_normal.jpg" TargetMode="External" /><Relationship Id="rId1160" Type="http://schemas.openxmlformats.org/officeDocument/2006/relationships/hyperlink" Target="http://pbs.twimg.com/profile_images/1080238523096203265/FpBawGT6_normal.jpg" TargetMode="External" /><Relationship Id="rId1161" Type="http://schemas.openxmlformats.org/officeDocument/2006/relationships/hyperlink" Target="http://pbs.twimg.com/profile_images/824257996779876353/aHhldVI6_normal.jpg" TargetMode="External" /><Relationship Id="rId1162" Type="http://schemas.openxmlformats.org/officeDocument/2006/relationships/hyperlink" Target="http://pbs.twimg.com/profile_images/1061349113185296384/ctosgTKW_normal.jpg" TargetMode="External" /><Relationship Id="rId1163" Type="http://schemas.openxmlformats.org/officeDocument/2006/relationships/hyperlink" Target="http://pbs.twimg.com/profile_images/657481529631842304/VwnYqhxb_normal.jpg" TargetMode="External" /><Relationship Id="rId1164" Type="http://schemas.openxmlformats.org/officeDocument/2006/relationships/hyperlink" Target="http://pbs.twimg.com/profile_images/1085705101820321792/AiGEqLMa_normal.jpg" TargetMode="External" /><Relationship Id="rId1165" Type="http://schemas.openxmlformats.org/officeDocument/2006/relationships/hyperlink" Target="http://pbs.twimg.com/profile_images/982080909720604672/AVNa53rG_normal.jpg" TargetMode="External" /><Relationship Id="rId1166" Type="http://schemas.openxmlformats.org/officeDocument/2006/relationships/hyperlink" Target="http://pbs.twimg.com/profile_images/1083502867795849216/9k_u6jJK_normal.jpg" TargetMode="External" /><Relationship Id="rId1167" Type="http://schemas.openxmlformats.org/officeDocument/2006/relationships/hyperlink" Target="http://pbs.twimg.com/profile_images/985180446156869632/kx9bBCC4_normal.jpg" TargetMode="External" /><Relationship Id="rId1168" Type="http://schemas.openxmlformats.org/officeDocument/2006/relationships/hyperlink" Target="http://pbs.twimg.com/profile_images/821137581286912000/IyaVNz5K_normal.jpg" TargetMode="External" /><Relationship Id="rId1169" Type="http://schemas.openxmlformats.org/officeDocument/2006/relationships/hyperlink" Target="http://pbs.twimg.com/profile_images/192936165/d_lazer_normal.jpg" TargetMode="External" /><Relationship Id="rId1170" Type="http://schemas.openxmlformats.org/officeDocument/2006/relationships/hyperlink" Target="http://pbs.twimg.com/profile_images/803418473732997120/MvRK6pV6_normal.jpg" TargetMode="External" /><Relationship Id="rId1171" Type="http://schemas.openxmlformats.org/officeDocument/2006/relationships/hyperlink" Target="http://abs.twimg.com/sticky/default_profile_images/default_profile_normal.png" TargetMode="External" /><Relationship Id="rId1172" Type="http://schemas.openxmlformats.org/officeDocument/2006/relationships/hyperlink" Target="http://pbs.twimg.com/profile_images/1080582273764917253/2LRt2lRe_normal.jpg" TargetMode="External" /><Relationship Id="rId1173" Type="http://schemas.openxmlformats.org/officeDocument/2006/relationships/hyperlink" Target="http://pbs.twimg.com/profile_images/3784636880/4bffb4418b1a1f24b1d2fae45c11c7ad_normal.jpeg" TargetMode="External" /><Relationship Id="rId1174" Type="http://schemas.openxmlformats.org/officeDocument/2006/relationships/hyperlink" Target="http://pbs.twimg.com/profile_images/1056019068623433728/VfP7hWLl_normal.jpg" TargetMode="External" /><Relationship Id="rId1175" Type="http://schemas.openxmlformats.org/officeDocument/2006/relationships/hyperlink" Target="http://pbs.twimg.com/profile_images/990941775610118146/fdL9Q9wA_normal.jpg" TargetMode="External" /><Relationship Id="rId1176" Type="http://schemas.openxmlformats.org/officeDocument/2006/relationships/hyperlink" Target="http://pbs.twimg.com/profile_images/1036483673602764800/Oeyb2hb3_normal.jpg" TargetMode="External" /><Relationship Id="rId1177" Type="http://schemas.openxmlformats.org/officeDocument/2006/relationships/hyperlink" Target="http://pbs.twimg.com/profile_images/1100556856/twitt_pic_normal.jpg" TargetMode="External" /><Relationship Id="rId1178" Type="http://schemas.openxmlformats.org/officeDocument/2006/relationships/hyperlink" Target="http://pbs.twimg.com/profile_images/903344761343541249/M1cKZg2S_normal.jpg" TargetMode="External" /><Relationship Id="rId1179" Type="http://schemas.openxmlformats.org/officeDocument/2006/relationships/hyperlink" Target="http://pbs.twimg.com/profile_images/1089267553178808320/h38x4Wmo_normal.jpg" TargetMode="External" /><Relationship Id="rId1180" Type="http://schemas.openxmlformats.org/officeDocument/2006/relationships/hyperlink" Target="http://pbs.twimg.com/profile_images/1074878911962443776/GzUtUN0a_normal.jpg" TargetMode="External" /><Relationship Id="rId1181" Type="http://schemas.openxmlformats.org/officeDocument/2006/relationships/hyperlink" Target="http://pbs.twimg.com/profile_images/1010530295538438144/b84XuMkU_normal.jpg" TargetMode="External" /><Relationship Id="rId1182" Type="http://schemas.openxmlformats.org/officeDocument/2006/relationships/hyperlink" Target="http://pbs.twimg.com/profile_images/2201180023/twitter_logo_normal.jpg" TargetMode="External" /><Relationship Id="rId1183" Type="http://schemas.openxmlformats.org/officeDocument/2006/relationships/hyperlink" Target="http://pbs.twimg.com/profile_images/847827739793129472/GSuyFTe1_normal.jpg" TargetMode="External" /><Relationship Id="rId1184" Type="http://schemas.openxmlformats.org/officeDocument/2006/relationships/hyperlink" Target="http://pbs.twimg.com/profile_images/1759354147/perfil_normal.jpg" TargetMode="External" /><Relationship Id="rId1185" Type="http://schemas.openxmlformats.org/officeDocument/2006/relationships/hyperlink" Target="http://pbs.twimg.com/profile_images/1004723423501869057/IZw-_1Yz_normal.jpg" TargetMode="External" /><Relationship Id="rId1186" Type="http://schemas.openxmlformats.org/officeDocument/2006/relationships/hyperlink" Target="http://pbs.twimg.com/profile_images/827005448662372353/CR5bb3U0_normal.jpg" TargetMode="External" /><Relationship Id="rId1187" Type="http://schemas.openxmlformats.org/officeDocument/2006/relationships/hyperlink" Target="http://pbs.twimg.com/profile_images/1249381366/Ognyanova-200px_normal.png" TargetMode="External" /><Relationship Id="rId1188" Type="http://schemas.openxmlformats.org/officeDocument/2006/relationships/hyperlink" Target="http://pbs.twimg.com/profile_images/1011818295916417025/P1CkbdYi_normal.jpg" TargetMode="External" /><Relationship Id="rId1189" Type="http://schemas.openxmlformats.org/officeDocument/2006/relationships/hyperlink" Target="http://pbs.twimg.com/profile_images/637739226/matthew-barney-c-3_normal.gif" TargetMode="External" /><Relationship Id="rId1190" Type="http://schemas.openxmlformats.org/officeDocument/2006/relationships/hyperlink" Target="http://pbs.twimg.com/profile_images/875269401309609984/TnaDhUpt_normal.jpg" TargetMode="External" /><Relationship Id="rId1191" Type="http://schemas.openxmlformats.org/officeDocument/2006/relationships/hyperlink" Target="http://pbs.twimg.com/profile_images/881952411732119552/qQPSxV5Z_normal.jpg" TargetMode="External" /><Relationship Id="rId1192" Type="http://schemas.openxmlformats.org/officeDocument/2006/relationships/hyperlink" Target="http://pbs.twimg.com/profile_images/1083333523392602112/YUSrahyh_normal.jpg" TargetMode="External" /><Relationship Id="rId1193" Type="http://schemas.openxmlformats.org/officeDocument/2006/relationships/hyperlink" Target="http://pbs.twimg.com/profile_images/644128014448611328/l2zQ_CS-_normal.jpg" TargetMode="External" /><Relationship Id="rId1194" Type="http://schemas.openxmlformats.org/officeDocument/2006/relationships/hyperlink" Target="http://pbs.twimg.com/profile_images/778550735432740864/_n29W_8Q_normal.jpg" TargetMode="External" /><Relationship Id="rId1195" Type="http://schemas.openxmlformats.org/officeDocument/2006/relationships/hyperlink" Target="http://pbs.twimg.com/profile_images/618336146456588288/Px9EsoAk_normal.png" TargetMode="External" /><Relationship Id="rId1196" Type="http://schemas.openxmlformats.org/officeDocument/2006/relationships/hyperlink" Target="http://pbs.twimg.com/profile_images/1092700982616633344/6cWgFFXF_normal.jpg" TargetMode="External" /><Relationship Id="rId1197" Type="http://schemas.openxmlformats.org/officeDocument/2006/relationships/hyperlink" Target="http://pbs.twimg.com/profile_images/1088059158677606401/4cSuukf5_normal.jpg" TargetMode="External" /><Relationship Id="rId1198" Type="http://schemas.openxmlformats.org/officeDocument/2006/relationships/hyperlink" Target="http://pbs.twimg.com/profile_images/2531439758/idki1at8oapk17t6nwo9_normal.jpeg" TargetMode="External" /><Relationship Id="rId1199" Type="http://schemas.openxmlformats.org/officeDocument/2006/relationships/hyperlink" Target="http://pbs.twimg.com/profile_images/661230489357967360/HB3vsn3O_normal.jpg" TargetMode="External" /><Relationship Id="rId1200" Type="http://schemas.openxmlformats.org/officeDocument/2006/relationships/hyperlink" Target="http://pbs.twimg.com/profile_images/693173481853341696/24DGCmiT_normal.jpg" TargetMode="External" /><Relationship Id="rId1201" Type="http://schemas.openxmlformats.org/officeDocument/2006/relationships/hyperlink" Target="http://pbs.twimg.com/profile_images/426136263960190976/AuCq7Rhs_normal.jpeg" TargetMode="External" /><Relationship Id="rId1202" Type="http://schemas.openxmlformats.org/officeDocument/2006/relationships/hyperlink" Target="http://pbs.twimg.com/profile_images/765687785219039233/w5bRXIYM_normal.jpg" TargetMode="External" /><Relationship Id="rId1203" Type="http://schemas.openxmlformats.org/officeDocument/2006/relationships/hyperlink" Target="http://pbs.twimg.com/profile_images/743650756272791554/hERghFWK_normal.jpg" TargetMode="External" /><Relationship Id="rId1204" Type="http://schemas.openxmlformats.org/officeDocument/2006/relationships/hyperlink" Target="http://pbs.twimg.com/profile_images/1087115057383833600/wHpWYV5-_normal.jpg" TargetMode="External" /><Relationship Id="rId1205" Type="http://schemas.openxmlformats.org/officeDocument/2006/relationships/hyperlink" Target="http://pbs.twimg.com/profile_images/1080089070028668928/0w0o3NPU_normal.jpg" TargetMode="External" /><Relationship Id="rId1206" Type="http://schemas.openxmlformats.org/officeDocument/2006/relationships/hyperlink" Target="http://pbs.twimg.com/profile_images/871773431859163137/rNNq2N8U_normal.jpg" TargetMode="External" /><Relationship Id="rId1207" Type="http://schemas.openxmlformats.org/officeDocument/2006/relationships/hyperlink" Target="http://pbs.twimg.com/profile_images/418446298451152896/V5OC7NkG_normal.jpeg" TargetMode="External" /><Relationship Id="rId1208" Type="http://schemas.openxmlformats.org/officeDocument/2006/relationships/hyperlink" Target="http://pbs.twimg.com/profile_images/705052513058340864/NNC3iMW1_normal.jpg" TargetMode="External" /><Relationship Id="rId1209" Type="http://schemas.openxmlformats.org/officeDocument/2006/relationships/hyperlink" Target="http://pbs.twimg.com/profile_images/803963513362333696/BTZMglPu_normal.jpg" TargetMode="External" /><Relationship Id="rId1210" Type="http://schemas.openxmlformats.org/officeDocument/2006/relationships/hyperlink" Target="http://pbs.twimg.com/profile_images/1052819133702770688/KFA7JUlu_normal.jpg" TargetMode="External" /><Relationship Id="rId1211" Type="http://schemas.openxmlformats.org/officeDocument/2006/relationships/hyperlink" Target="http://pbs.twimg.com/profile_images/697412097731383296/_9_iV4T2_normal.png" TargetMode="External" /><Relationship Id="rId1212" Type="http://schemas.openxmlformats.org/officeDocument/2006/relationships/hyperlink" Target="http://pbs.twimg.com/profile_images/875382850924802048/qelGNARN_normal.jpg" TargetMode="External" /><Relationship Id="rId1213" Type="http://schemas.openxmlformats.org/officeDocument/2006/relationships/hyperlink" Target="http://pbs.twimg.com/profile_images/771679248868372480/3cE3rr3z_normal.jpg" TargetMode="External" /><Relationship Id="rId1214" Type="http://schemas.openxmlformats.org/officeDocument/2006/relationships/hyperlink" Target="http://pbs.twimg.com/profile_images/569355142785294336/E-_AQX7r_normal.jpeg" TargetMode="External" /><Relationship Id="rId1215" Type="http://schemas.openxmlformats.org/officeDocument/2006/relationships/hyperlink" Target="http://pbs.twimg.com/profile_images/925374463188918273/G4fKrzyv_normal.jpg" TargetMode="External" /><Relationship Id="rId1216" Type="http://schemas.openxmlformats.org/officeDocument/2006/relationships/hyperlink" Target="http://pbs.twimg.com/profile_images/1071427852007030784/RP-5rUYj_normal.jpg" TargetMode="External" /><Relationship Id="rId1217" Type="http://schemas.openxmlformats.org/officeDocument/2006/relationships/hyperlink" Target="http://pbs.twimg.com/profile_images/988087981859901441/WW_mnYT2_normal.jpg" TargetMode="External" /><Relationship Id="rId1218" Type="http://schemas.openxmlformats.org/officeDocument/2006/relationships/hyperlink" Target="http://pbs.twimg.com/profile_images/994265746506215425/7IBlLvHh_normal.jpg" TargetMode="External" /><Relationship Id="rId1219" Type="http://schemas.openxmlformats.org/officeDocument/2006/relationships/hyperlink" Target="http://pbs.twimg.com/profile_images/958968782189457411/rPh0Z7Tp_normal.jpg" TargetMode="External" /><Relationship Id="rId1220" Type="http://schemas.openxmlformats.org/officeDocument/2006/relationships/hyperlink" Target="http://pbs.twimg.com/profile_images/1048642290162573312/1RYEYqkr_normal.jpg" TargetMode="External" /><Relationship Id="rId1221" Type="http://schemas.openxmlformats.org/officeDocument/2006/relationships/hyperlink" Target="http://pbs.twimg.com/profile_images/498518381478178817/SA9ZJGVH_normal.jpeg" TargetMode="External" /><Relationship Id="rId1222" Type="http://schemas.openxmlformats.org/officeDocument/2006/relationships/hyperlink" Target="http://pbs.twimg.com/profile_images/1020289516563648512/xUS013oN_normal.jpg" TargetMode="External" /><Relationship Id="rId1223" Type="http://schemas.openxmlformats.org/officeDocument/2006/relationships/hyperlink" Target="http://pbs.twimg.com/profile_images/1082067215178883073/JJOupWI0_normal.jpg" TargetMode="External" /><Relationship Id="rId1224" Type="http://schemas.openxmlformats.org/officeDocument/2006/relationships/hyperlink" Target="http://pbs.twimg.com/profile_images/1083407875978989570/OXKNYziC_normal.jpg" TargetMode="External" /><Relationship Id="rId1225" Type="http://schemas.openxmlformats.org/officeDocument/2006/relationships/hyperlink" Target="http://pbs.twimg.com/profile_images/710855816182689793/meIA7ylB_normal.jpg" TargetMode="External" /><Relationship Id="rId1226" Type="http://schemas.openxmlformats.org/officeDocument/2006/relationships/hyperlink" Target="http://pbs.twimg.com/profile_images/378800000198830827/88fc4fafb5518085e281a4c4dd3adefa_normal.jpeg" TargetMode="External" /><Relationship Id="rId1227" Type="http://schemas.openxmlformats.org/officeDocument/2006/relationships/hyperlink" Target="http://pbs.twimg.com/profile_images/899674175346016257/9DqSoT6h_normal.jpg" TargetMode="External" /><Relationship Id="rId1228" Type="http://schemas.openxmlformats.org/officeDocument/2006/relationships/hyperlink" Target="https://twitter.com/entoutsi" TargetMode="External" /><Relationship Id="rId1229" Type="http://schemas.openxmlformats.org/officeDocument/2006/relationships/hyperlink" Target="https://twitter.com/hfpmuenchen" TargetMode="External" /><Relationship Id="rId1230" Type="http://schemas.openxmlformats.org/officeDocument/2006/relationships/hyperlink" Target="https://twitter.com/tu_muenchen" TargetMode="External" /><Relationship Id="rId1231" Type="http://schemas.openxmlformats.org/officeDocument/2006/relationships/hyperlink" Target="https://twitter.com/icwsm" TargetMode="External" /><Relationship Id="rId1232" Type="http://schemas.openxmlformats.org/officeDocument/2006/relationships/hyperlink" Target="https://twitter.com/jurgenpfeffer" TargetMode="External" /><Relationship Id="rId1233" Type="http://schemas.openxmlformats.org/officeDocument/2006/relationships/hyperlink" Target="https://twitter.com/clancynewyork" TargetMode="External" /><Relationship Id="rId1234" Type="http://schemas.openxmlformats.org/officeDocument/2006/relationships/hyperlink" Target="https://twitter.com/j2bryson" TargetMode="External" /><Relationship Id="rId1235" Type="http://schemas.openxmlformats.org/officeDocument/2006/relationships/hyperlink" Target="https://twitter.com/ffloeck" TargetMode="External" /><Relationship Id="rId1236" Type="http://schemas.openxmlformats.org/officeDocument/2006/relationships/hyperlink" Target="https://twitter.com/gesis_org" TargetMode="External" /><Relationship Id="rId1237" Type="http://schemas.openxmlformats.org/officeDocument/2006/relationships/hyperlink" Target="https://twitter.com/ezagheni" TargetMode="External" /><Relationship Id="rId1238" Type="http://schemas.openxmlformats.org/officeDocument/2006/relationships/hyperlink" Target="https://twitter.com/kwelle" TargetMode="External" /><Relationship Id="rId1239" Type="http://schemas.openxmlformats.org/officeDocument/2006/relationships/hyperlink" Target="https://twitter.com/alenyshkaxx" TargetMode="External" /><Relationship Id="rId1240" Type="http://schemas.openxmlformats.org/officeDocument/2006/relationships/hyperlink" Target="https://twitter.com/zephyorus" TargetMode="External" /><Relationship Id="rId1241" Type="http://schemas.openxmlformats.org/officeDocument/2006/relationships/hyperlink" Target="https://twitter.com/jessamyn" TargetMode="External" /><Relationship Id="rId1242" Type="http://schemas.openxmlformats.org/officeDocument/2006/relationships/hyperlink" Target="https://twitter.com/skyglowberlin" TargetMode="External" /><Relationship Id="rId1243" Type="http://schemas.openxmlformats.org/officeDocument/2006/relationships/hyperlink" Target="https://twitter.com/tschfflr" TargetMode="External" /><Relationship Id="rId1244" Type="http://schemas.openxmlformats.org/officeDocument/2006/relationships/hyperlink" Target="https://twitter.com/nlpado" TargetMode="External" /><Relationship Id="rId1245" Type="http://schemas.openxmlformats.org/officeDocument/2006/relationships/hyperlink" Target="https://twitter.com/roguechi" TargetMode="External" /><Relationship Id="rId1246" Type="http://schemas.openxmlformats.org/officeDocument/2006/relationships/hyperlink" Target="https://twitter.com/farbandish" TargetMode="External" /><Relationship Id="rId1247" Type="http://schemas.openxmlformats.org/officeDocument/2006/relationships/hyperlink" Target="https://twitter.com/aquigley" TargetMode="External" /><Relationship Id="rId1248" Type="http://schemas.openxmlformats.org/officeDocument/2006/relationships/hyperlink" Target="https://twitter.com/skairam" TargetMode="External" /><Relationship Id="rId1249" Type="http://schemas.openxmlformats.org/officeDocument/2006/relationships/hyperlink" Target="https://twitter.com/fish_globe" TargetMode="External" /><Relationship Id="rId1250" Type="http://schemas.openxmlformats.org/officeDocument/2006/relationships/hyperlink" Target="https://twitter.com/chiclix" TargetMode="External" /><Relationship Id="rId1251" Type="http://schemas.openxmlformats.org/officeDocument/2006/relationships/hyperlink" Target="https://twitter.com/theeluwin" TargetMode="External" /><Relationship Id="rId1252" Type="http://schemas.openxmlformats.org/officeDocument/2006/relationships/hyperlink" Target="https://twitter.com/lightspeeer" TargetMode="External" /><Relationship Id="rId1253" Type="http://schemas.openxmlformats.org/officeDocument/2006/relationships/hyperlink" Target="https://twitter.com/worrynet" TargetMode="External" /><Relationship Id="rId1254" Type="http://schemas.openxmlformats.org/officeDocument/2006/relationships/hyperlink" Target="https://twitter.com/bckt1999" TargetMode="External" /><Relationship Id="rId1255" Type="http://schemas.openxmlformats.org/officeDocument/2006/relationships/hyperlink" Target="https://twitter.com/soup0408" TargetMode="External" /><Relationship Id="rId1256" Type="http://schemas.openxmlformats.org/officeDocument/2006/relationships/hyperlink" Target="https://twitter.com/new_newbie10" TargetMode="External" /><Relationship Id="rId1257" Type="http://schemas.openxmlformats.org/officeDocument/2006/relationships/hyperlink" Target="https://twitter.com/old_tavern" TargetMode="External" /><Relationship Id="rId1258" Type="http://schemas.openxmlformats.org/officeDocument/2006/relationships/hyperlink" Target="https://twitter.com/ilovemyvulcan" TargetMode="External" /><Relationship Id="rId1259" Type="http://schemas.openxmlformats.org/officeDocument/2006/relationships/hyperlink" Target="https://twitter.com/grturtledosa" TargetMode="External" /><Relationship Id="rId1260" Type="http://schemas.openxmlformats.org/officeDocument/2006/relationships/hyperlink" Target="https://twitter.com/droid_is_future" TargetMode="External" /><Relationship Id="rId1261" Type="http://schemas.openxmlformats.org/officeDocument/2006/relationships/hyperlink" Target="https://twitter.com/ne_o5" TargetMode="External" /><Relationship Id="rId1262" Type="http://schemas.openxmlformats.org/officeDocument/2006/relationships/hyperlink" Target="https://twitter.com/freiabereinsam_" TargetMode="External" /><Relationship Id="rId1263" Type="http://schemas.openxmlformats.org/officeDocument/2006/relationships/hyperlink" Target="https://twitter.com/jongwon1917" TargetMode="External" /><Relationship Id="rId1264" Type="http://schemas.openxmlformats.org/officeDocument/2006/relationships/hyperlink" Target="https://twitter.com/jmaen1037" TargetMode="External" /><Relationship Id="rId1265" Type="http://schemas.openxmlformats.org/officeDocument/2006/relationships/hyperlink" Target="https://twitter.com/flowerof_sin" TargetMode="External" /><Relationship Id="rId1266" Type="http://schemas.openxmlformats.org/officeDocument/2006/relationships/hyperlink" Target="https://twitter.com/describer7" TargetMode="External" /><Relationship Id="rId1267" Type="http://schemas.openxmlformats.org/officeDocument/2006/relationships/hyperlink" Target="https://twitter.com/mcc1928" TargetMode="External" /><Relationship Id="rId1268" Type="http://schemas.openxmlformats.org/officeDocument/2006/relationships/hyperlink" Target="https://twitter.com/kkobbiflowerain" TargetMode="External" /><Relationship Id="rId1269" Type="http://schemas.openxmlformats.org/officeDocument/2006/relationships/hyperlink" Target="https://twitter.com/_honey1215" TargetMode="External" /><Relationship Id="rId1270" Type="http://schemas.openxmlformats.org/officeDocument/2006/relationships/hyperlink" Target="https://twitter.com/kmo339" TargetMode="External" /><Relationship Id="rId1271" Type="http://schemas.openxmlformats.org/officeDocument/2006/relationships/hyperlink" Target="https://twitter.com/y_es_yes_" TargetMode="External" /><Relationship Id="rId1272" Type="http://schemas.openxmlformats.org/officeDocument/2006/relationships/hyperlink" Target="https://twitter.com/ny38387" TargetMode="External" /><Relationship Id="rId1273" Type="http://schemas.openxmlformats.org/officeDocument/2006/relationships/hyperlink" Target="https://twitter.com/olbbaem67" TargetMode="External" /><Relationship Id="rId1274" Type="http://schemas.openxmlformats.org/officeDocument/2006/relationships/hyperlink" Target="https://twitter.com/hgy031" TargetMode="External" /><Relationship Id="rId1275" Type="http://schemas.openxmlformats.org/officeDocument/2006/relationships/hyperlink" Target="https://twitter.com/shootingfemi_jy" TargetMode="External" /><Relationship Id="rId1276" Type="http://schemas.openxmlformats.org/officeDocument/2006/relationships/hyperlink" Target="https://twitter.com/omgclh" TargetMode="External" /><Relationship Id="rId1277" Type="http://schemas.openxmlformats.org/officeDocument/2006/relationships/hyperlink" Target="https://twitter.com/gamja17000" TargetMode="External" /><Relationship Id="rId1278" Type="http://schemas.openxmlformats.org/officeDocument/2006/relationships/hyperlink" Target="https://twitter.com/songyeon_l" TargetMode="External" /><Relationship Id="rId1279" Type="http://schemas.openxmlformats.org/officeDocument/2006/relationships/hyperlink" Target="https://twitter.com/rockyee_ow" TargetMode="External" /><Relationship Id="rId1280" Type="http://schemas.openxmlformats.org/officeDocument/2006/relationships/hyperlink" Target="https://twitter.com/laterlater_" TargetMode="External" /><Relationship Id="rId1281" Type="http://schemas.openxmlformats.org/officeDocument/2006/relationships/hyperlink" Target="https://twitter.com/bluepersonaofs7" TargetMode="External" /><Relationship Id="rId1282" Type="http://schemas.openxmlformats.org/officeDocument/2006/relationships/hyperlink" Target="https://twitter.com/choimg_iluvu" TargetMode="External" /><Relationship Id="rId1283" Type="http://schemas.openxmlformats.org/officeDocument/2006/relationships/hyperlink" Target="https://twitter.com/ruvyn" TargetMode="External" /><Relationship Id="rId1284" Type="http://schemas.openxmlformats.org/officeDocument/2006/relationships/hyperlink" Target="https://twitter.com/benichaentomi" TargetMode="External" /><Relationship Id="rId1285" Type="http://schemas.openxmlformats.org/officeDocument/2006/relationships/hyperlink" Target="https://twitter.com/pink0tealeaf" TargetMode="External" /><Relationship Id="rId1286" Type="http://schemas.openxmlformats.org/officeDocument/2006/relationships/hyperlink" Target="https://twitter.com/loklok6512" TargetMode="External" /><Relationship Id="rId1287" Type="http://schemas.openxmlformats.org/officeDocument/2006/relationships/hyperlink" Target="https://twitter.com/eiffeleffy" TargetMode="External" /><Relationship Id="rId1288" Type="http://schemas.openxmlformats.org/officeDocument/2006/relationships/hyperlink" Target="https://twitter.com/kiyoshi_nunaya" TargetMode="External" /><Relationship Id="rId1289" Type="http://schemas.openxmlformats.org/officeDocument/2006/relationships/hyperlink" Target="https://twitter.com/hubu_2d" TargetMode="External" /><Relationship Id="rId1290" Type="http://schemas.openxmlformats.org/officeDocument/2006/relationships/hyperlink" Target="https://twitter.com/saetigim" TargetMode="External" /><Relationship Id="rId1291" Type="http://schemas.openxmlformats.org/officeDocument/2006/relationships/hyperlink" Target="https://twitter.com/djuna01" TargetMode="External" /><Relationship Id="rId1292" Type="http://schemas.openxmlformats.org/officeDocument/2006/relationships/hyperlink" Target="https://twitter.com/gamsangnara" TargetMode="External" /><Relationship Id="rId1293" Type="http://schemas.openxmlformats.org/officeDocument/2006/relationships/hyperlink" Target="https://twitter.com/hurryonezum" TargetMode="External" /><Relationship Id="rId1294" Type="http://schemas.openxmlformats.org/officeDocument/2006/relationships/hyperlink" Target="https://twitter.com/givemetheupdate" TargetMode="External" /><Relationship Id="rId1295" Type="http://schemas.openxmlformats.org/officeDocument/2006/relationships/hyperlink" Target="https://twitter.com/xixxsong" TargetMode="External" /><Relationship Id="rId1296" Type="http://schemas.openxmlformats.org/officeDocument/2006/relationships/hyperlink" Target="https://twitter.com/blueblueregn" TargetMode="External" /><Relationship Id="rId1297" Type="http://schemas.openxmlformats.org/officeDocument/2006/relationships/hyperlink" Target="https://twitter.com/jyeppa" TargetMode="External" /><Relationship Id="rId1298" Type="http://schemas.openxmlformats.org/officeDocument/2006/relationships/hyperlink" Target="https://twitter.com/elda0802" TargetMode="External" /><Relationship Id="rId1299" Type="http://schemas.openxmlformats.org/officeDocument/2006/relationships/hyperlink" Target="https://twitter.com/hwa_thefire" TargetMode="External" /><Relationship Id="rId1300" Type="http://schemas.openxmlformats.org/officeDocument/2006/relationships/hyperlink" Target="https://twitter.com/krabbit_nope" TargetMode="External" /><Relationship Id="rId1301" Type="http://schemas.openxmlformats.org/officeDocument/2006/relationships/hyperlink" Target="https://twitter.com/whocares_bout" TargetMode="External" /><Relationship Id="rId1302" Type="http://schemas.openxmlformats.org/officeDocument/2006/relationships/hyperlink" Target="https://twitter.com/nine_ggom" TargetMode="External" /><Relationship Id="rId1303" Type="http://schemas.openxmlformats.org/officeDocument/2006/relationships/hyperlink" Target="https://twitter.com/__guriguri__" TargetMode="External" /><Relationship Id="rId1304" Type="http://schemas.openxmlformats.org/officeDocument/2006/relationships/hyperlink" Target="https://twitter.com/aunteppie" TargetMode="External" /><Relationship Id="rId1305" Type="http://schemas.openxmlformats.org/officeDocument/2006/relationships/hyperlink" Target="https://twitter.com/kaist455" TargetMode="External" /><Relationship Id="rId1306" Type="http://schemas.openxmlformats.org/officeDocument/2006/relationships/hyperlink" Target="https://twitter.com/yjh_0420" TargetMode="External" /><Relationship Id="rId1307" Type="http://schemas.openxmlformats.org/officeDocument/2006/relationships/hyperlink" Target="https://twitter.com/whaqlrpdlarp" TargetMode="External" /><Relationship Id="rId1308" Type="http://schemas.openxmlformats.org/officeDocument/2006/relationships/hyperlink" Target="https://twitter.com/sahjyloiom77" TargetMode="External" /><Relationship Id="rId1309" Type="http://schemas.openxmlformats.org/officeDocument/2006/relationships/hyperlink" Target="https://twitter.com/binich_tyty" TargetMode="External" /><Relationship Id="rId1310" Type="http://schemas.openxmlformats.org/officeDocument/2006/relationships/hyperlink" Target="https://twitter.com/xenus_c" TargetMode="External" /><Relationship Id="rId1311" Type="http://schemas.openxmlformats.org/officeDocument/2006/relationships/hyperlink" Target="https://twitter.com/dinanshiral124" TargetMode="External" /><Relationship Id="rId1312" Type="http://schemas.openxmlformats.org/officeDocument/2006/relationships/hyperlink" Target="https://twitter.com/guarikun" TargetMode="External" /><Relationship Id="rId1313" Type="http://schemas.openxmlformats.org/officeDocument/2006/relationships/hyperlink" Target="https://twitter.com/ra42_" TargetMode="External" /><Relationship Id="rId1314" Type="http://schemas.openxmlformats.org/officeDocument/2006/relationships/hyperlink" Target="https://twitter.com/what_is_a3" TargetMode="External" /><Relationship Id="rId1315" Type="http://schemas.openxmlformats.org/officeDocument/2006/relationships/hyperlink" Target="https://twitter.com/mill_0" TargetMode="External" /><Relationship Id="rId1316" Type="http://schemas.openxmlformats.org/officeDocument/2006/relationships/hyperlink" Target="https://twitter.com/ricky_mic_lim" TargetMode="External" /><Relationship Id="rId1317" Type="http://schemas.openxmlformats.org/officeDocument/2006/relationships/hyperlink" Target="https://twitter.com/lamb_chops7" TargetMode="External" /><Relationship Id="rId1318" Type="http://schemas.openxmlformats.org/officeDocument/2006/relationships/hyperlink" Target="https://twitter.com/tigris_master" TargetMode="External" /><Relationship Id="rId1319" Type="http://schemas.openxmlformats.org/officeDocument/2006/relationships/hyperlink" Target="https://twitter.com/lilysea" TargetMode="External" /><Relationship Id="rId1320" Type="http://schemas.openxmlformats.org/officeDocument/2006/relationships/hyperlink" Target="https://twitter.com/peng9oo" TargetMode="External" /><Relationship Id="rId1321" Type="http://schemas.openxmlformats.org/officeDocument/2006/relationships/hyperlink" Target="https://twitter.com/sarawithnohp" TargetMode="External" /><Relationship Id="rId1322" Type="http://schemas.openxmlformats.org/officeDocument/2006/relationships/hyperlink" Target="https://twitter.com/lljab_n1" TargetMode="External" /><Relationship Id="rId1323" Type="http://schemas.openxmlformats.org/officeDocument/2006/relationships/hyperlink" Target="https://twitter.com/kamuhyuk" TargetMode="External" /><Relationship Id="rId1324" Type="http://schemas.openxmlformats.org/officeDocument/2006/relationships/hyperlink" Target="https://twitter.com/rc0c9m" TargetMode="External" /><Relationship Id="rId1325" Type="http://schemas.openxmlformats.org/officeDocument/2006/relationships/hyperlink" Target="https://twitter.com/su_kingsman" TargetMode="External" /><Relationship Id="rId1326" Type="http://schemas.openxmlformats.org/officeDocument/2006/relationships/hyperlink" Target="https://twitter.com/vhsflr" TargetMode="External" /><Relationship Id="rId1327" Type="http://schemas.openxmlformats.org/officeDocument/2006/relationships/hyperlink" Target="https://twitter.com/helloocitrus" TargetMode="External" /><Relationship Id="rId1328" Type="http://schemas.openxmlformats.org/officeDocument/2006/relationships/hyperlink" Target="https://twitter.com/antwasp_dreamer" TargetMode="External" /><Relationship Id="rId1329" Type="http://schemas.openxmlformats.org/officeDocument/2006/relationships/hyperlink" Target="https://twitter.com/mikoteisbest" TargetMode="External" /><Relationship Id="rId1330" Type="http://schemas.openxmlformats.org/officeDocument/2006/relationships/hyperlink" Target="https://twitter.com/dd_snoring" TargetMode="External" /><Relationship Id="rId1331" Type="http://schemas.openxmlformats.org/officeDocument/2006/relationships/hyperlink" Target="https://twitter.com/camaro_kr" TargetMode="External" /><Relationship Id="rId1332" Type="http://schemas.openxmlformats.org/officeDocument/2006/relationships/hyperlink" Target="https://twitter.com/eatable_spoon" TargetMode="External" /><Relationship Id="rId1333" Type="http://schemas.openxmlformats.org/officeDocument/2006/relationships/hyperlink" Target="https://twitter.com/mildthunder" TargetMode="External" /><Relationship Id="rId1334" Type="http://schemas.openxmlformats.org/officeDocument/2006/relationships/hyperlink" Target="https://twitter.com/mhcish" TargetMode="External" /><Relationship Id="rId1335" Type="http://schemas.openxmlformats.org/officeDocument/2006/relationships/hyperlink" Target="https://twitter.com/fhff14_rihe" TargetMode="External" /><Relationship Id="rId1336" Type="http://schemas.openxmlformats.org/officeDocument/2006/relationships/hyperlink" Target="https://twitter.com/meeryu_namoo" TargetMode="External" /><Relationship Id="rId1337" Type="http://schemas.openxmlformats.org/officeDocument/2006/relationships/hyperlink" Target="https://twitter.com/toto_min9735" TargetMode="External" /><Relationship Id="rId1338" Type="http://schemas.openxmlformats.org/officeDocument/2006/relationships/hyperlink" Target="https://twitter.com/cheols13" TargetMode="External" /><Relationship Id="rId1339" Type="http://schemas.openxmlformats.org/officeDocument/2006/relationships/hyperlink" Target="https://twitter.com/f_imtrying" TargetMode="External" /><Relationship Id="rId1340" Type="http://schemas.openxmlformats.org/officeDocument/2006/relationships/hyperlink" Target="https://twitter.com/kouhogue" TargetMode="External" /><Relationship Id="rId1341" Type="http://schemas.openxmlformats.org/officeDocument/2006/relationships/hyperlink" Target="https://twitter.com/hyangbipa" TargetMode="External" /><Relationship Id="rId1342" Type="http://schemas.openxmlformats.org/officeDocument/2006/relationships/hyperlink" Target="https://twitter.com/ggeotyeo" TargetMode="External" /><Relationship Id="rId1343" Type="http://schemas.openxmlformats.org/officeDocument/2006/relationships/hyperlink" Target="https://twitter.com/hokcenayeokcena" TargetMode="External" /><Relationship Id="rId1344" Type="http://schemas.openxmlformats.org/officeDocument/2006/relationships/hyperlink" Target="https://twitter.com/djqzky1cjdjx9hh" TargetMode="External" /><Relationship Id="rId1345" Type="http://schemas.openxmlformats.org/officeDocument/2006/relationships/hyperlink" Target="https://twitter.com/aloa5" TargetMode="External" /><Relationship Id="rId1346" Type="http://schemas.openxmlformats.org/officeDocument/2006/relationships/hyperlink" Target="https://twitter.com/tytycolocolina" TargetMode="External" /><Relationship Id="rId1347" Type="http://schemas.openxmlformats.org/officeDocument/2006/relationships/hyperlink" Target="https://twitter.com/zitatert" TargetMode="External" /><Relationship Id="rId1348" Type="http://schemas.openxmlformats.org/officeDocument/2006/relationships/hyperlink" Target="https://twitter.com/bgebot" TargetMode="External" /><Relationship Id="rId1349" Type="http://schemas.openxmlformats.org/officeDocument/2006/relationships/hyperlink" Target="https://twitter.com/floriangallwitz" TargetMode="External" /><Relationship Id="rId1350" Type="http://schemas.openxmlformats.org/officeDocument/2006/relationships/hyperlink" Target="https://twitter.com/datenklempner" TargetMode="External" /><Relationship Id="rId1351" Type="http://schemas.openxmlformats.org/officeDocument/2006/relationships/hyperlink" Target="https://twitter.com/myalaska" TargetMode="External" /><Relationship Id="rId1352" Type="http://schemas.openxmlformats.org/officeDocument/2006/relationships/hyperlink" Target="https://twitter.com/paradoobb" TargetMode="External" /><Relationship Id="rId1353" Type="http://schemas.openxmlformats.org/officeDocument/2006/relationships/hyperlink" Target="https://twitter.com/ddach55" TargetMode="External" /><Relationship Id="rId1354" Type="http://schemas.openxmlformats.org/officeDocument/2006/relationships/hyperlink" Target="https://twitter.com/re_de_lee" TargetMode="External" /><Relationship Id="rId1355" Type="http://schemas.openxmlformats.org/officeDocument/2006/relationships/hyperlink" Target="https://twitter.com/nungguly" TargetMode="External" /><Relationship Id="rId1356" Type="http://schemas.openxmlformats.org/officeDocument/2006/relationships/hyperlink" Target="https://twitter.com/wls0ssy" TargetMode="External" /><Relationship Id="rId1357" Type="http://schemas.openxmlformats.org/officeDocument/2006/relationships/hyperlink" Target="https://twitter.com/edsudden" TargetMode="External" /><Relationship Id="rId1358" Type="http://schemas.openxmlformats.org/officeDocument/2006/relationships/hyperlink" Target="https://twitter.com/areidross" TargetMode="External" /><Relationship Id="rId1359" Type="http://schemas.openxmlformats.org/officeDocument/2006/relationships/hyperlink" Target="https://twitter.com/outd6oywsschkrs" TargetMode="External" /><Relationship Id="rId1360" Type="http://schemas.openxmlformats.org/officeDocument/2006/relationships/hyperlink" Target="https://twitter.com/koom2013" TargetMode="External" /><Relationship Id="rId1361" Type="http://schemas.openxmlformats.org/officeDocument/2006/relationships/hyperlink" Target="https://twitter.com/o_zzim" TargetMode="External" /><Relationship Id="rId1362" Type="http://schemas.openxmlformats.org/officeDocument/2006/relationships/hyperlink" Target="https://twitter.com/saturn_kirk" TargetMode="External" /><Relationship Id="rId1363" Type="http://schemas.openxmlformats.org/officeDocument/2006/relationships/hyperlink" Target="https://twitter.com/haize019" TargetMode="External" /><Relationship Id="rId1364" Type="http://schemas.openxmlformats.org/officeDocument/2006/relationships/hyperlink" Target="https://twitter.com/qpalzm12456" TargetMode="External" /><Relationship Id="rId1365" Type="http://schemas.openxmlformats.org/officeDocument/2006/relationships/hyperlink" Target="https://twitter.com/kerim_kivrak" TargetMode="External" /><Relationship Id="rId1366" Type="http://schemas.openxmlformats.org/officeDocument/2006/relationships/hyperlink" Target="https://twitter.com/00000290_d" TargetMode="External" /><Relationship Id="rId1367" Type="http://schemas.openxmlformats.org/officeDocument/2006/relationships/hyperlink" Target="https://twitter.com/criorio" TargetMode="External" /><Relationship Id="rId1368" Type="http://schemas.openxmlformats.org/officeDocument/2006/relationships/hyperlink" Target="https://twitter.com/coyotedweets" TargetMode="External" /><Relationship Id="rId1369" Type="http://schemas.openxmlformats.org/officeDocument/2006/relationships/hyperlink" Target="https://twitter.com/_2gold" TargetMode="External" /><Relationship Id="rId1370" Type="http://schemas.openxmlformats.org/officeDocument/2006/relationships/hyperlink" Target="https://twitter.com/yujujuseyo" TargetMode="External" /><Relationship Id="rId1371" Type="http://schemas.openxmlformats.org/officeDocument/2006/relationships/hyperlink" Target="https://twitter.com/danpatpat" TargetMode="External" /><Relationship Id="rId1372" Type="http://schemas.openxmlformats.org/officeDocument/2006/relationships/hyperlink" Target="https://twitter.com/star_cloud_kim" TargetMode="External" /><Relationship Id="rId1373" Type="http://schemas.openxmlformats.org/officeDocument/2006/relationships/hyperlink" Target="https://twitter.com/xd8492" TargetMode="External" /><Relationship Id="rId1374" Type="http://schemas.openxmlformats.org/officeDocument/2006/relationships/hyperlink" Target="https://twitter.com/homil_20" TargetMode="External" /><Relationship Id="rId1375" Type="http://schemas.openxmlformats.org/officeDocument/2006/relationships/hyperlink" Target="https://twitter.com/rosemari0607" TargetMode="External" /><Relationship Id="rId1376" Type="http://schemas.openxmlformats.org/officeDocument/2006/relationships/hyperlink" Target="https://twitter.com/war_ffxiv" TargetMode="External" /><Relationship Id="rId1377" Type="http://schemas.openxmlformats.org/officeDocument/2006/relationships/hyperlink" Target="https://twitter.com/iyunchai" TargetMode="External" /><Relationship Id="rId1378" Type="http://schemas.openxmlformats.org/officeDocument/2006/relationships/hyperlink" Target="https://twitter.com/oldmoon_sc" TargetMode="External" /><Relationship Id="rId1379" Type="http://schemas.openxmlformats.org/officeDocument/2006/relationships/hyperlink" Target="https://twitter.com/mahgo29" TargetMode="External" /><Relationship Id="rId1380" Type="http://schemas.openxmlformats.org/officeDocument/2006/relationships/hyperlink" Target="https://twitter.com/ice_milady" TargetMode="External" /><Relationship Id="rId1381" Type="http://schemas.openxmlformats.org/officeDocument/2006/relationships/hyperlink" Target="https://twitter.com/unevermind_07" TargetMode="External" /><Relationship Id="rId1382" Type="http://schemas.openxmlformats.org/officeDocument/2006/relationships/hyperlink" Target="https://twitter.com/duck_ducit123" TargetMode="External" /><Relationship Id="rId1383" Type="http://schemas.openxmlformats.org/officeDocument/2006/relationships/hyperlink" Target="https://twitter.com/_momomom_32" TargetMode="External" /><Relationship Id="rId1384" Type="http://schemas.openxmlformats.org/officeDocument/2006/relationships/hyperlink" Target="https://twitter.com/tgze2ua8wiyie2j" TargetMode="External" /><Relationship Id="rId1385" Type="http://schemas.openxmlformats.org/officeDocument/2006/relationships/hyperlink" Target="https://twitter.com/sicksaaadworld" TargetMode="External" /><Relationship Id="rId1386" Type="http://schemas.openxmlformats.org/officeDocument/2006/relationships/hyperlink" Target="https://twitter.com/_catch_it" TargetMode="External" /><Relationship Id="rId1387" Type="http://schemas.openxmlformats.org/officeDocument/2006/relationships/hyperlink" Target="https://twitter.com/ld_2018001" TargetMode="External" /><Relationship Id="rId1388" Type="http://schemas.openxmlformats.org/officeDocument/2006/relationships/hyperlink" Target="https://twitter.com/raybread" TargetMode="External" /><Relationship Id="rId1389" Type="http://schemas.openxmlformats.org/officeDocument/2006/relationships/hyperlink" Target="https://twitter.com/tus_b" TargetMode="External" /><Relationship Id="rId1390" Type="http://schemas.openxmlformats.org/officeDocument/2006/relationships/hyperlink" Target="https://twitter.com/jongjunimgyul" TargetMode="External" /><Relationship Id="rId1391" Type="http://schemas.openxmlformats.org/officeDocument/2006/relationships/hyperlink" Target="https://twitter.com/poketmon2014" TargetMode="External" /><Relationship Id="rId1392" Type="http://schemas.openxmlformats.org/officeDocument/2006/relationships/hyperlink" Target="https://twitter.com/kuragenoyoru" TargetMode="External" /><Relationship Id="rId1393" Type="http://schemas.openxmlformats.org/officeDocument/2006/relationships/hyperlink" Target="https://twitter.com/stupid_circuit" TargetMode="External" /><Relationship Id="rId1394" Type="http://schemas.openxmlformats.org/officeDocument/2006/relationships/hyperlink" Target="https://twitter.com/hanulsun" TargetMode="External" /><Relationship Id="rId1395" Type="http://schemas.openxmlformats.org/officeDocument/2006/relationships/hyperlink" Target="https://twitter.com/namuu_" TargetMode="External" /><Relationship Id="rId1396" Type="http://schemas.openxmlformats.org/officeDocument/2006/relationships/hyperlink" Target="https://twitter.com/3fois1_o" TargetMode="External" /><Relationship Id="rId1397" Type="http://schemas.openxmlformats.org/officeDocument/2006/relationships/hyperlink" Target="https://twitter.com/wildslug_ad" TargetMode="External" /><Relationship Id="rId1398" Type="http://schemas.openxmlformats.org/officeDocument/2006/relationships/hyperlink" Target="https://twitter.com/soy_logue" TargetMode="External" /><Relationship Id="rId1399" Type="http://schemas.openxmlformats.org/officeDocument/2006/relationships/hyperlink" Target="https://twitter.com/djsflsdudn57" TargetMode="External" /><Relationship Id="rId1400" Type="http://schemas.openxmlformats.org/officeDocument/2006/relationships/hyperlink" Target="https://twitter.com/k03deborah" TargetMode="External" /><Relationship Id="rId1401" Type="http://schemas.openxmlformats.org/officeDocument/2006/relationships/hyperlink" Target="https://twitter.com/capbre" TargetMode="External" /><Relationship Id="rId1402" Type="http://schemas.openxmlformats.org/officeDocument/2006/relationships/hyperlink" Target="https://twitter.com/yellow_st050" TargetMode="External" /><Relationship Id="rId1403" Type="http://schemas.openxmlformats.org/officeDocument/2006/relationships/hyperlink" Target="https://twitter.com/mamimamamamim" TargetMode="External" /><Relationship Id="rId1404" Type="http://schemas.openxmlformats.org/officeDocument/2006/relationships/hyperlink" Target="https://twitter.com/metal4mental" TargetMode="External" /><Relationship Id="rId1405" Type="http://schemas.openxmlformats.org/officeDocument/2006/relationships/hyperlink" Target="https://twitter.com/raxumyself" TargetMode="External" /><Relationship Id="rId1406" Type="http://schemas.openxmlformats.org/officeDocument/2006/relationships/hyperlink" Target="https://twitter.com/yuuuuuuuubin" TargetMode="External" /><Relationship Id="rId1407" Type="http://schemas.openxmlformats.org/officeDocument/2006/relationships/hyperlink" Target="https://twitter.com/qbfksekdrbehrrp" TargetMode="External" /><Relationship Id="rId1408" Type="http://schemas.openxmlformats.org/officeDocument/2006/relationships/hyperlink" Target="https://twitter.com/teaba_g" TargetMode="External" /><Relationship Id="rId1409" Type="http://schemas.openxmlformats.org/officeDocument/2006/relationships/hyperlink" Target="https://twitter.com/hoho_beakbal" TargetMode="External" /><Relationship Id="rId1410" Type="http://schemas.openxmlformats.org/officeDocument/2006/relationships/hyperlink" Target="https://twitter.com/tasha_jude" TargetMode="External" /><Relationship Id="rId1411" Type="http://schemas.openxmlformats.org/officeDocument/2006/relationships/hyperlink" Target="https://twitter.com/_ssxsx" TargetMode="External" /><Relationship Id="rId1412" Type="http://schemas.openxmlformats.org/officeDocument/2006/relationships/hyperlink" Target="https://twitter.com/deer_from_eden" TargetMode="External" /><Relationship Id="rId1413" Type="http://schemas.openxmlformats.org/officeDocument/2006/relationships/hyperlink" Target="https://twitter.com/lalalabbok" TargetMode="External" /><Relationship Id="rId1414" Type="http://schemas.openxmlformats.org/officeDocument/2006/relationships/hyperlink" Target="https://twitter.com/ionescofranz" TargetMode="External" /><Relationship Id="rId1415" Type="http://schemas.openxmlformats.org/officeDocument/2006/relationships/hyperlink" Target="https://twitter.com/aoi_10" TargetMode="External" /><Relationship Id="rId1416" Type="http://schemas.openxmlformats.org/officeDocument/2006/relationships/hyperlink" Target="https://twitter.com/orbis561" TargetMode="External" /><Relationship Id="rId1417" Type="http://schemas.openxmlformats.org/officeDocument/2006/relationships/hyperlink" Target="https://twitter.com/burangburangg" TargetMode="External" /><Relationship Id="rId1418" Type="http://schemas.openxmlformats.org/officeDocument/2006/relationships/hyperlink" Target="https://twitter.com/boomgoescat" TargetMode="External" /><Relationship Id="rId1419" Type="http://schemas.openxmlformats.org/officeDocument/2006/relationships/hyperlink" Target="https://twitter.com/hana_mory" TargetMode="External" /><Relationship Id="rId1420" Type="http://schemas.openxmlformats.org/officeDocument/2006/relationships/hyperlink" Target="https://twitter.com/mufreedae" TargetMode="External" /><Relationship Id="rId1421" Type="http://schemas.openxmlformats.org/officeDocument/2006/relationships/hyperlink" Target="https://twitter.com/zzizz07" TargetMode="External" /><Relationship Id="rId1422" Type="http://schemas.openxmlformats.org/officeDocument/2006/relationships/hyperlink" Target="https://twitter.com/ahn_ssr22" TargetMode="External" /><Relationship Id="rId1423" Type="http://schemas.openxmlformats.org/officeDocument/2006/relationships/hyperlink" Target="https://twitter.com/5ha0m0r1" TargetMode="External" /><Relationship Id="rId1424" Type="http://schemas.openxmlformats.org/officeDocument/2006/relationships/hyperlink" Target="https://twitter.com/duck_overwatch" TargetMode="External" /><Relationship Id="rId1425" Type="http://schemas.openxmlformats.org/officeDocument/2006/relationships/hyperlink" Target="https://twitter.com/0320citron" TargetMode="External" /><Relationship Id="rId1426" Type="http://schemas.openxmlformats.org/officeDocument/2006/relationships/hyperlink" Target="https://twitter.com/cynic_lusdemian" TargetMode="External" /><Relationship Id="rId1427" Type="http://schemas.openxmlformats.org/officeDocument/2006/relationships/hyperlink" Target="https://twitter.com/baut_baul" TargetMode="External" /><Relationship Id="rId1428" Type="http://schemas.openxmlformats.org/officeDocument/2006/relationships/hyperlink" Target="https://twitter.com/pfanderson" TargetMode="External" /><Relationship Id="rId1429" Type="http://schemas.openxmlformats.org/officeDocument/2006/relationships/hyperlink" Target="https://twitter.com/critter77812189" TargetMode="External" /><Relationship Id="rId1430" Type="http://schemas.openxmlformats.org/officeDocument/2006/relationships/hyperlink" Target="https://twitter.com/rachelannyes" TargetMode="External" /><Relationship Id="rId1431" Type="http://schemas.openxmlformats.org/officeDocument/2006/relationships/hyperlink" Target="https://twitter.com/jasonkessler" TargetMode="External" /><Relationship Id="rId1432" Type="http://schemas.openxmlformats.org/officeDocument/2006/relationships/hyperlink" Target="https://twitter.com/kyriakikalimeri" TargetMode="External" /><Relationship Id="rId1433" Type="http://schemas.openxmlformats.org/officeDocument/2006/relationships/hyperlink" Target="https://twitter.com/apurba3110" TargetMode="External" /><Relationship Id="rId1434" Type="http://schemas.openxmlformats.org/officeDocument/2006/relationships/hyperlink" Target="https://twitter.com/netsci2018" TargetMode="External" /><Relationship Id="rId1435" Type="http://schemas.openxmlformats.org/officeDocument/2006/relationships/hyperlink" Target="https://twitter.com/textasdata" TargetMode="External" /><Relationship Id="rId1436" Type="http://schemas.openxmlformats.org/officeDocument/2006/relationships/hyperlink" Target="https://twitter.com/heyayeh" TargetMode="External" /><Relationship Id="rId1437" Type="http://schemas.openxmlformats.org/officeDocument/2006/relationships/hyperlink" Target="https://twitter.com/saiphcita" TargetMode="External" /><Relationship Id="rId1438" Type="http://schemas.openxmlformats.org/officeDocument/2006/relationships/hyperlink" Target="https://twitter.com/saviaga" TargetMode="External" /><Relationship Id="rId1439" Type="http://schemas.openxmlformats.org/officeDocument/2006/relationships/hyperlink" Target="https://twitter.com/page88" TargetMode="External" /><Relationship Id="rId1440" Type="http://schemas.openxmlformats.org/officeDocument/2006/relationships/hyperlink" Target="https://twitter.com/theannagat" TargetMode="External" /><Relationship Id="rId1441" Type="http://schemas.openxmlformats.org/officeDocument/2006/relationships/hyperlink" Target="https://twitter.com/_pmkr" TargetMode="External" /><Relationship Id="rId1442" Type="http://schemas.openxmlformats.org/officeDocument/2006/relationships/hyperlink" Target="https://twitter.com/1majorbitch" TargetMode="External" /><Relationship Id="rId1443" Type="http://schemas.openxmlformats.org/officeDocument/2006/relationships/hyperlink" Target="https://twitter.com/amit_p" TargetMode="External" /><Relationship Id="rId1444" Type="http://schemas.openxmlformats.org/officeDocument/2006/relationships/hyperlink" Target="https://twitter.com/gretchenamcc" TargetMode="External" /><Relationship Id="rId1445" Type="http://schemas.openxmlformats.org/officeDocument/2006/relationships/hyperlink" Target="https://twitter.com/sanjrockz" TargetMode="External" /><Relationship Id="rId1446" Type="http://schemas.openxmlformats.org/officeDocument/2006/relationships/hyperlink" Target="https://twitter.com/wired" TargetMode="External" /><Relationship Id="rId1447" Type="http://schemas.openxmlformats.org/officeDocument/2006/relationships/hyperlink" Target="https://twitter.com/tschnoebelen" TargetMode="External" /><Relationship Id="rId1448" Type="http://schemas.openxmlformats.org/officeDocument/2006/relationships/hyperlink" Target="https://twitter.com/bgzimmer" TargetMode="External" /><Relationship Id="rId1449" Type="http://schemas.openxmlformats.org/officeDocument/2006/relationships/hyperlink" Target="https://twitter.com/trovdimi" TargetMode="External" /><Relationship Id="rId1450" Type="http://schemas.openxmlformats.org/officeDocument/2006/relationships/hyperlink" Target="https://twitter.com/elaragon" TargetMode="External" /><Relationship Id="rId1451" Type="http://schemas.openxmlformats.org/officeDocument/2006/relationships/hyperlink" Target="https://twitter.com/rmdes_" TargetMode="External" /><Relationship Id="rId1452" Type="http://schemas.openxmlformats.org/officeDocument/2006/relationships/hyperlink" Target="https://twitter.com/anxosan" TargetMode="External" /><Relationship Id="rId1453" Type="http://schemas.openxmlformats.org/officeDocument/2006/relationships/hyperlink" Target="https://twitter.com/nalrajebah" TargetMode="External" /><Relationship Id="rId1454" Type="http://schemas.openxmlformats.org/officeDocument/2006/relationships/hyperlink" Target="https://twitter.com/timalthoff" TargetMode="External" /><Relationship Id="rId1455" Type="http://schemas.openxmlformats.org/officeDocument/2006/relationships/hyperlink" Target="https://twitter.com/big_data_flow" TargetMode="External" /><Relationship Id="rId1456" Type="http://schemas.openxmlformats.org/officeDocument/2006/relationships/hyperlink" Target="https://twitter.com/tinaeliassi" TargetMode="External" /><Relationship Id="rId1457" Type="http://schemas.openxmlformats.org/officeDocument/2006/relationships/hyperlink" Target="https://twitter.com/arthur_spirling" TargetMode="External" /><Relationship Id="rId1458" Type="http://schemas.openxmlformats.org/officeDocument/2006/relationships/hyperlink" Target="https://twitter.com/nyudatascience" TargetMode="External" /><Relationship Id="rId1459" Type="http://schemas.openxmlformats.org/officeDocument/2006/relationships/hyperlink" Target="https://twitter.com/raheljhirad" TargetMode="External" /><Relationship Id="rId1460" Type="http://schemas.openxmlformats.org/officeDocument/2006/relationships/hyperlink" Target="https://twitter.com/dsi_columbia" TargetMode="External" /><Relationship Id="rId1461" Type="http://schemas.openxmlformats.org/officeDocument/2006/relationships/hyperlink" Target="https://twitter.com/munmun10" TargetMode="External" /><Relationship Id="rId1462" Type="http://schemas.openxmlformats.org/officeDocument/2006/relationships/hyperlink" Target="https://twitter.com/bhavyaghai" TargetMode="External" /><Relationship Id="rId1463" Type="http://schemas.openxmlformats.org/officeDocument/2006/relationships/hyperlink" Target="https://twitter.com/ferli90" TargetMode="External" /><Relationship Id="rId1464" Type="http://schemas.openxmlformats.org/officeDocument/2006/relationships/hyperlink" Target="https://twitter.com/chholte" TargetMode="External" /><Relationship Id="rId1465" Type="http://schemas.openxmlformats.org/officeDocument/2006/relationships/hyperlink" Target="https://twitter.com/ljwoodie" TargetMode="External" /><Relationship Id="rId1466" Type="http://schemas.openxmlformats.org/officeDocument/2006/relationships/hyperlink" Target="https://twitter.com/syrianviews" TargetMode="External" /><Relationship Id="rId1467" Type="http://schemas.openxmlformats.org/officeDocument/2006/relationships/hyperlink" Target="https://twitter.com/observaitress" TargetMode="External" /><Relationship Id="rId1468" Type="http://schemas.openxmlformats.org/officeDocument/2006/relationships/hyperlink" Target="https://twitter.com/udomacena" TargetMode="External" /><Relationship Id="rId1469" Type="http://schemas.openxmlformats.org/officeDocument/2006/relationships/hyperlink" Target="https://twitter.com/edinburghnlp" TargetMode="External" /><Relationship Id="rId1470" Type="http://schemas.openxmlformats.org/officeDocument/2006/relationships/hyperlink" Target="https://twitter.com/infated" TargetMode="External" /><Relationship Id="rId1471" Type="http://schemas.openxmlformats.org/officeDocument/2006/relationships/hyperlink" Target="https://twitter.com/walid_magdy" TargetMode="External" /><Relationship Id="rId1472" Type="http://schemas.openxmlformats.org/officeDocument/2006/relationships/hyperlink" Target="https://twitter.com/tttthomasssss" TargetMode="External" /><Relationship Id="rId1473" Type="http://schemas.openxmlformats.org/officeDocument/2006/relationships/hyperlink" Target="https://twitter.com/sreekanthcse" TargetMode="External" /><Relationship Id="rId1474" Type="http://schemas.openxmlformats.org/officeDocument/2006/relationships/hyperlink" Target="https://twitter.com/iatitov" TargetMode="External" /><Relationship Id="rId1475" Type="http://schemas.openxmlformats.org/officeDocument/2006/relationships/hyperlink" Target="https://twitter.com/gspandana" TargetMode="External" /><Relationship Id="rId1476" Type="http://schemas.openxmlformats.org/officeDocument/2006/relationships/hyperlink" Target="https://twitter.com/chemistredpuck" TargetMode="External" /><Relationship Id="rId1477" Type="http://schemas.openxmlformats.org/officeDocument/2006/relationships/hyperlink" Target="https://twitter.com/snchancellor" TargetMode="External" /><Relationship Id="rId1478" Type="http://schemas.openxmlformats.org/officeDocument/2006/relationships/hyperlink" Target="https://twitter.com/amyxzh" TargetMode="External" /><Relationship Id="rId1479" Type="http://schemas.openxmlformats.org/officeDocument/2006/relationships/hyperlink" Target="https://twitter.com/rehman182" TargetMode="External" /><Relationship Id="rId1480" Type="http://schemas.openxmlformats.org/officeDocument/2006/relationships/hyperlink" Target="https://twitter.com/ishiiakira" TargetMode="External" /><Relationship Id="rId1481" Type="http://schemas.openxmlformats.org/officeDocument/2006/relationships/hyperlink" Target="https://twitter.com/mtknnktm" TargetMode="External" /><Relationship Id="rId1482" Type="http://schemas.openxmlformats.org/officeDocument/2006/relationships/hyperlink" Target="https://twitter.com/tatsushi_do_ob" TargetMode="External" /><Relationship Id="rId1483" Type="http://schemas.openxmlformats.org/officeDocument/2006/relationships/hyperlink" Target="https://twitter.com/bkeegan" TargetMode="External" /><Relationship Id="rId1484" Type="http://schemas.openxmlformats.org/officeDocument/2006/relationships/hyperlink" Target="https://twitter.com/jcccf" TargetMode="External" /><Relationship Id="rId1485" Type="http://schemas.openxmlformats.org/officeDocument/2006/relationships/hyperlink" Target="https://twitter.com/luca" TargetMode="External" /><Relationship Id="rId1486" Type="http://schemas.openxmlformats.org/officeDocument/2006/relationships/hyperlink" Target="https://twitter.com/jaesgeht" TargetMode="External" /><Relationship Id="rId1487" Type="http://schemas.openxmlformats.org/officeDocument/2006/relationships/hyperlink" Target="https://twitter.com/katja_mat" TargetMode="External" /><Relationship Id="rId1488" Type="http://schemas.openxmlformats.org/officeDocument/2006/relationships/hyperlink" Target="https://twitter.com/netzpat" TargetMode="External" /><Relationship Id="rId1489" Type="http://schemas.openxmlformats.org/officeDocument/2006/relationships/hyperlink" Target="https://twitter.com/sroylee" TargetMode="External" /><Relationship Id="rId1490" Type="http://schemas.openxmlformats.org/officeDocument/2006/relationships/hyperlink" Target="https://twitter.com/edumangaba" TargetMode="External" /><Relationship Id="rId1491" Type="http://schemas.openxmlformats.org/officeDocument/2006/relationships/hyperlink" Target="https://twitter.com/tylersnetwork" TargetMode="External" /><Relationship Id="rId1492" Type="http://schemas.openxmlformats.org/officeDocument/2006/relationships/hyperlink" Target="https://twitter.com/4gwdotdotdot" TargetMode="External" /><Relationship Id="rId1493" Type="http://schemas.openxmlformats.org/officeDocument/2006/relationships/hyperlink" Target="https://twitter.com/kokomothegreat" TargetMode="External" /><Relationship Id="rId1494" Type="http://schemas.openxmlformats.org/officeDocument/2006/relationships/hyperlink" Target="https://twitter.com/yangzhangalmo" TargetMode="External" /><Relationship Id="rId1495" Type="http://schemas.openxmlformats.org/officeDocument/2006/relationships/hyperlink" Target="https://twitter.com/jhblackb" TargetMode="External" /><Relationship Id="rId1496" Type="http://schemas.openxmlformats.org/officeDocument/2006/relationships/hyperlink" Target="https://twitter.com/cerenbudak" TargetMode="External" /><Relationship Id="rId1497" Type="http://schemas.openxmlformats.org/officeDocument/2006/relationships/hyperlink" Target="https://twitter.com/ciro" TargetMode="External" /><Relationship Id="rId1498" Type="http://schemas.openxmlformats.org/officeDocument/2006/relationships/hyperlink" Target="https://twitter.com/cchelmis" TargetMode="External" /><Relationship Id="rId1499" Type="http://schemas.openxmlformats.org/officeDocument/2006/relationships/hyperlink" Target="https://twitter.com/cervisiarius" TargetMode="External" /><Relationship Id="rId1500" Type="http://schemas.openxmlformats.org/officeDocument/2006/relationships/hyperlink" Target="https://twitter.com/winteram" TargetMode="External" /><Relationship Id="rId1501" Type="http://schemas.openxmlformats.org/officeDocument/2006/relationships/hyperlink" Target="https://twitter.com/emrecalisir" TargetMode="External" /><Relationship Id="rId1502" Type="http://schemas.openxmlformats.org/officeDocument/2006/relationships/hyperlink" Target="https://twitter.com/codybuntain" TargetMode="External" /><Relationship Id="rId1503" Type="http://schemas.openxmlformats.org/officeDocument/2006/relationships/hyperlink" Target="https://twitter.com/akbari59" TargetMode="External" /><Relationship Id="rId1504" Type="http://schemas.openxmlformats.org/officeDocument/2006/relationships/hyperlink" Target="https://twitter.com/arxiv_org" TargetMode="External" /><Relationship Id="rId1505" Type="http://schemas.openxmlformats.org/officeDocument/2006/relationships/hyperlink" Target="https://twitter.com/gokhan_kul" TargetMode="External" /><Relationship Id="rId1506" Type="http://schemas.openxmlformats.org/officeDocument/2006/relationships/hyperlink" Target="https://twitter.com/jakehofman" TargetMode="External" /><Relationship Id="rId1507" Type="http://schemas.openxmlformats.org/officeDocument/2006/relationships/hyperlink" Target="https://twitter.com/aekpalakorn" TargetMode="External" /><Relationship Id="rId1508" Type="http://schemas.openxmlformats.org/officeDocument/2006/relationships/hyperlink" Target="https://twitter.com/emrek" TargetMode="External" /><Relationship Id="rId1509" Type="http://schemas.openxmlformats.org/officeDocument/2006/relationships/hyperlink" Target="https://twitter.com/feedkoko" TargetMode="External" /><Relationship Id="rId1510" Type="http://schemas.openxmlformats.org/officeDocument/2006/relationships/hyperlink" Target="https://twitter.com/netsci15" TargetMode="External" /><Relationship Id="rId1511" Type="http://schemas.openxmlformats.org/officeDocument/2006/relationships/hyperlink" Target="https://twitter.com/derek" TargetMode="External" /><Relationship Id="rId1512" Type="http://schemas.openxmlformats.org/officeDocument/2006/relationships/hyperlink" Target="https://twitter.com/shawnmjones" TargetMode="External" /><Relationship Id="rId1513" Type="http://schemas.openxmlformats.org/officeDocument/2006/relationships/hyperlink" Target="https://twitter.com/pauldambra" TargetMode="External" /><Relationship Id="rId1514" Type="http://schemas.openxmlformats.org/officeDocument/2006/relationships/hyperlink" Target="https://twitter.com/imjacobclark" TargetMode="External" /><Relationship Id="rId1515" Type="http://schemas.openxmlformats.org/officeDocument/2006/relationships/hyperlink" Target="https://twitter.com/matttyas" TargetMode="External" /><Relationship Id="rId1516" Type="http://schemas.openxmlformats.org/officeDocument/2006/relationships/hyperlink" Target="https://twitter.com/zignoai" TargetMode="External" /><Relationship Id="rId1517" Type="http://schemas.openxmlformats.org/officeDocument/2006/relationships/hyperlink" Target="https://twitter.com/derekruths" TargetMode="External" /><Relationship Id="rId1518" Type="http://schemas.openxmlformats.org/officeDocument/2006/relationships/hyperlink" Target="https://twitter.com/clauwa" TargetMode="External" /><Relationship Id="rId1519" Type="http://schemas.openxmlformats.org/officeDocument/2006/relationships/hyperlink" Target="https://twitter.com/alicetiara" TargetMode="External" /><Relationship Id="rId1520" Type="http://schemas.openxmlformats.org/officeDocument/2006/relationships/hyperlink" Target="https://twitter.com/ica_cat" TargetMode="External" /><Relationship Id="rId1521" Type="http://schemas.openxmlformats.org/officeDocument/2006/relationships/hyperlink" Target="https://twitter.com/nicholasajohn" TargetMode="External" /><Relationship Id="rId1522" Type="http://schemas.openxmlformats.org/officeDocument/2006/relationships/hyperlink" Target="https://twitter.com/devjpow" TargetMode="External" /><Relationship Id="rId1523" Type="http://schemas.openxmlformats.org/officeDocument/2006/relationships/hyperlink" Target="https://twitter.com/niftyc" TargetMode="External" /><Relationship Id="rId1524" Type="http://schemas.openxmlformats.org/officeDocument/2006/relationships/hyperlink" Target="https://twitter.com/strnglss" TargetMode="External" /><Relationship Id="rId1525" Type="http://schemas.openxmlformats.org/officeDocument/2006/relationships/hyperlink" Target="https://twitter.com/jaykaydee" TargetMode="External" /><Relationship Id="rId1526" Type="http://schemas.openxmlformats.org/officeDocument/2006/relationships/hyperlink" Target="https://twitter.com/vorkoz" TargetMode="External" /><Relationship Id="rId1527" Type="http://schemas.openxmlformats.org/officeDocument/2006/relationships/hyperlink" Target="https://twitter.com/jeremycorbyn" TargetMode="External" /><Relationship Id="rId1528" Type="http://schemas.openxmlformats.org/officeDocument/2006/relationships/hyperlink" Target="https://twitter.com/oxfordunion" TargetMode="External" /><Relationship Id="rId1529" Type="http://schemas.openxmlformats.org/officeDocument/2006/relationships/hyperlink" Target="https://twitter.com/thegolem_" TargetMode="External" /><Relationship Id="rId1530" Type="http://schemas.openxmlformats.org/officeDocument/2006/relationships/hyperlink" Target="https://twitter.com/__jacker__" TargetMode="External" /><Relationship Id="rId1531" Type="http://schemas.openxmlformats.org/officeDocument/2006/relationships/hyperlink" Target="https://twitter.com/mandyluo1002" TargetMode="External" /><Relationship Id="rId1532" Type="http://schemas.openxmlformats.org/officeDocument/2006/relationships/hyperlink" Target="https://twitter.com/dkaushik96" TargetMode="External" /><Relationship Id="rId1533" Type="http://schemas.openxmlformats.org/officeDocument/2006/relationships/hyperlink" Target="https://twitter.com/colegleason" TargetMode="External" /><Relationship Id="rId1534" Type="http://schemas.openxmlformats.org/officeDocument/2006/relationships/hyperlink" Target="https://twitter.com/justpac" TargetMode="External" /><Relationship Id="rId1535" Type="http://schemas.openxmlformats.org/officeDocument/2006/relationships/hyperlink" Target="https://twitter.com/jeffbigham" TargetMode="External" /><Relationship Id="rId1536" Type="http://schemas.openxmlformats.org/officeDocument/2006/relationships/hyperlink" Target="https://twitter.com/onurvarol" TargetMode="External" /><Relationship Id="rId1537" Type="http://schemas.openxmlformats.org/officeDocument/2006/relationships/hyperlink" Target="https://twitter.com/andresmh" TargetMode="External" /><Relationship Id="rId1538" Type="http://schemas.openxmlformats.org/officeDocument/2006/relationships/hyperlink" Target="https://twitter.com/shuai93tang" TargetMode="External" /><Relationship Id="rId1539" Type="http://schemas.openxmlformats.org/officeDocument/2006/relationships/hyperlink" Target="https://twitter.com/takechan2000" TargetMode="External" /><Relationship Id="rId1540" Type="http://schemas.openxmlformats.org/officeDocument/2006/relationships/hyperlink" Target="https://twitter.com/developerguide" TargetMode="External" /><Relationship Id="rId1541" Type="http://schemas.openxmlformats.org/officeDocument/2006/relationships/hyperlink" Target="https://twitter.com/a_d_robertson" TargetMode="External" /><Relationship Id="rId1542" Type="http://schemas.openxmlformats.org/officeDocument/2006/relationships/hyperlink" Target="https://twitter.com/arcticpenguin" TargetMode="External" /><Relationship Id="rId1543" Type="http://schemas.openxmlformats.org/officeDocument/2006/relationships/hyperlink" Target="https://twitter.com/lanceulanoff" TargetMode="External" /><Relationship Id="rId1544" Type="http://schemas.openxmlformats.org/officeDocument/2006/relationships/hyperlink" Target="https://twitter.com/medium" TargetMode="External" /><Relationship Id="rId1545" Type="http://schemas.openxmlformats.org/officeDocument/2006/relationships/hyperlink" Target="https://twitter.com/tiannamaria" TargetMode="External" /><Relationship Id="rId1546" Type="http://schemas.openxmlformats.org/officeDocument/2006/relationships/hyperlink" Target="https://twitter.com/linzdefranco" TargetMode="External" /><Relationship Id="rId1547" Type="http://schemas.openxmlformats.org/officeDocument/2006/relationships/hyperlink" Target="https://twitter.com/geek_squad_love" TargetMode="External" /><Relationship Id="rId1548" Type="http://schemas.openxmlformats.org/officeDocument/2006/relationships/hyperlink" Target="https://twitter.com/baileybattelle" TargetMode="External" /><Relationship Id="rId1549" Type="http://schemas.openxmlformats.org/officeDocument/2006/relationships/hyperlink" Target="https://twitter.com/lunarlemonade" TargetMode="External" /><Relationship Id="rId1550" Type="http://schemas.openxmlformats.org/officeDocument/2006/relationships/hyperlink" Target="https://twitter.com/zoelicata" TargetMode="External" /><Relationship Id="rId1551" Type="http://schemas.openxmlformats.org/officeDocument/2006/relationships/hyperlink" Target="https://twitter.com/luisgasco" TargetMode="External" /><Relationship Id="rId1552" Type="http://schemas.openxmlformats.org/officeDocument/2006/relationships/hyperlink" Target="https://twitter.com/cpalmz7" TargetMode="External" /><Relationship Id="rId1553" Type="http://schemas.openxmlformats.org/officeDocument/2006/relationships/hyperlink" Target="https://twitter.com/6grichie405" TargetMode="External" /><Relationship Id="rId1554" Type="http://schemas.openxmlformats.org/officeDocument/2006/relationships/hyperlink" Target="https://twitter.com/marie77141292" TargetMode="External" /><Relationship Id="rId1555" Type="http://schemas.openxmlformats.org/officeDocument/2006/relationships/hyperlink" Target="https://twitter.com/frooregard" TargetMode="External" /><Relationship Id="rId1556" Type="http://schemas.openxmlformats.org/officeDocument/2006/relationships/hyperlink" Target="https://twitter.com/fredmorstatter" TargetMode="External" /><Relationship Id="rId1557" Type="http://schemas.openxmlformats.org/officeDocument/2006/relationships/hyperlink" Target="https://twitter.com/davidlazer" TargetMode="External" /><Relationship Id="rId1558" Type="http://schemas.openxmlformats.org/officeDocument/2006/relationships/hyperlink" Target="https://twitter.com/ryanjgallag" TargetMode="External" /><Relationship Id="rId1559" Type="http://schemas.openxmlformats.org/officeDocument/2006/relationships/hyperlink" Target="https://twitter.com/nephillips84" TargetMode="External" /><Relationship Id="rId1560" Type="http://schemas.openxmlformats.org/officeDocument/2006/relationships/hyperlink" Target="https://twitter.com/lauraschelenz" TargetMode="External" /><Relationship Id="rId1561" Type="http://schemas.openxmlformats.org/officeDocument/2006/relationships/hyperlink" Target="https://twitter.com/wahl_beobachter" TargetMode="External" /><Relationship Id="rId1562" Type="http://schemas.openxmlformats.org/officeDocument/2006/relationships/hyperlink" Target="https://twitter.com/mountainherder" TargetMode="External" /><Relationship Id="rId1563" Type="http://schemas.openxmlformats.org/officeDocument/2006/relationships/hyperlink" Target="https://twitter.com/akd2003" TargetMode="External" /><Relationship Id="rId1564" Type="http://schemas.openxmlformats.org/officeDocument/2006/relationships/hyperlink" Target="https://twitter.com/notanastronomer" TargetMode="External" /><Relationship Id="rId1565" Type="http://schemas.openxmlformats.org/officeDocument/2006/relationships/hyperlink" Target="https://twitter.com/fabiogiglietto" TargetMode="External" /><Relationship Id="rId1566" Type="http://schemas.openxmlformats.org/officeDocument/2006/relationships/hyperlink" Target="https://twitter.com/arkaitz" TargetMode="External" /><Relationship Id="rId1567" Type="http://schemas.openxmlformats.org/officeDocument/2006/relationships/hyperlink" Target="https://twitter.com/somayehzamani" TargetMode="External" /><Relationship Id="rId1568" Type="http://schemas.openxmlformats.org/officeDocument/2006/relationships/hyperlink" Target="https://twitter.com/cfiesler" TargetMode="External" /><Relationship Id="rId1569" Type="http://schemas.openxmlformats.org/officeDocument/2006/relationships/hyperlink" Target="https://twitter.com/eolamijuwon" TargetMode="External" /><Relationship Id="rId1570" Type="http://schemas.openxmlformats.org/officeDocument/2006/relationships/hyperlink" Target="https://twitter.com/mpidrnews" TargetMode="External" /><Relationship Id="rId1571" Type="http://schemas.openxmlformats.org/officeDocument/2006/relationships/hyperlink" Target="https://twitter.com/psg_lshtm" TargetMode="External" /><Relationship Id="rId1572" Type="http://schemas.openxmlformats.org/officeDocument/2006/relationships/hyperlink" Target="https://twitter.com/poblacion_csic" TargetMode="External" /><Relationship Id="rId1573" Type="http://schemas.openxmlformats.org/officeDocument/2006/relationships/hyperlink" Target="https://twitter.com/femquant" TargetMode="External" /><Relationship Id="rId1574" Type="http://schemas.openxmlformats.org/officeDocument/2006/relationships/hyperlink" Target="https://twitter.com/malaikaamina" TargetMode="External" /><Relationship Id="rId1575" Type="http://schemas.openxmlformats.org/officeDocument/2006/relationships/hyperlink" Target="https://twitter.com/ognyanova" TargetMode="External" /><Relationship Id="rId1576" Type="http://schemas.openxmlformats.org/officeDocument/2006/relationships/hyperlink" Target="https://twitter.com/rstatstweet" TargetMode="External" /><Relationship Id="rId1577" Type="http://schemas.openxmlformats.org/officeDocument/2006/relationships/hyperlink" Target="https://twitter.com/eule_geheule" TargetMode="External" /><Relationship Id="rId1578" Type="http://schemas.openxmlformats.org/officeDocument/2006/relationships/hyperlink" Target="https://twitter.com/saminrf" TargetMode="External" /><Relationship Id="rId1579" Type="http://schemas.openxmlformats.org/officeDocument/2006/relationships/hyperlink" Target="https://twitter.com/demomapper" TargetMode="External" /><Relationship Id="rId1580" Type="http://schemas.openxmlformats.org/officeDocument/2006/relationships/hyperlink" Target="https://twitter.com/demografia_csic" TargetMode="External" /><Relationship Id="rId1581" Type="http://schemas.openxmlformats.org/officeDocument/2006/relationships/hyperlink" Target="https://twitter.com/corbrantner" TargetMode="External" /><Relationship Id="rId1582" Type="http://schemas.openxmlformats.org/officeDocument/2006/relationships/hyperlink" Target="https://twitter.com/share_mea" TargetMode="External" /><Relationship Id="rId1583" Type="http://schemas.openxmlformats.org/officeDocument/2006/relationships/hyperlink" Target="https://twitter.com/iussp" TargetMode="External" /><Relationship Id="rId1584" Type="http://schemas.openxmlformats.org/officeDocument/2006/relationships/hyperlink" Target="https://twitter.com/rmanzii" TargetMode="External" /><Relationship Id="rId1585" Type="http://schemas.openxmlformats.org/officeDocument/2006/relationships/hyperlink" Target="https://twitter.com/vponomarenko_" TargetMode="External" /><Relationship Id="rId1586" Type="http://schemas.openxmlformats.org/officeDocument/2006/relationships/hyperlink" Target="https://twitter.com/patrick_gerland" TargetMode="External" /><Relationship Id="rId1587" Type="http://schemas.openxmlformats.org/officeDocument/2006/relationships/hyperlink" Target="https://twitter.com/pgbovine" TargetMode="External" /><Relationship Id="rId1588" Type="http://schemas.openxmlformats.org/officeDocument/2006/relationships/hyperlink" Target="https://twitter.com/syardi" TargetMode="External" /><Relationship Id="rId1589" Type="http://schemas.openxmlformats.org/officeDocument/2006/relationships/hyperlink" Target="https://twitter.com/csde_uw" TargetMode="External" /><Relationship Id="rId1590" Type="http://schemas.openxmlformats.org/officeDocument/2006/relationships/hyperlink" Target="https://twitter.com/shionguha" TargetMode="External" /><Relationship Id="rId1591" Type="http://schemas.openxmlformats.org/officeDocument/2006/relationships/hyperlink" Target="https://twitter.com/shriramkmurthi" TargetMode="External" /><Relationship Id="rId1592" Type="http://schemas.openxmlformats.org/officeDocument/2006/relationships/hyperlink" Target="https://twitter.com/camieelias" TargetMode="External" /><Relationship Id="rId1593" Type="http://schemas.openxmlformats.org/officeDocument/2006/relationships/hyperlink" Target="https://twitter.com/calmescreative" TargetMode="External" /><Relationship Id="rId1594" Type="http://schemas.openxmlformats.org/officeDocument/2006/relationships/hyperlink" Target="https://twitter.com/interdonatos" TargetMode="External" /><Relationship Id="rId1595" Type="http://schemas.openxmlformats.org/officeDocument/2006/relationships/hyperlink" Target="https://twitter.com/marco_java" TargetMode="External" /><Relationship Id="rId1596" Type="http://schemas.openxmlformats.org/officeDocument/2006/relationships/hyperlink" Target="https://twitter.com/um_psc" TargetMode="External" /><Relationship Id="rId1597" Type="http://schemas.openxmlformats.org/officeDocument/2006/relationships/hyperlink" Target="https://twitter.com/geopophealthsta" TargetMode="External" /><Relationship Id="rId1598" Type="http://schemas.openxmlformats.org/officeDocument/2006/relationships/hyperlink" Target="https://twitter.com/ischiathere" TargetMode="External" /><Relationship Id="rId1599" Type="http://schemas.openxmlformats.org/officeDocument/2006/relationships/hyperlink" Target="https://twitter.com/populationeu" TargetMode="External" /><Relationship Id="rId1600" Type="http://schemas.openxmlformats.org/officeDocument/2006/relationships/hyperlink" Target="https://twitter.com/d_alburez" TargetMode="External" /><Relationship Id="rId1601" Type="http://schemas.openxmlformats.org/officeDocument/2006/relationships/hyperlink" Target="https://twitter.com/grow_andre" TargetMode="External" /><Relationship Id="rId1602" Type="http://schemas.openxmlformats.org/officeDocument/2006/relationships/hyperlink" Target="https://twitter.com/monjalexander" TargetMode="External" /><Relationship Id="rId1603" Type="http://schemas.openxmlformats.org/officeDocument/2006/relationships/hyperlink" Target="https://twitter.com/morgan_raux" TargetMode="External" /><Relationship Id="rId1604" Type="http://schemas.openxmlformats.org/officeDocument/2006/relationships/hyperlink" Target="https://twitter.com/chiccorampazzo" TargetMode="External" /><Relationship Id="rId1605" Type="http://schemas.openxmlformats.org/officeDocument/2006/relationships/hyperlink" Target="https://twitter.com/uossocstatdemo" TargetMode="External" /><Relationship Id="rId1606" Type="http://schemas.openxmlformats.org/officeDocument/2006/relationships/hyperlink" Target="https://twitter.com/angelorenti" TargetMode="External" /><Relationship Id="rId1607" Type="http://schemas.openxmlformats.org/officeDocument/2006/relationships/hyperlink" Target="https://twitter.com/c_dudel" TargetMode="External" /><Relationship Id="rId1608" Type="http://schemas.openxmlformats.org/officeDocument/2006/relationships/hyperlink" Target="https://twitter.com/rebeccasear" TargetMode="External" /><Relationship Id="rId1609" Type="http://schemas.openxmlformats.org/officeDocument/2006/relationships/hyperlink" Target="https://twitter.com/dennisfeehan" TargetMode="External" /><Relationship Id="rId1610" Type="http://schemas.openxmlformats.org/officeDocument/2006/relationships/hyperlink" Target="https://twitter.com/ingmarweber" TargetMode="External" /><Relationship Id="rId1611" Type="http://schemas.openxmlformats.org/officeDocument/2006/relationships/hyperlink" Target="https://twitter.com/edyhsgr" TargetMode="External" /><Relationship Id="rId1612" Type="http://schemas.openxmlformats.org/officeDocument/2006/relationships/hyperlink" Target="https://twitter.com/leogomes" TargetMode="External" /><Relationship Id="rId1613" Type="http://schemas.openxmlformats.org/officeDocument/2006/relationships/hyperlink" Target="https://twitter.com/leoferres" TargetMode="External" /><Relationship Id="rId1614" Type="http://schemas.openxmlformats.org/officeDocument/2006/relationships/hyperlink" Target="https://twitter.com/cassyc2107" TargetMode="External" /><Relationship Id="rId1615" Type="http://schemas.openxmlformats.org/officeDocument/2006/relationships/hyperlink" Target="https://twitter.com/iuinfograd" TargetMode="External" /><Relationship Id="rId1616" Type="http://schemas.openxmlformats.org/officeDocument/2006/relationships/comments" Target="../comments2.xml" /><Relationship Id="rId1617" Type="http://schemas.openxmlformats.org/officeDocument/2006/relationships/vmlDrawing" Target="../drawings/vmlDrawing2.vml" /><Relationship Id="rId1618" Type="http://schemas.openxmlformats.org/officeDocument/2006/relationships/table" Target="../tables/table2.xml" /><Relationship Id="rId16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cwsm.org/2019/submitting/datasets/" TargetMode="External" /><Relationship Id="rId2" Type="http://schemas.openxmlformats.org/officeDocument/2006/relationships/hyperlink" Target="https://www.pbs.org/newshour/science/false-news-travels-6-times-faster-on-twitter-than-truthful-news" TargetMode="External" /><Relationship Id="rId3" Type="http://schemas.openxmlformats.org/officeDocument/2006/relationships/hyperlink" Target="https://www.aaai.org/ocs/index.php/ICWSM/ICWSM14/paper/view/8122" TargetMode="External" /><Relationship Id="rId4" Type="http://schemas.openxmlformats.org/officeDocument/2006/relationships/hyperlink" Target="https://faculty.washington.edu/kstarbi/Starbird-et-al-ICWSM-2018-Echosystem-final.pdf" TargetMode="External" /><Relationship Id="rId5" Type="http://schemas.openxmlformats.org/officeDocument/2006/relationships/hyperlink" Target="https://aaai.org/ocs/index.php/ICWSM/ICWSM17/paper/view/15587" TargetMode="External" /><Relationship Id="rId6" Type="http://schemas.openxmlformats.org/officeDocument/2006/relationships/hyperlink" Target="https://icwsm.org/2019/submittin" TargetMode="External" /><Relationship Id="rId7" Type="http://schemas.openxmlformats.org/officeDocument/2006/relationships/hyperlink" Target="https://twitter.com/icwsm/status/1081477989534220288" TargetMode="External" /><Relationship Id="rId8" Type="http://schemas.openxmlformats.org/officeDocument/2006/relationships/hyperlink" Target="https://www.icwsm.org/2019/" TargetMode="External" /><Relationship Id="rId9" Type="http://schemas.openxmlformats.org/officeDocument/2006/relationships/hyperlink" Target="https://www.aaai.org/ocs/index.php/ICWSM/ICWSM10/paper/view/1538" TargetMode="External" /><Relationship Id="rId10" Type="http://schemas.openxmlformats.org/officeDocument/2006/relationships/hyperlink" Target="https://www.icwsm.org/2019/submitting/tutorials/" TargetMode="External" /><Relationship Id="rId11" Type="http://schemas.openxmlformats.org/officeDocument/2006/relationships/hyperlink" Target="https://aaai.org/ocs/index.php/ICWSM/ICWSM17/paper/view/15665" TargetMode="External" /><Relationship Id="rId12" Type="http://schemas.openxmlformats.org/officeDocument/2006/relationships/hyperlink" Target="https://www.icwsm.org/2019/submitting/datasets/" TargetMode="External" /><Relationship Id="rId13" Type="http://schemas.openxmlformats.org/officeDocument/2006/relationships/hyperlink" Target="https://icwsm.org/2019/submittin" TargetMode="External" /><Relationship Id="rId14" Type="http://schemas.openxmlformats.org/officeDocument/2006/relationships/hyperlink" Target="https://www.icwsm.org/2019/" TargetMode="External" /><Relationship Id="rId15" Type="http://schemas.openxmlformats.org/officeDocument/2006/relationships/hyperlink" Target="https://www.icwsm.org/2019/submitting/tutorials/" TargetMode="External" /><Relationship Id="rId16" Type="http://schemas.openxmlformats.org/officeDocument/2006/relationships/hyperlink" Target="https://icwsm.org/2019/submitting/workshops/" TargetMode="External" /><Relationship Id="rId17" Type="http://schemas.openxmlformats.org/officeDocument/2006/relationships/hyperlink" Target="https://www.icwsm.org/2019/submitting/call-for-papers/" TargetMode="External" /><Relationship Id="rId18" Type="http://schemas.openxmlformats.org/officeDocument/2006/relationships/hyperlink" Target="https://twitter.com/icwsm/status/1081477989534220288" TargetMode="External" /><Relationship Id="rId19" Type="http://schemas.openxmlformats.org/officeDocument/2006/relationships/hyperlink" Target="http://events.dimes.unical.it/soc2net/" TargetMode="External" /><Relationship Id="rId20" Type="http://schemas.openxmlformats.org/officeDocument/2006/relationships/hyperlink" Target="https://www.aaai.org/ocs/index.php/ICWSM/ICWSM13/paper/view/6071" TargetMode="External" /><Relationship Id="rId21" Type="http://schemas.openxmlformats.org/officeDocument/2006/relationships/hyperlink" Target="http://arxiv.org/abs/1812.00912" TargetMode="External" /><Relationship Id="rId22" Type="http://schemas.openxmlformats.org/officeDocument/2006/relationships/hyperlink" Target="https://www.icwsm.org/2019/submitting/datasets/" TargetMode="External" /><Relationship Id="rId23" Type="http://schemas.openxmlformats.org/officeDocument/2006/relationships/hyperlink" Target="https://twitter.com/icwsm/status/1081477989534220288" TargetMode="External" /><Relationship Id="rId24" Type="http://schemas.openxmlformats.org/officeDocument/2006/relationships/hyperlink" Target="https://www.demogr.mpg.de/en/education_career/what_is_demography_1908/workshop_demographic_research_with_web_and_social_media_data_6042/default.htm" TargetMode="External" /><Relationship Id="rId25" Type="http://schemas.openxmlformats.org/officeDocument/2006/relationships/hyperlink" Target="https://www.demogr.mpg.de/go/icwsm_2019_mpidr_workshop" TargetMode="External" /><Relationship Id="rId26" Type="http://schemas.openxmlformats.org/officeDocument/2006/relationships/hyperlink" Target="https://www.icwsm.org/2019/submitting/workshops/" TargetMode="External" /><Relationship Id="rId27" Type="http://schemas.openxmlformats.org/officeDocument/2006/relationships/hyperlink" Target="https://aaai.org/ocs/index.php/ICWSM/ICWSM17/paper/download/15618/14810" TargetMode="External" /><Relationship Id="rId28" Type="http://schemas.openxmlformats.org/officeDocument/2006/relationships/hyperlink" Target="https://www.aaai.org/ocs/index.php/ICWSM/ICWSM13/paper/viewFile/6124/6351" TargetMode="External" /><Relationship Id="rId29" Type="http://schemas.openxmlformats.org/officeDocument/2006/relationships/hyperlink" Target="https://www.icwsm.org/2019/?fbclid=IwAR05bZUSYWZnhaGemkB0OWdSY2xmtfY8Ejih69NTMK8HefPoag2xf8Euzw4" TargetMode="External" /><Relationship Id="rId30" Type="http://schemas.openxmlformats.org/officeDocument/2006/relationships/hyperlink" Target="https://www.researchgate.net/publication/307948199_Modeling_public_mood_and_emotion_Twitter_sentiment_and_socio-economic_phenomena/amp" TargetMode="External" /><Relationship Id="rId31" Type="http://schemas.openxmlformats.org/officeDocument/2006/relationships/hyperlink" Target="https://www.aaai.org/Library/ICWSM/icwsm18contents.php" TargetMode="External" /><Relationship Id="rId32" Type="http://schemas.openxmlformats.org/officeDocument/2006/relationships/hyperlink" Target="https://www.aaai.org/ocs/index.php/ICWSM/ICWSM11/paper/viewFile/2815/3205" TargetMode="External" /><Relationship Id="rId33" Type="http://schemas.openxmlformats.org/officeDocument/2006/relationships/hyperlink" Target="https://www.aaai.org/ocs/index.php/ICWSM/ICWSM16/paper/view/13213/12848" TargetMode="External" /><Relationship Id="rId34" Type="http://schemas.openxmlformats.org/officeDocument/2006/relationships/hyperlink" Target="https://easychair.org/cfp/ICSC2019" TargetMode="External" /><Relationship Id="rId35" Type="http://schemas.openxmlformats.org/officeDocument/2006/relationships/hyperlink" Target="https://twitter.com/fabiogiglietto/status/1087680027364339712" TargetMode="External" /><Relationship Id="rId36" Type="http://schemas.openxmlformats.org/officeDocument/2006/relationships/hyperlink" Target="https://twitter.com/walid_magdy/status/1065239955356745728" TargetMode="External" /><Relationship Id="rId37" Type="http://schemas.openxmlformats.org/officeDocument/2006/relationships/hyperlink" Target="https://www.icwsm.org/2019/submitting/datasets/" TargetMode="External" /><Relationship Id="rId38" Type="http://schemas.openxmlformats.org/officeDocument/2006/relationships/hyperlink" Target="http://www.wiseconf.org/" TargetMode="External" /><Relationship Id="rId39" Type="http://schemas.openxmlformats.org/officeDocument/2006/relationships/hyperlink" Target="https://cfe.columbia.edu/machine-learning-finance-workshop-2018" TargetMode="External" /><Relationship Id="rId40" Type="http://schemas.openxmlformats.org/officeDocument/2006/relationships/hyperlink" Target="https://twitter.com/raheljhirad/status/1080846446230990848" TargetMode="External" /><Relationship Id="rId41" Type="http://schemas.openxmlformats.org/officeDocument/2006/relationships/hyperlink" Target="https://cds.nyu.edu/text-data-speaker-series/" TargetMode="External" /><Relationship Id="rId42" Type="http://schemas.openxmlformats.org/officeDocument/2006/relationships/hyperlink" Target="https://www.cambridge.org/core/membership/spm/mailing-list" TargetMode="External" /><Relationship Id="rId43" Type="http://schemas.openxmlformats.org/officeDocument/2006/relationships/hyperlink" Target="https://groups.google.com/forum/#!forum/text-as-data" TargetMode="External" /><Relationship Id="rId44" Type="http://schemas.openxmlformats.org/officeDocument/2006/relationships/hyperlink" Target="http://wiseconf.org/" TargetMode="External" /><Relationship Id="rId45" Type="http://schemas.openxmlformats.org/officeDocument/2006/relationships/hyperlink" Target="https://www.pbs.org/newshour/science/false-news-travels-6-times-faster-on-twitter-than-truthful-news" TargetMode="External" /><Relationship Id="rId46" Type="http://schemas.openxmlformats.org/officeDocument/2006/relationships/hyperlink" Target="https://www.aaai.org/ocs/index.php/ICWSM/ICWSM14/paper/view/8122" TargetMode="External" /><Relationship Id="rId47" Type="http://schemas.openxmlformats.org/officeDocument/2006/relationships/hyperlink" Target="https://faculty.washington.edu/kstarbi/Starbird-et-al-ICWSM-2018-Echosystem-final.pdf" TargetMode="External" /><Relationship Id="rId48" Type="http://schemas.openxmlformats.org/officeDocument/2006/relationships/hyperlink" Target="https://aaai.org/ocs/index.php/ICWSM/ICWSM17/paper/view/15587" TargetMode="External" /><Relationship Id="rId49" Type="http://schemas.openxmlformats.org/officeDocument/2006/relationships/hyperlink" Target="https://aaai.org/ocs/index.php/ICWSM/ICWSM17/paper/view/15587/14817" TargetMode="External" /><Relationship Id="rId50" Type="http://schemas.openxmlformats.org/officeDocument/2006/relationships/table" Target="../tables/table12.xml" /><Relationship Id="rId51" Type="http://schemas.openxmlformats.org/officeDocument/2006/relationships/table" Target="../tables/table13.xml" /><Relationship Id="rId52" Type="http://schemas.openxmlformats.org/officeDocument/2006/relationships/table" Target="../tables/table14.xml" /><Relationship Id="rId53" Type="http://schemas.openxmlformats.org/officeDocument/2006/relationships/table" Target="../tables/table15.xml" /><Relationship Id="rId54" Type="http://schemas.openxmlformats.org/officeDocument/2006/relationships/table" Target="../tables/table16.xml" /><Relationship Id="rId55" Type="http://schemas.openxmlformats.org/officeDocument/2006/relationships/table" Target="../tables/table17.xml" /><Relationship Id="rId56" Type="http://schemas.openxmlformats.org/officeDocument/2006/relationships/table" Target="../tables/table18.xml" /><Relationship Id="rId5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4441</v>
      </c>
      <c r="BB2" s="13" t="s">
        <v>4486</v>
      </c>
      <c r="BC2" s="13" t="s">
        <v>4487</v>
      </c>
      <c r="BD2" s="117" t="s">
        <v>5405</v>
      </c>
      <c r="BE2" s="117" t="s">
        <v>5406</v>
      </c>
      <c r="BF2" s="117" t="s">
        <v>5407</v>
      </c>
      <c r="BG2" s="117" t="s">
        <v>5408</v>
      </c>
      <c r="BH2" s="117" t="s">
        <v>5409</v>
      </c>
      <c r="BI2" s="117" t="s">
        <v>5410</v>
      </c>
      <c r="BJ2" s="117" t="s">
        <v>5411</v>
      </c>
      <c r="BK2" s="117" t="s">
        <v>5412</v>
      </c>
      <c r="BL2" s="117" t="s">
        <v>5413</v>
      </c>
    </row>
    <row r="3" spans="1:64" ht="15" customHeight="1">
      <c r="A3" s="64" t="s">
        <v>212</v>
      </c>
      <c r="B3" s="64" t="s">
        <v>544</v>
      </c>
      <c r="C3" s="65" t="s">
        <v>5495</v>
      </c>
      <c r="D3" s="66">
        <v>3</v>
      </c>
      <c r="E3" s="67" t="s">
        <v>132</v>
      </c>
      <c r="F3" s="68">
        <v>35</v>
      </c>
      <c r="G3" s="65"/>
      <c r="H3" s="69"/>
      <c r="I3" s="70"/>
      <c r="J3" s="70"/>
      <c r="K3" s="34" t="s">
        <v>65</v>
      </c>
      <c r="L3" s="71">
        <v>3</v>
      </c>
      <c r="M3" s="71"/>
      <c r="N3" s="72"/>
      <c r="O3" s="78" t="s">
        <v>600</v>
      </c>
      <c r="P3" s="80">
        <v>43439.36853009259</v>
      </c>
      <c r="Q3" s="78" t="s">
        <v>602</v>
      </c>
      <c r="R3" s="78"/>
      <c r="S3" s="78"/>
      <c r="T3" s="78" t="s">
        <v>785</v>
      </c>
      <c r="U3" s="78"/>
      <c r="V3" s="83" t="s">
        <v>828</v>
      </c>
      <c r="W3" s="80">
        <v>43439.36853009259</v>
      </c>
      <c r="X3" s="83" t="s">
        <v>1151</v>
      </c>
      <c r="Y3" s="78"/>
      <c r="Z3" s="78"/>
      <c r="AA3" s="84" t="s">
        <v>1538</v>
      </c>
      <c r="AB3" s="78"/>
      <c r="AC3" s="78" t="b">
        <v>0</v>
      </c>
      <c r="AD3" s="78">
        <v>0</v>
      </c>
      <c r="AE3" s="84" t="s">
        <v>1953</v>
      </c>
      <c r="AF3" s="78" t="b">
        <v>0</v>
      </c>
      <c r="AG3" s="78" t="s">
        <v>1995</v>
      </c>
      <c r="AH3" s="78"/>
      <c r="AI3" s="84" t="s">
        <v>1953</v>
      </c>
      <c r="AJ3" s="78" t="b">
        <v>0</v>
      </c>
      <c r="AK3" s="78">
        <v>111</v>
      </c>
      <c r="AL3" s="84" t="s">
        <v>1836</v>
      </c>
      <c r="AM3" s="78" t="s">
        <v>2006</v>
      </c>
      <c r="AN3" s="78" t="b">
        <v>0</v>
      </c>
      <c r="AO3" s="84" t="s">
        <v>1836</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545</v>
      </c>
      <c r="C4" s="65" t="s">
        <v>5495</v>
      </c>
      <c r="D4" s="66">
        <v>3</v>
      </c>
      <c r="E4" s="67" t="s">
        <v>132</v>
      </c>
      <c r="F4" s="68">
        <v>35</v>
      </c>
      <c r="G4" s="65"/>
      <c r="H4" s="69"/>
      <c r="I4" s="70"/>
      <c r="J4" s="70"/>
      <c r="K4" s="34" t="s">
        <v>65</v>
      </c>
      <c r="L4" s="77">
        <v>4</v>
      </c>
      <c r="M4" s="77"/>
      <c r="N4" s="72"/>
      <c r="O4" s="79" t="s">
        <v>600</v>
      </c>
      <c r="P4" s="81">
        <v>43439.36853009259</v>
      </c>
      <c r="Q4" s="79" t="s">
        <v>602</v>
      </c>
      <c r="R4" s="79"/>
      <c r="S4" s="79"/>
      <c r="T4" s="79" t="s">
        <v>785</v>
      </c>
      <c r="U4" s="79"/>
      <c r="V4" s="82" t="s">
        <v>828</v>
      </c>
      <c r="W4" s="81">
        <v>43439.36853009259</v>
      </c>
      <c r="X4" s="82" t="s">
        <v>1151</v>
      </c>
      <c r="Y4" s="79"/>
      <c r="Z4" s="79"/>
      <c r="AA4" s="85" t="s">
        <v>1538</v>
      </c>
      <c r="AB4" s="79"/>
      <c r="AC4" s="79" t="b">
        <v>0</v>
      </c>
      <c r="AD4" s="79">
        <v>0</v>
      </c>
      <c r="AE4" s="85" t="s">
        <v>1953</v>
      </c>
      <c r="AF4" s="79" t="b">
        <v>0</v>
      </c>
      <c r="AG4" s="79" t="s">
        <v>1995</v>
      </c>
      <c r="AH4" s="79"/>
      <c r="AI4" s="85" t="s">
        <v>1953</v>
      </c>
      <c r="AJ4" s="79" t="b">
        <v>0</v>
      </c>
      <c r="AK4" s="79">
        <v>111</v>
      </c>
      <c r="AL4" s="85" t="s">
        <v>1836</v>
      </c>
      <c r="AM4" s="79" t="s">
        <v>2006</v>
      </c>
      <c r="AN4" s="79" t="b">
        <v>0</v>
      </c>
      <c r="AO4" s="85" t="s">
        <v>1836</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212</v>
      </c>
      <c r="B5" s="64" t="s">
        <v>457</v>
      </c>
      <c r="C5" s="65" t="s">
        <v>5495</v>
      </c>
      <c r="D5" s="66">
        <v>3</v>
      </c>
      <c r="E5" s="67" t="s">
        <v>132</v>
      </c>
      <c r="F5" s="68">
        <v>35</v>
      </c>
      <c r="G5" s="65"/>
      <c r="H5" s="69"/>
      <c r="I5" s="70"/>
      <c r="J5" s="70"/>
      <c r="K5" s="34" t="s">
        <v>65</v>
      </c>
      <c r="L5" s="77">
        <v>5</v>
      </c>
      <c r="M5" s="77"/>
      <c r="N5" s="72"/>
      <c r="O5" s="79" t="s">
        <v>600</v>
      </c>
      <c r="P5" s="81">
        <v>43439.36853009259</v>
      </c>
      <c r="Q5" s="79" t="s">
        <v>602</v>
      </c>
      <c r="R5" s="79"/>
      <c r="S5" s="79"/>
      <c r="T5" s="79" t="s">
        <v>785</v>
      </c>
      <c r="U5" s="79"/>
      <c r="V5" s="82" t="s">
        <v>828</v>
      </c>
      <c r="W5" s="81">
        <v>43439.36853009259</v>
      </c>
      <c r="X5" s="82" t="s">
        <v>1151</v>
      </c>
      <c r="Y5" s="79"/>
      <c r="Z5" s="79"/>
      <c r="AA5" s="85" t="s">
        <v>1538</v>
      </c>
      <c r="AB5" s="79"/>
      <c r="AC5" s="79" t="b">
        <v>0</v>
      </c>
      <c r="AD5" s="79">
        <v>0</v>
      </c>
      <c r="AE5" s="85" t="s">
        <v>1953</v>
      </c>
      <c r="AF5" s="79" t="b">
        <v>0</v>
      </c>
      <c r="AG5" s="79" t="s">
        <v>1995</v>
      </c>
      <c r="AH5" s="79"/>
      <c r="AI5" s="85" t="s">
        <v>1953</v>
      </c>
      <c r="AJ5" s="79" t="b">
        <v>0</v>
      </c>
      <c r="AK5" s="79">
        <v>111</v>
      </c>
      <c r="AL5" s="85" t="s">
        <v>1836</v>
      </c>
      <c r="AM5" s="79" t="s">
        <v>2006</v>
      </c>
      <c r="AN5" s="79" t="b">
        <v>0</v>
      </c>
      <c r="AO5" s="85" t="s">
        <v>1836</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212</v>
      </c>
      <c r="B6" s="64" t="s">
        <v>486</v>
      </c>
      <c r="C6" s="65" t="s">
        <v>5495</v>
      </c>
      <c r="D6" s="66">
        <v>3</v>
      </c>
      <c r="E6" s="67" t="s">
        <v>132</v>
      </c>
      <c r="F6" s="68">
        <v>35</v>
      </c>
      <c r="G6" s="65"/>
      <c r="H6" s="69"/>
      <c r="I6" s="70"/>
      <c r="J6" s="70"/>
      <c r="K6" s="34" t="s">
        <v>65</v>
      </c>
      <c r="L6" s="77">
        <v>6</v>
      </c>
      <c r="M6" s="77"/>
      <c r="N6" s="72"/>
      <c r="O6" s="79" t="s">
        <v>600</v>
      </c>
      <c r="P6" s="81">
        <v>43439.36853009259</v>
      </c>
      <c r="Q6" s="79" t="s">
        <v>602</v>
      </c>
      <c r="R6" s="79"/>
      <c r="S6" s="79"/>
      <c r="T6" s="79" t="s">
        <v>785</v>
      </c>
      <c r="U6" s="79"/>
      <c r="V6" s="82" t="s">
        <v>828</v>
      </c>
      <c r="W6" s="81">
        <v>43439.36853009259</v>
      </c>
      <c r="X6" s="82" t="s">
        <v>1151</v>
      </c>
      <c r="Y6" s="79"/>
      <c r="Z6" s="79"/>
      <c r="AA6" s="85" t="s">
        <v>1538</v>
      </c>
      <c r="AB6" s="79"/>
      <c r="AC6" s="79" t="b">
        <v>0</v>
      </c>
      <c r="AD6" s="79">
        <v>0</v>
      </c>
      <c r="AE6" s="85" t="s">
        <v>1953</v>
      </c>
      <c r="AF6" s="79" t="b">
        <v>0</v>
      </c>
      <c r="AG6" s="79" t="s">
        <v>1995</v>
      </c>
      <c r="AH6" s="79"/>
      <c r="AI6" s="85" t="s">
        <v>1953</v>
      </c>
      <c r="AJ6" s="79" t="b">
        <v>0</v>
      </c>
      <c r="AK6" s="79">
        <v>111</v>
      </c>
      <c r="AL6" s="85" t="s">
        <v>1836</v>
      </c>
      <c r="AM6" s="79" t="s">
        <v>2006</v>
      </c>
      <c r="AN6" s="79" t="b">
        <v>0</v>
      </c>
      <c r="AO6" s="85" t="s">
        <v>1836</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0</v>
      </c>
      <c r="BE6" s="49">
        <v>0</v>
      </c>
      <c r="BF6" s="48">
        <v>0</v>
      </c>
      <c r="BG6" s="49">
        <v>0</v>
      </c>
      <c r="BH6" s="48">
        <v>0</v>
      </c>
      <c r="BI6" s="49">
        <v>0</v>
      </c>
      <c r="BJ6" s="48">
        <v>19</v>
      </c>
      <c r="BK6" s="49">
        <v>100</v>
      </c>
      <c r="BL6" s="48">
        <v>19</v>
      </c>
    </row>
    <row r="7" spans="1:64" ht="15">
      <c r="A7" s="64" t="s">
        <v>213</v>
      </c>
      <c r="B7" s="64" t="s">
        <v>546</v>
      </c>
      <c r="C7" s="65" t="s">
        <v>5495</v>
      </c>
      <c r="D7" s="66">
        <v>3</v>
      </c>
      <c r="E7" s="67" t="s">
        <v>132</v>
      </c>
      <c r="F7" s="68">
        <v>35</v>
      </c>
      <c r="G7" s="65"/>
      <c r="H7" s="69"/>
      <c r="I7" s="70"/>
      <c r="J7" s="70"/>
      <c r="K7" s="34" t="s">
        <v>65</v>
      </c>
      <c r="L7" s="77">
        <v>7</v>
      </c>
      <c r="M7" s="77"/>
      <c r="N7" s="72"/>
      <c r="O7" s="79" t="s">
        <v>601</v>
      </c>
      <c r="P7" s="81">
        <v>43440.42663194444</v>
      </c>
      <c r="Q7" s="79" t="s">
        <v>603</v>
      </c>
      <c r="R7" s="79" t="s">
        <v>716</v>
      </c>
      <c r="S7" s="79" t="s">
        <v>761</v>
      </c>
      <c r="T7" s="79"/>
      <c r="U7" s="82" t="s">
        <v>808</v>
      </c>
      <c r="V7" s="82" t="s">
        <v>808</v>
      </c>
      <c r="W7" s="81">
        <v>43440.42663194444</v>
      </c>
      <c r="X7" s="82" t="s">
        <v>1152</v>
      </c>
      <c r="Y7" s="79"/>
      <c r="Z7" s="79"/>
      <c r="AA7" s="85" t="s">
        <v>1539</v>
      </c>
      <c r="AB7" s="85" t="s">
        <v>1925</v>
      </c>
      <c r="AC7" s="79" t="b">
        <v>0</v>
      </c>
      <c r="AD7" s="79">
        <v>1</v>
      </c>
      <c r="AE7" s="85" t="s">
        <v>1954</v>
      </c>
      <c r="AF7" s="79" t="b">
        <v>0</v>
      </c>
      <c r="AG7" s="79" t="s">
        <v>1995</v>
      </c>
      <c r="AH7" s="79"/>
      <c r="AI7" s="85" t="s">
        <v>1953</v>
      </c>
      <c r="AJ7" s="79" t="b">
        <v>0</v>
      </c>
      <c r="AK7" s="79">
        <v>0</v>
      </c>
      <c r="AL7" s="85" t="s">
        <v>1953</v>
      </c>
      <c r="AM7" s="79" t="s">
        <v>2007</v>
      </c>
      <c r="AN7" s="79" t="b">
        <v>0</v>
      </c>
      <c r="AO7" s="85" t="s">
        <v>1925</v>
      </c>
      <c r="AP7" s="79" t="s">
        <v>176</v>
      </c>
      <c r="AQ7" s="79">
        <v>0</v>
      </c>
      <c r="AR7" s="79">
        <v>0</v>
      </c>
      <c r="AS7" s="79"/>
      <c r="AT7" s="79"/>
      <c r="AU7" s="79"/>
      <c r="AV7" s="79"/>
      <c r="AW7" s="79"/>
      <c r="AX7" s="79"/>
      <c r="AY7" s="79"/>
      <c r="AZ7" s="79"/>
      <c r="BA7">
        <v>1</v>
      </c>
      <c r="BB7" s="78" t="str">
        <f>REPLACE(INDEX(GroupVertices[Group],MATCH(Edges[[#This Row],[Vertex 1]],GroupVertices[Vertex],0)),1,1,"")</f>
        <v>31</v>
      </c>
      <c r="BC7" s="78" t="str">
        <f>REPLACE(INDEX(GroupVertices[Group],MATCH(Edges[[#This Row],[Vertex 2]],GroupVertices[Vertex],0)),1,1,"")</f>
        <v>31</v>
      </c>
      <c r="BD7" s="48">
        <v>2</v>
      </c>
      <c r="BE7" s="49">
        <v>5.714285714285714</v>
      </c>
      <c r="BF7" s="48">
        <v>1</v>
      </c>
      <c r="BG7" s="49">
        <v>2.857142857142857</v>
      </c>
      <c r="BH7" s="48">
        <v>0</v>
      </c>
      <c r="BI7" s="49">
        <v>0</v>
      </c>
      <c r="BJ7" s="48">
        <v>32</v>
      </c>
      <c r="BK7" s="49">
        <v>91.42857142857143</v>
      </c>
      <c r="BL7" s="48">
        <v>35</v>
      </c>
    </row>
    <row r="8" spans="1:64" ht="15">
      <c r="A8" s="64" t="s">
        <v>214</v>
      </c>
      <c r="B8" s="64" t="s">
        <v>457</v>
      </c>
      <c r="C8" s="65" t="s">
        <v>5495</v>
      </c>
      <c r="D8" s="66">
        <v>3</v>
      </c>
      <c r="E8" s="67" t="s">
        <v>132</v>
      </c>
      <c r="F8" s="68">
        <v>35</v>
      </c>
      <c r="G8" s="65"/>
      <c r="H8" s="69"/>
      <c r="I8" s="70"/>
      <c r="J8" s="70"/>
      <c r="K8" s="34" t="s">
        <v>65</v>
      </c>
      <c r="L8" s="77">
        <v>8</v>
      </c>
      <c r="M8" s="77"/>
      <c r="N8" s="72"/>
      <c r="O8" s="79" t="s">
        <v>600</v>
      </c>
      <c r="P8" s="81">
        <v>43441.45827546297</v>
      </c>
      <c r="Q8" s="79" t="s">
        <v>604</v>
      </c>
      <c r="R8" s="79"/>
      <c r="S8" s="79"/>
      <c r="T8" s="79"/>
      <c r="U8" s="79"/>
      <c r="V8" s="82" t="s">
        <v>829</v>
      </c>
      <c r="W8" s="81">
        <v>43441.45827546297</v>
      </c>
      <c r="X8" s="82" t="s">
        <v>1153</v>
      </c>
      <c r="Y8" s="79"/>
      <c r="Z8" s="79"/>
      <c r="AA8" s="85" t="s">
        <v>1540</v>
      </c>
      <c r="AB8" s="85" t="s">
        <v>1754</v>
      </c>
      <c r="AC8" s="79" t="b">
        <v>0</v>
      </c>
      <c r="AD8" s="79">
        <v>1</v>
      </c>
      <c r="AE8" s="85" t="s">
        <v>1955</v>
      </c>
      <c r="AF8" s="79" t="b">
        <v>0</v>
      </c>
      <c r="AG8" s="79" t="s">
        <v>1995</v>
      </c>
      <c r="AH8" s="79"/>
      <c r="AI8" s="85" t="s">
        <v>1953</v>
      </c>
      <c r="AJ8" s="79" t="b">
        <v>0</v>
      </c>
      <c r="AK8" s="79">
        <v>0</v>
      </c>
      <c r="AL8" s="85" t="s">
        <v>1953</v>
      </c>
      <c r="AM8" s="79" t="s">
        <v>2007</v>
      </c>
      <c r="AN8" s="79" t="b">
        <v>0</v>
      </c>
      <c r="AO8" s="85" t="s">
        <v>1754</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2</v>
      </c>
      <c r="BD8" s="48"/>
      <c r="BE8" s="49"/>
      <c r="BF8" s="48"/>
      <c r="BG8" s="49"/>
      <c r="BH8" s="48"/>
      <c r="BI8" s="49"/>
      <c r="BJ8" s="48"/>
      <c r="BK8" s="49"/>
      <c r="BL8" s="48"/>
    </row>
    <row r="9" spans="1:64" ht="15">
      <c r="A9" s="64" t="s">
        <v>214</v>
      </c>
      <c r="B9" s="64" t="s">
        <v>420</v>
      </c>
      <c r="C9" s="65" t="s">
        <v>5495</v>
      </c>
      <c r="D9" s="66">
        <v>3</v>
      </c>
      <c r="E9" s="67" t="s">
        <v>132</v>
      </c>
      <c r="F9" s="68">
        <v>35</v>
      </c>
      <c r="G9" s="65"/>
      <c r="H9" s="69"/>
      <c r="I9" s="70"/>
      <c r="J9" s="70"/>
      <c r="K9" s="34" t="s">
        <v>65</v>
      </c>
      <c r="L9" s="77">
        <v>9</v>
      </c>
      <c r="M9" s="77"/>
      <c r="N9" s="72"/>
      <c r="O9" s="79" t="s">
        <v>600</v>
      </c>
      <c r="P9" s="81">
        <v>43441.45827546297</v>
      </c>
      <c r="Q9" s="79" t="s">
        <v>604</v>
      </c>
      <c r="R9" s="79"/>
      <c r="S9" s="79"/>
      <c r="T9" s="79"/>
      <c r="U9" s="79"/>
      <c r="V9" s="82" t="s">
        <v>829</v>
      </c>
      <c r="W9" s="81">
        <v>43441.45827546297</v>
      </c>
      <c r="X9" s="82" t="s">
        <v>1153</v>
      </c>
      <c r="Y9" s="79"/>
      <c r="Z9" s="79"/>
      <c r="AA9" s="85" t="s">
        <v>1540</v>
      </c>
      <c r="AB9" s="85" t="s">
        <v>1754</v>
      </c>
      <c r="AC9" s="79" t="b">
        <v>0</v>
      </c>
      <c r="AD9" s="79">
        <v>1</v>
      </c>
      <c r="AE9" s="85" t="s">
        <v>1955</v>
      </c>
      <c r="AF9" s="79" t="b">
        <v>0</v>
      </c>
      <c r="AG9" s="79" t="s">
        <v>1995</v>
      </c>
      <c r="AH9" s="79"/>
      <c r="AI9" s="85" t="s">
        <v>1953</v>
      </c>
      <c r="AJ9" s="79" t="b">
        <v>0</v>
      </c>
      <c r="AK9" s="79">
        <v>0</v>
      </c>
      <c r="AL9" s="85" t="s">
        <v>1953</v>
      </c>
      <c r="AM9" s="79" t="s">
        <v>2007</v>
      </c>
      <c r="AN9" s="79" t="b">
        <v>0</v>
      </c>
      <c r="AO9" s="85" t="s">
        <v>1754</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214</v>
      </c>
      <c r="B10" s="64" t="s">
        <v>537</v>
      </c>
      <c r="C10" s="65" t="s">
        <v>5495</v>
      </c>
      <c r="D10" s="66">
        <v>3</v>
      </c>
      <c r="E10" s="67" t="s">
        <v>132</v>
      </c>
      <c r="F10" s="68">
        <v>35</v>
      </c>
      <c r="G10" s="65"/>
      <c r="H10" s="69"/>
      <c r="I10" s="70"/>
      <c r="J10" s="70"/>
      <c r="K10" s="34" t="s">
        <v>65</v>
      </c>
      <c r="L10" s="77">
        <v>10</v>
      </c>
      <c r="M10" s="77"/>
      <c r="N10" s="72"/>
      <c r="O10" s="79" t="s">
        <v>600</v>
      </c>
      <c r="P10" s="81">
        <v>43441.45827546297</v>
      </c>
      <c r="Q10" s="79" t="s">
        <v>604</v>
      </c>
      <c r="R10" s="79"/>
      <c r="S10" s="79"/>
      <c r="T10" s="79"/>
      <c r="U10" s="79"/>
      <c r="V10" s="82" t="s">
        <v>829</v>
      </c>
      <c r="W10" s="81">
        <v>43441.45827546297</v>
      </c>
      <c r="X10" s="82" t="s">
        <v>1153</v>
      </c>
      <c r="Y10" s="79"/>
      <c r="Z10" s="79"/>
      <c r="AA10" s="85" t="s">
        <v>1540</v>
      </c>
      <c r="AB10" s="85" t="s">
        <v>1754</v>
      </c>
      <c r="AC10" s="79" t="b">
        <v>0</v>
      </c>
      <c r="AD10" s="79">
        <v>1</v>
      </c>
      <c r="AE10" s="85" t="s">
        <v>1955</v>
      </c>
      <c r="AF10" s="79" t="b">
        <v>0</v>
      </c>
      <c r="AG10" s="79" t="s">
        <v>1995</v>
      </c>
      <c r="AH10" s="79"/>
      <c r="AI10" s="85" t="s">
        <v>1953</v>
      </c>
      <c r="AJ10" s="79" t="b">
        <v>0</v>
      </c>
      <c r="AK10" s="79">
        <v>0</v>
      </c>
      <c r="AL10" s="85" t="s">
        <v>1953</v>
      </c>
      <c r="AM10" s="79" t="s">
        <v>2007</v>
      </c>
      <c r="AN10" s="79" t="b">
        <v>0</v>
      </c>
      <c r="AO10" s="85" t="s">
        <v>1754</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214</v>
      </c>
      <c r="B11" s="64" t="s">
        <v>421</v>
      </c>
      <c r="C11" s="65" t="s">
        <v>5495</v>
      </c>
      <c r="D11" s="66">
        <v>3</v>
      </c>
      <c r="E11" s="67" t="s">
        <v>132</v>
      </c>
      <c r="F11" s="68">
        <v>35</v>
      </c>
      <c r="G11" s="65"/>
      <c r="H11" s="69"/>
      <c r="I11" s="70"/>
      <c r="J11" s="70"/>
      <c r="K11" s="34" t="s">
        <v>65</v>
      </c>
      <c r="L11" s="77">
        <v>11</v>
      </c>
      <c r="M11" s="77"/>
      <c r="N11" s="72"/>
      <c r="O11" s="79" t="s">
        <v>601</v>
      </c>
      <c r="P11" s="81">
        <v>43441.45827546297</v>
      </c>
      <c r="Q11" s="79" t="s">
        <v>604</v>
      </c>
      <c r="R11" s="79"/>
      <c r="S11" s="79"/>
      <c r="T11" s="79"/>
      <c r="U11" s="79"/>
      <c r="V11" s="82" t="s">
        <v>829</v>
      </c>
      <c r="W11" s="81">
        <v>43441.45827546297</v>
      </c>
      <c r="X11" s="82" t="s">
        <v>1153</v>
      </c>
      <c r="Y11" s="79"/>
      <c r="Z11" s="79"/>
      <c r="AA11" s="85" t="s">
        <v>1540</v>
      </c>
      <c r="AB11" s="85" t="s">
        <v>1754</v>
      </c>
      <c r="AC11" s="79" t="b">
        <v>0</v>
      </c>
      <c r="AD11" s="79">
        <v>1</v>
      </c>
      <c r="AE11" s="85" t="s">
        <v>1955</v>
      </c>
      <c r="AF11" s="79" t="b">
        <v>0</v>
      </c>
      <c r="AG11" s="79" t="s">
        <v>1995</v>
      </c>
      <c r="AH11" s="79"/>
      <c r="AI11" s="85" t="s">
        <v>1953</v>
      </c>
      <c r="AJ11" s="79" t="b">
        <v>0</v>
      </c>
      <c r="AK11" s="79">
        <v>0</v>
      </c>
      <c r="AL11" s="85" t="s">
        <v>1953</v>
      </c>
      <c r="AM11" s="79" t="s">
        <v>2007</v>
      </c>
      <c r="AN11" s="79" t="b">
        <v>0</v>
      </c>
      <c r="AO11" s="85" t="s">
        <v>1754</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1</v>
      </c>
      <c r="BG11" s="49">
        <v>6.666666666666667</v>
      </c>
      <c r="BH11" s="48">
        <v>0</v>
      </c>
      <c r="BI11" s="49">
        <v>0</v>
      </c>
      <c r="BJ11" s="48">
        <v>14</v>
      </c>
      <c r="BK11" s="49">
        <v>93.33333333333333</v>
      </c>
      <c r="BL11" s="48">
        <v>15</v>
      </c>
    </row>
    <row r="12" spans="1:64" ht="15">
      <c r="A12" s="64" t="s">
        <v>215</v>
      </c>
      <c r="B12" s="64" t="s">
        <v>537</v>
      </c>
      <c r="C12" s="65" t="s">
        <v>5495</v>
      </c>
      <c r="D12" s="66">
        <v>3</v>
      </c>
      <c r="E12" s="67" t="s">
        <v>132</v>
      </c>
      <c r="F12" s="68">
        <v>35</v>
      </c>
      <c r="G12" s="65"/>
      <c r="H12" s="69"/>
      <c r="I12" s="70"/>
      <c r="J12" s="70"/>
      <c r="K12" s="34" t="s">
        <v>65</v>
      </c>
      <c r="L12" s="77">
        <v>12</v>
      </c>
      <c r="M12" s="77"/>
      <c r="N12" s="72"/>
      <c r="O12" s="79" t="s">
        <v>600</v>
      </c>
      <c r="P12" s="81">
        <v>43441.54922453704</v>
      </c>
      <c r="Q12" s="79" t="s">
        <v>605</v>
      </c>
      <c r="R12" s="79"/>
      <c r="S12" s="79"/>
      <c r="T12" s="79" t="s">
        <v>786</v>
      </c>
      <c r="U12" s="79"/>
      <c r="V12" s="82" t="s">
        <v>830</v>
      </c>
      <c r="W12" s="81">
        <v>43441.54922453704</v>
      </c>
      <c r="X12" s="82" t="s">
        <v>1154</v>
      </c>
      <c r="Y12" s="79"/>
      <c r="Z12" s="79"/>
      <c r="AA12" s="85" t="s">
        <v>1541</v>
      </c>
      <c r="AB12" s="79"/>
      <c r="AC12" s="79" t="b">
        <v>0</v>
      </c>
      <c r="AD12" s="79">
        <v>0</v>
      </c>
      <c r="AE12" s="85" t="s">
        <v>1953</v>
      </c>
      <c r="AF12" s="79" t="b">
        <v>0</v>
      </c>
      <c r="AG12" s="79" t="s">
        <v>1995</v>
      </c>
      <c r="AH12" s="79"/>
      <c r="AI12" s="85" t="s">
        <v>1953</v>
      </c>
      <c r="AJ12" s="79" t="b">
        <v>0</v>
      </c>
      <c r="AK12" s="79">
        <v>2</v>
      </c>
      <c r="AL12" s="85" t="s">
        <v>1754</v>
      </c>
      <c r="AM12" s="79" t="s">
        <v>2008</v>
      </c>
      <c r="AN12" s="79" t="b">
        <v>0</v>
      </c>
      <c r="AO12" s="85" t="s">
        <v>1754</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215</v>
      </c>
      <c r="B13" s="64" t="s">
        <v>421</v>
      </c>
      <c r="C13" s="65" t="s">
        <v>5495</v>
      </c>
      <c r="D13" s="66">
        <v>3</v>
      </c>
      <c r="E13" s="67" t="s">
        <v>132</v>
      </c>
      <c r="F13" s="68">
        <v>35</v>
      </c>
      <c r="G13" s="65"/>
      <c r="H13" s="69"/>
      <c r="I13" s="70"/>
      <c r="J13" s="70"/>
      <c r="K13" s="34" t="s">
        <v>65</v>
      </c>
      <c r="L13" s="77">
        <v>13</v>
      </c>
      <c r="M13" s="77"/>
      <c r="N13" s="72"/>
      <c r="O13" s="79" t="s">
        <v>600</v>
      </c>
      <c r="P13" s="81">
        <v>43441.54922453704</v>
      </c>
      <c r="Q13" s="79" t="s">
        <v>605</v>
      </c>
      <c r="R13" s="79"/>
      <c r="S13" s="79"/>
      <c r="T13" s="79" t="s">
        <v>786</v>
      </c>
      <c r="U13" s="79"/>
      <c r="V13" s="82" t="s">
        <v>830</v>
      </c>
      <c r="W13" s="81">
        <v>43441.54922453704</v>
      </c>
      <c r="X13" s="82" t="s">
        <v>1154</v>
      </c>
      <c r="Y13" s="79"/>
      <c r="Z13" s="79"/>
      <c r="AA13" s="85" t="s">
        <v>1541</v>
      </c>
      <c r="AB13" s="79"/>
      <c r="AC13" s="79" t="b">
        <v>0</v>
      </c>
      <c r="AD13" s="79">
        <v>0</v>
      </c>
      <c r="AE13" s="85" t="s">
        <v>1953</v>
      </c>
      <c r="AF13" s="79" t="b">
        <v>0</v>
      </c>
      <c r="AG13" s="79" t="s">
        <v>1995</v>
      </c>
      <c r="AH13" s="79"/>
      <c r="AI13" s="85" t="s">
        <v>1953</v>
      </c>
      <c r="AJ13" s="79" t="b">
        <v>0</v>
      </c>
      <c r="AK13" s="79">
        <v>2</v>
      </c>
      <c r="AL13" s="85" t="s">
        <v>1754</v>
      </c>
      <c r="AM13" s="79" t="s">
        <v>2008</v>
      </c>
      <c r="AN13" s="79" t="b">
        <v>0</v>
      </c>
      <c r="AO13" s="85" t="s">
        <v>1754</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0</v>
      </c>
      <c r="BE13" s="49">
        <v>0</v>
      </c>
      <c r="BF13" s="48">
        <v>0</v>
      </c>
      <c r="BG13" s="49">
        <v>0</v>
      </c>
      <c r="BH13" s="48">
        <v>0</v>
      </c>
      <c r="BI13" s="49">
        <v>0</v>
      </c>
      <c r="BJ13" s="48">
        <v>23</v>
      </c>
      <c r="BK13" s="49">
        <v>100</v>
      </c>
      <c r="BL13" s="48">
        <v>23</v>
      </c>
    </row>
    <row r="14" spans="1:64" ht="15">
      <c r="A14" s="64" t="s">
        <v>216</v>
      </c>
      <c r="B14" s="64" t="s">
        <v>547</v>
      </c>
      <c r="C14" s="65" t="s">
        <v>5495</v>
      </c>
      <c r="D14" s="66">
        <v>3</v>
      </c>
      <c r="E14" s="67" t="s">
        <v>132</v>
      </c>
      <c r="F14" s="68">
        <v>35</v>
      </c>
      <c r="G14" s="65"/>
      <c r="H14" s="69"/>
      <c r="I14" s="70"/>
      <c r="J14" s="70"/>
      <c r="K14" s="34" t="s">
        <v>65</v>
      </c>
      <c r="L14" s="77">
        <v>14</v>
      </c>
      <c r="M14" s="77"/>
      <c r="N14" s="72"/>
      <c r="O14" s="79" t="s">
        <v>601</v>
      </c>
      <c r="P14" s="81">
        <v>43444.86072916666</v>
      </c>
      <c r="Q14" s="79" t="s">
        <v>606</v>
      </c>
      <c r="R14" s="79" t="s">
        <v>717</v>
      </c>
      <c r="S14" s="79" t="s">
        <v>762</v>
      </c>
      <c r="T14" s="79"/>
      <c r="U14" s="79"/>
      <c r="V14" s="82" t="s">
        <v>831</v>
      </c>
      <c r="W14" s="81">
        <v>43444.86072916666</v>
      </c>
      <c r="X14" s="82" t="s">
        <v>1155</v>
      </c>
      <c r="Y14" s="79"/>
      <c r="Z14" s="79"/>
      <c r="AA14" s="85" t="s">
        <v>1542</v>
      </c>
      <c r="AB14" s="85" t="s">
        <v>1926</v>
      </c>
      <c r="AC14" s="79" t="b">
        <v>0</v>
      </c>
      <c r="AD14" s="79">
        <v>1</v>
      </c>
      <c r="AE14" s="85" t="s">
        <v>1956</v>
      </c>
      <c r="AF14" s="79" t="b">
        <v>0</v>
      </c>
      <c r="AG14" s="79" t="s">
        <v>1995</v>
      </c>
      <c r="AH14" s="79"/>
      <c r="AI14" s="85" t="s">
        <v>1953</v>
      </c>
      <c r="AJ14" s="79" t="b">
        <v>0</v>
      </c>
      <c r="AK14" s="79">
        <v>0</v>
      </c>
      <c r="AL14" s="85" t="s">
        <v>1953</v>
      </c>
      <c r="AM14" s="79" t="s">
        <v>2007</v>
      </c>
      <c r="AN14" s="79" t="b">
        <v>0</v>
      </c>
      <c r="AO14" s="85" t="s">
        <v>1926</v>
      </c>
      <c r="AP14" s="79" t="s">
        <v>176</v>
      </c>
      <c r="AQ14" s="79">
        <v>0</v>
      </c>
      <c r="AR14" s="79">
        <v>0</v>
      </c>
      <c r="AS14" s="79" t="s">
        <v>2022</v>
      </c>
      <c r="AT14" s="79" t="s">
        <v>2025</v>
      </c>
      <c r="AU14" s="79" t="s">
        <v>2027</v>
      </c>
      <c r="AV14" s="79" t="s">
        <v>2029</v>
      </c>
      <c r="AW14" s="79" t="s">
        <v>2032</v>
      </c>
      <c r="AX14" s="79" t="s">
        <v>2035</v>
      </c>
      <c r="AY14" s="79" t="s">
        <v>2038</v>
      </c>
      <c r="AZ14" s="82" t="s">
        <v>2039</v>
      </c>
      <c r="BA14">
        <v>1</v>
      </c>
      <c r="BB14" s="78" t="str">
        <f>REPLACE(INDEX(GroupVertices[Group],MATCH(Edges[[#This Row],[Vertex 1]],GroupVertices[Vertex],0)),1,1,"")</f>
        <v>30</v>
      </c>
      <c r="BC14" s="78" t="str">
        <f>REPLACE(INDEX(GroupVertices[Group],MATCH(Edges[[#This Row],[Vertex 2]],GroupVertices[Vertex],0)),1,1,"")</f>
        <v>30</v>
      </c>
      <c r="BD14" s="48">
        <v>1</v>
      </c>
      <c r="BE14" s="49">
        <v>5.555555555555555</v>
      </c>
      <c r="BF14" s="48">
        <v>0</v>
      </c>
      <c r="BG14" s="49">
        <v>0</v>
      </c>
      <c r="BH14" s="48">
        <v>0</v>
      </c>
      <c r="BI14" s="49">
        <v>0</v>
      </c>
      <c r="BJ14" s="48">
        <v>17</v>
      </c>
      <c r="BK14" s="49">
        <v>94.44444444444444</v>
      </c>
      <c r="BL14" s="48">
        <v>18</v>
      </c>
    </row>
    <row r="15" spans="1:64" ht="15">
      <c r="A15" s="64" t="s">
        <v>217</v>
      </c>
      <c r="B15" s="64" t="s">
        <v>548</v>
      </c>
      <c r="C15" s="65" t="s">
        <v>5495</v>
      </c>
      <c r="D15" s="66">
        <v>3</v>
      </c>
      <c r="E15" s="67" t="s">
        <v>132</v>
      </c>
      <c r="F15" s="68">
        <v>35</v>
      </c>
      <c r="G15" s="65"/>
      <c r="H15" s="69"/>
      <c r="I15" s="70"/>
      <c r="J15" s="70"/>
      <c r="K15" s="34" t="s">
        <v>65</v>
      </c>
      <c r="L15" s="77">
        <v>15</v>
      </c>
      <c r="M15" s="77"/>
      <c r="N15" s="72"/>
      <c r="O15" s="79" t="s">
        <v>600</v>
      </c>
      <c r="P15" s="81">
        <v>43446.65650462963</v>
      </c>
      <c r="Q15" s="79" t="s">
        <v>607</v>
      </c>
      <c r="R15" s="82" t="s">
        <v>718</v>
      </c>
      <c r="S15" s="79" t="s">
        <v>763</v>
      </c>
      <c r="T15" s="79"/>
      <c r="U15" s="82" t="s">
        <v>809</v>
      </c>
      <c r="V15" s="82" t="s">
        <v>809</v>
      </c>
      <c r="W15" s="81">
        <v>43446.65650462963</v>
      </c>
      <c r="X15" s="82" t="s">
        <v>1156</v>
      </c>
      <c r="Y15" s="79"/>
      <c r="Z15" s="79"/>
      <c r="AA15" s="85" t="s">
        <v>1543</v>
      </c>
      <c r="AB15" s="85" t="s">
        <v>1927</v>
      </c>
      <c r="AC15" s="79" t="b">
        <v>0</v>
      </c>
      <c r="AD15" s="79">
        <v>1</v>
      </c>
      <c r="AE15" s="85" t="s">
        <v>1957</v>
      </c>
      <c r="AF15" s="79" t="b">
        <v>0</v>
      </c>
      <c r="AG15" s="79" t="s">
        <v>1995</v>
      </c>
      <c r="AH15" s="79"/>
      <c r="AI15" s="85" t="s">
        <v>1953</v>
      </c>
      <c r="AJ15" s="79" t="b">
        <v>0</v>
      </c>
      <c r="AK15" s="79">
        <v>0</v>
      </c>
      <c r="AL15" s="85" t="s">
        <v>1953</v>
      </c>
      <c r="AM15" s="79" t="s">
        <v>2007</v>
      </c>
      <c r="AN15" s="79" t="b">
        <v>0</v>
      </c>
      <c r="AO15" s="85" t="s">
        <v>1927</v>
      </c>
      <c r="AP15" s="79" t="s">
        <v>176</v>
      </c>
      <c r="AQ15" s="79">
        <v>0</v>
      </c>
      <c r="AR15" s="79">
        <v>0</v>
      </c>
      <c r="AS15" s="79"/>
      <c r="AT15" s="79"/>
      <c r="AU15" s="79"/>
      <c r="AV15" s="79"/>
      <c r="AW15" s="79"/>
      <c r="AX15" s="79"/>
      <c r="AY15" s="79"/>
      <c r="AZ15" s="79"/>
      <c r="BA15">
        <v>1</v>
      </c>
      <c r="BB15" s="78" t="str">
        <f>REPLACE(INDEX(GroupVertices[Group],MATCH(Edges[[#This Row],[Vertex 1]],GroupVertices[Vertex],0)),1,1,"")</f>
        <v>23</v>
      </c>
      <c r="BC15" s="78" t="str">
        <f>REPLACE(INDEX(GroupVertices[Group],MATCH(Edges[[#This Row],[Vertex 2]],GroupVertices[Vertex],0)),1,1,"")</f>
        <v>23</v>
      </c>
      <c r="BD15" s="48"/>
      <c r="BE15" s="49"/>
      <c r="BF15" s="48"/>
      <c r="BG15" s="49"/>
      <c r="BH15" s="48"/>
      <c r="BI15" s="49"/>
      <c r="BJ15" s="48"/>
      <c r="BK15" s="49"/>
      <c r="BL15" s="48"/>
    </row>
    <row r="16" spans="1:64" ht="15">
      <c r="A16" s="64" t="s">
        <v>217</v>
      </c>
      <c r="B16" s="64" t="s">
        <v>549</v>
      </c>
      <c r="C16" s="65" t="s">
        <v>5495</v>
      </c>
      <c r="D16" s="66">
        <v>3</v>
      </c>
      <c r="E16" s="67" t="s">
        <v>132</v>
      </c>
      <c r="F16" s="68">
        <v>35</v>
      </c>
      <c r="G16" s="65"/>
      <c r="H16" s="69"/>
      <c r="I16" s="70"/>
      <c r="J16" s="70"/>
      <c r="K16" s="34" t="s">
        <v>65</v>
      </c>
      <c r="L16" s="77">
        <v>16</v>
      </c>
      <c r="M16" s="77"/>
      <c r="N16" s="72"/>
      <c r="O16" s="79" t="s">
        <v>601</v>
      </c>
      <c r="P16" s="81">
        <v>43446.65650462963</v>
      </c>
      <c r="Q16" s="79" t="s">
        <v>607</v>
      </c>
      <c r="R16" s="82" t="s">
        <v>718</v>
      </c>
      <c r="S16" s="79" t="s">
        <v>763</v>
      </c>
      <c r="T16" s="79"/>
      <c r="U16" s="82" t="s">
        <v>809</v>
      </c>
      <c r="V16" s="82" t="s">
        <v>809</v>
      </c>
      <c r="W16" s="81">
        <v>43446.65650462963</v>
      </c>
      <c r="X16" s="82" t="s">
        <v>1156</v>
      </c>
      <c r="Y16" s="79"/>
      <c r="Z16" s="79"/>
      <c r="AA16" s="85" t="s">
        <v>1543</v>
      </c>
      <c r="AB16" s="85" t="s">
        <v>1927</v>
      </c>
      <c r="AC16" s="79" t="b">
        <v>0</v>
      </c>
      <c r="AD16" s="79">
        <v>1</v>
      </c>
      <c r="AE16" s="85" t="s">
        <v>1957</v>
      </c>
      <c r="AF16" s="79" t="b">
        <v>0</v>
      </c>
      <c r="AG16" s="79" t="s">
        <v>1995</v>
      </c>
      <c r="AH16" s="79"/>
      <c r="AI16" s="85" t="s">
        <v>1953</v>
      </c>
      <c r="AJ16" s="79" t="b">
        <v>0</v>
      </c>
      <c r="AK16" s="79">
        <v>0</v>
      </c>
      <c r="AL16" s="85" t="s">
        <v>1953</v>
      </c>
      <c r="AM16" s="79" t="s">
        <v>2007</v>
      </c>
      <c r="AN16" s="79" t="b">
        <v>0</v>
      </c>
      <c r="AO16" s="85" t="s">
        <v>1927</v>
      </c>
      <c r="AP16" s="79" t="s">
        <v>176</v>
      </c>
      <c r="AQ16" s="79">
        <v>0</v>
      </c>
      <c r="AR16" s="79">
        <v>0</v>
      </c>
      <c r="AS16" s="79"/>
      <c r="AT16" s="79"/>
      <c r="AU16" s="79"/>
      <c r="AV16" s="79"/>
      <c r="AW16" s="79"/>
      <c r="AX16" s="79"/>
      <c r="AY16" s="79"/>
      <c r="AZ16" s="79"/>
      <c r="BA16">
        <v>1</v>
      </c>
      <c r="BB16" s="78" t="str">
        <f>REPLACE(INDEX(GroupVertices[Group],MATCH(Edges[[#This Row],[Vertex 1]],GroupVertices[Vertex],0)),1,1,"")</f>
        <v>23</v>
      </c>
      <c r="BC16" s="78" t="str">
        <f>REPLACE(INDEX(GroupVertices[Group],MATCH(Edges[[#This Row],[Vertex 2]],GroupVertices[Vertex],0)),1,1,"")</f>
        <v>23</v>
      </c>
      <c r="BD16" s="48">
        <v>1</v>
      </c>
      <c r="BE16" s="49">
        <v>2.5</v>
      </c>
      <c r="BF16" s="48">
        <v>0</v>
      </c>
      <c r="BG16" s="49">
        <v>0</v>
      </c>
      <c r="BH16" s="48">
        <v>0</v>
      </c>
      <c r="BI16" s="49">
        <v>0</v>
      </c>
      <c r="BJ16" s="48">
        <v>39</v>
      </c>
      <c r="BK16" s="49">
        <v>97.5</v>
      </c>
      <c r="BL16" s="48">
        <v>40</v>
      </c>
    </row>
    <row r="17" spans="1:64" ht="15">
      <c r="A17" s="64" t="s">
        <v>218</v>
      </c>
      <c r="B17" s="64" t="s">
        <v>550</v>
      </c>
      <c r="C17" s="65" t="s">
        <v>5495</v>
      </c>
      <c r="D17" s="66">
        <v>3</v>
      </c>
      <c r="E17" s="67" t="s">
        <v>132</v>
      </c>
      <c r="F17" s="68">
        <v>35</v>
      </c>
      <c r="G17" s="65"/>
      <c r="H17" s="69"/>
      <c r="I17" s="70"/>
      <c r="J17" s="70"/>
      <c r="K17" s="34" t="s">
        <v>65</v>
      </c>
      <c r="L17" s="77">
        <v>17</v>
      </c>
      <c r="M17" s="77"/>
      <c r="N17" s="72"/>
      <c r="O17" s="79" t="s">
        <v>600</v>
      </c>
      <c r="P17" s="81">
        <v>43448.89686342593</v>
      </c>
      <c r="Q17" s="79" t="s">
        <v>608</v>
      </c>
      <c r="R17" s="79"/>
      <c r="S17" s="79"/>
      <c r="T17" s="79"/>
      <c r="U17" s="79"/>
      <c r="V17" s="82" t="s">
        <v>832</v>
      </c>
      <c r="W17" s="81">
        <v>43448.89686342593</v>
      </c>
      <c r="X17" s="82" t="s">
        <v>1157</v>
      </c>
      <c r="Y17" s="79"/>
      <c r="Z17" s="79"/>
      <c r="AA17" s="85" t="s">
        <v>1544</v>
      </c>
      <c r="AB17" s="85" t="s">
        <v>1928</v>
      </c>
      <c r="AC17" s="79" t="b">
        <v>0</v>
      </c>
      <c r="AD17" s="79">
        <v>1</v>
      </c>
      <c r="AE17" s="85" t="s">
        <v>1958</v>
      </c>
      <c r="AF17" s="79" t="b">
        <v>0</v>
      </c>
      <c r="AG17" s="79" t="s">
        <v>1995</v>
      </c>
      <c r="AH17" s="79"/>
      <c r="AI17" s="85" t="s">
        <v>1953</v>
      </c>
      <c r="AJ17" s="79" t="b">
        <v>0</v>
      </c>
      <c r="AK17" s="79">
        <v>0</v>
      </c>
      <c r="AL17" s="85" t="s">
        <v>1953</v>
      </c>
      <c r="AM17" s="79" t="s">
        <v>2009</v>
      </c>
      <c r="AN17" s="79" t="b">
        <v>0</v>
      </c>
      <c r="AO17" s="85" t="s">
        <v>1928</v>
      </c>
      <c r="AP17" s="79" t="s">
        <v>176</v>
      </c>
      <c r="AQ17" s="79">
        <v>0</v>
      </c>
      <c r="AR17" s="79">
        <v>0</v>
      </c>
      <c r="AS17" s="79"/>
      <c r="AT17" s="79"/>
      <c r="AU17" s="79"/>
      <c r="AV17" s="79"/>
      <c r="AW17" s="79"/>
      <c r="AX17" s="79"/>
      <c r="AY17" s="79"/>
      <c r="AZ17" s="79"/>
      <c r="BA17">
        <v>1</v>
      </c>
      <c r="BB17" s="78" t="str">
        <f>REPLACE(INDEX(GroupVertices[Group],MATCH(Edges[[#This Row],[Vertex 1]],GroupVertices[Vertex],0)),1,1,"")</f>
        <v>22</v>
      </c>
      <c r="BC17" s="78" t="str">
        <f>REPLACE(INDEX(GroupVertices[Group],MATCH(Edges[[#This Row],[Vertex 2]],GroupVertices[Vertex],0)),1,1,"")</f>
        <v>22</v>
      </c>
      <c r="BD17" s="48"/>
      <c r="BE17" s="49"/>
      <c r="BF17" s="48"/>
      <c r="BG17" s="49"/>
      <c r="BH17" s="48"/>
      <c r="BI17" s="49"/>
      <c r="BJ17" s="48"/>
      <c r="BK17" s="49"/>
      <c r="BL17" s="48"/>
    </row>
    <row r="18" spans="1:64" ht="15">
      <c r="A18" s="64" t="s">
        <v>218</v>
      </c>
      <c r="B18" s="64" t="s">
        <v>551</v>
      </c>
      <c r="C18" s="65" t="s">
        <v>5495</v>
      </c>
      <c r="D18" s="66">
        <v>3</v>
      </c>
      <c r="E18" s="67" t="s">
        <v>132</v>
      </c>
      <c r="F18" s="68">
        <v>35</v>
      </c>
      <c r="G18" s="65"/>
      <c r="H18" s="69"/>
      <c r="I18" s="70"/>
      <c r="J18" s="70"/>
      <c r="K18" s="34" t="s">
        <v>65</v>
      </c>
      <c r="L18" s="77">
        <v>18</v>
      </c>
      <c r="M18" s="77"/>
      <c r="N18" s="72"/>
      <c r="O18" s="79" t="s">
        <v>601</v>
      </c>
      <c r="P18" s="81">
        <v>43448.89686342593</v>
      </c>
      <c r="Q18" s="79" t="s">
        <v>608</v>
      </c>
      <c r="R18" s="79"/>
      <c r="S18" s="79"/>
      <c r="T18" s="79"/>
      <c r="U18" s="79"/>
      <c r="V18" s="82" t="s">
        <v>832</v>
      </c>
      <c r="W18" s="81">
        <v>43448.89686342593</v>
      </c>
      <c r="X18" s="82" t="s">
        <v>1157</v>
      </c>
      <c r="Y18" s="79"/>
      <c r="Z18" s="79"/>
      <c r="AA18" s="85" t="s">
        <v>1544</v>
      </c>
      <c r="AB18" s="85" t="s">
        <v>1928</v>
      </c>
      <c r="AC18" s="79" t="b">
        <v>0</v>
      </c>
      <c r="AD18" s="79">
        <v>1</v>
      </c>
      <c r="AE18" s="85" t="s">
        <v>1958</v>
      </c>
      <c r="AF18" s="79" t="b">
        <v>0</v>
      </c>
      <c r="AG18" s="79" t="s">
        <v>1995</v>
      </c>
      <c r="AH18" s="79"/>
      <c r="AI18" s="85" t="s">
        <v>1953</v>
      </c>
      <c r="AJ18" s="79" t="b">
        <v>0</v>
      </c>
      <c r="AK18" s="79">
        <v>0</v>
      </c>
      <c r="AL18" s="85" t="s">
        <v>1953</v>
      </c>
      <c r="AM18" s="79" t="s">
        <v>2009</v>
      </c>
      <c r="AN18" s="79" t="b">
        <v>0</v>
      </c>
      <c r="AO18" s="85" t="s">
        <v>1928</v>
      </c>
      <c r="AP18" s="79" t="s">
        <v>176</v>
      </c>
      <c r="AQ18" s="79">
        <v>0</v>
      </c>
      <c r="AR18" s="79">
        <v>0</v>
      </c>
      <c r="AS18" s="79"/>
      <c r="AT18" s="79"/>
      <c r="AU18" s="79"/>
      <c r="AV18" s="79"/>
      <c r="AW18" s="79"/>
      <c r="AX18" s="79"/>
      <c r="AY18" s="79"/>
      <c r="AZ18" s="79"/>
      <c r="BA18">
        <v>1</v>
      </c>
      <c r="BB18" s="78" t="str">
        <f>REPLACE(INDEX(GroupVertices[Group],MATCH(Edges[[#This Row],[Vertex 1]],GroupVertices[Vertex],0)),1,1,"")</f>
        <v>22</v>
      </c>
      <c r="BC18" s="78" t="str">
        <f>REPLACE(INDEX(GroupVertices[Group],MATCH(Edges[[#This Row],[Vertex 2]],GroupVertices[Vertex],0)),1,1,"")</f>
        <v>22</v>
      </c>
      <c r="BD18" s="48">
        <v>3</v>
      </c>
      <c r="BE18" s="49">
        <v>7.317073170731708</v>
      </c>
      <c r="BF18" s="48">
        <v>0</v>
      </c>
      <c r="BG18" s="49">
        <v>0</v>
      </c>
      <c r="BH18" s="48">
        <v>0</v>
      </c>
      <c r="BI18" s="49">
        <v>0</v>
      </c>
      <c r="BJ18" s="48">
        <v>38</v>
      </c>
      <c r="BK18" s="49">
        <v>92.6829268292683</v>
      </c>
      <c r="BL18" s="48">
        <v>41</v>
      </c>
    </row>
    <row r="19" spans="1:64" ht="15">
      <c r="A19" s="64" t="s">
        <v>219</v>
      </c>
      <c r="B19" s="64" t="s">
        <v>219</v>
      </c>
      <c r="C19" s="65" t="s">
        <v>5495</v>
      </c>
      <c r="D19" s="66">
        <v>3</v>
      </c>
      <c r="E19" s="67" t="s">
        <v>132</v>
      </c>
      <c r="F19" s="68">
        <v>35</v>
      </c>
      <c r="G19" s="65"/>
      <c r="H19" s="69"/>
      <c r="I19" s="70"/>
      <c r="J19" s="70"/>
      <c r="K19" s="34" t="s">
        <v>65</v>
      </c>
      <c r="L19" s="77">
        <v>19</v>
      </c>
      <c r="M19" s="77"/>
      <c r="N19" s="72"/>
      <c r="O19" s="79" t="s">
        <v>176</v>
      </c>
      <c r="P19" s="81">
        <v>43451.78619212963</v>
      </c>
      <c r="Q19" s="79" t="s">
        <v>609</v>
      </c>
      <c r="R19" s="82" t="s">
        <v>719</v>
      </c>
      <c r="S19" s="79" t="s">
        <v>764</v>
      </c>
      <c r="T19" s="79"/>
      <c r="U19" s="79"/>
      <c r="V19" s="82" t="s">
        <v>833</v>
      </c>
      <c r="W19" s="81">
        <v>43451.78619212963</v>
      </c>
      <c r="X19" s="82" t="s">
        <v>1158</v>
      </c>
      <c r="Y19" s="79"/>
      <c r="Z19" s="79"/>
      <c r="AA19" s="85" t="s">
        <v>1545</v>
      </c>
      <c r="AB19" s="79"/>
      <c r="AC19" s="79" t="b">
        <v>0</v>
      </c>
      <c r="AD19" s="79">
        <v>2</v>
      </c>
      <c r="AE19" s="85" t="s">
        <v>1953</v>
      </c>
      <c r="AF19" s="79" t="b">
        <v>0</v>
      </c>
      <c r="AG19" s="79" t="s">
        <v>1995</v>
      </c>
      <c r="AH19" s="79"/>
      <c r="AI19" s="85" t="s">
        <v>1953</v>
      </c>
      <c r="AJ19" s="79" t="b">
        <v>0</v>
      </c>
      <c r="AK19" s="79">
        <v>0</v>
      </c>
      <c r="AL19" s="85" t="s">
        <v>1953</v>
      </c>
      <c r="AM19" s="79" t="s">
        <v>2007</v>
      </c>
      <c r="AN19" s="79" t="b">
        <v>0</v>
      </c>
      <c r="AO19" s="85" t="s">
        <v>1545</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0</v>
      </c>
      <c r="BE19" s="49">
        <v>0</v>
      </c>
      <c r="BF19" s="48">
        <v>0</v>
      </c>
      <c r="BG19" s="49">
        <v>0</v>
      </c>
      <c r="BH19" s="48">
        <v>0</v>
      </c>
      <c r="BI19" s="49">
        <v>0</v>
      </c>
      <c r="BJ19" s="48">
        <v>26</v>
      </c>
      <c r="BK19" s="49">
        <v>100</v>
      </c>
      <c r="BL19" s="48">
        <v>26</v>
      </c>
    </row>
    <row r="20" spans="1:64" ht="15">
      <c r="A20" s="64" t="s">
        <v>220</v>
      </c>
      <c r="B20" s="64" t="s">
        <v>391</v>
      </c>
      <c r="C20" s="65" t="s">
        <v>5495</v>
      </c>
      <c r="D20" s="66">
        <v>3</v>
      </c>
      <c r="E20" s="67" t="s">
        <v>132</v>
      </c>
      <c r="F20" s="68">
        <v>35</v>
      </c>
      <c r="G20" s="65"/>
      <c r="H20" s="69"/>
      <c r="I20" s="70"/>
      <c r="J20" s="70"/>
      <c r="K20" s="34" t="s">
        <v>65</v>
      </c>
      <c r="L20" s="77">
        <v>20</v>
      </c>
      <c r="M20" s="77"/>
      <c r="N20" s="72"/>
      <c r="O20" s="79" t="s">
        <v>600</v>
      </c>
      <c r="P20" s="81">
        <v>43453.339421296296</v>
      </c>
      <c r="Q20" s="79" t="s">
        <v>610</v>
      </c>
      <c r="R20" s="79"/>
      <c r="S20" s="79"/>
      <c r="T20" s="79"/>
      <c r="U20" s="79"/>
      <c r="V20" s="82" t="s">
        <v>834</v>
      </c>
      <c r="W20" s="81">
        <v>43453.339421296296</v>
      </c>
      <c r="X20" s="82" t="s">
        <v>1159</v>
      </c>
      <c r="Y20" s="79"/>
      <c r="Z20" s="79"/>
      <c r="AA20" s="85" t="s">
        <v>1546</v>
      </c>
      <c r="AB20" s="79"/>
      <c r="AC20" s="79" t="b">
        <v>0</v>
      </c>
      <c r="AD20" s="79">
        <v>0</v>
      </c>
      <c r="AE20" s="85" t="s">
        <v>1953</v>
      </c>
      <c r="AF20" s="79" t="b">
        <v>0</v>
      </c>
      <c r="AG20" s="79" t="s">
        <v>1996</v>
      </c>
      <c r="AH20" s="79"/>
      <c r="AI20" s="85" t="s">
        <v>1953</v>
      </c>
      <c r="AJ20" s="79" t="b">
        <v>0</v>
      </c>
      <c r="AK20" s="79">
        <v>116</v>
      </c>
      <c r="AL20" s="85" t="s">
        <v>1719</v>
      </c>
      <c r="AM20" s="79" t="s">
        <v>2010</v>
      </c>
      <c r="AN20" s="79" t="b">
        <v>0</v>
      </c>
      <c r="AO20" s="85" t="s">
        <v>1719</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1</v>
      </c>
      <c r="BG20" s="49">
        <v>3.8461538461538463</v>
      </c>
      <c r="BH20" s="48">
        <v>1</v>
      </c>
      <c r="BI20" s="49">
        <v>3.8461538461538463</v>
      </c>
      <c r="BJ20" s="48">
        <v>25</v>
      </c>
      <c r="BK20" s="49">
        <v>96.15384615384616</v>
      </c>
      <c r="BL20" s="48">
        <v>26</v>
      </c>
    </row>
    <row r="21" spans="1:64" ht="15">
      <c r="A21" s="64" t="s">
        <v>221</v>
      </c>
      <c r="B21" s="64" t="s">
        <v>391</v>
      </c>
      <c r="C21" s="65" t="s">
        <v>5495</v>
      </c>
      <c r="D21" s="66">
        <v>3</v>
      </c>
      <c r="E21" s="67" t="s">
        <v>132</v>
      </c>
      <c r="F21" s="68">
        <v>35</v>
      </c>
      <c r="G21" s="65"/>
      <c r="H21" s="69"/>
      <c r="I21" s="70"/>
      <c r="J21" s="70"/>
      <c r="K21" s="34" t="s">
        <v>65</v>
      </c>
      <c r="L21" s="77">
        <v>21</v>
      </c>
      <c r="M21" s="77"/>
      <c r="N21" s="72"/>
      <c r="O21" s="79" t="s">
        <v>600</v>
      </c>
      <c r="P21" s="81">
        <v>43453.33986111111</v>
      </c>
      <c r="Q21" s="79" t="s">
        <v>610</v>
      </c>
      <c r="R21" s="79"/>
      <c r="S21" s="79"/>
      <c r="T21" s="79"/>
      <c r="U21" s="79"/>
      <c r="V21" s="82" t="s">
        <v>835</v>
      </c>
      <c r="W21" s="81">
        <v>43453.33986111111</v>
      </c>
      <c r="X21" s="82" t="s">
        <v>1160</v>
      </c>
      <c r="Y21" s="79"/>
      <c r="Z21" s="79"/>
      <c r="AA21" s="85" t="s">
        <v>1547</v>
      </c>
      <c r="AB21" s="79"/>
      <c r="AC21" s="79" t="b">
        <v>0</v>
      </c>
      <c r="AD21" s="79">
        <v>0</v>
      </c>
      <c r="AE21" s="85" t="s">
        <v>1953</v>
      </c>
      <c r="AF21" s="79" t="b">
        <v>0</v>
      </c>
      <c r="AG21" s="79" t="s">
        <v>1996</v>
      </c>
      <c r="AH21" s="79"/>
      <c r="AI21" s="85" t="s">
        <v>1953</v>
      </c>
      <c r="AJ21" s="79" t="b">
        <v>0</v>
      </c>
      <c r="AK21" s="79">
        <v>116</v>
      </c>
      <c r="AL21" s="85" t="s">
        <v>1719</v>
      </c>
      <c r="AM21" s="79" t="s">
        <v>2010</v>
      </c>
      <c r="AN21" s="79" t="b">
        <v>0</v>
      </c>
      <c r="AO21" s="85" t="s">
        <v>1719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1</v>
      </c>
      <c r="BG21" s="49">
        <v>3.8461538461538463</v>
      </c>
      <c r="BH21" s="48">
        <v>1</v>
      </c>
      <c r="BI21" s="49">
        <v>3.8461538461538463</v>
      </c>
      <c r="BJ21" s="48">
        <v>25</v>
      </c>
      <c r="BK21" s="49">
        <v>96.15384615384616</v>
      </c>
      <c r="BL21" s="48">
        <v>26</v>
      </c>
    </row>
    <row r="22" spans="1:64" ht="15">
      <c r="A22" s="64" t="s">
        <v>222</v>
      </c>
      <c r="B22" s="64" t="s">
        <v>391</v>
      </c>
      <c r="C22" s="65" t="s">
        <v>5495</v>
      </c>
      <c r="D22" s="66">
        <v>3</v>
      </c>
      <c r="E22" s="67" t="s">
        <v>132</v>
      </c>
      <c r="F22" s="68">
        <v>35</v>
      </c>
      <c r="G22" s="65"/>
      <c r="H22" s="69"/>
      <c r="I22" s="70"/>
      <c r="J22" s="70"/>
      <c r="K22" s="34" t="s">
        <v>65</v>
      </c>
      <c r="L22" s="77">
        <v>22</v>
      </c>
      <c r="M22" s="77"/>
      <c r="N22" s="72"/>
      <c r="O22" s="79" t="s">
        <v>600</v>
      </c>
      <c r="P22" s="81">
        <v>43453.33994212963</v>
      </c>
      <c r="Q22" s="79" t="s">
        <v>610</v>
      </c>
      <c r="R22" s="79"/>
      <c r="S22" s="79"/>
      <c r="T22" s="79"/>
      <c r="U22" s="79"/>
      <c r="V22" s="82" t="s">
        <v>836</v>
      </c>
      <c r="W22" s="81">
        <v>43453.33994212963</v>
      </c>
      <c r="X22" s="82" t="s">
        <v>1161</v>
      </c>
      <c r="Y22" s="79"/>
      <c r="Z22" s="79"/>
      <c r="AA22" s="85" t="s">
        <v>1548</v>
      </c>
      <c r="AB22" s="79"/>
      <c r="AC22" s="79" t="b">
        <v>0</v>
      </c>
      <c r="AD22" s="79">
        <v>0</v>
      </c>
      <c r="AE22" s="85" t="s">
        <v>1953</v>
      </c>
      <c r="AF22" s="79" t="b">
        <v>0</v>
      </c>
      <c r="AG22" s="79" t="s">
        <v>1996</v>
      </c>
      <c r="AH22" s="79"/>
      <c r="AI22" s="85" t="s">
        <v>1953</v>
      </c>
      <c r="AJ22" s="79" t="b">
        <v>0</v>
      </c>
      <c r="AK22" s="79">
        <v>116</v>
      </c>
      <c r="AL22" s="85" t="s">
        <v>1719</v>
      </c>
      <c r="AM22" s="79" t="s">
        <v>2008</v>
      </c>
      <c r="AN22" s="79" t="b">
        <v>0</v>
      </c>
      <c r="AO22" s="85" t="s">
        <v>1719</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1</v>
      </c>
      <c r="BG22" s="49">
        <v>3.8461538461538463</v>
      </c>
      <c r="BH22" s="48">
        <v>1</v>
      </c>
      <c r="BI22" s="49">
        <v>3.8461538461538463</v>
      </c>
      <c r="BJ22" s="48">
        <v>25</v>
      </c>
      <c r="BK22" s="49">
        <v>96.15384615384616</v>
      </c>
      <c r="BL22" s="48">
        <v>26</v>
      </c>
    </row>
    <row r="23" spans="1:64" ht="15">
      <c r="A23" s="64" t="s">
        <v>223</v>
      </c>
      <c r="B23" s="64" t="s">
        <v>391</v>
      </c>
      <c r="C23" s="65" t="s">
        <v>5495</v>
      </c>
      <c r="D23" s="66">
        <v>3</v>
      </c>
      <c r="E23" s="67" t="s">
        <v>132</v>
      </c>
      <c r="F23" s="68">
        <v>35</v>
      </c>
      <c r="G23" s="65"/>
      <c r="H23" s="69"/>
      <c r="I23" s="70"/>
      <c r="J23" s="70"/>
      <c r="K23" s="34" t="s">
        <v>65</v>
      </c>
      <c r="L23" s="77">
        <v>23</v>
      </c>
      <c r="M23" s="77"/>
      <c r="N23" s="72"/>
      <c r="O23" s="79" t="s">
        <v>600</v>
      </c>
      <c r="P23" s="81">
        <v>43453.34150462963</v>
      </c>
      <c r="Q23" s="79" t="s">
        <v>610</v>
      </c>
      <c r="R23" s="79"/>
      <c r="S23" s="79"/>
      <c r="T23" s="79"/>
      <c r="U23" s="79"/>
      <c r="V23" s="82" t="s">
        <v>837</v>
      </c>
      <c r="W23" s="81">
        <v>43453.34150462963</v>
      </c>
      <c r="X23" s="82" t="s">
        <v>1162</v>
      </c>
      <c r="Y23" s="79"/>
      <c r="Z23" s="79"/>
      <c r="AA23" s="85" t="s">
        <v>1549</v>
      </c>
      <c r="AB23" s="79"/>
      <c r="AC23" s="79" t="b">
        <v>0</v>
      </c>
      <c r="AD23" s="79">
        <v>0</v>
      </c>
      <c r="AE23" s="85" t="s">
        <v>1953</v>
      </c>
      <c r="AF23" s="79" t="b">
        <v>0</v>
      </c>
      <c r="AG23" s="79" t="s">
        <v>1996</v>
      </c>
      <c r="AH23" s="79"/>
      <c r="AI23" s="85" t="s">
        <v>1953</v>
      </c>
      <c r="AJ23" s="79" t="b">
        <v>0</v>
      </c>
      <c r="AK23" s="79">
        <v>116</v>
      </c>
      <c r="AL23" s="85" t="s">
        <v>1719</v>
      </c>
      <c r="AM23" s="79" t="s">
        <v>2007</v>
      </c>
      <c r="AN23" s="79" t="b">
        <v>0</v>
      </c>
      <c r="AO23" s="85" t="s">
        <v>1719</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1</v>
      </c>
      <c r="BG23" s="49">
        <v>3.8461538461538463</v>
      </c>
      <c r="BH23" s="48">
        <v>1</v>
      </c>
      <c r="BI23" s="49">
        <v>3.8461538461538463</v>
      </c>
      <c r="BJ23" s="48">
        <v>25</v>
      </c>
      <c r="BK23" s="49">
        <v>96.15384615384616</v>
      </c>
      <c r="BL23" s="48">
        <v>26</v>
      </c>
    </row>
    <row r="24" spans="1:64" ht="15">
      <c r="A24" s="64" t="s">
        <v>224</v>
      </c>
      <c r="B24" s="64" t="s">
        <v>391</v>
      </c>
      <c r="C24" s="65" t="s">
        <v>5495</v>
      </c>
      <c r="D24" s="66">
        <v>3</v>
      </c>
      <c r="E24" s="67" t="s">
        <v>132</v>
      </c>
      <c r="F24" s="68">
        <v>35</v>
      </c>
      <c r="G24" s="65"/>
      <c r="H24" s="69"/>
      <c r="I24" s="70"/>
      <c r="J24" s="70"/>
      <c r="K24" s="34" t="s">
        <v>65</v>
      </c>
      <c r="L24" s="77">
        <v>24</v>
      </c>
      <c r="M24" s="77"/>
      <c r="N24" s="72"/>
      <c r="O24" s="79" t="s">
        <v>600</v>
      </c>
      <c r="P24" s="81">
        <v>43453.342986111114</v>
      </c>
      <c r="Q24" s="79" t="s">
        <v>610</v>
      </c>
      <c r="R24" s="79"/>
      <c r="S24" s="79"/>
      <c r="T24" s="79"/>
      <c r="U24" s="79"/>
      <c r="V24" s="82" t="s">
        <v>838</v>
      </c>
      <c r="W24" s="81">
        <v>43453.342986111114</v>
      </c>
      <c r="X24" s="82" t="s">
        <v>1163</v>
      </c>
      <c r="Y24" s="79"/>
      <c r="Z24" s="79"/>
      <c r="AA24" s="85" t="s">
        <v>1550</v>
      </c>
      <c r="AB24" s="79"/>
      <c r="AC24" s="79" t="b">
        <v>0</v>
      </c>
      <c r="AD24" s="79">
        <v>0</v>
      </c>
      <c r="AE24" s="85" t="s">
        <v>1953</v>
      </c>
      <c r="AF24" s="79" t="b">
        <v>0</v>
      </c>
      <c r="AG24" s="79" t="s">
        <v>1996</v>
      </c>
      <c r="AH24" s="79"/>
      <c r="AI24" s="85" t="s">
        <v>1953</v>
      </c>
      <c r="AJ24" s="79" t="b">
        <v>0</v>
      </c>
      <c r="AK24" s="79">
        <v>116</v>
      </c>
      <c r="AL24" s="85" t="s">
        <v>1719</v>
      </c>
      <c r="AM24" s="79" t="s">
        <v>2010</v>
      </c>
      <c r="AN24" s="79" t="b">
        <v>0</v>
      </c>
      <c r="AO24" s="85" t="s">
        <v>1719</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1</v>
      </c>
      <c r="BG24" s="49">
        <v>3.8461538461538463</v>
      </c>
      <c r="BH24" s="48">
        <v>1</v>
      </c>
      <c r="BI24" s="49">
        <v>3.8461538461538463</v>
      </c>
      <c r="BJ24" s="48">
        <v>25</v>
      </c>
      <c r="BK24" s="49">
        <v>96.15384615384616</v>
      </c>
      <c r="BL24" s="48">
        <v>26</v>
      </c>
    </row>
    <row r="25" spans="1:64" ht="15">
      <c r="A25" s="64" t="s">
        <v>225</v>
      </c>
      <c r="B25" s="64" t="s">
        <v>391</v>
      </c>
      <c r="C25" s="65" t="s">
        <v>5495</v>
      </c>
      <c r="D25" s="66">
        <v>3</v>
      </c>
      <c r="E25" s="67" t="s">
        <v>132</v>
      </c>
      <c r="F25" s="68">
        <v>35</v>
      </c>
      <c r="G25" s="65"/>
      <c r="H25" s="69"/>
      <c r="I25" s="70"/>
      <c r="J25" s="70"/>
      <c r="K25" s="34" t="s">
        <v>65</v>
      </c>
      <c r="L25" s="77">
        <v>25</v>
      </c>
      <c r="M25" s="77"/>
      <c r="N25" s="72"/>
      <c r="O25" s="79" t="s">
        <v>600</v>
      </c>
      <c r="P25" s="81">
        <v>43453.34509259259</v>
      </c>
      <c r="Q25" s="79" t="s">
        <v>610</v>
      </c>
      <c r="R25" s="79"/>
      <c r="S25" s="79"/>
      <c r="T25" s="79"/>
      <c r="U25" s="79"/>
      <c r="V25" s="82" t="s">
        <v>839</v>
      </c>
      <c r="W25" s="81">
        <v>43453.34509259259</v>
      </c>
      <c r="X25" s="82" t="s">
        <v>1164</v>
      </c>
      <c r="Y25" s="79"/>
      <c r="Z25" s="79"/>
      <c r="AA25" s="85" t="s">
        <v>1551</v>
      </c>
      <c r="AB25" s="79"/>
      <c r="AC25" s="79" t="b">
        <v>0</v>
      </c>
      <c r="AD25" s="79">
        <v>0</v>
      </c>
      <c r="AE25" s="85" t="s">
        <v>1953</v>
      </c>
      <c r="AF25" s="79" t="b">
        <v>0</v>
      </c>
      <c r="AG25" s="79" t="s">
        <v>1996</v>
      </c>
      <c r="AH25" s="79"/>
      <c r="AI25" s="85" t="s">
        <v>1953</v>
      </c>
      <c r="AJ25" s="79" t="b">
        <v>0</v>
      </c>
      <c r="AK25" s="79">
        <v>116</v>
      </c>
      <c r="AL25" s="85" t="s">
        <v>1719</v>
      </c>
      <c r="AM25" s="79" t="s">
        <v>2010</v>
      </c>
      <c r="AN25" s="79" t="b">
        <v>0</v>
      </c>
      <c r="AO25" s="85" t="s">
        <v>1719</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1</v>
      </c>
      <c r="BG25" s="49">
        <v>3.8461538461538463</v>
      </c>
      <c r="BH25" s="48">
        <v>1</v>
      </c>
      <c r="BI25" s="49">
        <v>3.8461538461538463</v>
      </c>
      <c r="BJ25" s="48">
        <v>25</v>
      </c>
      <c r="BK25" s="49">
        <v>96.15384615384616</v>
      </c>
      <c r="BL25" s="48">
        <v>26</v>
      </c>
    </row>
    <row r="26" spans="1:64" ht="15">
      <c r="A26" s="64" t="s">
        <v>226</v>
      </c>
      <c r="B26" s="64" t="s">
        <v>391</v>
      </c>
      <c r="C26" s="65" t="s">
        <v>5495</v>
      </c>
      <c r="D26" s="66">
        <v>3</v>
      </c>
      <c r="E26" s="67" t="s">
        <v>132</v>
      </c>
      <c r="F26" s="68">
        <v>35</v>
      </c>
      <c r="G26" s="65"/>
      <c r="H26" s="69"/>
      <c r="I26" s="70"/>
      <c r="J26" s="70"/>
      <c r="K26" s="34" t="s">
        <v>65</v>
      </c>
      <c r="L26" s="77">
        <v>26</v>
      </c>
      <c r="M26" s="77"/>
      <c r="N26" s="72"/>
      <c r="O26" s="79" t="s">
        <v>600</v>
      </c>
      <c r="P26" s="81">
        <v>43453.34694444444</v>
      </c>
      <c r="Q26" s="79" t="s">
        <v>610</v>
      </c>
      <c r="R26" s="79"/>
      <c r="S26" s="79"/>
      <c r="T26" s="79"/>
      <c r="U26" s="79"/>
      <c r="V26" s="82" t="s">
        <v>840</v>
      </c>
      <c r="W26" s="81">
        <v>43453.34694444444</v>
      </c>
      <c r="X26" s="82" t="s">
        <v>1165</v>
      </c>
      <c r="Y26" s="79"/>
      <c r="Z26" s="79"/>
      <c r="AA26" s="85" t="s">
        <v>1552</v>
      </c>
      <c r="AB26" s="79"/>
      <c r="AC26" s="79" t="b">
        <v>0</v>
      </c>
      <c r="AD26" s="79">
        <v>0</v>
      </c>
      <c r="AE26" s="85" t="s">
        <v>1953</v>
      </c>
      <c r="AF26" s="79" t="b">
        <v>0</v>
      </c>
      <c r="AG26" s="79" t="s">
        <v>1996</v>
      </c>
      <c r="AH26" s="79"/>
      <c r="AI26" s="85" t="s">
        <v>1953</v>
      </c>
      <c r="AJ26" s="79" t="b">
        <v>0</v>
      </c>
      <c r="AK26" s="79">
        <v>116</v>
      </c>
      <c r="AL26" s="85" t="s">
        <v>1719</v>
      </c>
      <c r="AM26" s="79" t="s">
        <v>2008</v>
      </c>
      <c r="AN26" s="79" t="b">
        <v>0</v>
      </c>
      <c r="AO26" s="85" t="s">
        <v>1719</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1</v>
      </c>
      <c r="BG26" s="49">
        <v>3.8461538461538463</v>
      </c>
      <c r="BH26" s="48">
        <v>1</v>
      </c>
      <c r="BI26" s="49">
        <v>3.8461538461538463</v>
      </c>
      <c r="BJ26" s="48">
        <v>25</v>
      </c>
      <c r="BK26" s="49">
        <v>96.15384615384616</v>
      </c>
      <c r="BL26" s="48">
        <v>26</v>
      </c>
    </row>
    <row r="27" spans="1:64" ht="15">
      <c r="A27" s="64" t="s">
        <v>227</v>
      </c>
      <c r="B27" s="64" t="s">
        <v>391</v>
      </c>
      <c r="C27" s="65" t="s">
        <v>5495</v>
      </c>
      <c r="D27" s="66">
        <v>3</v>
      </c>
      <c r="E27" s="67" t="s">
        <v>132</v>
      </c>
      <c r="F27" s="68">
        <v>35</v>
      </c>
      <c r="G27" s="65"/>
      <c r="H27" s="69"/>
      <c r="I27" s="70"/>
      <c r="J27" s="70"/>
      <c r="K27" s="34" t="s">
        <v>65</v>
      </c>
      <c r="L27" s="77">
        <v>27</v>
      </c>
      <c r="M27" s="77"/>
      <c r="N27" s="72"/>
      <c r="O27" s="79" t="s">
        <v>600</v>
      </c>
      <c r="P27" s="81">
        <v>43453.347395833334</v>
      </c>
      <c r="Q27" s="79" t="s">
        <v>610</v>
      </c>
      <c r="R27" s="79"/>
      <c r="S27" s="79"/>
      <c r="T27" s="79"/>
      <c r="U27" s="79"/>
      <c r="V27" s="82" t="s">
        <v>841</v>
      </c>
      <c r="W27" s="81">
        <v>43453.347395833334</v>
      </c>
      <c r="X27" s="82" t="s">
        <v>1166</v>
      </c>
      <c r="Y27" s="79"/>
      <c r="Z27" s="79"/>
      <c r="AA27" s="85" t="s">
        <v>1553</v>
      </c>
      <c r="AB27" s="79"/>
      <c r="AC27" s="79" t="b">
        <v>0</v>
      </c>
      <c r="AD27" s="79">
        <v>0</v>
      </c>
      <c r="AE27" s="85" t="s">
        <v>1953</v>
      </c>
      <c r="AF27" s="79" t="b">
        <v>0</v>
      </c>
      <c r="AG27" s="79" t="s">
        <v>1996</v>
      </c>
      <c r="AH27" s="79"/>
      <c r="AI27" s="85" t="s">
        <v>1953</v>
      </c>
      <c r="AJ27" s="79" t="b">
        <v>0</v>
      </c>
      <c r="AK27" s="79">
        <v>116</v>
      </c>
      <c r="AL27" s="85" t="s">
        <v>1719</v>
      </c>
      <c r="AM27" s="79" t="s">
        <v>2007</v>
      </c>
      <c r="AN27" s="79" t="b">
        <v>0</v>
      </c>
      <c r="AO27" s="85" t="s">
        <v>1719</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1</v>
      </c>
      <c r="BG27" s="49">
        <v>3.8461538461538463</v>
      </c>
      <c r="BH27" s="48">
        <v>1</v>
      </c>
      <c r="BI27" s="49">
        <v>3.8461538461538463</v>
      </c>
      <c r="BJ27" s="48">
        <v>25</v>
      </c>
      <c r="BK27" s="49">
        <v>96.15384615384616</v>
      </c>
      <c r="BL27" s="48">
        <v>26</v>
      </c>
    </row>
    <row r="28" spans="1:64" ht="15">
      <c r="A28" s="64" t="s">
        <v>228</v>
      </c>
      <c r="B28" s="64" t="s">
        <v>391</v>
      </c>
      <c r="C28" s="65" t="s">
        <v>5495</v>
      </c>
      <c r="D28" s="66">
        <v>3</v>
      </c>
      <c r="E28" s="67" t="s">
        <v>132</v>
      </c>
      <c r="F28" s="68">
        <v>35</v>
      </c>
      <c r="G28" s="65"/>
      <c r="H28" s="69"/>
      <c r="I28" s="70"/>
      <c r="J28" s="70"/>
      <c r="K28" s="34" t="s">
        <v>65</v>
      </c>
      <c r="L28" s="77">
        <v>28</v>
      </c>
      <c r="M28" s="77"/>
      <c r="N28" s="72"/>
      <c r="O28" s="79" t="s">
        <v>600</v>
      </c>
      <c r="P28" s="81">
        <v>43453.347962962966</v>
      </c>
      <c r="Q28" s="79" t="s">
        <v>610</v>
      </c>
      <c r="R28" s="79"/>
      <c r="S28" s="79"/>
      <c r="T28" s="79"/>
      <c r="U28" s="79"/>
      <c r="V28" s="82" t="s">
        <v>842</v>
      </c>
      <c r="W28" s="81">
        <v>43453.347962962966</v>
      </c>
      <c r="X28" s="82" t="s">
        <v>1167</v>
      </c>
      <c r="Y28" s="79"/>
      <c r="Z28" s="79"/>
      <c r="AA28" s="85" t="s">
        <v>1554</v>
      </c>
      <c r="AB28" s="79"/>
      <c r="AC28" s="79" t="b">
        <v>0</v>
      </c>
      <c r="AD28" s="79">
        <v>0</v>
      </c>
      <c r="AE28" s="85" t="s">
        <v>1953</v>
      </c>
      <c r="AF28" s="79" t="b">
        <v>0</v>
      </c>
      <c r="AG28" s="79" t="s">
        <v>1996</v>
      </c>
      <c r="AH28" s="79"/>
      <c r="AI28" s="85" t="s">
        <v>1953</v>
      </c>
      <c r="AJ28" s="79" t="b">
        <v>0</v>
      </c>
      <c r="AK28" s="79">
        <v>116</v>
      </c>
      <c r="AL28" s="85" t="s">
        <v>1719</v>
      </c>
      <c r="AM28" s="79" t="s">
        <v>2008</v>
      </c>
      <c r="AN28" s="79" t="b">
        <v>0</v>
      </c>
      <c r="AO28" s="85" t="s">
        <v>1719</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1</v>
      </c>
      <c r="BG28" s="49">
        <v>3.8461538461538463</v>
      </c>
      <c r="BH28" s="48">
        <v>1</v>
      </c>
      <c r="BI28" s="49">
        <v>3.8461538461538463</v>
      </c>
      <c r="BJ28" s="48">
        <v>25</v>
      </c>
      <c r="BK28" s="49">
        <v>96.15384615384616</v>
      </c>
      <c r="BL28" s="48">
        <v>26</v>
      </c>
    </row>
    <row r="29" spans="1:64" ht="15">
      <c r="A29" s="64" t="s">
        <v>229</v>
      </c>
      <c r="B29" s="64" t="s">
        <v>391</v>
      </c>
      <c r="C29" s="65" t="s">
        <v>5495</v>
      </c>
      <c r="D29" s="66">
        <v>3</v>
      </c>
      <c r="E29" s="67" t="s">
        <v>132</v>
      </c>
      <c r="F29" s="68">
        <v>35</v>
      </c>
      <c r="G29" s="65"/>
      <c r="H29" s="69"/>
      <c r="I29" s="70"/>
      <c r="J29" s="70"/>
      <c r="K29" s="34" t="s">
        <v>65</v>
      </c>
      <c r="L29" s="77">
        <v>29</v>
      </c>
      <c r="M29" s="77"/>
      <c r="N29" s="72"/>
      <c r="O29" s="79" t="s">
        <v>600</v>
      </c>
      <c r="P29" s="81">
        <v>43453.34877314815</v>
      </c>
      <c r="Q29" s="79" t="s">
        <v>610</v>
      </c>
      <c r="R29" s="79"/>
      <c r="S29" s="79"/>
      <c r="T29" s="79"/>
      <c r="U29" s="79"/>
      <c r="V29" s="82" t="s">
        <v>843</v>
      </c>
      <c r="W29" s="81">
        <v>43453.34877314815</v>
      </c>
      <c r="X29" s="82" t="s">
        <v>1168</v>
      </c>
      <c r="Y29" s="79"/>
      <c r="Z29" s="79"/>
      <c r="AA29" s="85" t="s">
        <v>1555</v>
      </c>
      <c r="AB29" s="79"/>
      <c r="AC29" s="79" t="b">
        <v>0</v>
      </c>
      <c r="AD29" s="79">
        <v>0</v>
      </c>
      <c r="AE29" s="85" t="s">
        <v>1953</v>
      </c>
      <c r="AF29" s="79" t="b">
        <v>0</v>
      </c>
      <c r="AG29" s="79" t="s">
        <v>1996</v>
      </c>
      <c r="AH29" s="79"/>
      <c r="AI29" s="85" t="s">
        <v>1953</v>
      </c>
      <c r="AJ29" s="79" t="b">
        <v>0</v>
      </c>
      <c r="AK29" s="79">
        <v>116</v>
      </c>
      <c r="AL29" s="85" t="s">
        <v>1719</v>
      </c>
      <c r="AM29" s="79" t="s">
        <v>2007</v>
      </c>
      <c r="AN29" s="79" t="b">
        <v>0</v>
      </c>
      <c r="AO29" s="85" t="s">
        <v>1719</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1</v>
      </c>
      <c r="BG29" s="49">
        <v>3.8461538461538463</v>
      </c>
      <c r="BH29" s="48">
        <v>1</v>
      </c>
      <c r="BI29" s="49">
        <v>3.8461538461538463</v>
      </c>
      <c r="BJ29" s="48">
        <v>25</v>
      </c>
      <c r="BK29" s="49">
        <v>96.15384615384616</v>
      </c>
      <c r="BL29" s="48">
        <v>26</v>
      </c>
    </row>
    <row r="30" spans="1:64" ht="15">
      <c r="A30" s="64" t="s">
        <v>230</v>
      </c>
      <c r="B30" s="64" t="s">
        <v>391</v>
      </c>
      <c r="C30" s="65" t="s">
        <v>5495</v>
      </c>
      <c r="D30" s="66">
        <v>3</v>
      </c>
      <c r="E30" s="67" t="s">
        <v>132</v>
      </c>
      <c r="F30" s="68">
        <v>35</v>
      </c>
      <c r="G30" s="65"/>
      <c r="H30" s="69"/>
      <c r="I30" s="70"/>
      <c r="J30" s="70"/>
      <c r="K30" s="34" t="s">
        <v>65</v>
      </c>
      <c r="L30" s="77">
        <v>30</v>
      </c>
      <c r="M30" s="77"/>
      <c r="N30" s="72"/>
      <c r="O30" s="79" t="s">
        <v>600</v>
      </c>
      <c r="P30" s="81">
        <v>43453.3516087963</v>
      </c>
      <c r="Q30" s="79" t="s">
        <v>610</v>
      </c>
      <c r="R30" s="79"/>
      <c r="S30" s="79"/>
      <c r="T30" s="79"/>
      <c r="U30" s="79"/>
      <c r="V30" s="82" t="s">
        <v>844</v>
      </c>
      <c r="W30" s="81">
        <v>43453.3516087963</v>
      </c>
      <c r="X30" s="82" t="s">
        <v>1169</v>
      </c>
      <c r="Y30" s="79"/>
      <c r="Z30" s="79"/>
      <c r="AA30" s="85" t="s">
        <v>1556</v>
      </c>
      <c r="AB30" s="79"/>
      <c r="AC30" s="79" t="b">
        <v>0</v>
      </c>
      <c r="AD30" s="79">
        <v>0</v>
      </c>
      <c r="AE30" s="85" t="s">
        <v>1953</v>
      </c>
      <c r="AF30" s="79" t="b">
        <v>0</v>
      </c>
      <c r="AG30" s="79" t="s">
        <v>1996</v>
      </c>
      <c r="AH30" s="79"/>
      <c r="AI30" s="85" t="s">
        <v>1953</v>
      </c>
      <c r="AJ30" s="79" t="b">
        <v>0</v>
      </c>
      <c r="AK30" s="79">
        <v>116</v>
      </c>
      <c r="AL30" s="85" t="s">
        <v>1719</v>
      </c>
      <c r="AM30" s="79" t="s">
        <v>2010</v>
      </c>
      <c r="AN30" s="79" t="b">
        <v>0</v>
      </c>
      <c r="AO30" s="85" t="s">
        <v>1719</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1</v>
      </c>
      <c r="BG30" s="49">
        <v>3.8461538461538463</v>
      </c>
      <c r="BH30" s="48">
        <v>1</v>
      </c>
      <c r="BI30" s="49">
        <v>3.8461538461538463</v>
      </c>
      <c r="BJ30" s="48">
        <v>25</v>
      </c>
      <c r="BK30" s="49">
        <v>96.15384615384616</v>
      </c>
      <c r="BL30" s="48">
        <v>26</v>
      </c>
    </row>
    <row r="31" spans="1:64" ht="15">
      <c r="A31" s="64" t="s">
        <v>231</v>
      </c>
      <c r="B31" s="64" t="s">
        <v>391</v>
      </c>
      <c r="C31" s="65" t="s">
        <v>5495</v>
      </c>
      <c r="D31" s="66">
        <v>3</v>
      </c>
      <c r="E31" s="67" t="s">
        <v>132</v>
      </c>
      <c r="F31" s="68">
        <v>35</v>
      </c>
      <c r="G31" s="65"/>
      <c r="H31" s="69"/>
      <c r="I31" s="70"/>
      <c r="J31" s="70"/>
      <c r="K31" s="34" t="s">
        <v>65</v>
      </c>
      <c r="L31" s="77">
        <v>31</v>
      </c>
      <c r="M31" s="77"/>
      <c r="N31" s="72"/>
      <c r="O31" s="79" t="s">
        <v>600</v>
      </c>
      <c r="P31" s="81">
        <v>43453.353784722225</v>
      </c>
      <c r="Q31" s="79" t="s">
        <v>610</v>
      </c>
      <c r="R31" s="79"/>
      <c r="S31" s="79"/>
      <c r="T31" s="79"/>
      <c r="U31" s="79"/>
      <c r="V31" s="82" t="s">
        <v>845</v>
      </c>
      <c r="W31" s="81">
        <v>43453.353784722225</v>
      </c>
      <c r="X31" s="82" t="s">
        <v>1170</v>
      </c>
      <c r="Y31" s="79"/>
      <c r="Z31" s="79"/>
      <c r="AA31" s="85" t="s">
        <v>1557</v>
      </c>
      <c r="AB31" s="79"/>
      <c r="AC31" s="79" t="b">
        <v>0</v>
      </c>
      <c r="AD31" s="79">
        <v>0</v>
      </c>
      <c r="AE31" s="85" t="s">
        <v>1953</v>
      </c>
      <c r="AF31" s="79" t="b">
        <v>0</v>
      </c>
      <c r="AG31" s="79" t="s">
        <v>1996</v>
      </c>
      <c r="AH31" s="79"/>
      <c r="AI31" s="85" t="s">
        <v>1953</v>
      </c>
      <c r="AJ31" s="79" t="b">
        <v>0</v>
      </c>
      <c r="AK31" s="79">
        <v>116</v>
      </c>
      <c r="AL31" s="85" t="s">
        <v>1719</v>
      </c>
      <c r="AM31" s="79" t="s">
        <v>2007</v>
      </c>
      <c r="AN31" s="79" t="b">
        <v>0</v>
      </c>
      <c r="AO31" s="85" t="s">
        <v>1719</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1</v>
      </c>
      <c r="BG31" s="49">
        <v>3.8461538461538463</v>
      </c>
      <c r="BH31" s="48">
        <v>1</v>
      </c>
      <c r="BI31" s="49">
        <v>3.8461538461538463</v>
      </c>
      <c r="BJ31" s="48">
        <v>25</v>
      </c>
      <c r="BK31" s="49">
        <v>96.15384615384616</v>
      </c>
      <c r="BL31" s="48">
        <v>26</v>
      </c>
    </row>
    <row r="32" spans="1:64" ht="15">
      <c r="A32" s="64" t="s">
        <v>232</v>
      </c>
      <c r="B32" s="64" t="s">
        <v>391</v>
      </c>
      <c r="C32" s="65" t="s">
        <v>5495</v>
      </c>
      <c r="D32" s="66">
        <v>3</v>
      </c>
      <c r="E32" s="67" t="s">
        <v>132</v>
      </c>
      <c r="F32" s="68">
        <v>35</v>
      </c>
      <c r="G32" s="65"/>
      <c r="H32" s="69"/>
      <c r="I32" s="70"/>
      <c r="J32" s="70"/>
      <c r="K32" s="34" t="s">
        <v>65</v>
      </c>
      <c r="L32" s="77">
        <v>32</v>
      </c>
      <c r="M32" s="77"/>
      <c r="N32" s="72"/>
      <c r="O32" s="79" t="s">
        <v>600</v>
      </c>
      <c r="P32" s="81">
        <v>43453.35596064815</v>
      </c>
      <c r="Q32" s="79" t="s">
        <v>610</v>
      </c>
      <c r="R32" s="79"/>
      <c r="S32" s="79"/>
      <c r="T32" s="79"/>
      <c r="U32" s="79"/>
      <c r="V32" s="82" t="s">
        <v>846</v>
      </c>
      <c r="W32" s="81">
        <v>43453.35596064815</v>
      </c>
      <c r="X32" s="82" t="s">
        <v>1171</v>
      </c>
      <c r="Y32" s="79"/>
      <c r="Z32" s="79"/>
      <c r="AA32" s="85" t="s">
        <v>1558</v>
      </c>
      <c r="AB32" s="79"/>
      <c r="AC32" s="79" t="b">
        <v>0</v>
      </c>
      <c r="AD32" s="79">
        <v>0</v>
      </c>
      <c r="AE32" s="85" t="s">
        <v>1953</v>
      </c>
      <c r="AF32" s="79" t="b">
        <v>0</v>
      </c>
      <c r="AG32" s="79" t="s">
        <v>1996</v>
      </c>
      <c r="AH32" s="79"/>
      <c r="AI32" s="85" t="s">
        <v>1953</v>
      </c>
      <c r="AJ32" s="79" t="b">
        <v>0</v>
      </c>
      <c r="AK32" s="79">
        <v>116</v>
      </c>
      <c r="AL32" s="85" t="s">
        <v>1719</v>
      </c>
      <c r="AM32" s="79" t="s">
        <v>2010</v>
      </c>
      <c r="AN32" s="79" t="b">
        <v>0</v>
      </c>
      <c r="AO32" s="85" t="s">
        <v>1719</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1</v>
      </c>
      <c r="BG32" s="49">
        <v>3.8461538461538463</v>
      </c>
      <c r="BH32" s="48">
        <v>1</v>
      </c>
      <c r="BI32" s="49">
        <v>3.8461538461538463</v>
      </c>
      <c r="BJ32" s="48">
        <v>25</v>
      </c>
      <c r="BK32" s="49">
        <v>96.15384615384616</v>
      </c>
      <c r="BL32" s="48">
        <v>26</v>
      </c>
    </row>
    <row r="33" spans="1:64" ht="15">
      <c r="A33" s="64" t="s">
        <v>233</v>
      </c>
      <c r="B33" s="64" t="s">
        <v>391</v>
      </c>
      <c r="C33" s="65" t="s">
        <v>5495</v>
      </c>
      <c r="D33" s="66">
        <v>3</v>
      </c>
      <c r="E33" s="67" t="s">
        <v>132</v>
      </c>
      <c r="F33" s="68">
        <v>35</v>
      </c>
      <c r="G33" s="65"/>
      <c r="H33" s="69"/>
      <c r="I33" s="70"/>
      <c r="J33" s="70"/>
      <c r="K33" s="34" t="s">
        <v>65</v>
      </c>
      <c r="L33" s="77">
        <v>33</v>
      </c>
      <c r="M33" s="77"/>
      <c r="N33" s="72"/>
      <c r="O33" s="79" t="s">
        <v>600</v>
      </c>
      <c r="P33" s="81">
        <v>43453.35938657408</v>
      </c>
      <c r="Q33" s="79" t="s">
        <v>610</v>
      </c>
      <c r="R33" s="79"/>
      <c r="S33" s="79"/>
      <c r="T33" s="79"/>
      <c r="U33" s="79"/>
      <c r="V33" s="82" t="s">
        <v>847</v>
      </c>
      <c r="W33" s="81">
        <v>43453.35938657408</v>
      </c>
      <c r="X33" s="82" t="s">
        <v>1172</v>
      </c>
      <c r="Y33" s="79"/>
      <c r="Z33" s="79"/>
      <c r="AA33" s="85" t="s">
        <v>1559</v>
      </c>
      <c r="AB33" s="79"/>
      <c r="AC33" s="79" t="b">
        <v>0</v>
      </c>
      <c r="AD33" s="79">
        <v>0</v>
      </c>
      <c r="AE33" s="85" t="s">
        <v>1953</v>
      </c>
      <c r="AF33" s="79" t="b">
        <v>0</v>
      </c>
      <c r="AG33" s="79" t="s">
        <v>1996</v>
      </c>
      <c r="AH33" s="79"/>
      <c r="AI33" s="85" t="s">
        <v>1953</v>
      </c>
      <c r="AJ33" s="79" t="b">
        <v>0</v>
      </c>
      <c r="AK33" s="79">
        <v>116</v>
      </c>
      <c r="AL33" s="85" t="s">
        <v>1719</v>
      </c>
      <c r="AM33" s="79" t="s">
        <v>2007</v>
      </c>
      <c r="AN33" s="79" t="b">
        <v>0</v>
      </c>
      <c r="AO33" s="85" t="s">
        <v>1719</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1</v>
      </c>
      <c r="BG33" s="49">
        <v>3.8461538461538463</v>
      </c>
      <c r="BH33" s="48">
        <v>1</v>
      </c>
      <c r="BI33" s="49">
        <v>3.8461538461538463</v>
      </c>
      <c r="BJ33" s="48">
        <v>25</v>
      </c>
      <c r="BK33" s="49">
        <v>96.15384615384616</v>
      </c>
      <c r="BL33" s="48">
        <v>26</v>
      </c>
    </row>
    <row r="34" spans="1:64" ht="15">
      <c r="A34" s="64" t="s">
        <v>234</v>
      </c>
      <c r="B34" s="64" t="s">
        <v>391</v>
      </c>
      <c r="C34" s="65" t="s">
        <v>5495</v>
      </c>
      <c r="D34" s="66">
        <v>3</v>
      </c>
      <c r="E34" s="67" t="s">
        <v>132</v>
      </c>
      <c r="F34" s="68">
        <v>35</v>
      </c>
      <c r="G34" s="65"/>
      <c r="H34" s="69"/>
      <c r="I34" s="70"/>
      <c r="J34" s="70"/>
      <c r="K34" s="34" t="s">
        <v>65</v>
      </c>
      <c r="L34" s="77">
        <v>34</v>
      </c>
      <c r="M34" s="77"/>
      <c r="N34" s="72"/>
      <c r="O34" s="79" t="s">
        <v>600</v>
      </c>
      <c r="P34" s="81">
        <v>43453.35967592592</v>
      </c>
      <c r="Q34" s="79" t="s">
        <v>610</v>
      </c>
      <c r="R34" s="79"/>
      <c r="S34" s="79"/>
      <c r="T34" s="79"/>
      <c r="U34" s="79"/>
      <c r="V34" s="82" t="s">
        <v>848</v>
      </c>
      <c r="W34" s="81">
        <v>43453.35967592592</v>
      </c>
      <c r="X34" s="82" t="s">
        <v>1173</v>
      </c>
      <c r="Y34" s="79"/>
      <c r="Z34" s="79"/>
      <c r="AA34" s="85" t="s">
        <v>1560</v>
      </c>
      <c r="AB34" s="79"/>
      <c r="AC34" s="79" t="b">
        <v>0</v>
      </c>
      <c r="AD34" s="79">
        <v>0</v>
      </c>
      <c r="AE34" s="85" t="s">
        <v>1953</v>
      </c>
      <c r="AF34" s="79" t="b">
        <v>0</v>
      </c>
      <c r="AG34" s="79" t="s">
        <v>1996</v>
      </c>
      <c r="AH34" s="79"/>
      <c r="AI34" s="85" t="s">
        <v>1953</v>
      </c>
      <c r="AJ34" s="79" t="b">
        <v>0</v>
      </c>
      <c r="AK34" s="79">
        <v>116</v>
      </c>
      <c r="AL34" s="85" t="s">
        <v>1719</v>
      </c>
      <c r="AM34" s="79" t="s">
        <v>2007</v>
      </c>
      <c r="AN34" s="79" t="b">
        <v>0</v>
      </c>
      <c r="AO34" s="85" t="s">
        <v>1719</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1</v>
      </c>
      <c r="BG34" s="49">
        <v>3.8461538461538463</v>
      </c>
      <c r="BH34" s="48">
        <v>1</v>
      </c>
      <c r="BI34" s="49">
        <v>3.8461538461538463</v>
      </c>
      <c r="BJ34" s="48">
        <v>25</v>
      </c>
      <c r="BK34" s="49">
        <v>96.15384615384616</v>
      </c>
      <c r="BL34" s="48">
        <v>26</v>
      </c>
    </row>
    <row r="35" spans="1:64" ht="15">
      <c r="A35" s="64" t="s">
        <v>235</v>
      </c>
      <c r="B35" s="64" t="s">
        <v>391</v>
      </c>
      <c r="C35" s="65" t="s">
        <v>5495</v>
      </c>
      <c r="D35" s="66">
        <v>3</v>
      </c>
      <c r="E35" s="67" t="s">
        <v>132</v>
      </c>
      <c r="F35" s="68">
        <v>35</v>
      </c>
      <c r="G35" s="65"/>
      <c r="H35" s="69"/>
      <c r="I35" s="70"/>
      <c r="J35" s="70"/>
      <c r="K35" s="34" t="s">
        <v>65</v>
      </c>
      <c r="L35" s="77">
        <v>35</v>
      </c>
      <c r="M35" s="77"/>
      <c r="N35" s="72"/>
      <c r="O35" s="79" t="s">
        <v>600</v>
      </c>
      <c r="P35" s="81">
        <v>43453.36282407407</v>
      </c>
      <c r="Q35" s="79" t="s">
        <v>610</v>
      </c>
      <c r="R35" s="79"/>
      <c r="S35" s="79"/>
      <c r="T35" s="79"/>
      <c r="U35" s="79"/>
      <c r="V35" s="82" t="s">
        <v>849</v>
      </c>
      <c r="W35" s="81">
        <v>43453.36282407407</v>
      </c>
      <c r="X35" s="82" t="s">
        <v>1174</v>
      </c>
      <c r="Y35" s="79"/>
      <c r="Z35" s="79"/>
      <c r="AA35" s="85" t="s">
        <v>1561</v>
      </c>
      <c r="AB35" s="79"/>
      <c r="AC35" s="79" t="b">
        <v>0</v>
      </c>
      <c r="AD35" s="79">
        <v>0</v>
      </c>
      <c r="AE35" s="85" t="s">
        <v>1953</v>
      </c>
      <c r="AF35" s="79" t="b">
        <v>0</v>
      </c>
      <c r="AG35" s="79" t="s">
        <v>1996</v>
      </c>
      <c r="AH35" s="79"/>
      <c r="AI35" s="85" t="s">
        <v>1953</v>
      </c>
      <c r="AJ35" s="79" t="b">
        <v>0</v>
      </c>
      <c r="AK35" s="79">
        <v>116</v>
      </c>
      <c r="AL35" s="85" t="s">
        <v>1719</v>
      </c>
      <c r="AM35" s="79" t="s">
        <v>2008</v>
      </c>
      <c r="AN35" s="79" t="b">
        <v>0</v>
      </c>
      <c r="AO35" s="85" t="s">
        <v>1719</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1</v>
      </c>
      <c r="BG35" s="49">
        <v>3.8461538461538463</v>
      </c>
      <c r="BH35" s="48">
        <v>1</v>
      </c>
      <c r="BI35" s="49">
        <v>3.8461538461538463</v>
      </c>
      <c r="BJ35" s="48">
        <v>25</v>
      </c>
      <c r="BK35" s="49">
        <v>96.15384615384616</v>
      </c>
      <c r="BL35" s="48">
        <v>26</v>
      </c>
    </row>
    <row r="36" spans="1:64" ht="15">
      <c r="A36" s="64" t="s">
        <v>236</v>
      </c>
      <c r="B36" s="64" t="s">
        <v>391</v>
      </c>
      <c r="C36" s="65" t="s">
        <v>5495</v>
      </c>
      <c r="D36" s="66">
        <v>3</v>
      </c>
      <c r="E36" s="67" t="s">
        <v>132</v>
      </c>
      <c r="F36" s="68">
        <v>35</v>
      </c>
      <c r="G36" s="65"/>
      <c r="H36" s="69"/>
      <c r="I36" s="70"/>
      <c r="J36" s="70"/>
      <c r="K36" s="34" t="s">
        <v>65</v>
      </c>
      <c r="L36" s="77">
        <v>36</v>
      </c>
      <c r="M36" s="77"/>
      <c r="N36" s="72"/>
      <c r="O36" s="79" t="s">
        <v>600</v>
      </c>
      <c r="P36" s="81">
        <v>43453.36309027778</v>
      </c>
      <c r="Q36" s="79" t="s">
        <v>610</v>
      </c>
      <c r="R36" s="79"/>
      <c r="S36" s="79"/>
      <c r="T36" s="79"/>
      <c r="U36" s="79"/>
      <c r="V36" s="82" t="s">
        <v>850</v>
      </c>
      <c r="W36" s="81">
        <v>43453.36309027778</v>
      </c>
      <c r="X36" s="82" t="s">
        <v>1175</v>
      </c>
      <c r="Y36" s="79"/>
      <c r="Z36" s="79"/>
      <c r="AA36" s="85" t="s">
        <v>1562</v>
      </c>
      <c r="AB36" s="79"/>
      <c r="AC36" s="79" t="b">
        <v>0</v>
      </c>
      <c r="AD36" s="79">
        <v>0</v>
      </c>
      <c r="AE36" s="85" t="s">
        <v>1953</v>
      </c>
      <c r="AF36" s="79" t="b">
        <v>0</v>
      </c>
      <c r="AG36" s="79" t="s">
        <v>1996</v>
      </c>
      <c r="AH36" s="79"/>
      <c r="AI36" s="85" t="s">
        <v>1953</v>
      </c>
      <c r="AJ36" s="79" t="b">
        <v>0</v>
      </c>
      <c r="AK36" s="79">
        <v>116</v>
      </c>
      <c r="AL36" s="85" t="s">
        <v>1719</v>
      </c>
      <c r="AM36" s="79" t="s">
        <v>2007</v>
      </c>
      <c r="AN36" s="79" t="b">
        <v>0</v>
      </c>
      <c r="AO36" s="85" t="s">
        <v>1719</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1</v>
      </c>
      <c r="BG36" s="49">
        <v>3.8461538461538463</v>
      </c>
      <c r="BH36" s="48">
        <v>1</v>
      </c>
      <c r="BI36" s="49">
        <v>3.8461538461538463</v>
      </c>
      <c r="BJ36" s="48">
        <v>25</v>
      </c>
      <c r="BK36" s="49">
        <v>96.15384615384616</v>
      </c>
      <c r="BL36" s="48">
        <v>26</v>
      </c>
    </row>
    <row r="37" spans="1:64" ht="15">
      <c r="A37" s="64" t="s">
        <v>237</v>
      </c>
      <c r="B37" s="64" t="s">
        <v>391</v>
      </c>
      <c r="C37" s="65" t="s">
        <v>5495</v>
      </c>
      <c r="D37" s="66">
        <v>3</v>
      </c>
      <c r="E37" s="67" t="s">
        <v>132</v>
      </c>
      <c r="F37" s="68">
        <v>35</v>
      </c>
      <c r="G37" s="65"/>
      <c r="H37" s="69"/>
      <c r="I37" s="70"/>
      <c r="J37" s="70"/>
      <c r="K37" s="34" t="s">
        <v>65</v>
      </c>
      <c r="L37" s="77">
        <v>37</v>
      </c>
      <c r="M37" s="77"/>
      <c r="N37" s="72"/>
      <c r="O37" s="79" t="s">
        <v>600</v>
      </c>
      <c r="P37" s="81">
        <v>43453.36523148148</v>
      </c>
      <c r="Q37" s="79" t="s">
        <v>610</v>
      </c>
      <c r="R37" s="79"/>
      <c r="S37" s="79"/>
      <c r="T37" s="79"/>
      <c r="U37" s="79"/>
      <c r="V37" s="82" t="s">
        <v>851</v>
      </c>
      <c r="W37" s="81">
        <v>43453.36523148148</v>
      </c>
      <c r="X37" s="82" t="s">
        <v>1176</v>
      </c>
      <c r="Y37" s="79"/>
      <c r="Z37" s="79"/>
      <c r="AA37" s="85" t="s">
        <v>1563</v>
      </c>
      <c r="AB37" s="79"/>
      <c r="AC37" s="79" t="b">
        <v>0</v>
      </c>
      <c r="AD37" s="79">
        <v>0</v>
      </c>
      <c r="AE37" s="85" t="s">
        <v>1953</v>
      </c>
      <c r="AF37" s="79" t="b">
        <v>0</v>
      </c>
      <c r="AG37" s="79" t="s">
        <v>1996</v>
      </c>
      <c r="AH37" s="79"/>
      <c r="AI37" s="85" t="s">
        <v>1953</v>
      </c>
      <c r="AJ37" s="79" t="b">
        <v>0</v>
      </c>
      <c r="AK37" s="79">
        <v>116</v>
      </c>
      <c r="AL37" s="85" t="s">
        <v>1719</v>
      </c>
      <c r="AM37" s="79" t="s">
        <v>2010</v>
      </c>
      <c r="AN37" s="79" t="b">
        <v>0</v>
      </c>
      <c r="AO37" s="85" t="s">
        <v>1719</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1</v>
      </c>
      <c r="BG37" s="49">
        <v>3.8461538461538463</v>
      </c>
      <c r="BH37" s="48">
        <v>1</v>
      </c>
      <c r="BI37" s="49">
        <v>3.8461538461538463</v>
      </c>
      <c r="BJ37" s="48">
        <v>25</v>
      </c>
      <c r="BK37" s="49">
        <v>96.15384615384616</v>
      </c>
      <c r="BL37" s="48">
        <v>26</v>
      </c>
    </row>
    <row r="38" spans="1:64" ht="15">
      <c r="A38" s="64" t="s">
        <v>238</v>
      </c>
      <c r="B38" s="64" t="s">
        <v>391</v>
      </c>
      <c r="C38" s="65" t="s">
        <v>5495</v>
      </c>
      <c r="D38" s="66">
        <v>3</v>
      </c>
      <c r="E38" s="67" t="s">
        <v>132</v>
      </c>
      <c r="F38" s="68">
        <v>35</v>
      </c>
      <c r="G38" s="65"/>
      <c r="H38" s="69"/>
      <c r="I38" s="70"/>
      <c r="J38" s="70"/>
      <c r="K38" s="34" t="s">
        <v>65</v>
      </c>
      <c r="L38" s="77">
        <v>38</v>
      </c>
      <c r="M38" s="77"/>
      <c r="N38" s="72"/>
      <c r="O38" s="79" t="s">
        <v>600</v>
      </c>
      <c r="P38" s="81">
        <v>43453.36818287037</v>
      </c>
      <c r="Q38" s="79" t="s">
        <v>610</v>
      </c>
      <c r="R38" s="79"/>
      <c r="S38" s="79"/>
      <c r="T38" s="79"/>
      <c r="U38" s="79"/>
      <c r="V38" s="82" t="s">
        <v>852</v>
      </c>
      <c r="W38" s="81">
        <v>43453.36818287037</v>
      </c>
      <c r="X38" s="82" t="s">
        <v>1177</v>
      </c>
      <c r="Y38" s="79"/>
      <c r="Z38" s="79"/>
      <c r="AA38" s="85" t="s">
        <v>1564</v>
      </c>
      <c r="AB38" s="79"/>
      <c r="AC38" s="79" t="b">
        <v>0</v>
      </c>
      <c r="AD38" s="79">
        <v>0</v>
      </c>
      <c r="AE38" s="85" t="s">
        <v>1953</v>
      </c>
      <c r="AF38" s="79" t="b">
        <v>0</v>
      </c>
      <c r="AG38" s="79" t="s">
        <v>1996</v>
      </c>
      <c r="AH38" s="79"/>
      <c r="AI38" s="85" t="s">
        <v>1953</v>
      </c>
      <c r="AJ38" s="79" t="b">
        <v>0</v>
      </c>
      <c r="AK38" s="79">
        <v>116</v>
      </c>
      <c r="AL38" s="85" t="s">
        <v>1719</v>
      </c>
      <c r="AM38" s="79" t="s">
        <v>2008</v>
      </c>
      <c r="AN38" s="79" t="b">
        <v>0</v>
      </c>
      <c r="AO38" s="85" t="s">
        <v>1719</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1</v>
      </c>
      <c r="BG38" s="49">
        <v>3.8461538461538463</v>
      </c>
      <c r="BH38" s="48">
        <v>1</v>
      </c>
      <c r="BI38" s="49">
        <v>3.8461538461538463</v>
      </c>
      <c r="BJ38" s="48">
        <v>25</v>
      </c>
      <c r="BK38" s="49">
        <v>96.15384615384616</v>
      </c>
      <c r="BL38" s="48">
        <v>26</v>
      </c>
    </row>
    <row r="39" spans="1:64" ht="15">
      <c r="A39" s="64" t="s">
        <v>239</v>
      </c>
      <c r="B39" s="64" t="s">
        <v>391</v>
      </c>
      <c r="C39" s="65" t="s">
        <v>5495</v>
      </c>
      <c r="D39" s="66">
        <v>3</v>
      </c>
      <c r="E39" s="67" t="s">
        <v>132</v>
      </c>
      <c r="F39" s="68">
        <v>35</v>
      </c>
      <c r="G39" s="65"/>
      <c r="H39" s="69"/>
      <c r="I39" s="70"/>
      <c r="J39" s="70"/>
      <c r="K39" s="34" t="s">
        <v>65</v>
      </c>
      <c r="L39" s="77">
        <v>39</v>
      </c>
      <c r="M39" s="77"/>
      <c r="N39" s="72"/>
      <c r="O39" s="79" t="s">
        <v>600</v>
      </c>
      <c r="P39" s="81">
        <v>43453.36880787037</v>
      </c>
      <c r="Q39" s="79" t="s">
        <v>610</v>
      </c>
      <c r="R39" s="79"/>
      <c r="S39" s="79"/>
      <c r="T39" s="79"/>
      <c r="U39" s="79"/>
      <c r="V39" s="82" t="s">
        <v>853</v>
      </c>
      <c r="W39" s="81">
        <v>43453.36880787037</v>
      </c>
      <c r="X39" s="82" t="s">
        <v>1178</v>
      </c>
      <c r="Y39" s="79"/>
      <c r="Z39" s="79"/>
      <c r="AA39" s="85" t="s">
        <v>1565</v>
      </c>
      <c r="AB39" s="79"/>
      <c r="AC39" s="79" t="b">
        <v>0</v>
      </c>
      <c r="AD39" s="79">
        <v>0</v>
      </c>
      <c r="AE39" s="85" t="s">
        <v>1953</v>
      </c>
      <c r="AF39" s="79" t="b">
        <v>0</v>
      </c>
      <c r="AG39" s="79" t="s">
        <v>1996</v>
      </c>
      <c r="AH39" s="79"/>
      <c r="AI39" s="85" t="s">
        <v>1953</v>
      </c>
      <c r="AJ39" s="79" t="b">
        <v>0</v>
      </c>
      <c r="AK39" s="79">
        <v>116</v>
      </c>
      <c r="AL39" s="85" t="s">
        <v>1719</v>
      </c>
      <c r="AM39" s="79" t="s">
        <v>2008</v>
      </c>
      <c r="AN39" s="79" t="b">
        <v>0</v>
      </c>
      <c r="AO39" s="85" t="s">
        <v>1719</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1</v>
      </c>
      <c r="BG39" s="49">
        <v>3.8461538461538463</v>
      </c>
      <c r="BH39" s="48">
        <v>1</v>
      </c>
      <c r="BI39" s="49">
        <v>3.8461538461538463</v>
      </c>
      <c r="BJ39" s="48">
        <v>25</v>
      </c>
      <c r="BK39" s="49">
        <v>96.15384615384616</v>
      </c>
      <c r="BL39" s="48">
        <v>26</v>
      </c>
    </row>
    <row r="40" spans="1:64" ht="15">
      <c r="A40" s="64" t="s">
        <v>240</v>
      </c>
      <c r="B40" s="64" t="s">
        <v>391</v>
      </c>
      <c r="C40" s="65" t="s">
        <v>5495</v>
      </c>
      <c r="D40" s="66">
        <v>3</v>
      </c>
      <c r="E40" s="67" t="s">
        <v>132</v>
      </c>
      <c r="F40" s="68">
        <v>35</v>
      </c>
      <c r="G40" s="65"/>
      <c r="H40" s="69"/>
      <c r="I40" s="70"/>
      <c r="J40" s="70"/>
      <c r="K40" s="34" t="s">
        <v>65</v>
      </c>
      <c r="L40" s="77">
        <v>40</v>
      </c>
      <c r="M40" s="77"/>
      <c r="N40" s="72"/>
      <c r="O40" s="79" t="s">
        <v>600</v>
      </c>
      <c r="P40" s="81">
        <v>43453.36902777778</v>
      </c>
      <c r="Q40" s="79" t="s">
        <v>610</v>
      </c>
      <c r="R40" s="79"/>
      <c r="S40" s="79"/>
      <c r="T40" s="79"/>
      <c r="U40" s="79"/>
      <c r="V40" s="82" t="s">
        <v>854</v>
      </c>
      <c r="W40" s="81">
        <v>43453.36902777778</v>
      </c>
      <c r="X40" s="82" t="s">
        <v>1179</v>
      </c>
      <c r="Y40" s="79"/>
      <c r="Z40" s="79"/>
      <c r="AA40" s="85" t="s">
        <v>1566</v>
      </c>
      <c r="AB40" s="79"/>
      <c r="AC40" s="79" t="b">
        <v>0</v>
      </c>
      <c r="AD40" s="79">
        <v>0</v>
      </c>
      <c r="AE40" s="85" t="s">
        <v>1953</v>
      </c>
      <c r="AF40" s="79" t="b">
        <v>0</v>
      </c>
      <c r="AG40" s="79" t="s">
        <v>1996</v>
      </c>
      <c r="AH40" s="79"/>
      <c r="AI40" s="85" t="s">
        <v>1953</v>
      </c>
      <c r="AJ40" s="79" t="b">
        <v>0</v>
      </c>
      <c r="AK40" s="79">
        <v>116</v>
      </c>
      <c r="AL40" s="85" t="s">
        <v>1719</v>
      </c>
      <c r="AM40" s="79" t="s">
        <v>2008</v>
      </c>
      <c r="AN40" s="79" t="b">
        <v>0</v>
      </c>
      <c r="AO40" s="85" t="s">
        <v>1719</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1</v>
      </c>
      <c r="BG40" s="49">
        <v>3.8461538461538463</v>
      </c>
      <c r="BH40" s="48">
        <v>1</v>
      </c>
      <c r="BI40" s="49">
        <v>3.8461538461538463</v>
      </c>
      <c r="BJ40" s="48">
        <v>25</v>
      </c>
      <c r="BK40" s="49">
        <v>96.15384615384616</v>
      </c>
      <c r="BL40" s="48">
        <v>26</v>
      </c>
    </row>
    <row r="41" spans="1:64" ht="15">
      <c r="A41" s="64" t="s">
        <v>241</v>
      </c>
      <c r="B41" s="64" t="s">
        <v>391</v>
      </c>
      <c r="C41" s="65" t="s">
        <v>5495</v>
      </c>
      <c r="D41" s="66">
        <v>3</v>
      </c>
      <c r="E41" s="67" t="s">
        <v>132</v>
      </c>
      <c r="F41" s="68">
        <v>35</v>
      </c>
      <c r="G41" s="65"/>
      <c r="H41" s="69"/>
      <c r="I41" s="70"/>
      <c r="J41" s="70"/>
      <c r="K41" s="34" t="s">
        <v>65</v>
      </c>
      <c r="L41" s="77">
        <v>41</v>
      </c>
      <c r="M41" s="77"/>
      <c r="N41" s="72"/>
      <c r="O41" s="79" t="s">
        <v>600</v>
      </c>
      <c r="P41" s="81">
        <v>43453.369722222225</v>
      </c>
      <c r="Q41" s="79" t="s">
        <v>610</v>
      </c>
      <c r="R41" s="79"/>
      <c r="S41" s="79"/>
      <c r="T41" s="79"/>
      <c r="U41" s="79"/>
      <c r="V41" s="82" t="s">
        <v>855</v>
      </c>
      <c r="W41" s="81">
        <v>43453.369722222225</v>
      </c>
      <c r="X41" s="82" t="s">
        <v>1180</v>
      </c>
      <c r="Y41" s="79"/>
      <c r="Z41" s="79"/>
      <c r="AA41" s="85" t="s">
        <v>1567</v>
      </c>
      <c r="AB41" s="79"/>
      <c r="AC41" s="79" t="b">
        <v>0</v>
      </c>
      <c r="AD41" s="79">
        <v>0</v>
      </c>
      <c r="AE41" s="85" t="s">
        <v>1953</v>
      </c>
      <c r="AF41" s="79" t="b">
        <v>0</v>
      </c>
      <c r="AG41" s="79" t="s">
        <v>1996</v>
      </c>
      <c r="AH41" s="79"/>
      <c r="AI41" s="85" t="s">
        <v>1953</v>
      </c>
      <c r="AJ41" s="79" t="b">
        <v>0</v>
      </c>
      <c r="AK41" s="79">
        <v>116</v>
      </c>
      <c r="AL41" s="85" t="s">
        <v>1719</v>
      </c>
      <c r="AM41" s="79" t="s">
        <v>2008</v>
      </c>
      <c r="AN41" s="79" t="b">
        <v>0</v>
      </c>
      <c r="AO41" s="85" t="s">
        <v>1719</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1</v>
      </c>
      <c r="BG41" s="49">
        <v>3.8461538461538463</v>
      </c>
      <c r="BH41" s="48">
        <v>1</v>
      </c>
      <c r="BI41" s="49">
        <v>3.8461538461538463</v>
      </c>
      <c r="BJ41" s="48">
        <v>25</v>
      </c>
      <c r="BK41" s="49">
        <v>96.15384615384616</v>
      </c>
      <c r="BL41" s="48">
        <v>26</v>
      </c>
    </row>
    <row r="42" spans="1:64" ht="15">
      <c r="A42" s="64" t="s">
        <v>242</v>
      </c>
      <c r="B42" s="64" t="s">
        <v>391</v>
      </c>
      <c r="C42" s="65" t="s">
        <v>5495</v>
      </c>
      <c r="D42" s="66">
        <v>3</v>
      </c>
      <c r="E42" s="67" t="s">
        <v>132</v>
      </c>
      <c r="F42" s="68">
        <v>35</v>
      </c>
      <c r="G42" s="65"/>
      <c r="H42" s="69"/>
      <c r="I42" s="70"/>
      <c r="J42" s="70"/>
      <c r="K42" s="34" t="s">
        <v>65</v>
      </c>
      <c r="L42" s="77">
        <v>42</v>
      </c>
      <c r="M42" s="77"/>
      <c r="N42" s="72"/>
      <c r="O42" s="79" t="s">
        <v>600</v>
      </c>
      <c r="P42" s="81">
        <v>43453.374375</v>
      </c>
      <c r="Q42" s="79" t="s">
        <v>610</v>
      </c>
      <c r="R42" s="79"/>
      <c r="S42" s="79"/>
      <c r="T42" s="79"/>
      <c r="U42" s="79"/>
      <c r="V42" s="82" t="s">
        <v>856</v>
      </c>
      <c r="W42" s="81">
        <v>43453.374375</v>
      </c>
      <c r="X42" s="82" t="s">
        <v>1181</v>
      </c>
      <c r="Y42" s="79"/>
      <c r="Z42" s="79"/>
      <c r="AA42" s="85" t="s">
        <v>1568</v>
      </c>
      <c r="AB42" s="79"/>
      <c r="AC42" s="79" t="b">
        <v>0</v>
      </c>
      <c r="AD42" s="79">
        <v>0</v>
      </c>
      <c r="AE42" s="85" t="s">
        <v>1953</v>
      </c>
      <c r="AF42" s="79" t="b">
        <v>0</v>
      </c>
      <c r="AG42" s="79" t="s">
        <v>1996</v>
      </c>
      <c r="AH42" s="79"/>
      <c r="AI42" s="85" t="s">
        <v>1953</v>
      </c>
      <c r="AJ42" s="79" t="b">
        <v>0</v>
      </c>
      <c r="AK42" s="79">
        <v>116</v>
      </c>
      <c r="AL42" s="85" t="s">
        <v>1719</v>
      </c>
      <c r="AM42" s="79" t="s">
        <v>2010</v>
      </c>
      <c r="AN42" s="79" t="b">
        <v>0</v>
      </c>
      <c r="AO42" s="85" t="s">
        <v>1719</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1</v>
      </c>
      <c r="BG42" s="49">
        <v>3.8461538461538463</v>
      </c>
      <c r="BH42" s="48">
        <v>1</v>
      </c>
      <c r="BI42" s="49">
        <v>3.8461538461538463</v>
      </c>
      <c r="BJ42" s="48">
        <v>25</v>
      </c>
      <c r="BK42" s="49">
        <v>96.15384615384616</v>
      </c>
      <c r="BL42" s="48">
        <v>26</v>
      </c>
    </row>
    <row r="43" spans="1:64" ht="15">
      <c r="A43" s="64" t="s">
        <v>243</v>
      </c>
      <c r="B43" s="64" t="s">
        <v>391</v>
      </c>
      <c r="C43" s="65" t="s">
        <v>5495</v>
      </c>
      <c r="D43" s="66">
        <v>3</v>
      </c>
      <c r="E43" s="67" t="s">
        <v>132</v>
      </c>
      <c r="F43" s="68">
        <v>35</v>
      </c>
      <c r="G43" s="65"/>
      <c r="H43" s="69"/>
      <c r="I43" s="70"/>
      <c r="J43" s="70"/>
      <c r="K43" s="34" t="s">
        <v>65</v>
      </c>
      <c r="L43" s="77">
        <v>43</v>
      </c>
      <c r="M43" s="77"/>
      <c r="N43" s="72"/>
      <c r="O43" s="79" t="s">
        <v>600</v>
      </c>
      <c r="P43" s="81">
        <v>43453.37516203704</v>
      </c>
      <c r="Q43" s="79" t="s">
        <v>610</v>
      </c>
      <c r="R43" s="79"/>
      <c r="S43" s="79"/>
      <c r="T43" s="79"/>
      <c r="U43" s="79"/>
      <c r="V43" s="82" t="s">
        <v>857</v>
      </c>
      <c r="W43" s="81">
        <v>43453.37516203704</v>
      </c>
      <c r="X43" s="82" t="s">
        <v>1182</v>
      </c>
      <c r="Y43" s="79"/>
      <c r="Z43" s="79"/>
      <c r="AA43" s="85" t="s">
        <v>1569</v>
      </c>
      <c r="AB43" s="79"/>
      <c r="AC43" s="79" t="b">
        <v>0</v>
      </c>
      <c r="AD43" s="79">
        <v>0</v>
      </c>
      <c r="AE43" s="85" t="s">
        <v>1953</v>
      </c>
      <c r="AF43" s="79" t="b">
        <v>0</v>
      </c>
      <c r="AG43" s="79" t="s">
        <v>1996</v>
      </c>
      <c r="AH43" s="79"/>
      <c r="AI43" s="85" t="s">
        <v>1953</v>
      </c>
      <c r="AJ43" s="79" t="b">
        <v>0</v>
      </c>
      <c r="AK43" s="79">
        <v>116</v>
      </c>
      <c r="AL43" s="85" t="s">
        <v>1719</v>
      </c>
      <c r="AM43" s="79" t="s">
        <v>2008</v>
      </c>
      <c r="AN43" s="79" t="b">
        <v>0</v>
      </c>
      <c r="AO43" s="85" t="s">
        <v>1719</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1</v>
      </c>
      <c r="BG43" s="49">
        <v>3.8461538461538463</v>
      </c>
      <c r="BH43" s="48">
        <v>1</v>
      </c>
      <c r="BI43" s="49">
        <v>3.8461538461538463</v>
      </c>
      <c r="BJ43" s="48">
        <v>25</v>
      </c>
      <c r="BK43" s="49">
        <v>96.15384615384616</v>
      </c>
      <c r="BL43" s="48">
        <v>26</v>
      </c>
    </row>
    <row r="44" spans="1:64" ht="15">
      <c r="A44" s="64" t="s">
        <v>244</v>
      </c>
      <c r="B44" s="64" t="s">
        <v>391</v>
      </c>
      <c r="C44" s="65" t="s">
        <v>5495</v>
      </c>
      <c r="D44" s="66">
        <v>3</v>
      </c>
      <c r="E44" s="67" t="s">
        <v>132</v>
      </c>
      <c r="F44" s="68">
        <v>35</v>
      </c>
      <c r="G44" s="65"/>
      <c r="H44" s="69"/>
      <c r="I44" s="70"/>
      <c r="J44" s="70"/>
      <c r="K44" s="34" t="s">
        <v>65</v>
      </c>
      <c r="L44" s="77">
        <v>44</v>
      </c>
      <c r="M44" s="77"/>
      <c r="N44" s="72"/>
      <c r="O44" s="79" t="s">
        <v>600</v>
      </c>
      <c r="P44" s="81">
        <v>43453.37763888889</v>
      </c>
      <c r="Q44" s="79" t="s">
        <v>610</v>
      </c>
      <c r="R44" s="79"/>
      <c r="S44" s="79"/>
      <c r="T44" s="79"/>
      <c r="U44" s="79"/>
      <c r="V44" s="82" t="s">
        <v>858</v>
      </c>
      <c r="W44" s="81">
        <v>43453.37763888889</v>
      </c>
      <c r="X44" s="82" t="s">
        <v>1183</v>
      </c>
      <c r="Y44" s="79"/>
      <c r="Z44" s="79"/>
      <c r="AA44" s="85" t="s">
        <v>1570</v>
      </c>
      <c r="AB44" s="79"/>
      <c r="AC44" s="79" t="b">
        <v>0</v>
      </c>
      <c r="AD44" s="79">
        <v>0</v>
      </c>
      <c r="AE44" s="85" t="s">
        <v>1953</v>
      </c>
      <c r="AF44" s="79" t="b">
        <v>0</v>
      </c>
      <c r="AG44" s="79" t="s">
        <v>1996</v>
      </c>
      <c r="AH44" s="79"/>
      <c r="AI44" s="85" t="s">
        <v>1953</v>
      </c>
      <c r="AJ44" s="79" t="b">
        <v>0</v>
      </c>
      <c r="AK44" s="79">
        <v>116</v>
      </c>
      <c r="AL44" s="85" t="s">
        <v>1719</v>
      </c>
      <c r="AM44" s="79" t="s">
        <v>2008</v>
      </c>
      <c r="AN44" s="79" t="b">
        <v>0</v>
      </c>
      <c r="AO44" s="85" t="s">
        <v>1719</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1</v>
      </c>
      <c r="BG44" s="49">
        <v>3.8461538461538463</v>
      </c>
      <c r="BH44" s="48">
        <v>1</v>
      </c>
      <c r="BI44" s="49">
        <v>3.8461538461538463</v>
      </c>
      <c r="BJ44" s="48">
        <v>25</v>
      </c>
      <c r="BK44" s="49">
        <v>96.15384615384616</v>
      </c>
      <c r="BL44" s="48">
        <v>26</v>
      </c>
    </row>
    <row r="45" spans="1:64" ht="15">
      <c r="A45" s="64" t="s">
        <v>245</v>
      </c>
      <c r="B45" s="64" t="s">
        <v>391</v>
      </c>
      <c r="C45" s="65" t="s">
        <v>5495</v>
      </c>
      <c r="D45" s="66">
        <v>3</v>
      </c>
      <c r="E45" s="67" t="s">
        <v>132</v>
      </c>
      <c r="F45" s="68">
        <v>35</v>
      </c>
      <c r="G45" s="65"/>
      <c r="H45" s="69"/>
      <c r="I45" s="70"/>
      <c r="J45" s="70"/>
      <c r="K45" s="34" t="s">
        <v>65</v>
      </c>
      <c r="L45" s="77">
        <v>45</v>
      </c>
      <c r="M45" s="77"/>
      <c r="N45" s="72"/>
      <c r="O45" s="79" t="s">
        <v>600</v>
      </c>
      <c r="P45" s="81">
        <v>43453.37877314815</v>
      </c>
      <c r="Q45" s="79" t="s">
        <v>610</v>
      </c>
      <c r="R45" s="79"/>
      <c r="S45" s="79"/>
      <c r="T45" s="79"/>
      <c r="U45" s="79"/>
      <c r="V45" s="82" t="s">
        <v>859</v>
      </c>
      <c r="W45" s="81">
        <v>43453.37877314815</v>
      </c>
      <c r="X45" s="82" t="s">
        <v>1184</v>
      </c>
      <c r="Y45" s="79"/>
      <c r="Z45" s="79"/>
      <c r="AA45" s="85" t="s">
        <v>1571</v>
      </c>
      <c r="AB45" s="79"/>
      <c r="AC45" s="79" t="b">
        <v>0</v>
      </c>
      <c r="AD45" s="79">
        <v>0</v>
      </c>
      <c r="AE45" s="85" t="s">
        <v>1953</v>
      </c>
      <c r="AF45" s="79" t="b">
        <v>0</v>
      </c>
      <c r="AG45" s="79" t="s">
        <v>1996</v>
      </c>
      <c r="AH45" s="79"/>
      <c r="AI45" s="85" t="s">
        <v>1953</v>
      </c>
      <c r="AJ45" s="79" t="b">
        <v>0</v>
      </c>
      <c r="AK45" s="79">
        <v>116</v>
      </c>
      <c r="AL45" s="85" t="s">
        <v>1719</v>
      </c>
      <c r="AM45" s="79" t="s">
        <v>2010</v>
      </c>
      <c r="AN45" s="79" t="b">
        <v>0</v>
      </c>
      <c r="AO45" s="85" t="s">
        <v>1719</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1</v>
      </c>
      <c r="BG45" s="49">
        <v>3.8461538461538463</v>
      </c>
      <c r="BH45" s="48">
        <v>1</v>
      </c>
      <c r="BI45" s="49">
        <v>3.8461538461538463</v>
      </c>
      <c r="BJ45" s="48">
        <v>25</v>
      </c>
      <c r="BK45" s="49">
        <v>96.15384615384616</v>
      </c>
      <c r="BL45" s="48">
        <v>26</v>
      </c>
    </row>
    <row r="46" spans="1:64" ht="15">
      <c r="A46" s="64" t="s">
        <v>246</v>
      </c>
      <c r="B46" s="64" t="s">
        <v>391</v>
      </c>
      <c r="C46" s="65" t="s">
        <v>5495</v>
      </c>
      <c r="D46" s="66">
        <v>3</v>
      </c>
      <c r="E46" s="67" t="s">
        <v>132</v>
      </c>
      <c r="F46" s="68">
        <v>35</v>
      </c>
      <c r="G46" s="65"/>
      <c r="H46" s="69"/>
      <c r="I46" s="70"/>
      <c r="J46" s="70"/>
      <c r="K46" s="34" t="s">
        <v>65</v>
      </c>
      <c r="L46" s="77">
        <v>46</v>
      </c>
      <c r="M46" s="77"/>
      <c r="N46" s="72"/>
      <c r="O46" s="79" t="s">
        <v>600</v>
      </c>
      <c r="P46" s="81">
        <v>43453.37880787037</v>
      </c>
      <c r="Q46" s="79" t="s">
        <v>610</v>
      </c>
      <c r="R46" s="79"/>
      <c r="S46" s="79"/>
      <c r="T46" s="79"/>
      <c r="U46" s="79"/>
      <c r="V46" s="82" t="s">
        <v>860</v>
      </c>
      <c r="W46" s="81">
        <v>43453.37880787037</v>
      </c>
      <c r="X46" s="82" t="s">
        <v>1185</v>
      </c>
      <c r="Y46" s="79"/>
      <c r="Z46" s="79"/>
      <c r="AA46" s="85" t="s">
        <v>1572</v>
      </c>
      <c r="AB46" s="79"/>
      <c r="AC46" s="79" t="b">
        <v>0</v>
      </c>
      <c r="AD46" s="79">
        <v>0</v>
      </c>
      <c r="AE46" s="85" t="s">
        <v>1953</v>
      </c>
      <c r="AF46" s="79" t="b">
        <v>0</v>
      </c>
      <c r="AG46" s="79" t="s">
        <v>1996</v>
      </c>
      <c r="AH46" s="79"/>
      <c r="AI46" s="85" t="s">
        <v>1953</v>
      </c>
      <c r="AJ46" s="79" t="b">
        <v>0</v>
      </c>
      <c r="AK46" s="79">
        <v>116</v>
      </c>
      <c r="AL46" s="85" t="s">
        <v>1719</v>
      </c>
      <c r="AM46" s="79" t="s">
        <v>2010</v>
      </c>
      <c r="AN46" s="79" t="b">
        <v>0</v>
      </c>
      <c r="AO46" s="85" t="s">
        <v>1719</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1</v>
      </c>
      <c r="BG46" s="49">
        <v>3.8461538461538463</v>
      </c>
      <c r="BH46" s="48">
        <v>1</v>
      </c>
      <c r="BI46" s="49">
        <v>3.8461538461538463</v>
      </c>
      <c r="BJ46" s="48">
        <v>25</v>
      </c>
      <c r="BK46" s="49">
        <v>96.15384615384616</v>
      </c>
      <c r="BL46" s="48">
        <v>26</v>
      </c>
    </row>
    <row r="47" spans="1:64" ht="15">
      <c r="A47" s="64" t="s">
        <v>247</v>
      </c>
      <c r="B47" s="64" t="s">
        <v>391</v>
      </c>
      <c r="C47" s="65" t="s">
        <v>5495</v>
      </c>
      <c r="D47" s="66">
        <v>3</v>
      </c>
      <c r="E47" s="67" t="s">
        <v>132</v>
      </c>
      <c r="F47" s="68">
        <v>35</v>
      </c>
      <c r="G47" s="65"/>
      <c r="H47" s="69"/>
      <c r="I47" s="70"/>
      <c r="J47" s="70"/>
      <c r="K47" s="34" t="s">
        <v>65</v>
      </c>
      <c r="L47" s="77">
        <v>47</v>
      </c>
      <c r="M47" s="77"/>
      <c r="N47" s="72"/>
      <c r="O47" s="79" t="s">
        <v>600</v>
      </c>
      <c r="P47" s="81">
        <v>43453.38130787037</v>
      </c>
      <c r="Q47" s="79" t="s">
        <v>610</v>
      </c>
      <c r="R47" s="79"/>
      <c r="S47" s="79"/>
      <c r="T47" s="79"/>
      <c r="U47" s="79"/>
      <c r="V47" s="82" t="s">
        <v>861</v>
      </c>
      <c r="W47" s="81">
        <v>43453.38130787037</v>
      </c>
      <c r="X47" s="82" t="s">
        <v>1186</v>
      </c>
      <c r="Y47" s="79"/>
      <c r="Z47" s="79"/>
      <c r="AA47" s="85" t="s">
        <v>1573</v>
      </c>
      <c r="AB47" s="79"/>
      <c r="AC47" s="79" t="b">
        <v>0</v>
      </c>
      <c r="AD47" s="79">
        <v>0</v>
      </c>
      <c r="AE47" s="85" t="s">
        <v>1953</v>
      </c>
      <c r="AF47" s="79" t="b">
        <v>0</v>
      </c>
      <c r="AG47" s="79" t="s">
        <v>1996</v>
      </c>
      <c r="AH47" s="79"/>
      <c r="AI47" s="85" t="s">
        <v>1953</v>
      </c>
      <c r="AJ47" s="79" t="b">
        <v>0</v>
      </c>
      <c r="AK47" s="79">
        <v>116</v>
      </c>
      <c r="AL47" s="85" t="s">
        <v>1719</v>
      </c>
      <c r="AM47" s="79" t="s">
        <v>2008</v>
      </c>
      <c r="AN47" s="79" t="b">
        <v>0</v>
      </c>
      <c r="AO47" s="85" t="s">
        <v>1719</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1</v>
      </c>
      <c r="BG47" s="49">
        <v>3.8461538461538463</v>
      </c>
      <c r="BH47" s="48">
        <v>1</v>
      </c>
      <c r="BI47" s="49">
        <v>3.8461538461538463</v>
      </c>
      <c r="BJ47" s="48">
        <v>25</v>
      </c>
      <c r="BK47" s="49">
        <v>96.15384615384616</v>
      </c>
      <c r="BL47" s="48">
        <v>26</v>
      </c>
    </row>
    <row r="48" spans="1:64" ht="15">
      <c r="A48" s="64" t="s">
        <v>248</v>
      </c>
      <c r="B48" s="64" t="s">
        <v>391</v>
      </c>
      <c r="C48" s="65" t="s">
        <v>5495</v>
      </c>
      <c r="D48" s="66">
        <v>3</v>
      </c>
      <c r="E48" s="67" t="s">
        <v>132</v>
      </c>
      <c r="F48" s="68">
        <v>35</v>
      </c>
      <c r="G48" s="65"/>
      <c r="H48" s="69"/>
      <c r="I48" s="70"/>
      <c r="J48" s="70"/>
      <c r="K48" s="34" t="s">
        <v>65</v>
      </c>
      <c r="L48" s="77">
        <v>48</v>
      </c>
      <c r="M48" s="77"/>
      <c r="N48" s="72"/>
      <c r="O48" s="79" t="s">
        <v>600</v>
      </c>
      <c r="P48" s="81">
        <v>43453.38496527778</v>
      </c>
      <c r="Q48" s="79" t="s">
        <v>610</v>
      </c>
      <c r="R48" s="79"/>
      <c r="S48" s="79"/>
      <c r="T48" s="79"/>
      <c r="U48" s="79"/>
      <c r="V48" s="82" t="s">
        <v>862</v>
      </c>
      <c r="W48" s="81">
        <v>43453.38496527778</v>
      </c>
      <c r="X48" s="82" t="s">
        <v>1187</v>
      </c>
      <c r="Y48" s="79"/>
      <c r="Z48" s="79"/>
      <c r="AA48" s="85" t="s">
        <v>1574</v>
      </c>
      <c r="AB48" s="79"/>
      <c r="AC48" s="79" t="b">
        <v>0</v>
      </c>
      <c r="AD48" s="79">
        <v>0</v>
      </c>
      <c r="AE48" s="85" t="s">
        <v>1953</v>
      </c>
      <c r="AF48" s="79" t="b">
        <v>0</v>
      </c>
      <c r="AG48" s="79" t="s">
        <v>1996</v>
      </c>
      <c r="AH48" s="79"/>
      <c r="AI48" s="85" t="s">
        <v>1953</v>
      </c>
      <c r="AJ48" s="79" t="b">
        <v>0</v>
      </c>
      <c r="AK48" s="79">
        <v>116</v>
      </c>
      <c r="AL48" s="85" t="s">
        <v>1719</v>
      </c>
      <c r="AM48" s="79" t="s">
        <v>2008</v>
      </c>
      <c r="AN48" s="79" t="b">
        <v>0</v>
      </c>
      <c r="AO48" s="85" t="s">
        <v>1719</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1</v>
      </c>
      <c r="BG48" s="49">
        <v>3.8461538461538463</v>
      </c>
      <c r="BH48" s="48">
        <v>1</v>
      </c>
      <c r="BI48" s="49">
        <v>3.8461538461538463</v>
      </c>
      <c r="BJ48" s="48">
        <v>25</v>
      </c>
      <c r="BK48" s="49">
        <v>96.15384615384616</v>
      </c>
      <c r="BL48" s="48">
        <v>26</v>
      </c>
    </row>
    <row r="49" spans="1:64" ht="15">
      <c r="A49" s="64" t="s">
        <v>249</v>
      </c>
      <c r="B49" s="64" t="s">
        <v>391</v>
      </c>
      <c r="C49" s="65" t="s">
        <v>5495</v>
      </c>
      <c r="D49" s="66">
        <v>3</v>
      </c>
      <c r="E49" s="67" t="s">
        <v>132</v>
      </c>
      <c r="F49" s="68">
        <v>35</v>
      </c>
      <c r="G49" s="65"/>
      <c r="H49" s="69"/>
      <c r="I49" s="70"/>
      <c r="J49" s="70"/>
      <c r="K49" s="34" t="s">
        <v>65</v>
      </c>
      <c r="L49" s="77">
        <v>49</v>
      </c>
      <c r="M49" s="77"/>
      <c r="N49" s="72"/>
      <c r="O49" s="79" t="s">
        <v>600</v>
      </c>
      <c r="P49" s="81">
        <v>43453.38947916667</v>
      </c>
      <c r="Q49" s="79" t="s">
        <v>610</v>
      </c>
      <c r="R49" s="79"/>
      <c r="S49" s="79"/>
      <c r="T49" s="79"/>
      <c r="U49" s="79"/>
      <c r="V49" s="82" t="s">
        <v>863</v>
      </c>
      <c r="W49" s="81">
        <v>43453.38947916667</v>
      </c>
      <c r="X49" s="82" t="s">
        <v>1188</v>
      </c>
      <c r="Y49" s="79"/>
      <c r="Z49" s="79"/>
      <c r="AA49" s="85" t="s">
        <v>1575</v>
      </c>
      <c r="AB49" s="79"/>
      <c r="AC49" s="79" t="b">
        <v>0</v>
      </c>
      <c r="AD49" s="79">
        <v>0</v>
      </c>
      <c r="AE49" s="85" t="s">
        <v>1953</v>
      </c>
      <c r="AF49" s="79" t="b">
        <v>0</v>
      </c>
      <c r="AG49" s="79" t="s">
        <v>1996</v>
      </c>
      <c r="AH49" s="79"/>
      <c r="AI49" s="85" t="s">
        <v>1953</v>
      </c>
      <c r="AJ49" s="79" t="b">
        <v>0</v>
      </c>
      <c r="AK49" s="79">
        <v>116</v>
      </c>
      <c r="AL49" s="85" t="s">
        <v>1719</v>
      </c>
      <c r="AM49" s="79" t="s">
        <v>2008</v>
      </c>
      <c r="AN49" s="79" t="b">
        <v>0</v>
      </c>
      <c r="AO49" s="85" t="s">
        <v>1719</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1</v>
      </c>
      <c r="BG49" s="49">
        <v>3.8461538461538463</v>
      </c>
      <c r="BH49" s="48">
        <v>1</v>
      </c>
      <c r="BI49" s="49">
        <v>3.8461538461538463</v>
      </c>
      <c r="BJ49" s="48">
        <v>25</v>
      </c>
      <c r="BK49" s="49">
        <v>96.15384615384616</v>
      </c>
      <c r="BL49" s="48">
        <v>26</v>
      </c>
    </row>
    <row r="50" spans="1:64" ht="15">
      <c r="A50" s="64" t="s">
        <v>250</v>
      </c>
      <c r="B50" s="64" t="s">
        <v>391</v>
      </c>
      <c r="C50" s="65" t="s">
        <v>5495</v>
      </c>
      <c r="D50" s="66">
        <v>3</v>
      </c>
      <c r="E50" s="67" t="s">
        <v>132</v>
      </c>
      <c r="F50" s="68">
        <v>35</v>
      </c>
      <c r="G50" s="65"/>
      <c r="H50" s="69"/>
      <c r="I50" s="70"/>
      <c r="J50" s="70"/>
      <c r="K50" s="34" t="s">
        <v>65</v>
      </c>
      <c r="L50" s="77">
        <v>50</v>
      </c>
      <c r="M50" s="77"/>
      <c r="N50" s="72"/>
      <c r="O50" s="79" t="s">
        <v>600</v>
      </c>
      <c r="P50" s="81">
        <v>43453.39696759259</v>
      </c>
      <c r="Q50" s="79" t="s">
        <v>610</v>
      </c>
      <c r="R50" s="79"/>
      <c r="S50" s="79"/>
      <c r="T50" s="79"/>
      <c r="U50" s="79"/>
      <c r="V50" s="82" t="s">
        <v>864</v>
      </c>
      <c r="W50" s="81">
        <v>43453.39696759259</v>
      </c>
      <c r="X50" s="82" t="s">
        <v>1189</v>
      </c>
      <c r="Y50" s="79"/>
      <c r="Z50" s="79"/>
      <c r="AA50" s="85" t="s">
        <v>1576</v>
      </c>
      <c r="AB50" s="79"/>
      <c r="AC50" s="79" t="b">
        <v>0</v>
      </c>
      <c r="AD50" s="79">
        <v>0</v>
      </c>
      <c r="AE50" s="85" t="s">
        <v>1953</v>
      </c>
      <c r="AF50" s="79" t="b">
        <v>0</v>
      </c>
      <c r="AG50" s="79" t="s">
        <v>1996</v>
      </c>
      <c r="AH50" s="79"/>
      <c r="AI50" s="85" t="s">
        <v>1953</v>
      </c>
      <c r="AJ50" s="79" t="b">
        <v>0</v>
      </c>
      <c r="AK50" s="79">
        <v>116</v>
      </c>
      <c r="AL50" s="85" t="s">
        <v>1719</v>
      </c>
      <c r="AM50" s="79" t="s">
        <v>2010</v>
      </c>
      <c r="AN50" s="79" t="b">
        <v>0</v>
      </c>
      <c r="AO50" s="85" t="s">
        <v>1719</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1</v>
      </c>
      <c r="BG50" s="49">
        <v>3.8461538461538463</v>
      </c>
      <c r="BH50" s="48">
        <v>1</v>
      </c>
      <c r="BI50" s="49">
        <v>3.8461538461538463</v>
      </c>
      <c r="BJ50" s="48">
        <v>25</v>
      </c>
      <c r="BK50" s="49">
        <v>96.15384615384616</v>
      </c>
      <c r="BL50" s="48">
        <v>26</v>
      </c>
    </row>
    <row r="51" spans="1:64" ht="15">
      <c r="A51" s="64" t="s">
        <v>251</v>
      </c>
      <c r="B51" s="64" t="s">
        <v>391</v>
      </c>
      <c r="C51" s="65" t="s">
        <v>5495</v>
      </c>
      <c r="D51" s="66">
        <v>3</v>
      </c>
      <c r="E51" s="67" t="s">
        <v>132</v>
      </c>
      <c r="F51" s="68">
        <v>35</v>
      </c>
      <c r="G51" s="65"/>
      <c r="H51" s="69"/>
      <c r="I51" s="70"/>
      <c r="J51" s="70"/>
      <c r="K51" s="34" t="s">
        <v>65</v>
      </c>
      <c r="L51" s="77">
        <v>51</v>
      </c>
      <c r="M51" s="77"/>
      <c r="N51" s="72"/>
      <c r="O51" s="79" t="s">
        <v>600</v>
      </c>
      <c r="P51" s="81">
        <v>43453.397893518515</v>
      </c>
      <c r="Q51" s="79" t="s">
        <v>610</v>
      </c>
      <c r="R51" s="79"/>
      <c r="S51" s="79"/>
      <c r="T51" s="79"/>
      <c r="U51" s="79"/>
      <c r="V51" s="82" t="s">
        <v>865</v>
      </c>
      <c r="W51" s="81">
        <v>43453.397893518515</v>
      </c>
      <c r="X51" s="82" t="s">
        <v>1190</v>
      </c>
      <c r="Y51" s="79"/>
      <c r="Z51" s="79"/>
      <c r="AA51" s="85" t="s">
        <v>1577</v>
      </c>
      <c r="AB51" s="79"/>
      <c r="AC51" s="79" t="b">
        <v>0</v>
      </c>
      <c r="AD51" s="79">
        <v>0</v>
      </c>
      <c r="AE51" s="85" t="s">
        <v>1953</v>
      </c>
      <c r="AF51" s="79" t="b">
        <v>0</v>
      </c>
      <c r="AG51" s="79" t="s">
        <v>1996</v>
      </c>
      <c r="AH51" s="79"/>
      <c r="AI51" s="85" t="s">
        <v>1953</v>
      </c>
      <c r="AJ51" s="79" t="b">
        <v>0</v>
      </c>
      <c r="AK51" s="79">
        <v>116</v>
      </c>
      <c r="AL51" s="85" t="s">
        <v>1719</v>
      </c>
      <c r="AM51" s="79" t="s">
        <v>2008</v>
      </c>
      <c r="AN51" s="79" t="b">
        <v>0</v>
      </c>
      <c r="AO51" s="85" t="s">
        <v>1719</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1</v>
      </c>
      <c r="BG51" s="49">
        <v>3.8461538461538463</v>
      </c>
      <c r="BH51" s="48">
        <v>1</v>
      </c>
      <c r="BI51" s="49">
        <v>3.8461538461538463</v>
      </c>
      <c r="BJ51" s="48">
        <v>25</v>
      </c>
      <c r="BK51" s="49">
        <v>96.15384615384616</v>
      </c>
      <c r="BL51" s="48">
        <v>26</v>
      </c>
    </row>
    <row r="52" spans="1:64" ht="15">
      <c r="A52" s="64" t="s">
        <v>252</v>
      </c>
      <c r="B52" s="64" t="s">
        <v>391</v>
      </c>
      <c r="C52" s="65" t="s">
        <v>5495</v>
      </c>
      <c r="D52" s="66">
        <v>3</v>
      </c>
      <c r="E52" s="67" t="s">
        <v>132</v>
      </c>
      <c r="F52" s="68">
        <v>35</v>
      </c>
      <c r="G52" s="65"/>
      <c r="H52" s="69"/>
      <c r="I52" s="70"/>
      <c r="J52" s="70"/>
      <c r="K52" s="34" t="s">
        <v>65</v>
      </c>
      <c r="L52" s="77">
        <v>52</v>
      </c>
      <c r="M52" s="77"/>
      <c r="N52" s="72"/>
      <c r="O52" s="79" t="s">
        <v>600</v>
      </c>
      <c r="P52" s="81">
        <v>43453.403125</v>
      </c>
      <c r="Q52" s="79" t="s">
        <v>610</v>
      </c>
      <c r="R52" s="79"/>
      <c r="S52" s="79"/>
      <c r="T52" s="79"/>
      <c r="U52" s="79"/>
      <c r="V52" s="82" t="s">
        <v>866</v>
      </c>
      <c r="W52" s="81">
        <v>43453.403125</v>
      </c>
      <c r="X52" s="82" t="s">
        <v>1191</v>
      </c>
      <c r="Y52" s="79"/>
      <c r="Z52" s="79"/>
      <c r="AA52" s="85" t="s">
        <v>1578</v>
      </c>
      <c r="AB52" s="79"/>
      <c r="AC52" s="79" t="b">
        <v>0</v>
      </c>
      <c r="AD52" s="79">
        <v>0</v>
      </c>
      <c r="AE52" s="85" t="s">
        <v>1953</v>
      </c>
      <c r="AF52" s="79" t="b">
        <v>0</v>
      </c>
      <c r="AG52" s="79" t="s">
        <v>1996</v>
      </c>
      <c r="AH52" s="79"/>
      <c r="AI52" s="85" t="s">
        <v>1953</v>
      </c>
      <c r="AJ52" s="79" t="b">
        <v>0</v>
      </c>
      <c r="AK52" s="79">
        <v>116</v>
      </c>
      <c r="AL52" s="85" t="s">
        <v>1719</v>
      </c>
      <c r="AM52" s="79" t="s">
        <v>2010</v>
      </c>
      <c r="AN52" s="79" t="b">
        <v>0</v>
      </c>
      <c r="AO52" s="85" t="s">
        <v>1719</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1</v>
      </c>
      <c r="BG52" s="49">
        <v>3.8461538461538463</v>
      </c>
      <c r="BH52" s="48">
        <v>1</v>
      </c>
      <c r="BI52" s="49">
        <v>3.8461538461538463</v>
      </c>
      <c r="BJ52" s="48">
        <v>25</v>
      </c>
      <c r="BK52" s="49">
        <v>96.15384615384616</v>
      </c>
      <c r="BL52" s="48">
        <v>26</v>
      </c>
    </row>
    <row r="53" spans="1:64" ht="15">
      <c r="A53" s="64" t="s">
        <v>253</v>
      </c>
      <c r="B53" s="64" t="s">
        <v>391</v>
      </c>
      <c r="C53" s="65" t="s">
        <v>5495</v>
      </c>
      <c r="D53" s="66">
        <v>3</v>
      </c>
      <c r="E53" s="67" t="s">
        <v>132</v>
      </c>
      <c r="F53" s="68">
        <v>35</v>
      </c>
      <c r="G53" s="65"/>
      <c r="H53" s="69"/>
      <c r="I53" s="70"/>
      <c r="J53" s="70"/>
      <c r="K53" s="34" t="s">
        <v>65</v>
      </c>
      <c r="L53" s="77">
        <v>53</v>
      </c>
      <c r="M53" s="77"/>
      <c r="N53" s="72"/>
      <c r="O53" s="79" t="s">
        <v>600</v>
      </c>
      <c r="P53" s="81">
        <v>43453.40422453704</v>
      </c>
      <c r="Q53" s="79" t="s">
        <v>610</v>
      </c>
      <c r="R53" s="79"/>
      <c r="S53" s="79"/>
      <c r="T53" s="79"/>
      <c r="U53" s="79"/>
      <c r="V53" s="82" t="s">
        <v>867</v>
      </c>
      <c r="W53" s="81">
        <v>43453.40422453704</v>
      </c>
      <c r="X53" s="82" t="s">
        <v>1192</v>
      </c>
      <c r="Y53" s="79"/>
      <c r="Z53" s="79"/>
      <c r="AA53" s="85" t="s">
        <v>1579</v>
      </c>
      <c r="AB53" s="79"/>
      <c r="AC53" s="79" t="b">
        <v>0</v>
      </c>
      <c r="AD53" s="79">
        <v>0</v>
      </c>
      <c r="AE53" s="85" t="s">
        <v>1953</v>
      </c>
      <c r="AF53" s="79" t="b">
        <v>0</v>
      </c>
      <c r="AG53" s="79" t="s">
        <v>1996</v>
      </c>
      <c r="AH53" s="79"/>
      <c r="AI53" s="85" t="s">
        <v>1953</v>
      </c>
      <c r="AJ53" s="79" t="b">
        <v>0</v>
      </c>
      <c r="AK53" s="79">
        <v>116</v>
      </c>
      <c r="AL53" s="85" t="s">
        <v>1719</v>
      </c>
      <c r="AM53" s="79" t="s">
        <v>2007</v>
      </c>
      <c r="AN53" s="79" t="b">
        <v>0</v>
      </c>
      <c r="AO53" s="85" t="s">
        <v>1719</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1</v>
      </c>
      <c r="BG53" s="49">
        <v>3.8461538461538463</v>
      </c>
      <c r="BH53" s="48">
        <v>1</v>
      </c>
      <c r="BI53" s="49">
        <v>3.8461538461538463</v>
      </c>
      <c r="BJ53" s="48">
        <v>25</v>
      </c>
      <c r="BK53" s="49">
        <v>96.15384615384616</v>
      </c>
      <c r="BL53" s="48">
        <v>26</v>
      </c>
    </row>
    <row r="54" spans="1:64" ht="15">
      <c r="A54" s="64" t="s">
        <v>254</v>
      </c>
      <c r="B54" s="64" t="s">
        <v>391</v>
      </c>
      <c r="C54" s="65" t="s">
        <v>5495</v>
      </c>
      <c r="D54" s="66">
        <v>3</v>
      </c>
      <c r="E54" s="67" t="s">
        <v>132</v>
      </c>
      <c r="F54" s="68">
        <v>35</v>
      </c>
      <c r="G54" s="65"/>
      <c r="H54" s="69"/>
      <c r="I54" s="70"/>
      <c r="J54" s="70"/>
      <c r="K54" s="34" t="s">
        <v>65</v>
      </c>
      <c r="L54" s="77">
        <v>54</v>
      </c>
      <c r="M54" s="77"/>
      <c r="N54" s="72"/>
      <c r="O54" s="79" t="s">
        <v>600</v>
      </c>
      <c r="P54" s="81">
        <v>43453.405173611114</v>
      </c>
      <c r="Q54" s="79" t="s">
        <v>610</v>
      </c>
      <c r="R54" s="79"/>
      <c r="S54" s="79"/>
      <c r="T54" s="79"/>
      <c r="U54" s="79"/>
      <c r="V54" s="82" t="s">
        <v>868</v>
      </c>
      <c r="W54" s="81">
        <v>43453.405173611114</v>
      </c>
      <c r="X54" s="82" t="s">
        <v>1193</v>
      </c>
      <c r="Y54" s="79"/>
      <c r="Z54" s="79"/>
      <c r="AA54" s="85" t="s">
        <v>1580</v>
      </c>
      <c r="AB54" s="79"/>
      <c r="AC54" s="79" t="b">
        <v>0</v>
      </c>
      <c r="AD54" s="79">
        <v>0</v>
      </c>
      <c r="AE54" s="85" t="s">
        <v>1953</v>
      </c>
      <c r="AF54" s="79" t="b">
        <v>0</v>
      </c>
      <c r="AG54" s="79" t="s">
        <v>1996</v>
      </c>
      <c r="AH54" s="79"/>
      <c r="AI54" s="85" t="s">
        <v>1953</v>
      </c>
      <c r="AJ54" s="79" t="b">
        <v>0</v>
      </c>
      <c r="AK54" s="79">
        <v>116</v>
      </c>
      <c r="AL54" s="85" t="s">
        <v>1719</v>
      </c>
      <c r="AM54" s="79" t="s">
        <v>2010</v>
      </c>
      <c r="AN54" s="79" t="b">
        <v>0</v>
      </c>
      <c r="AO54" s="85" t="s">
        <v>1719</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1</v>
      </c>
      <c r="BG54" s="49">
        <v>3.8461538461538463</v>
      </c>
      <c r="BH54" s="48">
        <v>1</v>
      </c>
      <c r="BI54" s="49">
        <v>3.8461538461538463</v>
      </c>
      <c r="BJ54" s="48">
        <v>25</v>
      </c>
      <c r="BK54" s="49">
        <v>96.15384615384616</v>
      </c>
      <c r="BL54" s="48">
        <v>26</v>
      </c>
    </row>
    <row r="55" spans="1:64" ht="15">
      <c r="A55" s="64" t="s">
        <v>255</v>
      </c>
      <c r="B55" s="64" t="s">
        <v>391</v>
      </c>
      <c r="C55" s="65" t="s">
        <v>5495</v>
      </c>
      <c r="D55" s="66">
        <v>3</v>
      </c>
      <c r="E55" s="67" t="s">
        <v>132</v>
      </c>
      <c r="F55" s="68">
        <v>35</v>
      </c>
      <c r="G55" s="65"/>
      <c r="H55" s="69"/>
      <c r="I55" s="70"/>
      <c r="J55" s="70"/>
      <c r="K55" s="34" t="s">
        <v>65</v>
      </c>
      <c r="L55" s="77">
        <v>55</v>
      </c>
      <c r="M55" s="77"/>
      <c r="N55" s="72"/>
      <c r="O55" s="79" t="s">
        <v>600</v>
      </c>
      <c r="P55" s="81">
        <v>43453.409479166665</v>
      </c>
      <c r="Q55" s="79" t="s">
        <v>610</v>
      </c>
      <c r="R55" s="79"/>
      <c r="S55" s="79"/>
      <c r="T55" s="79"/>
      <c r="U55" s="79"/>
      <c r="V55" s="82" t="s">
        <v>869</v>
      </c>
      <c r="W55" s="81">
        <v>43453.409479166665</v>
      </c>
      <c r="X55" s="82" t="s">
        <v>1194</v>
      </c>
      <c r="Y55" s="79"/>
      <c r="Z55" s="79"/>
      <c r="AA55" s="85" t="s">
        <v>1581</v>
      </c>
      <c r="AB55" s="79"/>
      <c r="AC55" s="79" t="b">
        <v>0</v>
      </c>
      <c r="AD55" s="79">
        <v>0</v>
      </c>
      <c r="AE55" s="85" t="s">
        <v>1953</v>
      </c>
      <c r="AF55" s="79" t="b">
        <v>0</v>
      </c>
      <c r="AG55" s="79" t="s">
        <v>1996</v>
      </c>
      <c r="AH55" s="79"/>
      <c r="AI55" s="85" t="s">
        <v>1953</v>
      </c>
      <c r="AJ55" s="79" t="b">
        <v>0</v>
      </c>
      <c r="AK55" s="79">
        <v>116</v>
      </c>
      <c r="AL55" s="85" t="s">
        <v>1719</v>
      </c>
      <c r="AM55" s="79" t="s">
        <v>2008</v>
      </c>
      <c r="AN55" s="79" t="b">
        <v>0</v>
      </c>
      <c r="AO55" s="85" t="s">
        <v>1719</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1</v>
      </c>
      <c r="BG55" s="49">
        <v>3.8461538461538463</v>
      </c>
      <c r="BH55" s="48">
        <v>1</v>
      </c>
      <c r="BI55" s="49">
        <v>3.8461538461538463</v>
      </c>
      <c r="BJ55" s="48">
        <v>25</v>
      </c>
      <c r="BK55" s="49">
        <v>96.15384615384616</v>
      </c>
      <c r="BL55" s="48">
        <v>26</v>
      </c>
    </row>
    <row r="56" spans="1:64" ht="15">
      <c r="A56" s="64" t="s">
        <v>256</v>
      </c>
      <c r="B56" s="64" t="s">
        <v>391</v>
      </c>
      <c r="C56" s="65" t="s">
        <v>5495</v>
      </c>
      <c r="D56" s="66">
        <v>3</v>
      </c>
      <c r="E56" s="67" t="s">
        <v>132</v>
      </c>
      <c r="F56" s="68">
        <v>35</v>
      </c>
      <c r="G56" s="65"/>
      <c r="H56" s="69"/>
      <c r="I56" s="70"/>
      <c r="J56" s="70"/>
      <c r="K56" s="34" t="s">
        <v>65</v>
      </c>
      <c r="L56" s="77">
        <v>56</v>
      </c>
      <c r="M56" s="77"/>
      <c r="N56" s="72"/>
      <c r="O56" s="79" t="s">
        <v>600</v>
      </c>
      <c r="P56" s="81">
        <v>43453.41239583334</v>
      </c>
      <c r="Q56" s="79" t="s">
        <v>610</v>
      </c>
      <c r="R56" s="79"/>
      <c r="S56" s="79"/>
      <c r="T56" s="79"/>
      <c r="U56" s="79"/>
      <c r="V56" s="82" t="s">
        <v>870</v>
      </c>
      <c r="W56" s="81">
        <v>43453.41239583334</v>
      </c>
      <c r="X56" s="82" t="s">
        <v>1195</v>
      </c>
      <c r="Y56" s="79"/>
      <c r="Z56" s="79"/>
      <c r="AA56" s="85" t="s">
        <v>1582</v>
      </c>
      <c r="AB56" s="79"/>
      <c r="AC56" s="79" t="b">
        <v>0</v>
      </c>
      <c r="AD56" s="79">
        <v>0</v>
      </c>
      <c r="AE56" s="85" t="s">
        <v>1953</v>
      </c>
      <c r="AF56" s="79" t="b">
        <v>0</v>
      </c>
      <c r="AG56" s="79" t="s">
        <v>1996</v>
      </c>
      <c r="AH56" s="79"/>
      <c r="AI56" s="85" t="s">
        <v>1953</v>
      </c>
      <c r="AJ56" s="79" t="b">
        <v>0</v>
      </c>
      <c r="AK56" s="79">
        <v>116</v>
      </c>
      <c r="AL56" s="85" t="s">
        <v>1719</v>
      </c>
      <c r="AM56" s="79" t="s">
        <v>2006</v>
      </c>
      <c r="AN56" s="79" t="b">
        <v>0</v>
      </c>
      <c r="AO56" s="85" t="s">
        <v>1719</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1</v>
      </c>
      <c r="BG56" s="49">
        <v>3.8461538461538463</v>
      </c>
      <c r="BH56" s="48">
        <v>1</v>
      </c>
      <c r="BI56" s="49">
        <v>3.8461538461538463</v>
      </c>
      <c r="BJ56" s="48">
        <v>25</v>
      </c>
      <c r="BK56" s="49">
        <v>96.15384615384616</v>
      </c>
      <c r="BL56" s="48">
        <v>26</v>
      </c>
    </row>
    <row r="57" spans="1:64" ht="15">
      <c r="A57" s="64" t="s">
        <v>257</v>
      </c>
      <c r="B57" s="64" t="s">
        <v>391</v>
      </c>
      <c r="C57" s="65" t="s">
        <v>5495</v>
      </c>
      <c r="D57" s="66">
        <v>3</v>
      </c>
      <c r="E57" s="67" t="s">
        <v>132</v>
      </c>
      <c r="F57" s="68">
        <v>35</v>
      </c>
      <c r="G57" s="65"/>
      <c r="H57" s="69"/>
      <c r="I57" s="70"/>
      <c r="J57" s="70"/>
      <c r="K57" s="34" t="s">
        <v>65</v>
      </c>
      <c r="L57" s="77">
        <v>57</v>
      </c>
      <c r="M57" s="77"/>
      <c r="N57" s="72"/>
      <c r="O57" s="79" t="s">
        <v>600</v>
      </c>
      <c r="P57" s="81">
        <v>43453.41806712963</v>
      </c>
      <c r="Q57" s="79" t="s">
        <v>610</v>
      </c>
      <c r="R57" s="79"/>
      <c r="S57" s="79"/>
      <c r="T57" s="79"/>
      <c r="U57" s="79"/>
      <c r="V57" s="82" t="s">
        <v>871</v>
      </c>
      <c r="W57" s="81">
        <v>43453.41806712963</v>
      </c>
      <c r="X57" s="82" t="s">
        <v>1196</v>
      </c>
      <c r="Y57" s="79"/>
      <c r="Z57" s="79"/>
      <c r="AA57" s="85" t="s">
        <v>1583</v>
      </c>
      <c r="AB57" s="79"/>
      <c r="AC57" s="79" t="b">
        <v>0</v>
      </c>
      <c r="AD57" s="79">
        <v>0</v>
      </c>
      <c r="AE57" s="85" t="s">
        <v>1953</v>
      </c>
      <c r="AF57" s="79" t="b">
        <v>0</v>
      </c>
      <c r="AG57" s="79" t="s">
        <v>1996</v>
      </c>
      <c r="AH57" s="79"/>
      <c r="AI57" s="85" t="s">
        <v>1953</v>
      </c>
      <c r="AJ57" s="79" t="b">
        <v>0</v>
      </c>
      <c r="AK57" s="79">
        <v>116</v>
      </c>
      <c r="AL57" s="85" t="s">
        <v>1719</v>
      </c>
      <c r="AM57" s="79" t="s">
        <v>2010</v>
      </c>
      <c r="AN57" s="79" t="b">
        <v>0</v>
      </c>
      <c r="AO57" s="85" t="s">
        <v>1719</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1</v>
      </c>
      <c r="BG57" s="49">
        <v>3.8461538461538463</v>
      </c>
      <c r="BH57" s="48">
        <v>1</v>
      </c>
      <c r="BI57" s="49">
        <v>3.8461538461538463</v>
      </c>
      <c r="BJ57" s="48">
        <v>25</v>
      </c>
      <c r="BK57" s="49">
        <v>96.15384615384616</v>
      </c>
      <c r="BL57" s="48">
        <v>26</v>
      </c>
    </row>
    <row r="58" spans="1:64" ht="15">
      <c r="A58" s="64" t="s">
        <v>258</v>
      </c>
      <c r="B58" s="64" t="s">
        <v>391</v>
      </c>
      <c r="C58" s="65" t="s">
        <v>5495</v>
      </c>
      <c r="D58" s="66">
        <v>3</v>
      </c>
      <c r="E58" s="67" t="s">
        <v>132</v>
      </c>
      <c r="F58" s="68">
        <v>35</v>
      </c>
      <c r="G58" s="65"/>
      <c r="H58" s="69"/>
      <c r="I58" s="70"/>
      <c r="J58" s="70"/>
      <c r="K58" s="34" t="s">
        <v>65</v>
      </c>
      <c r="L58" s="77">
        <v>58</v>
      </c>
      <c r="M58" s="77"/>
      <c r="N58" s="72"/>
      <c r="O58" s="79" t="s">
        <v>600</v>
      </c>
      <c r="P58" s="81">
        <v>43453.42134259259</v>
      </c>
      <c r="Q58" s="79" t="s">
        <v>610</v>
      </c>
      <c r="R58" s="79"/>
      <c r="S58" s="79"/>
      <c r="T58" s="79"/>
      <c r="U58" s="79"/>
      <c r="V58" s="82" t="s">
        <v>872</v>
      </c>
      <c r="W58" s="81">
        <v>43453.42134259259</v>
      </c>
      <c r="X58" s="82" t="s">
        <v>1197</v>
      </c>
      <c r="Y58" s="79"/>
      <c r="Z58" s="79"/>
      <c r="AA58" s="85" t="s">
        <v>1584</v>
      </c>
      <c r="AB58" s="79"/>
      <c r="AC58" s="79" t="b">
        <v>0</v>
      </c>
      <c r="AD58" s="79">
        <v>0</v>
      </c>
      <c r="AE58" s="85" t="s">
        <v>1953</v>
      </c>
      <c r="AF58" s="79" t="b">
        <v>0</v>
      </c>
      <c r="AG58" s="79" t="s">
        <v>1996</v>
      </c>
      <c r="AH58" s="79"/>
      <c r="AI58" s="85" t="s">
        <v>1953</v>
      </c>
      <c r="AJ58" s="79" t="b">
        <v>0</v>
      </c>
      <c r="AK58" s="79">
        <v>116</v>
      </c>
      <c r="AL58" s="85" t="s">
        <v>1719</v>
      </c>
      <c r="AM58" s="79" t="s">
        <v>2011</v>
      </c>
      <c r="AN58" s="79" t="b">
        <v>0</v>
      </c>
      <c r="AO58" s="85" t="s">
        <v>1719</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1</v>
      </c>
      <c r="BG58" s="49">
        <v>3.8461538461538463</v>
      </c>
      <c r="BH58" s="48">
        <v>1</v>
      </c>
      <c r="BI58" s="49">
        <v>3.8461538461538463</v>
      </c>
      <c r="BJ58" s="48">
        <v>25</v>
      </c>
      <c r="BK58" s="49">
        <v>96.15384615384616</v>
      </c>
      <c r="BL58" s="48">
        <v>26</v>
      </c>
    </row>
    <row r="59" spans="1:64" ht="15">
      <c r="A59" s="64" t="s">
        <v>259</v>
      </c>
      <c r="B59" s="64" t="s">
        <v>391</v>
      </c>
      <c r="C59" s="65" t="s">
        <v>5495</v>
      </c>
      <c r="D59" s="66">
        <v>3</v>
      </c>
      <c r="E59" s="67" t="s">
        <v>132</v>
      </c>
      <c r="F59" s="68">
        <v>35</v>
      </c>
      <c r="G59" s="65"/>
      <c r="H59" s="69"/>
      <c r="I59" s="70"/>
      <c r="J59" s="70"/>
      <c r="K59" s="34" t="s">
        <v>65</v>
      </c>
      <c r="L59" s="77">
        <v>59</v>
      </c>
      <c r="M59" s="77"/>
      <c r="N59" s="72"/>
      <c r="O59" s="79" t="s">
        <v>600</v>
      </c>
      <c r="P59" s="81">
        <v>43453.42171296296</v>
      </c>
      <c r="Q59" s="79" t="s">
        <v>610</v>
      </c>
      <c r="R59" s="79"/>
      <c r="S59" s="79"/>
      <c r="T59" s="79"/>
      <c r="U59" s="79"/>
      <c r="V59" s="82" t="s">
        <v>873</v>
      </c>
      <c r="W59" s="81">
        <v>43453.42171296296</v>
      </c>
      <c r="X59" s="82" t="s">
        <v>1198</v>
      </c>
      <c r="Y59" s="79"/>
      <c r="Z59" s="79"/>
      <c r="AA59" s="85" t="s">
        <v>1585</v>
      </c>
      <c r="AB59" s="79"/>
      <c r="AC59" s="79" t="b">
        <v>0</v>
      </c>
      <c r="AD59" s="79">
        <v>0</v>
      </c>
      <c r="AE59" s="85" t="s">
        <v>1953</v>
      </c>
      <c r="AF59" s="79" t="b">
        <v>0</v>
      </c>
      <c r="AG59" s="79" t="s">
        <v>1996</v>
      </c>
      <c r="AH59" s="79"/>
      <c r="AI59" s="85" t="s">
        <v>1953</v>
      </c>
      <c r="AJ59" s="79" t="b">
        <v>0</v>
      </c>
      <c r="AK59" s="79">
        <v>116</v>
      </c>
      <c r="AL59" s="85" t="s">
        <v>1719</v>
      </c>
      <c r="AM59" s="79" t="s">
        <v>2008</v>
      </c>
      <c r="AN59" s="79" t="b">
        <v>0</v>
      </c>
      <c r="AO59" s="85" t="s">
        <v>1719</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1</v>
      </c>
      <c r="BG59" s="49">
        <v>3.8461538461538463</v>
      </c>
      <c r="BH59" s="48">
        <v>1</v>
      </c>
      <c r="BI59" s="49">
        <v>3.8461538461538463</v>
      </c>
      <c r="BJ59" s="48">
        <v>25</v>
      </c>
      <c r="BK59" s="49">
        <v>96.15384615384616</v>
      </c>
      <c r="BL59" s="48">
        <v>26</v>
      </c>
    </row>
    <row r="60" spans="1:64" ht="15">
      <c r="A60" s="64" t="s">
        <v>260</v>
      </c>
      <c r="B60" s="64" t="s">
        <v>391</v>
      </c>
      <c r="C60" s="65" t="s">
        <v>5495</v>
      </c>
      <c r="D60" s="66">
        <v>3</v>
      </c>
      <c r="E60" s="67" t="s">
        <v>132</v>
      </c>
      <c r="F60" s="68">
        <v>35</v>
      </c>
      <c r="G60" s="65"/>
      <c r="H60" s="69"/>
      <c r="I60" s="70"/>
      <c r="J60" s="70"/>
      <c r="K60" s="34" t="s">
        <v>65</v>
      </c>
      <c r="L60" s="77">
        <v>60</v>
      </c>
      <c r="M60" s="77"/>
      <c r="N60" s="72"/>
      <c r="O60" s="79" t="s">
        <v>600</v>
      </c>
      <c r="P60" s="81">
        <v>43453.42601851852</v>
      </c>
      <c r="Q60" s="79" t="s">
        <v>610</v>
      </c>
      <c r="R60" s="79"/>
      <c r="S60" s="79"/>
      <c r="T60" s="79"/>
      <c r="U60" s="79"/>
      <c r="V60" s="82" t="s">
        <v>874</v>
      </c>
      <c r="W60" s="81">
        <v>43453.42601851852</v>
      </c>
      <c r="X60" s="82" t="s">
        <v>1199</v>
      </c>
      <c r="Y60" s="79"/>
      <c r="Z60" s="79"/>
      <c r="AA60" s="85" t="s">
        <v>1586</v>
      </c>
      <c r="AB60" s="79"/>
      <c r="AC60" s="79" t="b">
        <v>0</v>
      </c>
      <c r="AD60" s="79">
        <v>0</v>
      </c>
      <c r="AE60" s="85" t="s">
        <v>1953</v>
      </c>
      <c r="AF60" s="79" t="b">
        <v>0</v>
      </c>
      <c r="AG60" s="79" t="s">
        <v>1996</v>
      </c>
      <c r="AH60" s="79"/>
      <c r="AI60" s="85" t="s">
        <v>1953</v>
      </c>
      <c r="AJ60" s="79" t="b">
        <v>0</v>
      </c>
      <c r="AK60" s="79">
        <v>116</v>
      </c>
      <c r="AL60" s="85" t="s">
        <v>1719</v>
      </c>
      <c r="AM60" s="79" t="s">
        <v>2008</v>
      </c>
      <c r="AN60" s="79" t="b">
        <v>0</v>
      </c>
      <c r="AO60" s="85" t="s">
        <v>1719</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1</v>
      </c>
      <c r="BG60" s="49">
        <v>3.8461538461538463</v>
      </c>
      <c r="BH60" s="48">
        <v>1</v>
      </c>
      <c r="BI60" s="49">
        <v>3.8461538461538463</v>
      </c>
      <c r="BJ60" s="48">
        <v>25</v>
      </c>
      <c r="BK60" s="49">
        <v>96.15384615384616</v>
      </c>
      <c r="BL60" s="48">
        <v>26</v>
      </c>
    </row>
    <row r="61" spans="1:64" ht="15">
      <c r="A61" s="64" t="s">
        <v>261</v>
      </c>
      <c r="B61" s="64" t="s">
        <v>391</v>
      </c>
      <c r="C61" s="65" t="s">
        <v>5495</v>
      </c>
      <c r="D61" s="66">
        <v>3</v>
      </c>
      <c r="E61" s="67" t="s">
        <v>132</v>
      </c>
      <c r="F61" s="68">
        <v>35</v>
      </c>
      <c r="G61" s="65"/>
      <c r="H61" s="69"/>
      <c r="I61" s="70"/>
      <c r="J61" s="70"/>
      <c r="K61" s="34" t="s">
        <v>65</v>
      </c>
      <c r="L61" s="77">
        <v>61</v>
      </c>
      <c r="M61" s="77"/>
      <c r="N61" s="72"/>
      <c r="O61" s="79" t="s">
        <v>600</v>
      </c>
      <c r="P61" s="81">
        <v>43453.42895833333</v>
      </c>
      <c r="Q61" s="79" t="s">
        <v>610</v>
      </c>
      <c r="R61" s="79"/>
      <c r="S61" s="79"/>
      <c r="T61" s="79"/>
      <c r="U61" s="79"/>
      <c r="V61" s="82" t="s">
        <v>875</v>
      </c>
      <c r="W61" s="81">
        <v>43453.42895833333</v>
      </c>
      <c r="X61" s="82" t="s">
        <v>1200</v>
      </c>
      <c r="Y61" s="79"/>
      <c r="Z61" s="79"/>
      <c r="AA61" s="85" t="s">
        <v>1587</v>
      </c>
      <c r="AB61" s="79"/>
      <c r="AC61" s="79" t="b">
        <v>0</v>
      </c>
      <c r="AD61" s="79">
        <v>0</v>
      </c>
      <c r="AE61" s="85" t="s">
        <v>1953</v>
      </c>
      <c r="AF61" s="79" t="b">
        <v>0</v>
      </c>
      <c r="AG61" s="79" t="s">
        <v>1996</v>
      </c>
      <c r="AH61" s="79"/>
      <c r="AI61" s="85" t="s">
        <v>1953</v>
      </c>
      <c r="AJ61" s="79" t="b">
        <v>0</v>
      </c>
      <c r="AK61" s="79">
        <v>116</v>
      </c>
      <c r="AL61" s="85" t="s">
        <v>1719</v>
      </c>
      <c r="AM61" s="79" t="s">
        <v>2012</v>
      </c>
      <c r="AN61" s="79" t="b">
        <v>0</v>
      </c>
      <c r="AO61" s="85" t="s">
        <v>1719</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1</v>
      </c>
      <c r="BG61" s="49">
        <v>3.8461538461538463</v>
      </c>
      <c r="BH61" s="48">
        <v>1</v>
      </c>
      <c r="BI61" s="49">
        <v>3.8461538461538463</v>
      </c>
      <c r="BJ61" s="48">
        <v>25</v>
      </c>
      <c r="BK61" s="49">
        <v>96.15384615384616</v>
      </c>
      <c r="BL61" s="48">
        <v>26</v>
      </c>
    </row>
    <row r="62" spans="1:64" ht="15">
      <c r="A62" s="64" t="s">
        <v>262</v>
      </c>
      <c r="B62" s="64" t="s">
        <v>391</v>
      </c>
      <c r="C62" s="65" t="s">
        <v>5495</v>
      </c>
      <c r="D62" s="66">
        <v>3</v>
      </c>
      <c r="E62" s="67" t="s">
        <v>132</v>
      </c>
      <c r="F62" s="68">
        <v>35</v>
      </c>
      <c r="G62" s="65"/>
      <c r="H62" s="69"/>
      <c r="I62" s="70"/>
      <c r="J62" s="70"/>
      <c r="K62" s="34" t="s">
        <v>65</v>
      </c>
      <c r="L62" s="77">
        <v>62</v>
      </c>
      <c r="M62" s="77"/>
      <c r="N62" s="72"/>
      <c r="O62" s="79" t="s">
        <v>600</v>
      </c>
      <c r="P62" s="81">
        <v>43453.42949074074</v>
      </c>
      <c r="Q62" s="79" t="s">
        <v>610</v>
      </c>
      <c r="R62" s="79"/>
      <c r="S62" s="79"/>
      <c r="T62" s="79"/>
      <c r="U62" s="79"/>
      <c r="V62" s="82" t="s">
        <v>876</v>
      </c>
      <c r="W62" s="81">
        <v>43453.42949074074</v>
      </c>
      <c r="X62" s="82" t="s">
        <v>1201</v>
      </c>
      <c r="Y62" s="79"/>
      <c r="Z62" s="79"/>
      <c r="AA62" s="85" t="s">
        <v>1588</v>
      </c>
      <c r="AB62" s="79"/>
      <c r="AC62" s="79" t="b">
        <v>0</v>
      </c>
      <c r="AD62" s="79">
        <v>0</v>
      </c>
      <c r="AE62" s="85" t="s">
        <v>1953</v>
      </c>
      <c r="AF62" s="79" t="b">
        <v>0</v>
      </c>
      <c r="AG62" s="79" t="s">
        <v>1996</v>
      </c>
      <c r="AH62" s="79"/>
      <c r="AI62" s="85" t="s">
        <v>1953</v>
      </c>
      <c r="AJ62" s="79" t="b">
        <v>0</v>
      </c>
      <c r="AK62" s="79">
        <v>116</v>
      </c>
      <c r="AL62" s="85" t="s">
        <v>1719</v>
      </c>
      <c r="AM62" s="79" t="s">
        <v>2010</v>
      </c>
      <c r="AN62" s="79" t="b">
        <v>0</v>
      </c>
      <c r="AO62" s="85" t="s">
        <v>1719</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1</v>
      </c>
      <c r="BG62" s="49">
        <v>3.8461538461538463</v>
      </c>
      <c r="BH62" s="48">
        <v>1</v>
      </c>
      <c r="BI62" s="49">
        <v>3.8461538461538463</v>
      </c>
      <c r="BJ62" s="48">
        <v>25</v>
      </c>
      <c r="BK62" s="49">
        <v>96.15384615384616</v>
      </c>
      <c r="BL62" s="48">
        <v>26</v>
      </c>
    </row>
    <row r="63" spans="1:64" ht="15">
      <c r="A63" s="64" t="s">
        <v>263</v>
      </c>
      <c r="B63" s="64" t="s">
        <v>391</v>
      </c>
      <c r="C63" s="65" t="s">
        <v>5495</v>
      </c>
      <c r="D63" s="66">
        <v>3</v>
      </c>
      <c r="E63" s="67" t="s">
        <v>132</v>
      </c>
      <c r="F63" s="68">
        <v>35</v>
      </c>
      <c r="G63" s="65"/>
      <c r="H63" s="69"/>
      <c r="I63" s="70"/>
      <c r="J63" s="70"/>
      <c r="K63" s="34" t="s">
        <v>65</v>
      </c>
      <c r="L63" s="77">
        <v>63</v>
      </c>
      <c r="M63" s="77"/>
      <c r="N63" s="72"/>
      <c r="O63" s="79" t="s">
        <v>600</v>
      </c>
      <c r="P63" s="81">
        <v>43453.42957175926</v>
      </c>
      <c r="Q63" s="79" t="s">
        <v>610</v>
      </c>
      <c r="R63" s="79"/>
      <c r="S63" s="79"/>
      <c r="T63" s="79"/>
      <c r="U63" s="79"/>
      <c r="V63" s="82" t="s">
        <v>877</v>
      </c>
      <c r="W63" s="81">
        <v>43453.42957175926</v>
      </c>
      <c r="X63" s="82" t="s">
        <v>1202</v>
      </c>
      <c r="Y63" s="79"/>
      <c r="Z63" s="79"/>
      <c r="AA63" s="85" t="s">
        <v>1589</v>
      </c>
      <c r="AB63" s="79"/>
      <c r="AC63" s="79" t="b">
        <v>0</v>
      </c>
      <c r="AD63" s="79">
        <v>0</v>
      </c>
      <c r="AE63" s="85" t="s">
        <v>1953</v>
      </c>
      <c r="AF63" s="79" t="b">
        <v>0</v>
      </c>
      <c r="AG63" s="79" t="s">
        <v>1996</v>
      </c>
      <c r="AH63" s="79"/>
      <c r="AI63" s="85" t="s">
        <v>1953</v>
      </c>
      <c r="AJ63" s="79" t="b">
        <v>0</v>
      </c>
      <c r="AK63" s="79">
        <v>116</v>
      </c>
      <c r="AL63" s="85" t="s">
        <v>1719</v>
      </c>
      <c r="AM63" s="79" t="s">
        <v>2008</v>
      </c>
      <c r="AN63" s="79" t="b">
        <v>0</v>
      </c>
      <c r="AO63" s="85" t="s">
        <v>1719</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1</v>
      </c>
      <c r="BG63" s="49">
        <v>3.8461538461538463</v>
      </c>
      <c r="BH63" s="48">
        <v>1</v>
      </c>
      <c r="BI63" s="49">
        <v>3.8461538461538463</v>
      </c>
      <c r="BJ63" s="48">
        <v>25</v>
      </c>
      <c r="BK63" s="49">
        <v>96.15384615384616</v>
      </c>
      <c r="BL63" s="48">
        <v>26</v>
      </c>
    </row>
    <row r="64" spans="1:64" ht="15">
      <c r="A64" s="64" t="s">
        <v>264</v>
      </c>
      <c r="B64" s="64" t="s">
        <v>391</v>
      </c>
      <c r="C64" s="65" t="s">
        <v>5495</v>
      </c>
      <c r="D64" s="66">
        <v>3</v>
      </c>
      <c r="E64" s="67" t="s">
        <v>132</v>
      </c>
      <c r="F64" s="68">
        <v>35</v>
      </c>
      <c r="G64" s="65"/>
      <c r="H64" s="69"/>
      <c r="I64" s="70"/>
      <c r="J64" s="70"/>
      <c r="K64" s="34" t="s">
        <v>65</v>
      </c>
      <c r="L64" s="77">
        <v>64</v>
      </c>
      <c r="M64" s="77"/>
      <c r="N64" s="72"/>
      <c r="O64" s="79" t="s">
        <v>600</v>
      </c>
      <c r="P64" s="81">
        <v>43453.43011574074</v>
      </c>
      <c r="Q64" s="79" t="s">
        <v>610</v>
      </c>
      <c r="R64" s="79"/>
      <c r="S64" s="79"/>
      <c r="T64" s="79"/>
      <c r="U64" s="79"/>
      <c r="V64" s="82" t="s">
        <v>878</v>
      </c>
      <c r="W64" s="81">
        <v>43453.43011574074</v>
      </c>
      <c r="X64" s="82" t="s">
        <v>1203</v>
      </c>
      <c r="Y64" s="79"/>
      <c r="Z64" s="79"/>
      <c r="AA64" s="85" t="s">
        <v>1590</v>
      </c>
      <c r="AB64" s="79"/>
      <c r="AC64" s="79" t="b">
        <v>0</v>
      </c>
      <c r="AD64" s="79">
        <v>0</v>
      </c>
      <c r="AE64" s="85" t="s">
        <v>1953</v>
      </c>
      <c r="AF64" s="79" t="b">
        <v>0</v>
      </c>
      <c r="AG64" s="79" t="s">
        <v>1996</v>
      </c>
      <c r="AH64" s="79"/>
      <c r="AI64" s="85" t="s">
        <v>1953</v>
      </c>
      <c r="AJ64" s="79" t="b">
        <v>0</v>
      </c>
      <c r="AK64" s="79">
        <v>116</v>
      </c>
      <c r="AL64" s="85" t="s">
        <v>1719</v>
      </c>
      <c r="AM64" s="79" t="s">
        <v>2007</v>
      </c>
      <c r="AN64" s="79" t="b">
        <v>0</v>
      </c>
      <c r="AO64" s="85" t="s">
        <v>1719</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1</v>
      </c>
      <c r="BG64" s="49">
        <v>3.8461538461538463</v>
      </c>
      <c r="BH64" s="48">
        <v>1</v>
      </c>
      <c r="BI64" s="49">
        <v>3.8461538461538463</v>
      </c>
      <c r="BJ64" s="48">
        <v>25</v>
      </c>
      <c r="BK64" s="49">
        <v>96.15384615384616</v>
      </c>
      <c r="BL64" s="48">
        <v>26</v>
      </c>
    </row>
    <row r="65" spans="1:64" ht="15">
      <c r="A65" s="64" t="s">
        <v>265</v>
      </c>
      <c r="B65" s="64" t="s">
        <v>391</v>
      </c>
      <c r="C65" s="65" t="s">
        <v>5495</v>
      </c>
      <c r="D65" s="66">
        <v>3</v>
      </c>
      <c r="E65" s="67" t="s">
        <v>132</v>
      </c>
      <c r="F65" s="68">
        <v>35</v>
      </c>
      <c r="G65" s="65"/>
      <c r="H65" s="69"/>
      <c r="I65" s="70"/>
      <c r="J65" s="70"/>
      <c r="K65" s="34" t="s">
        <v>65</v>
      </c>
      <c r="L65" s="77">
        <v>65</v>
      </c>
      <c r="M65" s="77"/>
      <c r="N65" s="72"/>
      <c r="O65" s="79" t="s">
        <v>600</v>
      </c>
      <c r="P65" s="81">
        <v>43453.43017361111</v>
      </c>
      <c r="Q65" s="79" t="s">
        <v>610</v>
      </c>
      <c r="R65" s="79"/>
      <c r="S65" s="79"/>
      <c r="T65" s="79"/>
      <c r="U65" s="79"/>
      <c r="V65" s="82" t="s">
        <v>879</v>
      </c>
      <c r="W65" s="81">
        <v>43453.43017361111</v>
      </c>
      <c r="X65" s="82" t="s">
        <v>1204</v>
      </c>
      <c r="Y65" s="79"/>
      <c r="Z65" s="79"/>
      <c r="AA65" s="85" t="s">
        <v>1591</v>
      </c>
      <c r="AB65" s="79"/>
      <c r="AC65" s="79" t="b">
        <v>0</v>
      </c>
      <c r="AD65" s="79">
        <v>0</v>
      </c>
      <c r="AE65" s="85" t="s">
        <v>1953</v>
      </c>
      <c r="AF65" s="79" t="b">
        <v>0</v>
      </c>
      <c r="AG65" s="79" t="s">
        <v>1996</v>
      </c>
      <c r="AH65" s="79"/>
      <c r="AI65" s="85" t="s">
        <v>1953</v>
      </c>
      <c r="AJ65" s="79" t="b">
        <v>0</v>
      </c>
      <c r="AK65" s="79">
        <v>116</v>
      </c>
      <c r="AL65" s="85" t="s">
        <v>1719</v>
      </c>
      <c r="AM65" s="79" t="s">
        <v>2008</v>
      </c>
      <c r="AN65" s="79" t="b">
        <v>0</v>
      </c>
      <c r="AO65" s="85" t="s">
        <v>1719</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1</v>
      </c>
      <c r="BG65" s="49">
        <v>3.8461538461538463</v>
      </c>
      <c r="BH65" s="48">
        <v>1</v>
      </c>
      <c r="BI65" s="49">
        <v>3.8461538461538463</v>
      </c>
      <c r="BJ65" s="48">
        <v>25</v>
      </c>
      <c r="BK65" s="49">
        <v>96.15384615384616</v>
      </c>
      <c r="BL65" s="48">
        <v>26</v>
      </c>
    </row>
    <row r="66" spans="1:64" ht="15">
      <c r="A66" s="64" t="s">
        <v>266</v>
      </c>
      <c r="B66" s="64" t="s">
        <v>391</v>
      </c>
      <c r="C66" s="65" t="s">
        <v>5495</v>
      </c>
      <c r="D66" s="66">
        <v>3</v>
      </c>
      <c r="E66" s="67" t="s">
        <v>132</v>
      </c>
      <c r="F66" s="68">
        <v>35</v>
      </c>
      <c r="G66" s="65"/>
      <c r="H66" s="69"/>
      <c r="I66" s="70"/>
      <c r="J66" s="70"/>
      <c r="K66" s="34" t="s">
        <v>65</v>
      </c>
      <c r="L66" s="77">
        <v>66</v>
      </c>
      <c r="M66" s="77"/>
      <c r="N66" s="72"/>
      <c r="O66" s="79" t="s">
        <v>600</v>
      </c>
      <c r="P66" s="81">
        <v>43453.43032407408</v>
      </c>
      <c r="Q66" s="79" t="s">
        <v>610</v>
      </c>
      <c r="R66" s="79"/>
      <c r="S66" s="79"/>
      <c r="T66" s="79"/>
      <c r="U66" s="79"/>
      <c r="V66" s="82" t="s">
        <v>880</v>
      </c>
      <c r="W66" s="81">
        <v>43453.43032407408</v>
      </c>
      <c r="X66" s="82" t="s">
        <v>1205</v>
      </c>
      <c r="Y66" s="79"/>
      <c r="Z66" s="79"/>
      <c r="AA66" s="85" t="s">
        <v>1592</v>
      </c>
      <c r="AB66" s="79"/>
      <c r="AC66" s="79" t="b">
        <v>0</v>
      </c>
      <c r="AD66" s="79">
        <v>0</v>
      </c>
      <c r="AE66" s="85" t="s">
        <v>1953</v>
      </c>
      <c r="AF66" s="79" t="b">
        <v>0</v>
      </c>
      <c r="AG66" s="79" t="s">
        <v>1996</v>
      </c>
      <c r="AH66" s="79"/>
      <c r="AI66" s="85" t="s">
        <v>1953</v>
      </c>
      <c r="AJ66" s="79" t="b">
        <v>0</v>
      </c>
      <c r="AK66" s="79">
        <v>116</v>
      </c>
      <c r="AL66" s="85" t="s">
        <v>1719</v>
      </c>
      <c r="AM66" s="79" t="s">
        <v>2008</v>
      </c>
      <c r="AN66" s="79" t="b">
        <v>0</v>
      </c>
      <c r="AO66" s="85" t="s">
        <v>1719</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1</v>
      </c>
      <c r="BG66" s="49">
        <v>3.8461538461538463</v>
      </c>
      <c r="BH66" s="48">
        <v>1</v>
      </c>
      <c r="BI66" s="49">
        <v>3.8461538461538463</v>
      </c>
      <c r="BJ66" s="48">
        <v>25</v>
      </c>
      <c r="BK66" s="49">
        <v>96.15384615384616</v>
      </c>
      <c r="BL66" s="48">
        <v>26</v>
      </c>
    </row>
    <row r="67" spans="1:64" ht="15">
      <c r="A67" s="64" t="s">
        <v>267</v>
      </c>
      <c r="B67" s="64" t="s">
        <v>391</v>
      </c>
      <c r="C67" s="65" t="s">
        <v>5495</v>
      </c>
      <c r="D67" s="66">
        <v>3</v>
      </c>
      <c r="E67" s="67" t="s">
        <v>132</v>
      </c>
      <c r="F67" s="68">
        <v>35</v>
      </c>
      <c r="G67" s="65"/>
      <c r="H67" s="69"/>
      <c r="I67" s="70"/>
      <c r="J67" s="70"/>
      <c r="K67" s="34" t="s">
        <v>65</v>
      </c>
      <c r="L67" s="77">
        <v>67</v>
      </c>
      <c r="M67" s="77"/>
      <c r="N67" s="72"/>
      <c r="O67" s="79" t="s">
        <v>600</v>
      </c>
      <c r="P67" s="81">
        <v>43453.43037037037</v>
      </c>
      <c r="Q67" s="79" t="s">
        <v>610</v>
      </c>
      <c r="R67" s="79"/>
      <c r="S67" s="79"/>
      <c r="T67" s="79"/>
      <c r="U67" s="79"/>
      <c r="V67" s="82" t="s">
        <v>881</v>
      </c>
      <c r="W67" s="81">
        <v>43453.43037037037</v>
      </c>
      <c r="X67" s="82" t="s">
        <v>1206</v>
      </c>
      <c r="Y67" s="79"/>
      <c r="Z67" s="79"/>
      <c r="AA67" s="85" t="s">
        <v>1593</v>
      </c>
      <c r="AB67" s="79"/>
      <c r="AC67" s="79" t="b">
        <v>0</v>
      </c>
      <c r="AD67" s="79">
        <v>0</v>
      </c>
      <c r="AE67" s="85" t="s">
        <v>1953</v>
      </c>
      <c r="AF67" s="79" t="b">
        <v>0</v>
      </c>
      <c r="AG67" s="79" t="s">
        <v>1996</v>
      </c>
      <c r="AH67" s="79"/>
      <c r="AI67" s="85" t="s">
        <v>1953</v>
      </c>
      <c r="AJ67" s="79" t="b">
        <v>0</v>
      </c>
      <c r="AK67" s="79">
        <v>116</v>
      </c>
      <c r="AL67" s="85" t="s">
        <v>1719</v>
      </c>
      <c r="AM67" s="79" t="s">
        <v>2009</v>
      </c>
      <c r="AN67" s="79" t="b">
        <v>0</v>
      </c>
      <c r="AO67" s="85" t="s">
        <v>1719</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1</v>
      </c>
      <c r="BG67" s="49">
        <v>3.8461538461538463</v>
      </c>
      <c r="BH67" s="48">
        <v>1</v>
      </c>
      <c r="BI67" s="49">
        <v>3.8461538461538463</v>
      </c>
      <c r="BJ67" s="48">
        <v>25</v>
      </c>
      <c r="BK67" s="49">
        <v>96.15384615384616</v>
      </c>
      <c r="BL67" s="48">
        <v>26</v>
      </c>
    </row>
    <row r="68" spans="1:64" ht="15">
      <c r="A68" s="64" t="s">
        <v>268</v>
      </c>
      <c r="B68" s="64" t="s">
        <v>391</v>
      </c>
      <c r="C68" s="65" t="s">
        <v>5495</v>
      </c>
      <c r="D68" s="66">
        <v>3</v>
      </c>
      <c r="E68" s="67" t="s">
        <v>132</v>
      </c>
      <c r="F68" s="68">
        <v>35</v>
      </c>
      <c r="G68" s="65"/>
      <c r="H68" s="69"/>
      <c r="I68" s="70"/>
      <c r="J68" s="70"/>
      <c r="K68" s="34" t="s">
        <v>65</v>
      </c>
      <c r="L68" s="77">
        <v>68</v>
      </c>
      <c r="M68" s="77"/>
      <c r="N68" s="72"/>
      <c r="O68" s="79" t="s">
        <v>600</v>
      </c>
      <c r="P68" s="81">
        <v>43453.43046296296</v>
      </c>
      <c r="Q68" s="79" t="s">
        <v>610</v>
      </c>
      <c r="R68" s="79"/>
      <c r="S68" s="79"/>
      <c r="T68" s="79"/>
      <c r="U68" s="79"/>
      <c r="V68" s="82" t="s">
        <v>882</v>
      </c>
      <c r="W68" s="81">
        <v>43453.43046296296</v>
      </c>
      <c r="X68" s="82" t="s">
        <v>1207</v>
      </c>
      <c r="Y68" s="79"/>
      <c r="Z68" s="79"/>
      <c r="AA68" s="85" t="s">
        <v>1594</v>
      </c>
      <c r="AB68" s="79"/>
      <c r="AC68" s="79" t="b">
        <v>0</v>
      </c>
      <c r="AD68" s="79">
        <v>0</v>
      </c>
      <c r="AE68" s="85" t="s">
        <v>1953</v>
      </c>
      <c r="AF68" s="79" t="b">
        <v>0</v>
      </c>
      <c r="AG68" s="79" t="s">
        <v>1996</v>
      </c>
      <c r="AH68" s="79"/>
      <c r="AI68" s="85" t="s">
        <v>1953</v>
      </c>
      <c r="AJ68" s="79" t="b">
        <v>0</v>
      </c>
      <c r="AK68" s="79">
        <v>116</v>
      </c>
      <c r="AL68" s="85" t="s">
        <v>1719</v>
      </c>
      <c r="AM68" s="79" t="s">
        <v>2008</v>
      </c>
      <c r="AN68" s="79" t="b">
        <v>0</v>
      </c>
      <c r="AO68" s="85" t="s">
        <v>1719</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1</v>
      </c>
      <c r="BG68" s="49">
        <v>3.8461538461538463</v>
      </c>
      <c r="BH68" s="48">
        <v>1</v>
      </c>
      <c r="BI68" s="49">
        <v>3.8461538461538463</v>
      </c>
      <c r="BJ68" s="48">
        <v>25</v>
      </c>
      <c r="BK68" s="49">
        <v>96.15384615384616</v>
      </c>
      <c r="BL68" s="48">
        <v>26</v>
      </c>
    </row>
    <row r="69" spans="1:64" ht="15">
      <c r="A69" s="64" t="s">
        <v>269</v>
      </c>
      <c r="B69" s="64" t="s">
        <v>391</v>
      </c>
      <c r="C69" s="65" t="s">
        <v>5495</v>
      </c>
      <c r="D69" s="66">
        <v>3</v>
      </c>
      <c r="E69" s="67" t="s">
        <v>132</v>
      </c>
      <c r="F69" s="68">
        <v>35</v>
      </c>
      <c r="G69" s="65"/>
      <c r="H69" s="69"/>
      <c r="I69" s="70"/>
      <c r="J69" s="70"/>
      <c r="K69" s="34" t="s">
        <v>65</v>
      </c>
      <c r="L69" s="77">
        <v>69</v>
      </c>
      <c r="M69" s="77"/>
      <c r="N69" s="72"/>
      <c r="O69" s="79" t="s">
        <v>600</v>
      </c>
      <c r="P69" s="81">
        <v>43453.430763888886</v>
      </c>
      <c r="Q69" s="79" t="s">
        <v>610</v>
      </c>
      <c r="R69" s="79"/>
      <c r="S69" s="79"/>
      <c r="T69" s="79"/>
      <c r="U69" s="79"/>
      <c r="V69" s="82" t="s">
        <v>883</v>
      </c>
      <c r="W69" s="81">
        <v>43453.430763888886</v>
      </c>
      <c r="X69" s="82" t="s">
        <v>1208</v>
      </c>
      <c r="Y69" s="79"/>
      <c r="Z69" s="79"/>
      <c r="AA69" s="85" t="s">
        <v>1595</v>
      </c>
      <c r="AB69" s="79"/>
      <c r="AC69" s="79" t="b">
        <v>0</v>
      </c>
      <c r="AD69" s="79">
        <v>0</v>
      </c>
      <c r="AE69" s="85" t="s">
        <v>1953</v>
      </c>
      <c r="AF69" s="79" t="b">
        <v>0</v>
      </c>
      <c r="AG69" s="79" t="s">
        <v>1996</v>
      </c>
      <c r="AH69" s="79"/>
      <c r="AI69" s="85" t="s">
        <v>1953</v>
      </c>
      <c r="AJ69" s="79" t="b">
        <v>0</v>
      </c>
      <c r="AK69" s="79">
        <v>116</v>
      </c>
      <c r="AL69" s="85" t="s">
        <v>1719</v>
      </c>
      <c r="AM69" s="79" t="s">
        <v>2007</v>
      </c>
      <c r="AN69" s="79" t="b">
        <v>0</v>
      </c>
      <c r="AO69" s="85" t="s">
        <v>1719</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1</v>
      </c>
      <c r="BG69" s="49">
        <v>3.8461538461538463</v>
      </c>
      <c r="BH69" s="48">
        <v>1</v>
      </c>
      <c r="BI69" s="49">
        <v>3.8461538461538463</v>
      </c>
      <c r="BJ69" s="48">
        <v>25</v>
      </c>
      <c r="BK69" s="49">
        <v>96.15384615384616</v>
      </c>
      <c r="BL69" s="48">
        <v>26</v>
      </c>
    </row>
    <row r="70" spans="1:64" ht="15">
      <c r="A70" s="64" t="s">
        <v>270</v>
      </c>
      <c r="B70" s="64" t="s">
        <v>391</v>
      </c>
      <c r="C70" s="65" t="s">
        <v>5495</v>
      </c>
      <c r="D70" s="66">
        <v>3</v>
      </c>
      <c r="E70" s="67" t="s">
        <v>132</v>
      </c>
      <c r="F70" s="68">
        <v>35</v>
      </c>
      <c r="G70" s="65"/>
      <c r="H70" s="69"/>
      <c r="I70" s="70"/>
      <c r="J70" s="70"/>
      <c r="K70" s="34" t="s">
        <v>65</v>
      </c>
      <c r="L70" s="77">
        <v>70</v>
      </c>
      <c r="M70" s="77"/>
      <c r="N70" s="72"/>
      <c r="O70" s="79" t="s">
        <v>600</v>
      </c>
      <c r="P70" s="81">
        <v>43453.43100694445</v>
      </c>
      <c r="Q70" s="79" t="s">
        <v>610</v>
      </c>
      <c r="R70" s="79"/>
      <c r="S70" s="79"/>
      <c r="T70" s="79"/>
      <c r="U70" s="79"/>
      <c r="V70" s="82" t="s">
        <v>884</v>
      </c>
      <c r="W70" s="81">
        <v>43453.43100694445</v>
      </c>
      <c r="X70" s="82" t="s">
        <v>1209</v>
      </c>
      <c r="Y70" s="79"/>
      <c r="Z70" s="79"/>
      <c r="AA70" s="85" t="s">
        <v>1596</v>
      </c>
      <c r="AB70" s="79"/>
      <c r="AC70" s="79" t="b">
        <v>0</v>
      </c>
      <c r="AD70" s="79">
        <v>0</v>
      </c>
      <c r="AE70" s="85" t="s">
        <v>1953</v>
      </c>
      <c r="AF70" s="79" t="b">
        <v>0</v>
      </c>
      <c r="AG70" s="79" t="s">
        <v>1996</v>
      </c>
      <c r="AH70" s="79"/>
      <c r="AI70" s="85" t="s">
        <v>1953</v>
      </c>
      <c r="AJ70" s="79" t="b">
        <v>0</v>
      </c>
      <c r="AK70" s="79">
        <v>116</v>
      </c>
      <c r="AL70" s="85" t="s">
        <v>1719</v>
      </c>
      <c r="AM70" s="79" t="s">
        <v>2007</v>
      </c>
      <c r="AN70" s="79" t="b">
        <v>0</v>
      </c>
      <c r="AO70" s="85" t="s">
        <v>1719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1</v>
      </c>
      <c r="BG70" s="49">
        <v>3.8461538461538463</v>
      </c>
      <c r="BH70" s="48">
        <v>1</v>
      </c>
      <c r="BI70" s="49">
        <v>3.8461538461538463</v>
      </c>
      <c r="BJ70" s="48">
        <v>25</v>
      </c>
      <c r="BK70" s="49">
        <v>96.15384615384616</v>
      </c>
      <c r="BL70" s="48">
        <v>26</v>
      </c>
    </row>
    <row r="71" spans="1:64" ht="15">
      <c r="A71" s="64" t="s">
        <v>271</v>
      </c>
      <c r="B71" s="64" t="s">
        <v>391</v>
      </c>
      <c r="C71" s="65" t="s">
        <v>5495</v>
      </c>
      <c r="D71" s="66">
        <v>3</v>
      </c>
      <c r="E71" s="67" t="s">
        <v>132</v>
      </c>
      <c r="F71" s="68">
        <v>35</v>
      </c>
      <c r="G71" s="65"/>
      <c r="H71" s="69"/>
      <c r="I71" s="70"/>
      <c r="J71" s="70"/>
      <c r="K71" s="34" t="s">
        <v>65</v>
      </c>
      <c r="L71" s="77">
        <v>71</v>
      </c>
      <c r="M71" s="77"/>
      <c r="N71" s="72"/>
      <c r="O71" s="79" t="s">
        <v>600</v>
      </c>
      <c r="P71" s="81">
        <v>43453.43108796296</v>
      </c>
      <c r="Q71" s="79" t="s">
        <v>610</v>
      </c>
      <c r="R71" s="79"/>
      <c r="S71" s="79"/>
      <c r="T71" s="79"/>
      <c r="U71" s="79"/>
      <c r="V71" s="82" t="s">
        <v>885</v>
      </c>
      <c r="W71" s="81">
        <v>43453.43108796296</v>
      </c>
      <c r="X71" s="82" t="s">
        <v>1210</v>
      </c>
      <c r="Y71" s="79"/>
      <c r="Z71" s="79"/>
      <c r="AA71" s="85" t="s">
        <v>1597</v>
      </c>
      <c r="AB71" s="79"/>
      <c r="AC71" s="79" t="b">
        <v>0</v>
      </c>
      <c r="AD71" s="79">
        <v>0</v>
      </c>
      <c r="AE71" s="85" t="s">
        <v>1953</v>
      </c>
      <c r="AF71" s="79" t="b">
        <v>0</v>
      </c>
      <c r="AG71" s="79" t="s">
        <v>1996</v>
      </c>
      <c r="AH71" s="79"/>
      <c r="AI71" s="85" t="s">
        <v>1953</v>
      </c>
      <c r="AJ71" s="79" t="b">
        <v>0</v>
      </c>
      <c r="AK71" s="79">
        <v>116</v>
      </c>
      <c r="AL71" s="85" t="s">
        <v>1719</v>
      </c>
      <c r="AM71" s="79" t="s">
        <v>2008</v>
      </c>
      <c r="AN71" s="79" t="b">
        <v>0</v>
      </c>
      <c r="AO71" s="85" t="s">
        <v>1719</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1</v>
      </c>
      <c r="BG71" s="49">
        <v>3.8461538461538463</v>
      </c>
      <c r="BH71" s="48">
        <v>1</v>
      </c>
      <c r="BI71" s="49">
        <v>3.8461538461538463</v>
      </c>
      <c r="BJ71" s="48">
        <v>25</v>
      </c>
      <c r="BK71" s="49">
        <v>96.15384615384616</v>
      </c>
      <c r="BL71" s="48">
        <v>26</v>
      </c>
    </row>
    <row r="72" spans="1:64" ht="15">
      <c r="A72" s="64" t="s">
        <v>272</v>
      </c>
      <c r="B72" s="64" t="s">
        <v>391</v>
      </c>
      <c r="C72" s="65" t="s">
        <v>5495</v>
      </c>
      <c r="D72" s="66">
        <v>3</v>
      </c>
      <c r="E72" s="67" t="s">
        <v>132</v>
      </c>
      <c r="F72" s="68">
        <v>35</v>
      </c>
      <c r="G72" s="65"/>
      <c r="H72" s="69"/>
      <c r="I72" s="70"/>
      <c r="J72" s="70"/>
      <c r="K72" s="34" t="s">
        <v>65</v>
      </c>
      <c r="L72" s="77">
        <v>72</v>
      </c>
      <c r="M72" s="77"/>
      <c r="N72" s="72"/>
      <c r="O72" s="79" t="s">
        <v>600</v>
      </c>
      <c r="P72" s="81">
        <v>43453.431296296294</v>
      </c>
      <c r="Q72" s="79" t="s">
        <v>610</v>
      </c>
      <c r="R72" s="79"/>
      <c r="S72" s="79"/>
      <c r="T72" s="79"/>
      <c r="U72" s="79"/>
      <c r="V72" s="82" t="s">
        <v>886</v>
      </c>
      <c r="W72" s="81">
        <v>43453.431296296294</v>
      </c>
      <c r="X72" s="82" t="s">
        <v>1211</v>
      </c>
      <c r="Y72" s="79"/>
      <c r="Z72" s="79"/>
      <c r="AA72" s="85" t="s">
        <v>1598</v>
      </c>
      <c r="AB72" s="79"/>
      <c r="AC72" s="79" t="b">
        <v>0</v>
      </c>
      <c r="AD72" s="79">
        <v>0</v>
      </c>
      <c r="AE72" s="85" t="s">
        <v>1953</v>
      </c>
      <c r="AF72" s="79" t="b">
        <v>0</v>
      </c>
      <c r="AG72" s="79" t="s">
        <v>1996</v>
      </c>
      <c r="AH72" s="79"/>
      <c r="AI72" s="85" t="s">
        <v>1953</v>
      </c>
      <c r="AJ72" s="79" t="b">
        <v>0</v>
      </c>
      <c r="AK72" s="79">
        <v>116</v>
      </c>
      <c r="AL72" s="85" t="s">
        <v>1719</v>
      </c>
      <c r="AM72" s="79" t="s">
        <v>2010</v>
      </c>
      <c r="AN72" s="79" t="b">
        <v>0</v>
      </c>
      <c r="AO72" s="85" t="s">
        <v>1719</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1</v>
      </c>
      <c r="BG72" s="49">
        <v>3.8461538461538463</v>
      </c>
      <c r="BH72" s="48">
        <v>1</v>
      </c>
      <c r="BI72" s="49">
        <v>3.8461538461538463</v>
      </c>
      <c r="BJ72" s="48">
        <v>25</v>
      </c>
      <c r="BK72" s="49">
        <v>96.15384615384616</v>
      </c>
      <c r="BL72" s="48">
        <v>26</v>
      </c>
    </row>
    <row r="73" spans="1:64" ht="15">
      <c r="A73" s="64" t="s">
        <v>273</v>
      </c>
      <c r="B73" s="64" t="s">
        <v>391</v>
      </c>
      <c r="C73" s="65" t="s">
        <v>5495</v>
      </c>
      <c r="D73" s="66">
        <v>3</v>
      </c>
      <c r="E73" s="67" t="s">
        <v>132</v>
      </c>
      <c r="F73" s="68">
        <v>35</v>
      </c>
      <c r="G73" s="65"/>
      <c r="H73" s="69"/>
      <c r="I73" s="70"/>
      <c r="J73" s="70"/>
      <c r="K73" s="34" t="s">
        <v>65</v>
      </c>
      <c r="L73" s="77">
        <v>73</v>
      </c>
      <c r="M73" s="77"/>
      <c r="N73" s="72"/>
      <c r="O73" s="79" t="s">
        <v>600</v>
      </c>
      <c r="P73" s="81">
        <v>43453.431446759256</v>
      </c>
      <c r="Q73" s="79" t="s">
        <v>610</v>
      </c>
      <c r="R73" s="79"/>
      <c r="S73" s="79"/>
      <c r="T73" s="79"/>
      <c r="U73" s="79"/>
      <c r="V73" s="82" t="s">
        <v>887</v>
      </c>
      <c r="W73" s="81">
        <v>43453.431446759256</v>
      </c>
      <c r="X73" s="82" t="s">
        <v>1212</v>
      </c>
      <c r="Y73" s="79"/>
      <c r="Z73" s="79"/>
      <c r="AA73" s="85" t="s">
        <v>1599</v>
      </c>
      <c r="AB73" s="79"/>
      <c r="AC73" s="79" t="b">
        <v>0</v>
      </c>
      <c r="AD73" s="79">
        <v>0</v>
      </c>
      <c r="AE73" s="85" t="s">
        <v>1953</v>
      </c>
      <c r="AF73" s="79" t="b">
        <v>0</v>
      </c>
      <c r="AG73" s="79" t="s">
        <v>1996</v>
      </c>
      <c r="AH73" s="79"/>
      <c r="AI73" s="85" t="s">
        <v>1953</v>
      </c>
      <c r="AJ73" s="79" t="b">
        <v>0</v>
      </c>
      <c r="AK73" s="79">
        <v>116</v>
      </c>
      <c r="AL73" s="85" t="s">
        <v>1719</v>
      </c>
      <c r="AM73" s="79" t="s">
        <v>2008</v>
      </c>
      <c r="AN73" s="79" t="b">
        <v>0</v>
      </c>
      <c r="AO73" s="85" t="s">
        <v>1719</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1</v>
      </c>
      <c r="BG73" s="49">
        <v>3.8461538461538463</v>
      </c>
      <c r="BH73" s="48">
        <v>1</v>
      </c>
      <c r="BI73" s="49">
        <v>3.8461538461538463</v>
      </c>
      <c r="BJ73" s="48">
        <v>25</v>
      </c>
      <c r="BK73" s="49">
        <v>96.15384615384616</v>
      </c>
      <c r="BL73" s="48">
        <v>26</v>
      </c>
    </row>
    <row r="74" spans="1:64" ht="15">
      <c r="A74" s="64" t="s">
        <v>274</v>
      </c>
      <c r="B74" s="64" t="s">
        <v>391</v>
      </c>
      <c r="C74" s="65" t="s">
        <v>5495</v>
      </c>
      <c r="D74" s="66">
        <v>3</v>
      </c>
      <c r="E74" s="67" t="s">
        <v>132</v>
      </c>
      <c r="F74" s="68">
        <v>35</v>
      </c>
      <c r="G74" s="65"/>
      <c r="H74" s="69"/>
      <c r="I74" s="70"/>
      <c r="J74" s="70"/>
      <c r="K74" s="34" t="s">
        <v>65</v>
      </c>
      <c r="L74" s="77">
        <v>74</v>
      </c>
      <c r="M74" s="77"/>
      <c r="N74" s="72"/>
      <c r="O74" s="79" t="s">
        <v>600</v>
      </c>
      <c r="P74" s="81">
        <v>43453.431608796294</v>
      </c>
      <c r="Q74" s="79" t="s">
        <v>610</v>
      </c>
      <c r="R74" s="79"/>
      <c r="S74" s="79"/>
      <c r="T74" s="79"/>
      <c r="U74" s="79"/>
      <c r="V74" s="82" t="s">
        <v>888</v>
      </c>
      <c r="W74" s="81">
        <v>43453.431608796294</v>
      </c>
      <c r="X74" s="82" t="s">
        <v>1213</v>
      </c>
      <c r="Y74" s="79"/>
      <c r="Z74" s="79"/>
      <c r="AA74" s="85" t="s">
        <v>1600</v>
      </c>
      <c r="AB74" s="79"/>
      <c r="AC74" s="79" t="b">
        <v>0</v>
      </c>
      <c r="AD74" s="79">
        <v>0</v>
      </c>
      <c r="AE74" s="85" t="s">
        <v>1953</v>
      </c>
      <c r="AF74" s="79" t="b">
        <v>0</v>
      </c>
      <c r="AG74" s="79" t="s">
        <v>1996</v>
      </c>
      <c r="AH74" s="79"/>
      <c r="AI74" s="85" t="s">
        <v>1953</v>
      </c>
      <c r="AJ74" s="79" t="b">
        <v>0</v>
      </c>
      <c r="AK74" s="79">
        <v>116</v>
      </c>
      <c r="AL74" s="85" t="s">
        <v>1719</v>
      </c>
      <c r="AM74" s="79" t="s">
        <v>2010</v>
      </c>
      <c r="AN74" s="79" t="b">
        <v>0</v>
      </c>
      <c r="AO74" s="85" t="s">
        <v>1719</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1</v>
      </c>
      <c r="BG74" s="49">
        <v>3.8461538461538463</v>
      </c>
      <c r="BH74" s="48">
        <v>1</v>
      </c>
      <c r="BI74" s="49">
        <v>3.8461538461538463</v>
      </c>
      <c r="BJ74" s="48">
        <v>25</v>
      </c>
      <c r="BK74" s="49">
        <v>96.15384615384616</v>
      </c>
      <c r="BL74" s="48">
        <v>26</v>
      </c>
    </row>
    <row r="75" spans="1:64" ht="15">
      <c r="A75" s="64" t="s">
        <v>275</v>
      </c>
      <c r="B75" s="64" t="s">
        <v>391</v>
      </c>
      <c r="C75" s="65" t="s">
        <v>5495</v>
      </c>
      <c r="D75" s="66">
        <v>3</v>
      </c>
      <c r="E75" s="67" t="s">
        <v>132</v>
      </c>
      <c r="F75" s="68">
        <v>35</v>
      </c>
      <c r="G75" s="65"/>
      <c r="H75" s="69"/>
      <c r="I75" s="70"/>
      <c r="J75" s="70"/>
      <c r="K75" s="34" t="s">
        <v>65</v>
      </c>
      <c r="L75" s="77">
        <v>75</v>
      </c>
      <c r="M75" s="77"/>
      <c r="N75" s="72"/>
      <c r="O75" s="79" t="s">
        <v>600</v>
      </c>
      <c r="P75" s="81">
        <v>43453.43174768519</v>
      </c>
      <c r="Q75" s="79" t="s">
        <v>610</v>
      </c>
      <c r="R75" s="79"/>
      <c r="S75" s="79"/>
      <c r="T75" s="79"/>
      <c r="U75" s="79"/>
      <c r="V75" s="82" t="s">
        <v>889</v>
      </c>
      <c r="W75" s="81">
        <v>43453.43174768519</v>
      </c>
      <c r="X75" s="82" t="s">
        <v>1214</v>
      </c>
      <c r="Y75" s="79"/>
      <c r="Z75" s="79"/>
      <c r="AA75" s="85" t="s">
        <v>1601</v>
      </c>
      <c r="AB75" s="79"/>
      <c r="AC75" s="79" t="b">
        <v>0</v>
      </c>
      <c r="AD75" s="79">
        <v>0</v>
      </c>
      <c r="AE75" s="85" t="s">
        <v>1953</v>
      </c>
      <c r="AF75" s="79" t="b">
        <v>0</v>
      </c>
      <c r="AG75" s="79" t="s">
        <v>1996</v>
      </c>
      <c r="AH75" s="79"/>
      <c r="AI75" s="85" t="s">
        <v>1953</v>
      </c>
      <c r="AJ75" s="79" t="b">
        <v>0</v>
      </c>
      <c r="AK75" s="79">
        <v>116</v>
      </c>
      <c r="AL75" s="85" t="s">
        <v>1719</v>
      </c>
      <c r="AM75" s="79" t="s">
        <v>2008</v>
      </c>
      <c r="AN75" s="79" t="b">
        <v>0</v>
      </c>
      <c r="AO75" s="85" t="s">
        <v>1719</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1</v>
      </c>
      <c r="BG75" s="49">
        <v>3.8461538461538463</v>
      </c>
      <c r="BH75" s="48">
        <v>1</v>
      </c>
      <c r="BI75" s="49">
        <v>3.8461538461538463</v>
      </c>
      <c r="BJ75" s="48">
        <v>25</v>
      </c>
      <c r="BK75" s="49">
        <v>96.15384615384616</v>
      </c>
      <c r="BL75" s="48">
        <v>26</v>
      </c>
    </row>
    <row r="76" spans="1:64" ht="15">
      <c r="A76" s="64" t="s">
        <v>276</v>
      </c>
      <c r="B76" s="64" t="s">
        <v>391</v>
      </c>
      <c r="C76" s="65" t="s">
        <v>5495</v>
      </c>
      <c r="D76" s="66">
        <v>3</v>
      </c>
      <c r="E76" s="67" t="s">
        <v>132</v>
      </c>
      <c r="F76" s="68">
        <v>35</v>
      </c>
      <c r="G76" s="65"/>
      <c r="H76" s="69"/>
      <c r="I76" s="70"/>
      <c r="J76" s="70"/>
      <c r="K76" s="34" t="s">
        <v>65</v>
      </c>
      <c r="L76" s="77">
        <v>76</v>
      </c>
      <c r="M76" s="77"/>
      <c r="N76" s="72"/>
      <c r="O76" s="79" t="s">
        <v>600</v>
      </c>
      <c r="P76" s="81">
        <v>43453.431979166664</v>
      </c>
      <c r="Q76" s="79" t="s">
        <v>610</v>
      </c>
      <c r="R76" s="79"/>
      <c r="S76" s="79"/>
      <c r="T76" s="79"/>
      <c r="U76" s="79"/>
      <c r="V76" s="82" t="s">
        <v>890</v>
      </c>
      <c r="W76" s="81">
        <v>43453.431979166664</v>
      </c>
      <c r="X76" s="82" t="s">
        <v>1215</v>
      </c>
      <c r="Y76" s="79"/>
      <c r="Z76" s="79"/>
      <c r="AA76" s="85" t="s">
        <v>1602</v>
      </c>
      <c r="AB76" s="79"/>
      <c r="AC76" s="79" t="b">
        <v>0</v>
      </c>
      <c r="AD76" s="79">
        <v>0</v>
      </c>
      <c r="AE76" s="85" t="s">
        <v>1953</v>
      </c>
      <c r="AF76" s="79" t="b">
        <v>0</v>
      </c>
      <c r="AG76" s="79" t="s">
        <v>1996</v>
      </c>
      <c r="AH76" s="79"/>
      <c r="AI76" s="85" t="s">
        <v>1953</v>
      </c>
      <c r="AJ76" s="79" t="b">
        <v>0</v>
      </c>
      <c r="AK76" s="79">
        <v>116</v>
      </c>
      <c r="AL76" s="85" t="s">
        <v>1719</v>
      </c>
      <c r="AM76" s="79" t="s">
        <v>2008</v>
      </c>
      <c r="AN76" s="79" t="b">
        <v>0</v>
      </c>
      <c r="AO76" s="85" t="s">
        <v>1719</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1</v>
      </c>
      <c r="BG76" s="49">
        <v>3.8461538461538463</v>
      </c>
      <c r="BH76" s="48">
        <v>1</v>
      </c>
      <c r="BI76" s="49">
        <v>3.8461538461538463</v>
      </c>
      <c r="BJ76" s="48">
        <v>25</v>
      </c>
      <c r="BK76" s="49">
        <v>96.15384615384616</v>
      </c>
      <c r="BL76" s="48">
        <v>26</v>
      </c>
    </row>
    <row r="77" spans="1:64" ht="15">
      <c r="A77" s="64" t="s">
        <v>277</v>
      </c>
      <c r="B77" s="64" t="s">
        <v>391</v>
      </c>
      <c r="C77" s="65" t="s">
        <v>5495</v>
      </c>
      <c r="D77" s="66">
        <v>3</v>
      </c>
      <c r="E77" s="67" t="s">
        <v>132</v>
      </c>
      <c r="F77" s="68">
        <v>35</v>
      </c>
      <c r="G77" s="65"/>
      <c r="H77" s="69"/>
      <c r="I77" s="70"/>
      <c r="J77" s="70"/>
      <c r="K77" s="34" t="s">
        <v>65</v>
      </c>
      <c r="L77" s="77">
        <v>77</v>
      </c>
      <c r="M77" s="77"/>
      <c r="N77" s="72"/>
      <c r="O77" s="79" t="s">
        <v>600</v>
      </c>
      <c r="P77" s="81">
        <v>43453.43239583333</v>
      </c>
      <c r="Q77" s="79" t="s">
        <v>610</v>
      </c>
      <c r="R77" s="79"/>
      <c r="S77" s="79"/>
      <c r="T77" s="79"/>
      <c r="U77" s="79"/>
      <c r="V77" s="82" t="s">
        <v>891</v>
      </c>
      <c r="W77" s="81">
        <v>43453.43239583333</v>
      </c>
      <c r="X77" s="82" t="s">
        <v>1216</v>
      </c>
      <c r="Y77" s="79"/>
      <c r="Z77" s="79"/>
      <c r="AA77" s="85" t="s">
        <v>1603</v>
      </c>
      <c r="AB77" s="79"/>
      <c r="AC77" s="79" t="b">
        <v>0</v>
      </c>
      <c r="AD77" s="79">
        <v>0</v>
      </c>
      <c r="AE77" s="85" t="s">
        <v>1953</v>
      </c>
      <c r="AF77" s="79" t="b">
        <v>0</v>
      </c>
      <c r="AG77" s="79" t="s">
        <v>1996</v>
      </c>
      <c r="AH77" s="79"/>
      <c r="AI77" s="85" t="s">
        <v>1953</v>
      </c>
      <c r="AJ77" s="79" t="b">
        <v>0</v>
      </c>
      <c r="AK77" s="79">
        <v>116</v>
      </c>
      <c r="AL77" s="85" t="s">
        <v>1719</v>
      </c>
      <c r="AM77" s="79" t="s">
        <v>2009</v>
      </c>
      <c r="AN77" s="79" t="b">
        <v>0</v>
      </c>
      <c r="AO77" s="85" t="s">
        <v>1719</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1</v>
      </c>
      <c r="BG77" s="49">
        <v>3.8461538461538463</v>
      </c>
      <c r="BH77" s="48">
        <v>1</v>
      </c>
      <c r="BI77" s="49">
        <v>3.8461538461538463</v>
      </c>
      <c r="BJ77" s="48">
        <v>25</v>
      </c>
      <c r="BK77" s="49">
        <v>96.15384615384616</v>
      </c>
      <c r="BL77" s="48">
        <v>26</v>
      </c>
    </row>
    <row r="78" spans="1:64" ht="15">
      <c r="A78" s="64" t="s">
        <v>278</v>
      </c>
      <c r="B78" s="64" t="s">
        <v>391</v>
      </c>
      <c r="C78" s="65" t="s">
        <v>5495</v>
      </c>
      <c r="D78" s="66">
        <v>3</v>
      </c>
      <c r="E78" s="67" t="s">
        <v>132</v>
      </c>
      <c r="F78" s="68">
        <v>35</v>
      </c>
      <c r="G78" s="65"/>
      <c r="H78" s="69"/>
      <c r="I78" s="70"/>
      <c r="J78" s="70"/>
      <c r="K78" s="34" t="s">
        <v>65</v>
      </c>
      <c r="L78" s="77">
        <v>78</v>
      </c>
      <c r="M78" s="77"/>
      <c r="N78" s="72"/>
      <c r="O78" s="79" t="s">
        <v>600</v>
      </c>
      <c r="P78" s="81">
        <v>43453.43247685185</v>
      </c>
      <c r="Q78" s="79" t="s">
        <v>610</v>
      </c>
      <c r="R78" s="79"/>
      <c r="S78" s="79"/>
      <c r="T78" s="79"/>
      <c r="U78" s="79"/>
      <c r="V78" s="82" t="s">
        <v>892</v>
      </c>
      <c r="W78" s="81">
        <v>43453.43247685185</v>
      </c>
      <c r="X78" s="82" t="s">
        <v>1217</v>
      </c>
      <c r="Y78" s="79"/>
      <c r="Z78" s="79"/>
      <c r="AA78" s="85" t="s">
        <v>1604</v>
      </c>
      <c r="AB78" s="79"/>
      <c r="AC78" s="79" t="b">
        <v>0</v>
      </c>
      <c r="AD78" s="79">
        <v>0</v>
      </c>
      <c r="AE78" s="85" t="s">
        <v>1953</v>
      </c>
      <c r="AF78" s="79" t="b">
        <v>0</v>
      </c>
      <c r="AG78" s="79" t="s">
        <v>1996</v>
      </c>
      <c r="AH78" s="79"/>
      <c r="AI78" s="85" t="s">
        <v>1953</v>
      </c>
      <c r="AJ78" s="79" t="b">
        <v>0</v>
      </c>
      <c r="AK78" s="79">
        <v>116</v>
      </c>
      <c r="AL78" s="85" t="s">
        <v>1719</v>
      </c>
      <c r="AM78" s="79" t="s">
        <v>2010</v>
      </c>
      <c r="AN78" s="79" t="b">
        <v>0</v>
      </c>
      <c r="AO78" s="85" t="s">
        <v>1719</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1</v>
      </c>
      <c r="BG78" s="49">
        <v>3.8461538461538463</v>
      </c>
      <c r="BH78" s="48">
        <v>1</v>
      </c>
      <c r="BI78" s="49">
        <v>3.8461538461538463</v>
      </c>
      <c r="BJ78" s="48">
        <v>25</v>
      </c>
      <c r="BK78" s="49">
        <v>96.15384615384616</v>
      </c>
      <c r="BL78" s="48">
        <v>26</v>
      </c>
    </row>
    <row r="79" spans="1:64" ht="15">
      <c r="A79" s="64" t="s">
        <v>279</v>
      </c>
      <c r="B79" s="64" t="s">
        <v>391</v>
      </c>
      <c r="C79" s="65" t="s">
        <v>5495</v>
      </c>
      <c r="D79" s="66">
        <v>3</v>
      </c>
      <c r="E79" s="67" t="s">
        <v>132</v>
      </c>
      <c r="F79" s="68">
        <v>35</v>
      </c>
      <c r="G79" s="65"/>
      <c r="H79" s="69"/>
      <c r="I79" s="70"/>
      <c r="J79" s="70"/>
      <c r="K79" s="34" t="s">
        <v>65</v>
      </c>
      <c r="L79" s="77">
        <v>79</v>
      </c>
      <c r="M79" s="77"/>
      <c r="N79" s="72"/>
      <c r="O79" s="79" t="s">
        <v>600</v>
      </c>
      <c r="P79" s="81">
        <v>43453.432858796295</v>
      </c>
      <c r="Q79" s="79" t="s">
        <v>610</v>
      </c>
      <c r="R79" s="79"/>
      <c r="S79" s="79"/>
      <c r="T79" s="79"/>
      <c r="U79" s="79"/>
      <c r="V79" s="82" t="s">
        <v>893</v>
      </c>
      <c r="W79" s="81">
        <v>43453.432858796295</v>
      </c>
      <c r="X79" s="82" t="s">
        <v>1218</v>
      </c>
      <c r="Y79" s="79"/>
      <c r="Z79" s="79"/>
      <c r="AA79" s="85" t="s">
        <v>1605</v>
      </c>
      <c r="AB79" s="79"/>
      <c r="AC79" s="79" t="b">
        <v>0</v>
      </c>
      <c r="AD79" s="79">
        <v>0</v>
      </c>
      <c r="AE79" s="85" t="s">
        <v>1953</v>
      </c>
      <c r="AF79" s="79" t="b">
        <v>0</v>
      </c>
      <c r="AG79" s="79" t="s">
        <v>1996</v>
      </c>
      <c r="AH79" s="79"/>
      <c r="AI79" s="85" t="s">
        <v>1953</v>
      </c>
      <c r="AJ79" s="79" t="b">
        <v>0</v>
      </c>
      <c r="AK79" s="79">
        <v>116</v>
      </c>
      <c r="AL79" s="85" t="s">
        <v>1719</v>
      </c>
      <c r="AM79" s="79" t="s">
        <v>2010</v>
      </c>
      <c r="AN79" s="79" t="b">
        <v>0</v>
      </c>
      <c r="AO79" s="85" t="s">
        <v>1719</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1</v>
      </c>
      <c r="BG79" s="49">
        <v>3.8461538461538463</v>
      </c>
      <c r="BH79" s="48">
        <v>1</v>
      </c>
      <c r="BI79" s="49">
        <v>3.8461538461538463</v>
      </c>
      <c r="BJ79" s="48">
        <v>25</v>
      </c>
      <c r="BK79" s="49">
        <v>96.15384615384616</v>
      </c>
      <c r="BL79" s="48">
        <v>26</v>
      </c>
    </row>
    <row r="80" spans="1:64" ht="15">
      <c r="A80" s="64" t="s">
        <v>280</v>
      </c>
      <c r="B80" s="64" t="s">
        <v>391</v>
      </c>
      <c r="C80" s="65" t="s">
        <v>5495</v>
      </c>
      <c r="D80" s="66">
        <v>3</v>
      </c>
      <c r="E80" s="67" t="s">
        <v>132</v>
      </c>
      <c r="F80" s="68">
        <v>35</v>
      </c>
      <c r="G80" s="65"/>
      <c r="H80" s="69"/>
      <c r="I80" s="70"/>
      <c r="J80" s="70"/>
      <c r="K80" s="34" t="s">
        <v>65</v>
      </c>
      <c r="L80" s="77">
        <v>80</v>
      </c>
      <c r="M80" s="77"/>
      <c r="N80" s="72"/>
      <c r="O80" s="79" t="s">
        <v>600</v>
      </c>
      <c r="P80" s="81">
        <v>43453.43288194444</v>
      </c>
      <c r="Q80" s="79" t="s">
        <v>610</v>
      </c>
      <c r="R80" s="79"/>
      <c r="S80" s="79"/>
      <c r="T80" s="79"/>
      <c r="U80" s="79"/>
      <c r="V80" s="82" t="s">
        <v>894</v>
      </c>
      <c r="W80" s="81">
        <v>43453.43288194444</v>
      </c>
      <c r="X80" s="82" t="s">
        <v>1219</v>
      </c>
      <c r="Y80" s="79"/>
      <c r="Z80" s="79"/>
      <c r="AA80" s="85" t="s">
        <v>1606</v>
      </c>
      <c r="AB80" s="79"/>
      <c r="AC80" s="79" t="b">
        <v>0</v>
      </c>
      <c r="AD80" s="79">
        <v>0</v>
      </c>
      <c r="AE80" s="85" t="s">
        <v>1953</v>
      </c>
      <c r="AF80" s="79" t="b">
        <v>0</v>
      </c>
      <c r="AG80" s="79" t="s">
        <v>1996</v>
      </c>
      <c r="AH80" s="79"/>
      <c r="AI80" s="85" t="s">
        <v>1953</v>
      </c>
      <c r="AJ80" s="79" t="b">
        <v>0</v>
      </c>
      <c r="AK80" s="79">
        <v>116</v>
      </c>
      <c r="AL80" s="85" t="s">
        <v>1719</v>
      </c>
      <c r="AM80" s="79" t="s">
        <v>2007</v>
      </c>
      <c r="AN80" s="79" t="b">
        <v>0</v>
      </c>
      <c r="AO80" s="85" t="s">
        <v>1719</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1</v>
      </c>
      <c r="BG80" s="49">
        <v>3.8461538461538463</v>
      </c>
      <c r="BH80" s="48">
        <v>1</v>
      </c>
      <c r="BI80" s="49">
        <v>3.8461538461538463</v>
      </c>
      <c r="BJ80" s="48">
        <v>25</v>
      </c>
      <c r="BK80" s="49">
        <v>96.15384615384616</v>
      </c>
      <c r="BL80" s="48">
        <v>26</v>
      </c>
    </row>
    <row r="81" spans="1:64" ht="15">
      <c r="A81" s="64" t="s">
        <v>281</v>
      </c>
      <c r="B81" s="64" t="s">
        <v>391</v>
      </c>
      <c r="C81" s="65" t="s">
        <v>5495</v>
      </c>
      <c r="D81" s="66">
        <v>3</v>
      </c>
      <c r="E81" s="67" t="s">
        <v>132</v>
      </c>
      <c r="F81" s="68">
        <v>35</v>
      </c>
      <c r="G81" s="65"/>
      <c r="H81" s="69"/>
      <c r="I81" s="70"/>
      <c r="J81" s="70"/>
      <c r="K81" s="34" t="s">
        <v>65</v>
      </c>
      <c r="L81" s="77">
        <v>81</v>
      </c>
      <c r="M81" s="77"/>
      <c r="N81" s="72"/>
      <c r="O81" s="79" t="s">
        <v>600</v>
      </c>
      <c r="P81" s="81">
        <v>43453.43329861111</v>
      </c>
      <c r="Q81" s="79" t="s">
        <v>610</v>
      </c>
      <c r="R81" s="79"/>
      <c r="S81" s="79"/>
      <c r="T81" s="79"/>
      <c r="U81" s="79"/>
      <c r="V81" s="82" t="s">
        <v>895</v>
      </c>
      <c r="W81" s="81">
        <v>43453.43329861111</v>
      </c>
      <c r="X81" s="82" t="s">
        <v>1220</v>
      </c>
      <c r="Y81" s="79"/>
      <c r="Z81" s="79"/>
      <c r="AA81" s="85" t="s">
        <v>1607</v>
      </c>
      <c r="AB81" s="79"/>
      <c r="AC81" s="79" t="b">
        <v>0</v>
      </c>
      <c r="AD81" s="79">
        <v>0</v>
      </c>
      <c r="AE81" s="85" t="s">
        <v>1953</v>
      </c>
      <c r="AF81" s="79" t="b">
        <v>0</v>
      </c>
      <c r="AG81" s="79" t="s">
        <v>1996</v>
      </c>
      <c r="AH81" s="79"/>
      <c r="AI81" s="85" t="s">
        <v>1953</v>
      </c>
      <c r="AJ81" s="79" t="b">
        <v>0</v>
      </c>
      <c r="AK81" s="79">
        <v>116</v>
      </c>
      <c r="AL81" s="85" t="s">
        <v>1719</v>
      </c>
      <c r="AM81" s="79" t="s">
        <v>2008</v>
      </c>
      <c r="AN81" s="79" t="b">
        <v>0</v>
      </c>
      <c r="AO81" s="85" t="s">
        <v>1719</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1</v>
      </c>
      <c r="BG81" s="49">
        <v>3.8461538461538463</v>
      </c>
      <c r="BH81" s="48">
        <v>1</v>
      </c>
      <c r="BI81" s="49">
        <v>3.8461538461538463</v>
      </c>
      <c r="BJ81" s="48">
        <v>25</v>
      </c>
      <c r="BK81" s="49">
        <v>96.15384615384616</v>
      </c>
      <c r="BL81" s="48">
        <v>26</v>
      </c>
    </row>
    <row r="82" spans="1:64" ht="15">
      <c r="A82" s="64" t="s">
        <v>282</v>
      </c>
      <c r="B82" s="64" t="s">
        <v>391</v>
      </c>
      <c r="C82" s="65" t="s">
        <v>5495</v>
      </c>
      <c r="D82" s="66">
        <v>3</v>
      </c>
      <c r="E82" s="67" t="s">
        <v>132</v>
      </c>
      <c r="F82" s="68">
        <v>35</v>
      </c>
      <c r="G82" s="65"/>
      <c r="H82" s="69"/>
      <c r="I82" s="70"/>
      <c r="J82" s="70"/>
      <c r="K82" s="34" t="s">
        <v>65</v>
      </c>
      <c r="L82" s="77">
        <v>82</v>
      </c>
      <c r="M82" s="77"/>
      <c r="N82" s="72"/>
      <c r="O82" s="79" t="s">
        <v>600</v>
      </c>
      <c r="P82" s="81">
        <v>43453.43349537037</v>
      </c>
      <c r="Q82" s="79" t="s">
        <v>610</v>
      </c>
      <c r="R82" s="79"/>
      <c r="S82" s="79"/>
      <c r="T82" s="79"/>
      <c r="U82" s="79"/>
      <c r="V82" s="82" t="s">
        <v>896</v>
      </c>
      <c r="W82" s="81">
        <v>43453.43349537037</v>
      </c>
      <c r="X82" s="82" t="s">
        <v>1221</v>
      </c>
      <c r="Y82" s="79"/>
      <c r="Z82" s="79"/>
      <c r="AA82" s="85" t="s">
        <v>1608</v>
      </c>
      <c r="AB82" s="79"/>
      <c r="AC82" s="79" t="b">
        <v>0</v>
      </c>
      <c r="AD82" s="79">
        <v>0</v>
      </c>
      <c r="AE82" s="85" t="s">
        <v>1953</v>
      </c>
      <c r="AF82" s="79" t="b">
        <v>0</v>
      </c>
      <c r="AG82" s="79" t="s">
        <v>1996</v>
      </c>
      <c r="AH82" s="79"/>
      <c r="AI82" s="85" t="s">
        <v>1953</v>
      </c>
      <c r="AJ82" s="79" t="b">
        <v>0</v>
      </c>
      <c r="AK82" s="79">
        <v>116</v>
      </c>
      <c r="AL82" s="85" t="s">
        <v>1719</v>
      </c>
      <c r="AM82" s="79" t="s">
        <v>2008</v>
      </c>
      <c r="AN82" s="79" t="b">
        <v>0</v>
      </c>
      <c r="AO82" s="85" t="s">
        <v>1719</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1</v>
      </c>
      <c r="BG82" s="49">
        <v>3.8461538461538463</v>
      </c>
      <c r="BH82" s="48">
        <v>1</v>
      </c>
      <c r="BI82" s="49">
        <v>3.8461538461538463</v>
      </c>
      <c r="BJ82" s="48">
        <v>25</v>
      </c>
      <c r="BK82" s="49">
        <v>96.15384615384616</v>
      </c>
      <c r="BL82" s="48">
        <v>26</v>
      </c>
    </row>
    <row r="83" spans="1:64" ht="15">
      <c r="A83" s="64" t="s">
        <v>283</v>
      </c>
      <c r="B83" s="64" t="s">
        <v>391</v>
      </c>
      <c r="C83" s="65" t="s">
        <v>5495</v>
      </c>
      <c r="D83" s="66">
        <v>3</v>
      </c>
      <c r="E83" s="67" t="s">
        <v>132</v>
      </c>
      <c r="F83" s="68">
        <v>35</v>
      </c>
      <c r="G83" s="65"/>
      <c r="H83" s="69"/>
      <c r="I83" s="70"/>
      <c r="J83" s="70"/>
      <c r="K83" s="34" t="s">
        <v>65</v>
      </c>
      <c r="L83" s="77">
        <v>83</v>
      </c>
      <c r="M83" s="77"/>
      <c r="N83" s="72"/>
      <c r="O83" s="79" t="s">
        <v>600</v>
      </c>
      <c r="P83" s="81">
        <v>43453.43457175926</v>
      </c>
      <c r="Q83" s="79" t="s">
        <v>610</v>
      </c>
      <c r="R83" s="79"/>
      <c r="S83" s="79"/>
      <c r="T83" s="79"/>
      <c r="U83" s="79"/>
      <c r="V83" s="82" t="s">
        <v>897</v>
      </c>
      <c r="W83" s="81">
        <v>43453.43457175926</v>
      </c>
      <c r="X83" s="82" t="s">
        <v>1222</v>
      </c>
      <c r="Y83" s="79"/>
      <c r="Z83" s="79"/>
      <c r="AA83" s="85" t="s">
        <v>1609</v>
      </c>
      <c r="AB83" s="79"/>
      <c r="AC83" s="79" t="b">
        <v>0</v>
      </c>
      <c r="AD83" s="79">
        <v>0</v>
      </c>
      <c r="AE83" s="85" t="s">
        <v>1953</v>
      </c>
      <c r="AF83" s="79" t="b">
        <v>0</v>
      </c>
      <c r="AG83" s="79" t="s">
        <v>1996</v>
      </c>
      <c r="AH83" s="79"/>
      <c r="AI83" s="85" t="s">
        <v>1953</v>
      </c>
      <c r="AJ83" s="79" t="b">
        <v>0</v>
      </c>
      <c r="AK83" s="79">
        <v>116</v>
      </c>
      <c r="AL83" s="85" t="s">
        <v>1719</v>
      </c>
      <c r="AM83" s="79" t="s">
        <v>2008</v>
      </c>
      <c r="AN83" s="79" t="b">
        <v>0</v>
      </c>
      <c r="AO83" s="85" t="s">
        <v>1719</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1</v>
      </c>
      <c r="BG83" s="49">
        <v>3.8461538461538463</v>
      </c>
      <c r="BH83" s="48">
        <v>1</v>
      </c>
      <c r="BI83" s="49">
        <v>3.8461538461538463</v>
      </c>
      <c r="BJ83" s="48">
        <v>25</v>
      </c>
      <c r="BK83" s="49">
        <v>96.15384615384616</v>
      </c>
      <c r="BL83" s="48">
        <v>26</v>
      </c>
    </row>
    <row r="84" spans="1:64" ht="15">
      <c r="A84" s="64" t="s">
        <v>284</v>
      </c>
      <c r="B84" s="64" t="s">
        <v>391</v>
      </c>
      <c r="C84" s="65" t="s">
        <v>5495</v>
      </c>
      <c r="D84" s="66">
        <v>3</v>
      </c>
      <c r="E84" s="67" t="s">
        <v>132</v>
      </c>
      <c r="F84" s="68">
        <v>35</v>
      </c>
      <c r="G84" s="65"/>
      <c r="H84" s="69"/>
      <c r="I84" s="70"/>
      <c r="J84" s="70"/>
      <c r="K84" s="34" t="s">
        <v>65</v>
      </c>
      <c r="L84" s="77">
        <v>84</v>
      </c>
      <c r="M84" s="77"/>
      <c r="N84" s="72"/>
      <c r="O84" s="79" t="s">
        <v>600</v>
      </c>
      <c r="P84" s="81">
        <v>43453.434965277775</v>
      </c>
      <c r="Q84" s="79" t="s">
        <v>610</v>
      </c>
      <c r="R84" s="79"/>
      <c r="S84" s="79"/>
      <c r="T84" s="79"/>
      <c r="U84" s="79"/>
      <c r="V84" s="82" t="s">
        <v>898</v>
      </c>
      <c r="W84" s="81">
        <v>43453.434965277775</v>
      </c>
      <c r="X84" s="82" t="s">
        <v>1223</v>
      </c>
      <c r="Y84" s="79"/>
      <c r="Z84" s="79"/>
      <c r="AA84" s="85" t="s">
        <v>1610</v>
      </c>
      <c r="AB84" s="79"/>
      <c r="AC84" s="79" t="b">
        <v>0</v>
      </c>
      <c r="AD84" s="79">
        <v>0</v>
      </c>
      <c r="AE84" s="85" t="s">
        <v>1953</v>
      </c>
      <c r="AF84" s="79" t="b">
        <v>0</v>
      </c>
      <c r="AG84" s="79" t="s">
        <v>1996</v>
      </c>
      <c r="AH84" s="79"/>
      <c r="AI84" s="85" t="s">
        <v>1953</v>
      </c>
      <c r="AJ84" s="79" t="b">
        <v>0</v>
      </c>
      <c r="AK84" s="79">
        <v>116</v>
      </c>
      <c r="AL84" s="85" t="s">
        <v>1719</v>
      </c>
      <c r="AM84" s="79" t="s">
        <v>2008</v>
      </c>
      <c r="AN84" s="79" t="b">
        <v>0</v>
      </c>
      <c r="AO84" s="85" t="s">
        <v>1719</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1</v>
      </c>
      <c r="BG84" s="49">
        <v>3.8461538461538463</v>
      </c>
      <c r="BH84" s="48">
        <v>1</v>
      </c>
      <c r="BI84" s="49">
        <v>3.8461538461538463</v>
      </c>
      <c r="BJ84" s="48">
        <v>25</v>
      </c>
      <c r="BK84" s="49">
        <v>96.15384615384616</v>
      </c>
      <c r="BL84" s="48">
        <v>26</v>
      </c>
    </row>
    <row r="85" spans="1:64" ht="15">
      <c r="A85" s="64" t="s">
        <v>285</v>
      </c>
      <c r="B85" s="64" t="s">
        <v>391</v>
      </c>
      <c r="C85" s="65" t="s">
        <v>5495</v>
      </c>
      <c r="D85" s="66">
        <v>3</v>
      </c>
      <c r="E85" s="67" t="s">
        <v>132</v>
      </c>
      <c r="F85" s="68">
        <v>35</v>
      </c>
      <c r="G85" s="65"/>
      <c r="H85" s="69"/>
      <c r="I85" s="70"/>
      <c r="J85" s="70"/>
      <c r="K85" s="34" t="s">
        <v>65</v>
      </c>
      <c r="L85" s="77">
        <v>85</v>
      </c>
      <c r="M85" s="77"/>
      <c r="N85" s="72"/>
      <c r="O85" s="79" t="s">
        <v>600</v>
      </c>
      <c r="P85" s="81">
        <v>43453.43524305556</v>
      </c>
      <c r="Q85" s="79" t="s">
        <v>610</v>
      </c>
      <c r="R85" s="79"/>
      <c r="S85" s="79"/>
      <c r="T85" s="79"/>
      <c r="U85" s="79"/>
      <c r="V85" s="82" t="s">
        <v>899</v>
      </c>
      <c r="W85" s="81">
        <v>43453.43524305556</v>
      </c>
      <c r="X85" s="82" t="s">
        <v>1224</v>
      </c>
      <c r="Y85" s="79"/>
      <c r="Z85" s="79"/>
      <c r="AA85" s="85" t="s">
        <v>1611</v>
      </c>
      <c r="AB85" s="79"/>
      <c r="AC85" s="79" t="b">
        <v>0</v>
      </c>
      <c r="AD85" s="79">
        <v>0</v>
      </c>
      <c r="AE85" s="85" t="s">
        <v>1953</v>
      </c>
      <c r="AF85" s="79" t="b">
        <v>0</v>
      </c>
      <c r="AG85" s="79" t="s">
        <v>1996</v>
      </c>
      <c r="AH85" s="79"/>
      <c r="AI85" s="85" t="s">
        <v>1953</v>
      </c>
      <c r="AJ85" s="79" t="b">
        <v>0</v>
      </c>
      <c r="AK85" s="79">
        <v>116</v>
      </c>
      <c r="AL85" s="85" t="s">
        <v>1719</v>
      </c>
      <c r="AM85" s="79" t="s">
        <v>2008</v>
      </c>
      <c r="AN85" s="79" t="b">
        <v>0</v>
      </c>
      <c r="AO85" s="85" t="s">
        <v>1719</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1</v>
      </c>
      <c r="BG85" s="49">
        <v>3.8461538461538463</v>
      </c>
      <c r="BH85" s="48">
        <v>1</v>
      </c>
      <c r="BI85" s="49">
        <v>3.8461538461538463</v>
      </c>
      <c r="BJ85" s="48">
        <v>25</v>
      </c>
      <c r="BK85" s="49">
        <v>96.15384615384616</v>
      </c>
      <c r="BL85" s="48">
        <v>26</v>
      </c>
    </row>
    <row r="86" spans="1:64" ht="15">
      <c r="A86" s="64" t="s">
        <v>286</v>
      </c>
      <c r="B86" s="64" t="s">
        <v>391</v>
      </c>
      <c r="C86" s="65" t="s">
        <v>5495</v>
      </c>
      <c r="D86" s="66">
        <v>3</v>
      </c>
      <c r="E86" s="67" t="s">
        <v>132</v>
      </c>
      <c r="F86" s="68">
        <v>35</v>
      </c>
      <c r="G86" s="65"/>
      <c r="H86" s="69"/>
      <c r="I86" s="70"/>
      <c r="J86" s="70"/>
      <c r="K86" s="34" t="s">
        <v>65</v>
      </c>
      <c r="L86" s="77">
        <v>86</v>
      </c>
      <c r="M86" s="77"/>
      <c r="N86" s="72"/>
      <c r="O86" s="79" t="s">
        <v>600</v>
      </c>
      <c r="P86" s="81">
        <v>43453.435949074075</v>
      </c>
      <c r="Q86" s="79" t="s">
        <v>610</v>
      </c>
      <c r="R86" s="79"/>
      <c r="S86" s="79"/>
      <c r="T86" s="79"/>
      <c r="U86" s="79"/>
      <c r="V86" s="82" t="s">
        <v>900</v>
      </c>
      <c r="W86" s="81">
        <v>43453.435949074075</v>
      </c>
      <c r="X86" s="82" t="s">
        <v>1225</v>
      </c>
      <c r="Y86" s="79"/>
      <c r="Z86" s="79"/>
      <c r="AA86" s="85" t="s">
        <v>1612</v>
      </c>
      <c r="AB86" s="79"/>
      <c r="AC86" s="79" t="b">
        <v>0</v>
      </c>
      <c r="AD86" s="79">
        <v>0</v>
      </c>
      <c r="AE86" s="85" t="s">
        <v>1953</v>
      </c>
      <c r="AF86" s="79" t="b">
        <v>0</v>
      </c>
      <c r="AG86" s="79" t="s">
        <v>1996</v>
      </c>
      <c r="AH86" s="79"/>
      <c r="AI86" s="85" t="s">
        <v>1953</v>
      </c>
      <c r="AJ86" s="79" t="b">
        <v>0</v>
      </c>
      <c r="AK86" s="79">
        <v>116</v>
      </c>
      <c r="AL86" s="85" t="s">
        <v>1719</v>
      </c>
      <c r="AM86" s="79" t="s">
        <v>2008</v>
      </c>
      <c r="AN86" s="79" t="b">
        <v>0</v>
      </c>
      <c r="AO86" s="85" t="s">
        <v>1719</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1</v>
      </c>
      <c r="BG86" s="49">
        <v>3.8461538461538463</v>
      </c>
      <c r="BH86" s="48">
        <v>1</v>
      </c>
      <c r="BI86" s="49">
        <v>3.8461538461538463</v>
      </c>
      <c r="BJ86" s="48">
        <v>25</v>
      </c>
      <c r="BK86" s="49">
        <v>96.15384615384616</v>
      </c>
      <c r="BL86" s="48">
        <v>26</v>
      </c>
    </row>
    <row r="87" spans="1:64" ht="15">
      <c r="A87" s="64" t="s">
        <v>287</v>
      </c>
      <c r="B87" s="64" t="s">
        <v>391</v>
      </c>
      <c r="C87" s="65" t="s">
        <v>5495</v>
      </c>
      <c r="D87" s="66">
        <v>3</v>
      </c>
      <c r="E87" s="67" t="s">
        <v>132</v>
      </c>
      <c r="F87" s="68">
        <v>35</v>
      </c>
      <c r="G87" s="65"/>
      <c r="H87" s="69"/>
      <c r="I87" s="70"/>
      <c r="J87" s="70"/>
      <c r="K87" s="34" t="s">
        <v>65</v>
      </c>
      <c r="L87" s="77">
        <v>87</v>
      </c>
      <c r="M87" s="77"/>
      <c r="N87" s="72"/>
      <c r="O87" s="79" t="s">
        <v>600</v>
      </c>
      <c r="P87" s="81">
        <v>43453.43733796296</v>
      </c>
      <c r="Q87" s="79" t="s">
        <v>610</v>
      </c>
      <c r="R87" s="79"/>
      <c r="S87" s="79"/>
      <c r="T87" s="79"/>
      <c r="U87" s="79"/>
      <c r="V87" s="82" t="s">
        <v>901</v>
      </c>
      <c r="W87" s="81">
        <v>43453.43733796296</v>
      </c>
      <c r="X87" s="82" t="s">
        <v>1226</v>
      </c>
      <c r="Y87" s="79"/>
      <c r="Z87" s="79"/>
      <c r="AA87" s="85" t="s">
        <v>1613</v>
      </c>
      <c r="AB87" s="79"/>
      <c r="AC87" s="79" t="b">
        <v>0</v>
      </c>
      <c r="AD87" s="79">
        <v>0</v>
      </c>
      <c r="AE87" s="85" t="s">
        <v>1953</v>
      </c>
      <c r="AF87" s="79" t="b">
        <v>0</v>
      </c>
      <c r="AG87" s="79" t="s">
        <v>1996</v>
      </c>
      <c r="AH87" s="79"/>
      <c r="AI87" s="85" t="s">
        <v>1953</v>
      </c>
      <c r="AJ87" s="79" t="b">
        <v>0</v>
      </c>
      <c r="AK87" s="79">
        <v>116</v>
      </c>
      <c r="AL87" s="85" t="s">
        <v>1719</v>
      </c>
      <c r="AM87" s="79" t="s">
        <v>2008</v>
      </c>
      <c r="AN87" s="79" t="b">
        <v>0</v>
      </c>
      <c r="AO87" s="85" t="s">
        <v>1719</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1</v>
      </c>
      <c r="BG87" s="49">
        <v>3.8461538461538463</v>
      </c>
      <c r="BH87" s="48">
        <v>1</v>
      </c>
      <c r="BI87" s="49">
        <v>3.8461538461538463</v>
      </c>
      <c r="BJ87" s="48">
        <v>25</v>
      </c>
      <c r="BK87" s="49">
        <v>96.15384615384616</v>
      </c>
      <c r="BL87" s="48">
        <v>26</v>
      </c>
    </row>
    <row r="88" spans="1:64" ht="15">
      <c r="A88" s="64" t="s">
        <v>288</v>
      </c>
      <c r="B88" s="64" t="s">
        <v>391</v>
      </c>
      <c r="C88" s="65" t="s">
        <v>5495</v>
      </c>
      <c r="D88" s="66">
        <v>3</v>
      </c>
      <c r="E88" s="67" t="s">
        <v>132</v>
      </c>
      <c r="F88" s="68">
        <v>35</v>
      </c>
      <c r="G88" s="65"/>
      <c r="H88" s="69"/>
      <c r="I88" s="70"/>
      <c r="J88" s="70"/>
      <c r="K88" s="34" t="s">
        <v>65</v>
      </c>
      <c r="L88" s="77">
        <v>88</v>
      </c>
      <c r="M88" s="77"/>
      <c r="N88" s="72"/>
      <c r="O88" s="79" t="s">
        <v>600</v>
      </c>
      <c r="P88" s="81">
        <v>43453.4375</v>
      </c>
      <c r="Q88" s="79" t="s">
        <v>610</v>
      </c>
      <c r="R88" s="79"/>
      <c r="S88" s="79"/>
      <c r="T88" s="79"/>
      <c r="U88" s="79"/>
      <c r="V88" s="82" t="s">
        <v>902</v>
      </c>
      <c r="W88" s="81">
        <v>43453.4375</v>
      </c>
      <c r="X88" s="82" t="s">
        <v>1227</v>
      </c>
      <c r="Y88" s="79"/>
      <c r="Z88" s="79"/>
      <c r="AA88" s="85" t="s">
        <v>1614</v>
      </c>
      <c r="AB88" s="79"/>
      <c r="AC88" s="79" t="b">
        <v>0</v>
      </c>
      <c r="AD88" s="79">
        <v>0</v>
      </c>
      <c r="AE88" s="85" t="s">
        <v>1953</v>
      </c>
      <c r="AF88" s="79" t="b">
        <v>0</v>
      </c>
      <c r="AG88" s="79" t="s">
        <v>1996</v>
      </c>
      <c r="AH88" s="79"/>
      <c r="AI88" s="85" t="s">
        <v>1953</v>
      </c>
      <c r="AJ88" s="79" t="b">
        <v>0</v>
      </c>
      <c r="AK88" s="79">
        <v>116</v>
      </c>
      <c r="AL88" s="85" t="s">
        <v>1719</v>
      </c>
      <c r="AM88" s="79" t="s">
        <v>2007</v>
      </c>
      <c r="AN88" s="79" t="b">
        <v>0</v>
      </c>
      <c r="AO88" s="85" t="s">
        <v>1719</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1</v>
      </c>
      <c r="BG88" s="49">
        <v>3.8461538461538463</v>
      </c>
      <c r="BH88" s="48">
        <v>1</v>
      </c>
      <c r="BI88" s="49">
        <v>3.8461538461538463</v>
      </c>
      <c r="BJ88" s="48">
        <v>25</v>
      </c>
      <c r="BK88" s="49">
        <v>96.15384615384616</v>
      </c>
      <c r="BL88" s="48">
        <v>26</v>
      </c>
    </row>
    <row r="89" spans="1:64" ht="15">
      <c r="A89" s="64" t="s">
        <v>289</v>
      </c>
      <c r="B89" s="64" t="s">
        <v>391</v>
      </c>
      <c r="C89" s="65" t="s">
        <v>5495</v>
      </c>
      <c r="D89" s="66">
        <v>3</v>
      </c>
      <c r="E89" s="67" t="s">
        <v>132</v>
      </c>
      <c r="F89" s="68">
        <v>35</v>
      </c>
      <c r="G89" s="65"/>
      <c r="H89" s="69"/>
      <c r="I89" s="70"/>
      <c r="J89" s="70"/>
      <c r="K89" s="34" t="s">
        <v>65</v>
      </c>
      <c r="L89" s="77">
        <v>89</v>
      </c>
      <c r="M89" s="77"/>
      <c r="N89" s="72"/>
      <c r="O89" s="79" t="s">
        <v>600</v>
      </c>
      <c r="P89" s="81">
        <v>43453.43755787037</v>
      </c>
      <c r="Q89" s="79" t="s">
        <v>610</v>
      </c>
      <c r="R89" s="79"/>
      <c r="S89" s="79"/>
      <c r="T89" s="79"/>
      <c r="U89" s="79"/>
      <c r="V89" s="82" t="s">
        <v>903</v>
      </c>
      <c r="W89" s="81">
        <v>43453.43755787037</v>
      </c>
      <c r="X89" s="82" t="s">
        <v>1228</v>
      </c>
      <c r="Y89" s="79"/>
      <c r="Z89" s="79"/>
      <c r="AA89" s="85" t="s">
        <v>1615</v>
      </c>
      <c r="AB89" s="79"/>
      <c r="AC89" s="79" t="b">
        <v>0</v>
      </c>
      <c r="AD89" s="79">
        <v>0</v>
      </c>
      <c r="AE89" s="85" t="s">
        <v>1953</v>
      </c>
      <c r="AF89" s="79" t="b">
        <v>0</v>
      </c>
      <c r="AG89" s="79" t="s">
        <v>1996</v>
      </c>
      <c r="AH89" s="79"/>
      <c r="AI89" s="85" t="s">
        <v>1953</v>
      </c>
      <c r="AJ89" s="79" t="b">
        <v>0</v>
      </c>
      <c r="AK89" s="79">
        <v>116</v>
      </c>
      <c r="AL89" s="85" t="s">
        <v>1719</v>
      </c>
      <c r="AM89" s="79" t="s">
        <v>2007</v>
      </c>
      <c r="AN89" s="79" t="b">
        <v>0</v>
      </c>
      <c r="AO89" s="85" t="s">
        <v>1719</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1</v>
      </c>
      <c r="BG89" s="49">
        <v>3.8461538461538463</v>
      </c>
      <c r="BH89" s="48">
        <v>1</v>
      </c>
      <c r="BI89" s="49">
        <v>3.8461538461538463</v>
      </c>
      <c r="BJ89" s="48">
        <v>25</v>
      </c>
      <c r="BK89" s="49">
        <v>96.15384615384616</v>
      </c>
      <c r="BL89" s="48">
        <v>26</v>
      </c>
    </row>
    <row r="90" spans="1:64" ht="15">
      <c r="A90" s="64" t="s">
        <v>290</v>
      </c>
      <c r="B90" s="64" t="s">
        <v>391</v>
      </c>
      <c r="C90" s="65" t="s">
        <v>5495</v>
      </c>
      <c r="D90" s="66">
        <v>3</v>
      </c>
      <c r="E90" s="67" t="s">
        <v>132</v>
      </c>
      <c r="F90" s="68">
        <v>35</v>
      </c>
      <c r="G90" s="65"/>
      <c r="H90" s="69"/>
      <c r="I90" s="70"/>
      <c r="J90" s="70"/>
      <c r="K90" s="34" t="s">
        <v>65</v>
      </c>
      <c r="L90" s="77">
        <v>90</v>
      </c>
      <c r="M90" s="77"/>
      <c r="N90" s="72"/>
      <c r="O90" s="79" t="s">
        <v>600</v>
      </c>
      <c r="P90" s="81">
        <v>43453.45365740741</v>
      </c>
      <c r="Q90" s="79" t="s">
        <v>610</v>
      </c>
      <c r="R90" s="79"/>
      <c r="S90" s="79"/>
      <c r="T90" s="79"/>
      <c r="U90" s="79"/>
      <c r="V90" s="82" t="s">
        <v>904</v>
      </c>
      <c r="W90" s="81">
        <v>43453.45365740741</v>
      </c>
      <c r="X90" s="82" t="s">
        <v>1229</v>
      </c>
      <c r="Y90" s="79"/>
      <c r="Z90" s="79"/>
      <c r="AA90" s="85" t="s">
        <v>1616</v>
      </c>
      <c r="AB90" s="79"/>
      <c r="AC90" s="79" t="b">
        <v>0</v>
      </c>
      <c r="AD90" s="79">
        <v>0</v>
      </c>
      <c r="AE90" s="85" t="s">
        <v>1953</v>
      </c>
      <c r="AF90" s="79" t="b">
        <v>0</v>
      </c>
      <c r="AG90" s="79" t="s">
        <v>1996</v>
      </c>
      <c r="AH90" s="79"/>
      <c r="AI90" s="85" t="s">
        <v>1953</v>
      </c>
      <c r="AJ90" s="79" t="b">
        <v>0</v>
      </c>
      <c r="AK90" s="79">
        <v>315</v>
      </c>
      <c r="AL90" s="85" t="s">
        <v>1719</v>
      </c>
      <c r="AM90" s="79" t="s">
        <v>2008</v>
      </c>
      <c r="AN90" s="79" t="b">
        <v>0</v>
      </c>
      <c r="AO90" s="85" t="s">
        <v>1719</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1</v>
      </c>
      <c r="BG90" s="49">
        <v>3.8461538461538463</v>
      </c>
      <c r="BH90" s="48">
        <v>1</v>
      </c>
      <c r="BI90" s="49">
        <v>3.8461538461538463</v>
      </c>
      <c r="BJ90" s="48">
        <v>25</v>
      </c>
      <c r="BK90" s="49">
        <v>96.15384615384616</v>
      </c>
      <c r="BL90" s="48">
        <v>26</v>
      </c>
    </row>
    <row r="91" spans="1:64" ht="15">
      <c r="A91" s="64" t="s">
        <v>291</v>
      </c>
      <c r="B91" s="64" t="s">
        <v>391</v>
      </c>
      <c r="C91" s="65" t="s">
        <v>5495</v>
      </c>
      <c r="D91" s="66">
        <v>3</v>
      </c>
      <c r="E91" s="67" t="s">
        <v>132</v>
      </c>
      <c r="F91" s="68">
        <v>35</v>
      </c>
      <c r="G91" s="65"/>
      <c r="H91" s="69"/>
      <c r="I91" s="70"/>
      <c r="J91" s="70"/>
      <c r="K91" s="34" t="s">
        <v>65</v>
      </c>
      <c r="L91" s="77">
        <v>91</v>
      </c>
      <c r="M91" s="77"/>
      <c r="N91" s="72"/>
      <c r="O91" s="79" t="s">
        <v>600</v>
      </c>
      <c r="P91" s="81">
        <v>43453.45375</v>
      </c>
      <c r="Q91" s="79" t="s">
        <v>610</v>
      </c>
      <c r="R91" s="79"/>
      <c r="S91" s="79"/>
      <c r="T91" s="79"/>
      <c r="U91" s="79"/>
      <c r="V91" s="82" t="s">
        <v>905</v>
      </c>
      <c r="W91" s="81">
        <v>43453.45375</v>
      </c>
      <c r="X91" s="82" t="s">
        <v>1230</v>
      </c>
      <c r="Y91" s="79"/>
      <c r="Z91" s="79"/>
      <c r="AA91" s="85" t="s">
        <v>1617</v>
      </c>
      <c r="AB91" s="79"/>
      <c r="AC91" s="79" t="b">
        <v>0</v>
      </c>
      <c r="AD91" s="79">
        <v>0</v>
      </c>
      <c r="AE91" s="85" t="s">
        <v>1953</v>
      </c>
      <c r="AF91" s="79" t="b">
        <v>0</v>
      </c>
      <c r="AG91" s="79" t="s">
        <v>1996</v>
      </c>
      <c r="AH91" s="79"/>
      <c r="AI91" s="85" t="s">
        <v>1953</v>
      </c>
      <c r="AJ91" s="79" t="b">
        <v>0</v>
      </c>
      <c r="AK91" s="79">
        <v>315</v>
      </c>
      <c r="AL91" s="85" t="s">
        <v>1719</v>
      </c>
      <c r="AM91" s="79" t="s">
        <v>2008</v>
      </c>
      <c r="AN91" s="79" t="b">
        <v>0</v>
      </c>
      <c r="AO91" s="85" t="s">
        <v>1719</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1</v>
      </c>
      <c r="BG91" s="49">
        <v>3.8461538461538463</v>
      </c>
      <c r="BH91" s="48">
        <v>1</v>
      </c>
      <c r="BI91" s="49">
        <v>3.8461538461538463</v>
      </c>
      <c r="BJ91" s="48">
        <v>25</v>
      </c>
      <c r="BK91" s="49">
        <v>96.15384615384616</v>
      </c>
      <c r="BL91" s="48">
        <v>26</v>
      </c>
    </row>
    <row r="92" spans="1:64" ht="15">
      <c r="A92" s="64" t="s">
        <v>292</v>
      </c>
      <c r="B92" s="64" t="s">
        <v>391</v>
      </c>
      <c r="C92" s="65" t="s">
        <v>5495</v>
      </c>
      <c r="D92" s="66">
        <v>3</v>
      </c>
      <c r="E92" s="67" t="s">
        <v>132</v>
      </c>
      <c r="F92" s="68">
        <v>35</v>
      </c>
      <c r="G92" s="65"/>
      <c r="H92" s="69"/>
      <c r="I92" s="70"/>
      <c r="J92" s="70"/>
      <c r="K92" s="34" t="s">
        <v>65</v>
      </c>
      <c r="L92" s="77">
        <v>92</v>
      </c>
      <c r="M92" s="77"/>
      <c r="N92" s="72"/>
      <c r="O92" s="79" t="s">
        <v>600</v>
      </c>
      <c r="P92" s="81">
        <v>43453.45376157408</v>
      </c>
      <c r="Q92" s="79" t="s">
        <v>610</v>
      </c>
      <c r="R92" s="79"/>
      <c r="S92" s="79"/>
      <c r="T92" s="79"/>
      <c r="U92" s="79"/>
      <c r="V92" s="82" t="s">
        <v>906</v>
      </c>
      <c r="W92" s="81">
        <v>43453.45376157408</v>
      </c>
      <c r="X92" s="82" t="s">
        <v>1231</v>
      </c>
      <c r="Y92" s="79"/>
      <c r="Z92" s="79"/>
      <c r="AA92" s="85" t="s">
        <v>1618</v>
      </c>
      <c r="AB92" s="79"/>
      <c r="AC92" s="79" t="b">
        <v>0</v>
      </c>
      <c r="AD92" s="79">
        <v>0</v>
      </c>
      <c r="AE92" s="85" t="s">
        <v>1953</v>
      </c>
      <c r="AF92" s="79" t="b">
        <v>0</v>
      </c>
      <c r="AG92" s="79" t="s">
        <v>1996</v>
      </c>
      <c r="AH92" s="79"/>
      <c r="AI92" s="85" t="s">
        <v>1953</v>
      </c>
      <c r="AJ92" s="79" t="b">
        <v>0</v>
      </c>
      <c r="AK92" s="79">
        <v>315</v>
      </c>
      <c r="AL92" s="85" t="s">
        <v>1719</v>
      </c>
      <c r="AM92" s="79" t="s">
        <v>2008</v>
      </c>
      <c r="AN92" s="79" t="b">
        <v>0</v>
      </c>
      <c r="AO92" s="85" t="s">
        <v>1719</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1</v>
      </c>
      <c r="BG92" s="49">
        <v>3.8461538461538463</v>
      </c>
      <c r="BH92" s="48">
        <v>1</v>
      </c>
      <c r="BI92" s="49">
        <v>3.8461538461538463</v>
      </c>
      <c r="BJ92" s="48">
        <v>25</v>
      </c>
      <c r="BK92" s="49">
        <v>96.15384615384616</v>
      </c>
      <c r="BL92" s="48">
        <v>26</v>
      </c>
    </row>
    <row r="93" spans="1:64" ht="15">
      <c r="A93" s="64" t="s">
        <v>293</v>
      </c>
      <c r="B93" s="64" t="s">
        <v>391</v>
      </c>
      <c r="C93" s="65" t="s">
        <v>5495</v>
      </c>
      <c r="D93" s="66">
        <v>3</v>
      </c>
      <c r="E93" s="67" t="s">
        <v>132</v>
      </c>
      <c r="F93" s="68">
        <v>35</v>
      </c>
      <c r="G93" s="65"/>
      <c r="H93" s="69"/>
      <c r="I93" s="70"/>
      <c r="J93" s="70"/>
      <c r="K93" s="34" t="s">
        <v>65</v>
      </c>
      <c r="L93" s="77">
        <v>93</v>
      </c>
      <c r="M93" s="77"/>
      <c r="N93" s="72"/>
      <c r="O93" s="79" t="s">
        <v>600</v>
      </c>
      <c r="P93" s="81">
        <v>43453.45449074074</v>
      </c>
      <c r="Q93" s="79" t="s">
        <v>610</v>
      </c>
      <c r="R93" s="79"/>
      <c r="S93" s="79"/>
      <c r="T93" s="79"/>
      <c r="U93" s="79"/>
      <c r="V93" s="82" t="s">
        <v>907</v>
      </c>
      <c r="W93" s="81">
        <v>43453.45449074074</v>
      </c>
      <c r="X93" s="82" t="s">
        <v>1232</v>
      </c>
      <c r="Y93" s="79"/>
      <c r="Z93" s="79"/>
      <c r="AA93" s="85" t="s">
        <v>1619</v>
      </c>
      <c r="AB93" s="79"/>
      <c r="AC93" s="79" t="b">
        <v>0</v>
      </c>
      <c r="AD93" s="79">
        <v>0</v>
      </c>
      <c r="AE93" s="85" t="s">
        <v>1953</v>
      </c>
      <c r="AF93" s="79" t="b">
        <v>0</v>
      </c>
      <c r="AG93" s="79" t="s">
        <v>1996</v>
      </c>
      <c r="AH93" s="79"/>
      <c r="AI93" s="85" t="s">
        <v>1953</v>
      </c>
      <c r="AJ93" s="79" t="b">
        <v>0</v>
      </c>
      <c r="AK93" s="79">
        <v>315</v>
      </c>
      <c r="AL93" s="85" t="s">
        <v>1719</v>
      </c>
      <c r="AM93" s="79" t="s">
        <v>2010</v>
      </c>
      <c r="AN93" s="79" t="b">
        <v>0</v>
      </c>
      <c r="AO93" s="85" t="s">
        <v>1719</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1</v>
      </c>
      <c r="BG93" s="49">
        <v>3.8461538461538463</v>
      </c>
      <c r="BH93" s="48">
        <v>1</v>
      </c>
      <c r="BI93" s="49">
        <v>3.8461538461538463</v>
      </c>
      <c r="BJ93" s="48">
        <v>25</v>
      </c>
      <c r="BK93" s="49">
        <v>96.15384615384616</v>
      </c>
      <c r="BL93" s="48">
        <v>26</v>
      </c>
    </row>
    <row r="94" spans="1:64" ht="15">
      <c r="A94" s="64" t="s">
        <v>294</v>
      </c>
      <c r="B94" s="64" t="s">
        <v>391</v>
      </c>
      <c r="C94" s="65" t="s">
        <v>5495</v>
      </c>
      <c r="D94" s="66">
        <v>3</v>
      </c>
      <c r="E94" s="67" t="s">
        <v>132</v>
      </c>
      <c r="F94" s="68">
        <v>35</v>
      </c>
      <c r="G94" s="65"/>
      <c r="H94" s="69"/>
      <c r="I94" s="70"/>
      <c r="J94" s="70"/>
      <c r="K94" s="34" t="s">
        <v>65</v>
      </c>
      <c r="L94" s="77">
        <v>94</v>
      </c>
      <c r="M94" s="77"/>
      <c r="N94" s="72"/>
      <c r="O94" s="79" t="s">
        <v>600</v>
      </c>
      <c r="P94" s="81">
        <v>43453.45575231482</v>
      </c>
      <c r="Q94" s="79" t="s">
        <v>610</v>
      </c>
      <c r="R94" s="79"/>
      <c r="S94" s="79"/>
      <c r="T94" s="79"/>
      <c r="U94" s="79"/>
      <c r="V94" s="82" t="s">
        <v>908</v>
      </c>
      <c r="W94" s="81">
        <v>43453.45575231482</v>
      </c>
      <c r="X94" s="82" t="s">
        <v>1233</v>
      </c>
      <c r="Y94" s="79"/>
      <c r="Z94" s="79"/>
      <c r="AA94" s="85" t="s">
        <v>1620</v>
      </c>
      <c r="AB94" s="79"/>
      <c r="AC94" s="79" t="b">
        <v>0</v>
      </c>
      <c r="AD94" s="79">
        <v>0</v>
      </c>
      <c r="AE94" s="85" t="s">
        <v>1953</v>
      </c>
      <c r="AF94" s="79" t="b">
        <v>0</v>
      </c>
      <c r="AG94" s="79" t="s">
        <v>1996</v>
      </c>
      <c r="AH94" s="79"/>
      <c r="AI94" s="85" t="s">
        <v>1953</v>
      </c>
      <c r="AJ94" s="79" t="b">
        <v>0</v>
      </c>
      <c r="AK94" s="79">
        <v>315</v>
      </c>
      <c r="AL94" s="85" t="s">
        <v>1719</v>
      </c>
      <c r="AM94" s="79" t="s">
        <v>2010</v>
      </c>
      <c r="AN94" s="79" t="b">
        <v>0</v>
      </c>
      <c r="AO94" s="85" t="s">
        <v>1719</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1</v>
      </c>
      <c r="BG94" s="49">
        <v>3.8461538461538463</v>
      </c>
      <c r="BH94" s="48">
        <v>1</v>
      </c>
      <c r="BI94" s="49">
        <v>3.8461538461538463</v>
      </c>
      <c r="BJ94" s="48">
        <v>25</v>
      </c>
      <c r="BK94" s="49">
        <v>96.15384615384616</v>
      </c>
      <c r="BL94" s="48">
        <v>26</v>
      </c>
    </row>
    <row r="95" spans="1:64" ht="15">
      <c r="A95" s="64" t="s">
        <v>295</v>
      </c>
      <c r="B95" s="64" t="s">
        <v>391</v>
      </c>
      <c r="C95" s="65" t="s">
        <v>5495</v>
      </c>
      <c r="D95" s="66">
        <v>3</v>
      </c>
      <c r="E95" s="67" t="s">
        <v>132</v>
      </c>
      <c r="F95" s="68">
        <v>35</v>
      </c>
      <c r="G95" s="65"/>
      <c r="H95" s="69"/>
      <c r="I95" s="70"/>
      <c r="J95" s="70"/>
      <c r="K95" s="34" t="s">
        <v>65</v>
      </c>
      <c r="L95" s="77">
        <v>95</v>
      </c>
      <c r="M95" s="77"/>
      <c r="N95" s="72"/>
      <c r="O95" s="79" t="s">
        <v>600</v>
      </c>
      <c r="P95" s="81">
        <v>43453.45842592593</v>
      </c>
      <c r="Q95" s="79" t="s">
        <v>610</v>
      </c>
      <c r="R95" s="79"/>
      <c r="S95" s="79"/>
      <c r="T95" s="79"/>
      <c r="U95" s="79"/>
      <c r="V95" s="82" t="s">
        <v>909</v>
      </c>
      <c r="W95" s="81">
        <v>43453.45842592593</v>
      </c>
      <c r="X95" s="82" t="s">
        <v>1234</v>
      </c>
      <c r="Y95" s="79"/>
      <c r="Z95" s="79"/>
      <c r="AA95" s="85" t="s">
        <v>1621</v>
      </c>
      <c r="AB95" s="79"/>
      <c r="AC95" s="79" t="b">
        <v>0</v>
      </c>
      <c r="AD95" s="79">
        <v>0</v>
      </c>
      <c r="AE95" s="85" t="s">
        <v>1953</v>
      </c>
      <c r="AF95" s="79" t="b">
        <v>0</v>
      </c>
      <c r="AG95" s="79" t="s">
        <v>1996</v>
      </c>
      <c r="AH95" s="79"/>
      <c r="AI95" s="85" t="s">
        <v>1953</v>
      </c>
      <c r="AJ95" s="79" t="b">
        <v>0</v>
      </c>
      <c r="AK95" s="79">
        <v>319</v>
      </c>
      <c r="AL95" s="85" t="s">
        <v>1719</v>
      </c>
      <c r="AM95" s="79" t="s">
        <v>2010</v>
      </c>
      <c r="AN95" s="79" t="b">
        <v>0</v>
      </c>
      <c r="AO95" s="85" t="s">
        <v>1719</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1</v>
      </c>
      <c r="BG95" s="49">
        <v>3.8461538461538463</v>
      </c>
      <c r="BH95" s="48">
        <v>1</v>
      </c>
      <c r="BI95" s="49">
        <v>3.8461538461538463</v>
      </c>
      <c r="BJ95" s="48">
        <v>25</v>
      </c>
      <c r="BK95" s="49">
        <v>96.15384615384616</v>
      </c>
      <c r="BL95" s="48">
        <v>26</v>
      </c>
    </row>
    <row r="96" spans="1:64" ht="15">
      <c r="A96" s="64" t="s">
        <v>296</v>
      </c>
      <c r="B96" s="64" t="s">
        <v>391</v>
      </c>
      <c r="C96" s="65" t="s">
        <v>5495</v>
      </c>
      <c r="D96" s="66">
        <v>3</v>
      </c>
      <c r="E96" s="67" t="s">
        <v>132</v>
      </c>
      <c r="F96" s="68">
        <v>35</v>
      </c>
      <c r="G96" s="65"/>
      <c r="H96" s="69"/>
      <c r="I96" s="70"/>
      <c r="J96" s="70"/>
      <c r="K96" s="34" t="s">
        <v>65</v>
      </c>
      <c r="L96" s="77">
        <v>96</v>
      </c>
      <c r="M96" s="77"/>
      <c r="N96" s="72"/>
      <c r="O96" s="79" t="s">
        <v>600</v>
      </c>
      <c r="P96" s="81">
        <v>43453.466782407406</v>
      </c>
      <c r="Q96" s="79" t="s">
        <v>610</v>
      </c>
      <c r="R96" s="79"/>
      <c r="S96" s="79"/>
      <c r="T96" s="79"/>
      <c r="U96" s="79"/>
      <c r="V96" s="82" t="s">
        <v>910</v>
      </c>
      <c r="W96" s="81">
        <v>43453.466782407406</v>
      </c>
      <c r="X96" s="82" t="s">
        <v>1235</v>
      </c>
      <c r="Y96" s="79"/>
      <c r="Z96" s="79"/>
      <c r="AA96" s="85" t="s">
        <v>1622</v>
      </c>
      <c r="AB96" s="79"/>
      <c r="AC96" s="79" t="b">
        <v>0</v>
      </c>
      <c r="AD96" s="79">
        <v>0</v>
      </c>
      <c r="AE96" s="85" t="s">
        <v>1953</v>
      </c>
      <c r="AF96" s="79" t="b">
        <v>0</v>
      </c>
      <c r="AG96" s="79" t="s">
        <v>1996</v>
      </c>
      <c r="AH96" s="79"/>
      <c r="AI96" s="85" t="s">
        <v>1953</v>
      </c>
      <c r="AJ96" s="79" t="b">
        <v>0</v>
      </c>
      <c r="AK96" s="79">
        <v>315</v>
      </c>
      <c r="AL96" s="85" t="s">
        <v>1719</v>
      </c>
      <c r="AM96" s="79" t="s">
        <v>2008</v>
      </c>
      <c r="AN96" s="79" t="b">
        <v>0</v>
      </c>
      <c r="AO96" s="85" t="s">
        <v>1719</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1</v>
      </c>
      <c r="BG96" s="49">
        <v>3.8461538461538463</v>
      </c>
      <c r="BH96" s="48">
        <v>1</v>
      </c>
      <c r="BI96" s="49">
        <v>3.8461538461538463</v>
      </c>
      <c r="BJ96" s="48">
        <v>25</v>
      </c>
      <c r="BK96" s="49">
        <v>96.15384615384616</v>
      </c>
      <c r="BL96" s="48">
        <v>26</v>
      </c>
    </row>
    <row r="97" spans="1:64" ht="15">
      <c r="A97" s="64" t="s">
        <v>297</v>
      </c>
      <c r="B97" s="64" t="s">
        <v>391</v>
      </c>
      <c r="C97" s="65" t="s">
        <v>5495</v>
      </c>
      <c r="D97" s="66">
        <v>3</v>
      </c>
      <c r="E97" s="67" t="s">
        <v>132</v>
      </c>
      <c r="F97" s="68">
        <v>35</v>
      </c>
      <c r="G97" s="65"/>
      <c r="H97" s="69"/>
      <c r="I97" s="70"/>
      <c r="J97" s="70"/>
      <c r="K97" s="34" t="s">
        <v>65</v>
      </c>
      <c r="L97" s="77">
        <v>97</v>
      </c>
      <c r="M97" s="77"/>
      <c r="N97" s="72"/>
      <c r="O97" s="79" t="s">
        <v>600</v>
      </c>
      <c r="P97" s="81">
        <v>43453.46707175926</v>
      </c>
      <c r="Q97" s="79" t="s">
        <v>610</v>
      </c>
      <c r="R97" s="79"/>
      <c r="S97" s="79"/>
      <c r="T97" s="79"/>
      <c r="U97" s="79"/>
      <c r="V97" s="82" t="s">
        <v>911</v>
      </c>
      <c r="W97" s="81">
        <v>43453.46707175926</v>
      </c>
      <c r="X97" s="82" t="s">
        <v>1236</v>
      </c>
      <c r="Y97" s="79"/>
      <c r="Z97" s="79"/>
      <c r="AA97" s="85" t="s">
        <v>1623</v>
      </c>
      <c r="AB97" s="79"/>
      <c r="AC97" s="79" t="b">
        <v>0</v>
      </c>
      <c r="AD97" s="79">
        <v>0</v>
      </c>
      <c r="AE97" s="85" t="s">
        <v>1953</v>
      </c>
      <c r="AF97" s="79" t="b">
        <v>0</v>
      </c>
      <c r="AG97" s="79" t="s">
        <v>1996</v>
      </c>
      <c r="AH97" s="79"/>
      <c r="AI97" s="85" t="s">
        <v>1953</v>
      </c>
      <c r="AJ97" s="79" t="b">
        <v>0</v>
      </c>
      <c r="AK97" s="79">
        <v>315</v>
      </c>
      <c r="AL97" s="85" t="s">
        <v>1719</v>
      </c>
      <c r="AM97" s="79" t="s">
        <v>2008</v>
      </c>
      <c r="AN97" s="79" t="b">
        <v>0</v>
      </c>
      <c r="AO97" s="85" t="s">
        <v>1719</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1</v>
      </c>
      <c r="BG97" s="49">
        <v>3.8461538461538463</v>
      </c>
      <c r="BH97" s="48">
        <v>1</v>
      </c>
      <c r="BI97" s="49">
        <v>3.8461538461538463</v>
      </c>
      <c r="BJ97" s="48">
        <v>25</v>
      </c>
      <c r="BK97" s="49">
        <v>96.15384615384616</v>
      </c>
      <c r="BL97" s="48">
        <v>26</v>
      </c>
    </row>
    <row r="98" spans="1:64" ht="15">
      <c r="A98" s="64" t="s">
        <v>298</v>
      </c>
      <c r="B98" s="64" t="s">
        <v>391</v>
      </c>
      <c r="C98" s="65" t="s">
        <v>5495</v>
      </c>
      <c r="D98" s="66">
        <v>3</v>
      </c>
      <c r="E98" s="67" t="s">
        <v>132</v>
      </c>
      <c r="F98" s="68">
        <v>35</v>
      </c>
      <c r="G98" s="65"/>
      <c r="H98" s="69"/>
      <c r="I98" s="70"/>
      <c r="J98" s="70"/>
      <c r="K98" s="34" t="s">
        <v>65</v>
      </c>
      <c r="L98" s="77">
        <v>98</v>
      </c>
      <c r="M98" s="77"/>
      <c r="N98" s="72"/>
      <c r="O98" s="79" t="s">
        <v>600</v>
      </c>
      <c r="P98" s="81">
        <v>43453.46841435185</v>
      </c>
      <c r="Q98" s="79" t="s">
        <v>610</v>
      </c>
      <c r="R98" s="79"/>
      <c r="S98" s="79"/>
      <c r="T98" s="79"/>
      <c r="U98" s="79"/>
      <c r="V98" s="82" t="s">
        <v>912</v>
      </c>
      <c r="W98" s="81">
        <v>43453.46841435185</v>
      </c>
      <c r="X98" s="82" t="s">
        <v>1237</v>
      </c>
      <c r="Y98" s="79"/>
      <c r="Z98" s="79"/>
      <c r="AA98" s="85" t="s">
        <v>1624</v>
      </c>
      <c r="AB98" s="79"/>
      <c r="AC98" s="79" t="b">
        <v>0</v>
      </c>
      <c r="AD98" s="79">
        <v>0</v>
      </c>
      <c r="AE98" s="85" t="s">
        <v>1953</v>
      </c>
      <c r="AF98" s="79" t="b">
        <v>0</v>
      </c>
      <c r="AG98" s="79" t="s">
        <v>1996</v>
      </c>
      <c r="AH98" s="79"/>
      <c r="AI98" s="85" t="s">
        <v>1953</v>
      </c>
      <c r="AJ98" s="79" t="b">
        <v>0</v>
      </c>
      <c r="AK98" s="79">
        <v>315</v>
      </c>
      <c r="AL98" s="85" t="s">
        <v>1719</v>
      </c>
      <c r="AM98" s="79" t="s">
        <v>2008</v>
      </c>
      <c r="AN98" s="79" t="b">
        <v>0</v>
      </c>
      <c r="AO98" s="85" t="s">
        <v>1719</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1</v>
      </c>
      <c r="BG98" s="49">
        <v>3.8461538461538463</v>
      </c>
      <c r="BH98" s="48">
        <v>1</v>
      </c>
      <c r="BI98" s="49">
        <v>3.8461538461538463</v>
      </c>
      <c r="BJ98" s="48">
        <v>25</v>
      </c>
      <c r="BK98" s="49">
        <v>96.15384615384616</v>
      </c>
      <c r="BL98" s="48">
        <v>26</v>
      </c>
    </row>
    <row r="99" spans="1:64" ht="15">
      <c r="A99" s="64" t="s">
        <v>299</v>
      </c>
      <c r="B99" s="64" t="s">
        <v>391</v>
      </c>
      <c r="C99" s="65" t="s">
        <v>5495</v>
      </c>
      <c r="D99" s="66">
        <v>3</v>
      </c>
      <c r="E99" s="67" t="s">
        <v>132</v>
      </c>
      <c r="F99" s="68">
        <v>35</v>
      </c>
      <c r="G99" s="65"/>
      <c r="H99" s="69"/>
      <c r="I99" s="70"/>
      <c r="J99" s="70"/>
      <c r="K99" s="34" t="s">
        <v>65</v>
      </c>
      <c r="L99" s="77">
        <v>99</v>
      </c>
      <c r="M99" s="77"/>
      <c r="N99" s="72"/>
      <c r="O99" s="79" t="s">
        <v>600</v>
      </c>
      <c r="P99" s="81">
        <v>43453.46878472222</v>
      </c>
      <c r="Q99" s="79" t="s">
        <v>610</v>
      </c>
      <c r="R99" s="79"/>
      <c r="S99" s="79"/>
      <c r="T99" s="79"/>
      <c r="U99" s="79"/>
      <c r="V99" s="82" t="s">
        <v>913</v>
      </c>
      <c r="W99" s="81">
        <v>43453.46878472222</v>
      </c>
      <c r="X99" s="82" t="s">
        <v>1238</v>
      </c>
      <c r="Y99" s="79"/>
      <c r="Z99" s="79"/>
      <c r="AA99" s="85" t="s">
        <v>1625</v>
      </c>
      <c r="AB99" s="79"/>
      <c r="AC99" s="79" t="b">
        <v>0</v>
      </c>
      <c r="AD99" s="79">
        <v>0</v>
      </c>
      <c r="AE99" s="85" t="s">
        <v>1953</v>
      </c>
      <c r="AF99" s="79" t="b">
        <v>0</v>
      </c>
      <c r="AG99" s="79" t="s">
        <v>1996</v>
      </c>
      <c r="AH99" s="79"/>
      <c r="AI99" s="85" t="s">
        <v>1953</v>
      </c>
      <c r="AJ99" s="79" t="b">
        <v>0</v>
      </c>
      <c r="AK99" s="79">
        <v>315</v>
      </c>
      <c r="AL99" s="85" t="s">
        <v>1719</v>
      </c>
      <c r="AM99" s="79" t="s">
        <v>2008</v>
      </c>
      <c r="AN99" s="79" t="b">
        <v>0</v>
      </c>
      <c r="AO99" s="85" t="s">
        <v>1719</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1</v>
      </c>
      <c r="BG99" s="49">
        <v>3.8461538461538463</v>
      </c>
      <c r="BH99" s="48">
        <v>1</v>
      </c>
      <c r="BI99" s="49">
        <v>3.8461538461538463</v>
      </c>
      <c r="BJ99" s="48">
        <v>25</v>
      </c>
      <c r="BK99" s="49">
        <v>96.15384615384616</v>
      </c>
      <c r="BL99" s="48">
        <v>26</v>
      </c>
    </row>
    <row r="100" spans="1:64" ht="15">
      <c r="A100" s="64" t="s">
        <v>300</v>
      </c>
      <c r="B100" s="64" t="s">
        <v>391</v>
      </c>
      <c r="C100" s="65" t="s">
        <v>5495</v>
      </c>
      <c r="D100" s="66">
        <v>3</v>
      </c>
      <c r="E100" s="67" t="s">
        <v>132</v>
      </c>
      <c r="F100" s="68">
        <v>35</v>
      </c>
      <c r="G100" s="65"/>
      <c r="H100" s="69"/>
      <c r="I100" s="70"/>
      <c r="J100" s="70"/>
      <c r="K100" s="34" t="s">
        <v>65</v>
      </c>
      <c r="L100" s="77">
        <v>100</v>
      </c>
      <c r="M100" s="77"/>
      <c r="N100" s="72"/>
      <c r="O100" s="79" t="s">
        <v>600</v>
      </c>
      <c r="P100" s="81">
        <v>43453.47840277778</v>
      </c>
      <c r="Q100" s="79" t="s">
        <v>610</v>
      </c>
      <c r="R100" s="79"/>
      <c r="S100" s="79"/>
      <c r="T100" s="79"/>
      <c r="U100" s="79"/>
      <c r="V100" s="82" t="s">
        <v>914</v>
      </c>
      <c r="W100" s="81">
        <v>43453.47840277778</v>
      </c>
      <c r="X100" s="82" t="s">
        <v>1239</v>
      </c>
      <c r="Y100" s="79"/>
      <c r="Z100" s="79"/>
      <c r="AA100" s="85" t="s">
        <v>1626</v>
      </c>
      <c r="AB100" s="79"/>
      <c r="AC100" s="79" t="b">
        <v>0</v>
      </c>
      <c r="AD100" s="79">
        <v>0</v>
      </c>
      <c r="AE100" s="85" t="s">
        <v>1953</v>
      </c>
      <c r="AF100" s="79" t="b">
        <v>0</v>
      </c>
      <c r="AG100" s="79" t="s">
        <v>1996</v>
      </c>
      <c r="AH100" s="79"/>
      <c r="AI100" s="85" t="s">
        <v>1953</v>
      </c>
      <c r="AJ100" s="79" t="b">
        <v>0</v>
      </c>
      <c r="AK100" s="79">
        <v>315</v>
      </c>
      <c r="AL100" s="85" t="s">
        <v>1719</v>
      </c>
      <c r="AM100" s="79" t="s">
        <v>2010</v>
      </c>
      <c r="AN100" s="79" t="b">
        <v>0</v>
      </c>
      <c r="AO100" s="85" t="s">
        <v>1719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1</v>
      </c>
      <c r="BG100" s="49">
        <v>3.8461538461538463</v>
      </c>
      <c r="BH100" s="48">
        <v>1</v>
      </c>
      <c r="BI100" s="49">
        <v>3.8461538461538463</v>
      </c>
      <c r="BJ100" s="48">
        <v>25</v>
      </c>
      <c r="BK100" s="49">
        <v>96.15384615384616</v>
      </c>
      <c r="BL100" s="48">
        <v>26</v>
      </c>
    </row>
    <row r="101" spans="1:64" ht="15">
      <c r="A101" s="64" t="s">
        <v>301</v>
      </c>
      <c r="B101" s="64" t="s">
        <v>391</v>
      </c>
      <c r="C101" s="65" t="s">
        <v>5495</v>
      </c>
      <c r="D101" s="66">
        <v>3</v>
      </c>
      <c r="E101" s="67" t="s">
        <v>132</v>
      </c>
      <c r="F101" s="68">
        <v>35</v>
      </c>
      <c r="G101" s="65"/>
      <c r="H101" s="69"/>
      <c r="I101" s="70"/>
      <c r="J101" s="70"/>
      <c r="K101" s="34" t="s">
        <v>65</v>
      </c>
      <c r="L101" s="77">
        <v>101</v>
      </c>
      <c r="M101" s="77"/>
      <c r="N101" s="72"/>
      <c r="O101" s="79" t="s">
        <v>600</v>
      </c>
      <c r="P101" s="81">
        <v>43453.48105324074</v>
      </c>
      <c r="Q101" s="79" t="s">
        <v>610</v>
      </c>
      <c r="R101" s="79"/>
      <c r="S101" s="79"/>
      <c r="T101" s="79"/>
      <c r="U101" s="79"/>
      <c r="V101" s="82" t="s">
        <v>915</v>
      </c>
      <c r="W101" s="81">
        <v>43453.48105324074</v>
      </c>
      <c r="X101" s="82" t="s">
        <v>1240</v>
      </c>
      <c r="Y101" s="79"/>
      <c r="Z101" s="79"/>
      <c r="AA101" s="85" t="s">
        <v>1627</v>
      </c>
      <c r="AB101" s="79"/>
      <c r="AC101" s="79" t="b">
        <v>0</v>
      </c>
      <c r="AD101" s="79">
        <v>0</v>
      </c>
      <c r="AE101" s="85" t="s">
        <v>1953</v>
      </c>
      <c r="AF101" s="79" t="b">
        <v>0</v>
      </c>
      <c r="AG101" s="79" t="s">
        <v>1996</v>
      </c>
      <c r="AH101" s="79"/>
      <c r="AI101" s="85" t="s">
        <v>1953</v>
      </c>
      <c r="AJ101" s="79" t="b">
        <v>0</v>
      </c>
      <c r="AK101" s="79">
        <v>315</v>
      </c>
      <c r="AL101" s="85" t="s">
        <v>1719</v>
      </c>
      <c r="AM101" s="79" t="s">
        <v>2008</v>
      </c>
      <c r="AN101" s="79" t="b">
        <v>0</v>
      </c>
      <c r="AO101" s="85" t="s">
        <v>1719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1</v>
      </c>
      <c r="BG101" s="49">
        <v>3.8461538461538463</v>
      </c>
      <c r="BH101" s="48">
        <v>1</v>
      </c>
      <c r="BI101" s="49">
        <v>3.8461538461538463</v>
      </c>
      <c r="BJ101" s="48">
        <v>25</v>
      </c>
      <c r="BK101" s="49">
        <v>96.15384615384616</v>
      </c>
      <c r="BL101" s="48">
        <v>26</v>
      </c>
    </row>
    <row r="102" spans="1:64" ht="15">
      <c r="A102" s="64" t="s">
        <v>302</v>
      </c>
      <c r="B102" s="64" t="s">
        <v>391</v>
      </c>
      <c r="C102" s="65" t="s">
        <v>5495</v>
      </c>
      <c r="D102" s="66">
        <v>3</v>
      </c>
      <c r="E102" s="67" t="s">
        <v>132</v>
      </c>
      <c r="F102" s="68">
        <v>35</v>
      </c>
      <c r="G102" s="65"/>
      <c r="H102" s="69"/>
      <c r="I102" s="70"/>
      <c r="J102" s="70"/>
      <c r="K102" s="34" t="s">
        <v>65</v>
      </c>
      <c r="L102" s="77">
        <v>102</v>
      </c>
      <c r="M102" s="77"/>
      <c r="N102" s="72"/>
      <c r="O102" s="79" t="s">
        <v>600</v>
      </c>
      <c r="P102" s="81">
        <v>43453.48672453704</v>
      </c>
      <c r="Q102" s="79" t="s">
        <v>610</v>
      </c>
      <c r="R102" s="79"/>
      <c r="S102" s="79"/>
      <c r="T102" s="79"/>
      <c r="U102" s="79"/>
      <c r="V102" s="82" t="s">
        <v>916</v>
      </c>
      <c r="W102" s="81">
        <v>43453.48672453704</v>
      </c>
      <c r="X102" s="82" t="s">
        <v>1241</v>
      </c>
      <c r="Y102" s="79"/>
      <c r="Z102" s="79"/>
      <c r="AA102" s="85" t="s">
        <v>1628</v>
      </c>
      <c r="AB102" s="79"/>
      <c r="AC102" s="79" t="b">
        <v>0</v>
      </c>
      <c r="AD102" s="79">
        <v>0</v>
      </c>
      <c r="AE102" s="85" t="s">
        <v>1953</v>
      </c>
      <c r="AF102" s="79" t="b">
        <v>0</v>
      </c>
      <c r="AG102" s="79" t="s">
        <v>1996</v>
      </c>
      <c r="AH102" s="79"/>
      <c r="AI102" s="85" t="s">
        <v>1953</v>
      </c>
      <c r="AJ102" s="79" t="b">
        <v>0</v>
      </c>
      <c r="AK102" s="79">
        <v>315</v>
      </c>
      <c r="AL102" s="85" t="s">
        <v>1719</v>
      </c>
      <c r="AM102" s="79" t="s">
        <v>2008</v>
      </c>
      <c r="AN102" s="79" t="b">
        <v>0</v>
      </c>
      <c r="AO102" s="85" t="s">
        <v>1719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1</v>
      </c>
      <c r="BG102" s="49">
        <v>3.8461538461538463</v>
      </c>
      <c r="BH102" s="48">
        <v>1</v>
      </c>
      <c r="BI102" s="49">
        <v>3.8461538461538463</v>
      </c>
      <c r="BJ102" s="48">
        <v>25</v>
      </c>
      <c r="BK102" s="49">
        <v>96.15384615384616</v>
      </c>
      <c r="BL102" s="48">
        <v>26</v>
      </c>
    </row>
    <row r="103" spans="1:64" ht="15">
      <c r="A103" s="64" t="s">
        <v>303</v>
      </c>
      <c r="B103" s="64" t="s">
        <v>391</v>
      </c>
      <c r="C103" s="65" t="s">
        <v>5495</v>
      </c>
      <c r="D103" s="66">
        <v>3</v>
      </c>
      <c r="E103" s="67" t="s">
        <v>132</v>
      </c>
      <c r="F103" s="68">
        <v>35</v>
      </c>
      <c r="G103" s="65"/>
      <c r="H103" s="69"/>
      <c r="I103" s="70"/>
      <c r="J103" s="70"/>
      <c r="K103" s="34" t="s">
        <v>65</v>
      </c>
      <c r="L103" s="77">
        <v>103</v>
      </c>
      <c r="M103" s="77"/>
      <c r="N103" s="72"/>
      <c r="O103" s="79" t="s">
        <v>600</v>
      </c>
      <c r="P103" s="81">
        <v>43453.489803240744</v>
      </c>
      <c r="Q103" s="79" t="s">
        <v>610</v>
      </c>
      <c r="R103" s="79"/>
      <c r="S103" s="79"/>
      <c r="T103" s="79"/>
      <c r="U103" s="79"/>
      <c r="V103" s="82" t="s">
        <v>917</v>
      </c>
      <c r="W103" s="81">
        <v>43453.489803240744</v>
      </c>
      <c r="X103" s="82" t="s">
        <v>1242</v>
      </c>
      <c r="Y103" s="79"/>
      <c r="Z103" s="79"/>
      <c r="AA103" s="85" t="s">
        <v>1629</v>
      </c>
      <c r="AB103" s="79"/>
      <c r="AC103" s="79" t="b">
        <v>0</v>
      </c>
      <c r="AD103" s="79">
        <v>0</v>
      </c>
      <c r="AE103" s="85" t="s">
        <v>1953</v>
      </c>
      <c r="AF103" s="79" t="b">
        <v>0</v>
      </c>
      <c r="AG103" s="79" t="s">
        <v>1996</v>
      </c>
      <c r="AH103" s="79"/>
      <c r="AI103" s="85" t="s">
        <v>1953</v>
      </c>
      <c r="AJ103" s="79" t="b">
        <v>0</v>
      </c>
      <c r="AK103" s="79">
        <v>315</v>
      </c>
      <c r="AL103" s="85" t="s">
        <v>1719</v>
      </c>
      <c r="AM103" s="79" t="s">
        <v>2008</v>
      </c>
      <c r="AN103" s="79" t="b">
        <v>0</v>
      </c>
      <c r="AO103" s="85" t="s">
        <v>1719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1</v>
      </c>
      <c r="BG103" s="49">
        <v>3.8461538461538463</v>
      </c>
      <c r="BH103" s="48">
        <v>1</v>
      </c>
      <c r="BI103" s="49">
        <v>3.8461538461538463</v>
      </c>
      <c r="BJ103" s="48">
        <v>25</v>
      </c>
      <c r="BK103" s="49">
        <v>96.15384615384616</v>
      </c>
      <c r="BL103" s="48">
        <v>26</v>
      </c>
    </row>
    <row r="104" spans="1:64" ht="15">
      <c r="A104" s="64" t="s">
        <v>304</v>
      </c>
      <c r="B104" s="64" t="s">
        <v>391</v>
      </c>
      <c r="C104" s="65" t="s">
        <v>5495</v>
      </c>
      <c r="D104" s="66">
        <v>3</v>
      </c>
      <c r="E104" s="67" t="s">
        <v>132</v>
      </c>
      <c r="F104" s="68">
        <v>35</v>
      </c>
      <c r="G104" s="65"/>
      <c r="H104" s="69"/>
      <c r="I104" s="70"/>
      <c r="J104" s="70"/>
      <c r="K104" s="34" t="s">
        <v>65</v>
      </c>
      <c r="L104" s="77">
        <v>104</v>
      </c>
      <c r="M104" s="77"/>
      <c r="N104" s="72"/>
      <c r="O104" s="79" t="s">
        <v>600</v>
      </c>
      <c r="P104" s="81">
        <v>43453.49108796296</v>
      </c>
      <c r="Q104" s="79" t="s">
        <v>610</v>
      </c>
      <c r="R104" s="79"/>
      <c r="S104" s="79"/>
      <c r="T104" s="79"/>
      <c r="U104" s="79"/>
      <c r="V104" s="82" t="s">
        <v>918</v>
      </c>
      <c r="W104" s="81">
        <v>43453.49108796296</v>
      </c>
      <c r="X104" s="82" t="s">
        <v>1243</v>
      </c>
      <c r="Y104" s="79"/>
      <c r="Z104" s="79"/>
      <c r="AA104" s="85" t="s">
        <v>1630</v>
      </c>
      <c r="AB104" s="79"/>
      <c r="AC104" s="79" t="b">
        <v>0</v>
      </c>
      <c r="AD104" s="79">
        <v>0</v>
      </c>
      <c r="AE104" s="85" t="s">
        <v>1953</v>
      </c>
      <c r="AF104" s="79" t="b">
        <v>0</v>
      </c>
      <c r="AG104" s="79" t="s">
        <v>1996</v>
      </c>
      <c r="AH104" s="79"/>
      <c r="AI104" s="85" t="s">
        <v>1953</v>
      </c>
      <c r="AJ104" s="79" t="b">
        <v>0</v>
      </c>
      <c r="AK104" s="79">
        <v>315</v>
      </c>
      <c r="AL104" s="85" t="s">
        <v>1719</v>
      </c>
      <c r="AM104" s="79" t="s">
        <v>2008</v>
      </c>
      <c r="AN104" s="79" t="b">
        <v>0</v>
      </c>
      <c r="AO104" s="85" t="s">
        <v>1719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1</v>
      </c>
      <c r="BG104" s="49">
        <v>3.8461538461538463</v>
      </c>
      <c r="BH104" s="48">
        <v>1</v>
      </c>
      <c r="BI104" s="49">
        <v>3.8461538461538463</v>
      </c>
      <c r="BJ104" s="48">
        <v>25</v>
      </c>
      <c r="BK104" s="49">
        <v>96.15384615384616</v>
      </c>
      <c r="BL104" s="48">
        <v>26</v>
      </c>
    </row>
    <row r="105" spans="1:64" ht="15">
      <c r="A105" s="64" t="s">
        <v>305</v>
      </c>
      <c r="B105" s="64" t="s">
        <v>391</v>
      </c>
      <c r="C105" s="65" t="s">
        <v>5495</v>
      </c>
      <c r="D105" s="66">
        <v>3</v>
      </c>
      <c r="E105" s="67" t="s">
        <v>132</v>
      </c>
      <c r="F105" s="68">
        <v>35</v>
      </c>
      <c r="G105" s="65"/>
      <c r="H105" s="69"/>
      <c r="I105" s="70"/>
      <c r="J105" s="70"/>
      <c r="K105" s="34" t="s">
        <v>65</v>
      </c>
      <c r="L105" s="77">
        <v>105</v>
      </c>
      <c r="M105" s="77"/>
      <c r="N105" s="72"/>
      <c r="O105" s="79" t="s">
        <v>600</v>
      </c>
      <c r="P105" s="81">
        <v>43453.49356481482</v>
      </c>
      <c r="Q105" s="79" t="s">
        <v>610</v>
      </c>
      <c r="R105" s="79"/>
      <c r="S105" s="79"/>
      <c r="T105" s="79"/>
      <c r="U105" s="79"/>
      <c r="V105" s="82" t="s">
        <v>919</v>
      </c>
      <c r="W105" s="81">
        <v>43453.49356481482</v>
      </c>
      <c r="X105" s="82" t="s">
        <v>1244</v>
      </c>
      <c r="Y105" s="79"/>
      <c r="Z105" s="79"/>
      <c r="AA105" s="85" t="s">
        <v>1631</v>
      </c>
      <c r="AB105" s="79"/>
      <c r="AC105" s="79" t="b">
        <v>0</v>
      </c>
      <c r="AD105" s="79">
        <v>0</v>
      </c>
      <c r="AE105" s="85" t="s">
        <v>1953</v>
      </c>
      <c r="AF105" s="79" t="b">
        <v>0</v>
      </c>
      <c r="AG105" s="79" t="s">
        <v>1996</v>
      </c>
      <c r="AH105" s="79"/>
      <c r="AI105" s="85" t="s">
        <v>1953</v>
      </c>
      <c r="AJ105" s="79" t="b">
        <v>0</v>
      </c>
      <c r="AK105" s="79">
        <v>315</v>
      </c>
      <c r="AL105" s="85" t="s">
        <v>1719</v>
      </c>
      <c r="AM105" s="79" t="s">
        <v>2008</v>
      </c>
      <c r="AN105" s="79" t="b">
        <v>0</v>
      </c>
      <c r="AO105" s="85" t="s">
        <v>1719</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1</v>
      </c>
      <c r="BG105" s="49">
        <v>3.8461538461538463</v>
      </c>
      <c r="BH105" s="48">
        <v>1</v>
      </c>
      <c r="BI105" s="49">
        <v>3.8461538461538463</v>
      </c>
      <c r="BJ105" s="48">
        <v>25</v>
      </c>
      <c r="BK105" s="49">
        <v>96.15384615384616</v>
      </c>
      <c r="BL105" s="48">
        <v>26</v>
      </c>
    </row>
    <row r="106" spans="1:64" ht="15">
      <c r="A106" s="64" t="s">
        <v>306</v>
      </c>
      <c r="B106" s="64" t="s">
        <v>391</v>
      </c>
      <c r="C106" s="65" t="s">
        <v>5495</v>
      </c>
      <c r="D106" s="66">
        <v>3</v>
      </c>
      <c r="E106" s="67" t="s">
        <v>132</v>
      </c>
      <c r="F106" s="68">
        <v>35</v>
      </c>
      <c r="G106" s="65"/>
      <c r="H106" s="69"/>
      <c r="I106" s="70"/>
      <c r="J106" s="70"/>
      <c r="K106" s="34" t="s">
        <v>65</v>
      </c>
      <c r="L106" s="77">
        <v>106</v>
      </c>
      <c r="M106" s="77"/>
      <c r="N106" s="72"/>
      <c r="O106" s="79" t="s">
        <v>600</v>
      </c>
      <c r="P106" s="81">
        <v>43453.497708333336</v>
      </c>
      <c r="Q106" s="79" t="s">
        <v>610</v>
      </c>
      <c r="R106" s="79"/>
      <c r="S106" s="79"/>
      <c r="T106" s="79"/>
      <c r="U106" s="79"/>
      <c r="V106" s="82" t="s">
        <v>920</v>
      </c>
      <c r="W106" s="81">
        <v>43453.497708333336</v>
      </c>
      <c r="X106" s="82" t="s">
        <v>1245</v>
      </c>
      <c r="Y106" s="79"/>
      <c r="Z106" s="79"/>
      <c r="AA106" s="85" t="s">
        <v>1632</v>
      </c>
      <c r="AB106" s="79"/>
      <c r="AC106" s="79" t="b">
        <v>0</v>
      </c>
      <c r="AD106" s="79">
        <v>0</v>
      </c>
      <c r="AE106" s="85" t="s">
        <v>1953</v>
      </c>
      <c r="AF106" s="79" t="b">
        <v>0</v>
      </c>
      <c r="AG106" s="79" t="s">
        <v>1996</v>
      </c>
      <c r="AH106" s="79"/>
      <c r="AI106" s="85" t="s">
        <v>1953</v>
      </c>
      <c r="AJ106" s="79" t="b">
        <v>0</v>
      </c>
      <c r="AK106" s="79">
        <v>315</v>
      </c>
      <c r="AL106" s="85" t="s">
        <v>1719</v>
      </c>
      <c r="AM106" s="79" t="s">
        <v>2010</v>
      </c>
      <c r="AN106" s="79" t="b">
        <v>0</v>
      </c>
      <c r="AO106" s="85" t="s">
        <v>1719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1</v>
      </c>
      <c r="BG106" s="49">
        <v>3.8461538461538463</v>
      </c>
      <c r="BH106" s="48">
        <v>1</v>
      </c>
      <c r="BI106" s="49">
        <v>3.8461538461538463</v>
      </c>
      <c r="BJ106" s="48">
        <v>25</v>
      </c>
      <c r="BK106" s="49">
        <v>96.15384615384616</v>
      </c>
      <c r="BL106" s="48">
        <v>26</v>
      </c>
    </row>
    <row r="107" spans="1:64" ht="15">
      <c r="A107" s="64" t="s">
        <v>307</v>
      </c>
      <c r="B107" s="64" t="s">
        <v>391</v>
      </c>
      <c r="C107" s="65" t="s">
        <v>5495</v>
      </c>
      <c r="D107" s="66">
        <v>3</v>
      </c>
      <c r="E107" s="67" t="s">
        <v>132</v>
      </c>
      <c r="F107" s="68">
        <v>35</v>
      </c>
      <c r="G107" s="65"/>
      <c r="H107" s="69"/>
      <c r="I107" s="70"/>
      <c r="J107" s="70"/>
      <c r="K107" s="34" t="s">
        <v>65</v>
      </c>
      <c r="L107" s="77">
        <v>107</v>
      </c>
      <c r="M107" s="77"/>
      <c r="N107" s="72"/>
      <c r="O107" s="79" t="s">
        <v>600</v>
      </c>
      <c r="P107" s="81">
        <v>43453.50126157407</v>
      </c>
      <c r="Q107" s="79" t="s">
        <v>610</v>
      </c>
      <c r="R107" s="79"/>
      <c r="S107" s="79"/>
      <c r="T107" s="79"/>
      <c r="U107" s="79"/>
      <c r="V107" s="82" t="s">
        <v>921</v>
      </c>
      <c r="W107" s="81">
        <v>43453.50126157407</v>
      </c>
      <c r="X107" s="82" t="s">
        <v>1246</v>
      </c>
      <c r="Y107" s="79"/>
      <c r="Z107" s="79"/>
      <c r="AA107" s="85" t="s">
        <v>1633</v>
      </c>
      <c r="AB107" s="79"/>
      <c r="AC107" s="79" t="b">
        <v>0</v>
      </c>
      <c r="AD107" s="79">
        <v>0</v>
      </c>
      <c r="AE107" s="85" t="s">
        <v>1953</v>
      </c>
      <c r="AF107" s="79" t="b">
        <v>0</v>
      </c>
      <c r="AG107" s="79" t="s">
        <v>1996</v>
      </c>
      <c r="AH107" s="79"/>
      <c r="AI107" s="85" t="s">
        <v>1953</v>
      </c>
      <c r="AJ107" s="79" t="b">
        <v>0</v>
      </c>
      <c r="AK107" s="79">
        <v>315</v>
      </c>
      <c r="AL107" s="85" t="s">
        <v>1719</v>
      </c>
      <c r="AM107" s="79" t="s">
        <v>2008</v>
      </c>
      <c r="AN107" s="79" t="b">
        <v>0</v>
      </c>
      <c r="AO107" s="85" t="s">
        <v>1719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1</v>
      </c>
      <c r="BG107" s="49">
        <v>3.8461538461538463</v>
      </c>
      <c r="BH107" s="48">
        <v>1</v>
      </c>
      <c r="BI107" s="49">
        <v>3.8461538461538463</v>
      </c>
      <c r="BJ107" s="48">
        <v>25</v>
      </c>
      <c r="BK107" s="49">
        <v>96.15384615384616</v>
      </c>
      <c r="BL107" s="48">
        <v>26</v>
      </c>
    </row>
    <row r="108" spans="1:64" ht="15">
      <c r="A108" s="64" t="s">
        <v>308</v>
      </c>
      <c r="B108" s="64" t="s">
        <v>391</v>
      </c>
      <c r="C108" s="65" t="s">
        <v>5495</v>
      </c>
      <c r="D108" s="66">
        <v>3</v>
      </c>
      <c r="E108" s="67" t="s">
        <v>132</v>
      </c>
      <c r="F108" s="68">
        <v>35</v>
      </c>
      <c r="G108" s="65"/>
      <c r="H108" s="69"/>
      <c r="I108" s="70"/>
      <c r="J108" s="70"/>
      <c r="K108" s="34" t="s">
        <v>65</v>
      </c>
      <c r="L108" s="77">
        <v>108</v>
      </c>
      <c r="M108" s="77"/>
      <c r="N108" s="72"/>
      <c r="O108" s="79" t="s">
        <v>600</v>
      </c>
      <c r="P108" s="81">
        <v>43453.50734953704</v>
      </c>
      <c r="Q108" s="79" t="s">
        <v>610</v>
      </c>
      <c r="R108" s="79"/>
      <c r="S108" s="79"/>
      <c r="T108" s="79"/>
      <c r="U108" s="79"/>
      <c r="V108" s="82" t="s">
        <v>922</v>
      </c>
      <c r="W108" s="81">
        <v>43453.50734953704</v>
      </c>
      <c r="X108" s="82" t="s">
        <v>1247</v>
      </c>
      <c r="Y108" s="79"/>
      <c r="Z108" s="79"/>
      <c r="AA108" s="85" t="s">
        <v>1634</v>
      </c>
      <c r="AB108" s="79"/>
      <c r="AC108" s="79" t="b">
        <v>0</v>
      </c>
      <c r="AD108" s="79">
        <v>0</v>
      </c>
      <c r="AE108" s="85" t="s">
        <v>1953</v>
      </c>
      <c r="AF108" s="79" t="b">
        <v>0</v>
      </c>
      <c r="AG108" s="79" t="s">
        <v>1996</v>
      </c>
      <c r="AH108" s="79"/>
      <c r="AI108" s="85" t="s">
        <v>1953</v>
      </c>
      <c r="AJ108" s="79" t="b">
        <v>0</v>
      </c>
      <c r="AK108" s="79">
        <v>315</v>
      </c>
      <c r="AL108" s="85" t="s">
        <v>1719</v>
      </c>
      <c r="AM108" s="79" t="s">
        <v>2008</v>
      </c>
      <c r="AN108" s="79" t="b">
        <v>0</v>
      </c>
      <c r="AO108" s="85" t="s">
        <v>1719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1</v>
      </c>
      <c r="BG108" s="49">
        <v>3.8461538461538463</v>
      </c>
      <c r="BH108" s="48">
        <v>1</v>
      </c>
      <c r="BI108" s="49">
        <v>3.8461538461538463</v>
      </c>
      <c r="BJ108" s="48">
        <v>25</v>
      </c>
      <c r="BK108" s="49">
        <v>96.15384615384616</v>
      </c>
      <c r="BL108" s="48">
        <v>26</v>
      </c>
    </row>
    <row r="109" spans="1:64" ht="15">
      <c r="A109" s="64" t="s">
        <v>309</v>
      </c>
      <c r="B109" s="64" t="s">
        <v>391</v>
      </c>
      <c r="C109" s="65" t="s">
        <v>5495</v>
      </c>
      <c r="D109" s="66">
        <v>3</v>
      </c>
      <c r="E109" s="67" t="s">
        <v>132</v>
      </c>
      <c r="F109" s="68">
        <v>35</v>
      </c>
      <c r="G109" s="65"/>
      <c r="H109" s="69"/>
      <c r="I109" s="70"/>
      <c r="J109" s="70"/>
      <c r="K109" s="34" t="s">
        <v>65</v>
      </c>
      <c r="L109" s="77">
        <v>109</v>
      </c>
      <c r="M109" s="77"/>
      <c r="N109" s="72"/>
      <c r="O109" s="79" t="s">
        <v>600</v>
      </c>
      <c r="P109" s="81">
        <v>43453.51707175926</v>
      </c>
      <c r="Q109" s="79" t="s">
        <v>610</v>
      </c>
      <c r="R109" s="79"/>
      <c r="S109" s="79"/>
      <c r="T109" s="79"/>
      <c r="U109" s="79"/>
      <c r="V109" s="82" t="s">
        <v>923</v>
      </c>
      <c r="W109" s="81">
        <v>43453.51707175926</v>
      </c>
      <c r="X109" s="82" t="s">
        <v>1248</v>
      </c>
      <c r="Y109" s="79"/>
      <c r="Z109" s="79"/>
      <c r="AA109" s="85" t="s">
        <v>1635</v>
      </c>
      <c r="AB109" s="79"/>
      <c r="AC109" s="79" t="b">
        <v>0</v>
      </c>
      <c r="AD109" s="79">
        <v>0</v>
      </c>
      <c r="AE109" s="85" t="s">
        <v>1953</v>
      </c>
      <c r="AF109" s="79" t="b">
        <v>0</v>
      </c>
      <c r="AG109" s="79" t="s">
        <v>1996</v>
      </c>
      <c r="AH109" s="79"/>
      <c r="AI109" s="85" t="s">
        <v>1953</v>
      </c>
      <c r="AJ109" s="79" t="b">
        <v>0</v>
      </c>
      <c r="AK109" s="79">
        <v>315</v>
      </c>
      <c r="AL109" s="85" t="s">
        <v>1719</v>
      </c>
      <c r="AM109" s="79" t="s">
        <v>2008</v>
      </c>
      <c r="AN109" s="79" t="b">
        <v>0</v>
      </c>
      <c r="AO109" s="85" t="s">
        <v>1719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1</v>
      </c>
      <c r="BG109" s="49">
        <v>3.8461538461538463</v>
      </c>
      <c r="BH109" s="48">
        <v>1</v>
      </c>
      <c r="BI109" s="49">
        <v>3.8461538461538463</v>
      </c>
      <c r="BJ109" s="48">
        <v>25</v>
      </c>
      <c r="BK109" s="49">
        <v>96.15384615384616</v>
      </c>
      <c r="BL109" s="48">
        <v>26</v>
      </c>
    </row>
    <row r="110" spans="1:64" ht="15">
      <c r="A110" s="64" t="s">
        <v>310</v>
      </c>
      <c r="B110" s="64" t="s">
        <v>391</v>
      </c>
      <c r="C110" s="65" t="s">
        <v>5495</v>
      </c>
      <c r="D110" s="66">
        <v>3</v>
      </c>
      <c r="E110" s="67" t="s">
        <v>132</v>
      </c>
      <c r="F110" s="68">
        <v>35</v>
      </c>
      <c r="G110" s="65"/>
      <c r="H110" s="69"/>
      <c r="I110" s="70"/>
      <c r="J110" s="70"/>
      <c r="K110" s="34" t="s">
        <v>65</v>
      </c>
      <c r="L110" s="77">
        <v>110</v>
      </c>
      <c r="M110" s="77"/>
      <c r="N110" s="72"/>
      <c r="O110" s="79" t="s">
        <v>600</v>
      </c>
      <c r="P110" s="81">
        <v>43453.51935185185</v>
      </c>
      <c r="Q110" s="79" t="s">
        <v>610</v>
      </c>
      <c r="R110" s="79"/>
      <c r="S110" s="79"/>
      <c r="T110" s="79"/>
      <c r="U110" s="79"/>
      <c r="V110" s="82" t="s">
        <v>924</v>
      </c>
      <c r="W110" s="81">
        <v>43453.51935185185</v>
      </c>
      <c r="X110" s="82" t="s">
        <v>1249</v>
      </c>
      <c r="Y110" s="79"/>
      <c r="Z110" s="79"/>
      <c r="AA110" s="85" t="s">
        <v>1636</v>
      </c>
      <c r="AB110" s="79"/>
      <c r="AC110" s="79" t="b">
        <v>0</v>
      </c>
      <c r="AD110" s="79">
        <v>0</v>
      </c>
      <c r="AE110" s="85" t="s">
        <v>1953</v>
      </c>
      <c r="AF110" s="79" t="b">
        <v>0</v>
      </c>
      <c r="AG110" s="79" t="s">
        <v>1996</v>
      </c>
      <c r="AH110" s="79"/>
      <c r="AI110" s="85" t="s">
        <v>1953</v>
      </c>
      <c r="AJ110" s="79" t="b">
        <v>0</v>
      </c>
      <c r="AK110" s="79">
        <v>315</v>
      </c>
      <c r="AL110" s="85" t="s">
        <v>1719</v>
      </c>
      <c r="AM110" s="79" t="s">
        <v>2010</v>
      </c>
      <c r="AN110" s="79" t="b">
        <v>0</v>
      </c>
      <c r="AO110" s="85" t="s">
        <v>1719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1</v>
      </c>
      <c r="BG110" s="49">
        <v>3.8461538461538463</v>
      </c>
      <c r="BH110" s="48">
        <v>1</v>
      </c>
      <c r="BI110" s="49">
        <v>3.8461538461538463</v>
      </c>
      <c r="BJ110" s="48">
        <v>25</v>
      </c>
      <c r="BK110" s="49">
        <v>96.15384615384616</v>
      </c>
      <c r="BL110" s="48">
        <v>26</v>
      </c>
    </row>
    <row r="111" spans="1:64" ht="15">
      <c r="A111" s="64" t="s">
        <v>311</v>
      </c>
      <c r="B111" s="64" t="s">
        <v>391</v>
      </c>
      <c r="C111" s="65" t="s">
        <v>5495</v>
      </c>
      <c r="D111" s="66">
        <v>3</v>
      </c>
      <c r="E111" s="67" t="s">
        <v>132</v>
      </c>
      <c r="F111" s="68">
        <v>35</v>
      </c>
      <c r="G111" s="65"/>
      <c r="H111" s="69"/>
      <c r="I111" s="70"/>
      <c r="J111" s="70"/>
      <c r="K111" s="34" t="s">
        <v>65</v>
      </c>
      <c r="L111" s="77">
        <v>111</v>
      </c>
      <c r="M111" s="77"/>
      <c r="N111" s="72"/>
      <c r="O111" s="79" t="s">
        <v>600</v>
      </c>
      <c r="P111" s="81">
        <v>43453.52290509259</v>
      </c>
      <c r="Q111" s="79" t="s">
        <v>610</v>
      </c>
      <c r="R111" s="79"/>
      <c r="S111" s="79"/>
      <c r="T111" s="79"/>
      <c r="U111" s="79"/>
      <c r="V111" s="82" t="s">
        <v>925</v>
      </c>
      <c r="W111" s="81">
        <v>43453.52290509259</v>
      </c>
      <c r="X111" s="82" t="s">
        <v>1250</v>
      </c>
      <c r="Y111" s="79"/>
      <c r="Z111" s="79"/>
      <c r="AA111" s="85" t="s">
        <v>1637</v>
      </c>
      <c r="AB111" s="79"/>
      <c r="AC111" s="79" t="b">
        <v>0</v>
      </c>
      <c r="AD111" s="79">
        <v>0</v>
      </c>
      <c r="AE111" s="85" t="s">
        <v>1953</v>
      </c>
      <c r="AF111" s="79" t="b">
        <v>0</v>
      </c>
      <c r="AG111" s="79" t="s">
        <v>1996</v>
      </c>
      <c r="AH111" s="79"/>
      <c r="AI111" s="85" t="s">
        <v>1953</v>
      </c>
      <c r="AJ111" s="79" t="b">
        <v>0</v>
      </c>
      <c r="AK111" s="79">
        <v>315</v>
      </c>
      <c r="AL111" s="85" t="s">
        <v>1719</v>
      </c>
      <c r="AM111" s="79" t="s">
        <v>2010</v>
      </c>
      <c r="AN111" s="79" t="b">
        <v>0</v>
      </c>
      <c r="AO111" s="85" t="s">
        <v>1719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1</v>
      </c>
      <c r="BG111" s="49">
        <v>3.8461538461538463</v>
      </c>
      <c r="BH111" s="48">
        <v>1</v>
      </c>
      <c r="BI111" s="49">
        <v>3.8461538461538463</v>
      </c>
      <c r="BJ111" s="48">
        <v>25</v>
      </c>
      <c r="BK111" s="49">
        <v>96.15384615384616</v>
      </c>
      <c r="BL111" s="48">
        <v>26</v>
      </c>
    </row>
    <row r="112" spans="1:64" ht="15">
      <c r="A112" s="64" t="s">
        <v>312</v>
      </c>
      <c r="B112" s="64" t="s">
        <v>391</v>
      </c>
      <c r="C112" s="65" t="s">
        <v>5495</v>
      </c>
      <c r="D112" s="66">
        <v>3</v>
      </c>
      <c r="E112" s="67" t="s">
        <v>132</v>
      </c>
      <c r="F112" s="68">
        <v>35</v>
      </c>
      <c r="G112" s="65"/>
      <c r="H112" s="69"/>
      <c r="I112" s="70"/>
      <c r="J112" s="70"/>
      <c r="K112" s="34" t="s">
        <v>65</v>
      </c>
      <c r="L112" s="77">
        <v>112</v>
      </c>
      <c r="M112" s="77"/>
      <c r="N112" s="72"/>
      <c r="O112" s="79" t="s">
        <v>600</v>
      </c>
      <c r="P112" s="81">
        <v>43453.52297453704</v>
      </c>
      <c r="Q112" s="79" t="s">
        <v>610</v>
      </c>
      <c r="R112" s="79"/>
      <c r="S112" s="79"/>
      <c r="T112" s="79"/>
      <c r="U112" s="79"/>
      <c r="V112" s="82" t="s">
        <v>926</v>
      </c>
      <c r="W112" s="81">
        <v>43453.52297453704</v>
      </c>
      <c r="X112" s="82" t="s">
        <v>1251</v>
      </c>
      <c r="Y112" s="79"/>
      <c r="Z112" s="79"/>
      <c r="AA112" s="85" t="s">
        <v>1638</v>
      </c>
      <c r="AB112" s="79"/>
      <c r="AC112" s="79" t="b">
        <v>0</v>
      </c>
      <c r="AD112" s="79">
        <v>0</v>
      </c>
      <c r="AE112" s="85" t="s">
        <v>1953</v>
      </c>
      <c r="AF112" s="79" t="b">
        <v>0</v>
      </c>
      <c r="AG112" s="79" t="s">
        <v>1996</v>
      </c>
      <c r="AH112" s="79"/>
      <c r="AI112" s="85" t="s">
        <v>1953</v>
      </c>
      <c r="AJ112" s="79" t="b">
        <v>0</v>
      </c>
      <c r="AK112" s="79">
        <v>315</v>
      </c>
      <c r="AL112" s="85" t="s">
        <v>1719</v>
      </c>
      <c r="AM112" s="79" t="s">
        <v>2010</v>
      </c>
      <c r="AN112" s="79" t="b">
        <v>0</v>
      </c>
      <c r="AO112" s="85" t="s">
        <v>1719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1</v>
      </c>
      <c r="BG112" s="49">
        <v>3.8461538461538463</v>
      </c>
      <c r="BH112" s="48">
        <v>1</v>
      </c>
      <c r="BI112" s="49">
        <v>3.8461538461538463</v>
      </c>
      <c r="BJ112" s="48">
        <v>25</v>
      </c>
      <c r="BK112" s="49">
        <v>96.15384615384616</v>
      </c>
      <c r="BL112" s="48">
        <v>26</v>
      </c>
    </row>
    <row r="113" spans="1:64" ht="15">
      <c r="A113" s="64" t="s">
        <v>313</v>
      </c>
      <c r="B113" s="64" t="s">
        <v>391</v>
      </c>
      <c r="C113" s="65" t="s">
        <v>5495</v>
      </c>
      <c r="D113" s="66">
        <v>3</v>
      </c>
      <c r="E113" s="67" t="s">
        <v>132</v>
      </c>
      <c r="F113" s="68">
        <v>35</v>
      </c>
      <c r="G113" s="65"/>
      <c r="H113" s="69"/>
      <c r="I113" s="70"/>
      <c r="J113" s="70"/>
      <c r="K113" s="34" t="s">
        <v>65</v>
      </c>
      <c r="L113" s="77">
        <v>113</v>
      </c>
      <c r="M113" s="77"/>
      <c r="N113" s="72"/>
      <c r="O113" s="79" t="s">
        <v>600</v>
      </c>
      <c r="P113" s="81">
        <v>43453.53266203704</v>
      </c>
      <c r="Q113" s="79" t="s">
        <v>610</v>
      </c>
      <c r="R113" s="79"/>
      <c r="S113" s="79"/>
      <c r="T113" s="79"/>
      <c r="U113" s="79"/>
      <c r="V113" s="82" t="s">
        <v>927</v>
      </c>
      <c r="W113" s="81">
        <v>43453.53266203704</v>
      </c>
      <c r="X113" s="82" t="s">
        <v>1252</v>
      </c>
      <c r="Y113" s="79"/>
      <c r="Z113" s="79"/>
      <c r="AA113" s="85" t="s">
        <v>1639</v>
      </c>
      <c r="AB113" s="79"/>
      <c r="AC113" s="79" t="b">
        <v>0</v>
      </c>
      <c r="AD113" s="79">
        <v>0</v>
      </c>
      <c r="AE113" s="85" t="s">
        <v>1953</v>
      </c>
      <c r="AF113" s="79" t="b">
        <v>0</v>
      </c>
      <c r="AG113" s="79" t="s">
        <v>1996</v>
      </c>
      <c r="AH113" s="79"/>
      <c r="AI113" s="85" t="s">
        <v>1953</v>
      </c>
      <c r="AJ113" s="79" t="b">
        <v>0</v>
      </c>
      <c r="AK113" s="79">
        <v>315</v>
      </c>
      <c r="AL113" s="85" t="s">
        <v>1719</v>
      </c>
      <c r="AM113" s="79" t="s">
        <v>2007</v>
      </c>
      <c r="AN113" s="79" t="b">
        <v>0</v>
      </c>
      <c r="AO113" s="85" t="s">
        <v>1719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1</v>
      </c>
      <c r="BG113" s="49">
        <v>3.8461538461538463</v>
      </c>
      <c r="BH113" s="48">
        <v>1</v>
      </c>
      <c r="BI113" s="49">
        <v>3.8461538461538463</v>
      </c>
      <c r="BJ113" s="48">
        <v>25</v>
      </c>
      <c r="BK113" s="49">
        <v>96.15384615384616</v>
      </c>
      <c r="BL113" s="48">
        <v>26</v>
      </c>
    </row>
    <row r="114" spans="1:64" ht="15">
      <c r="A114" s="64" t="s">
        <v>314</v>
      </c>
      <c r="B114" s="64" t="s">
        <v>391</v>
      </c>
      <c r="C114" s="65" t="s">
        <v>5495</v>
      </c>
      <c r="D114" s="66">
        <v>3</v>
      </c>
      <c r="E114" s="67" t="s">
        <v>132</v>
      </c>
      <c r="F114" s="68">
        <v>35</v>
      </c>
      <c r="G114" s="65"/>
      <c r="H114" s="69"/>
      <c r="I114" s="70"/>
      <c r="J114" s="70"/>
      <c r="K114" s="34" t="s">
        <v>65</v>
      </c>
      <c r="L114" s="77">
        <v>114</v>
      </c>
      <c r="M114" s="77"/>
      <c r="N114" s="72"/>
      <c r="O114" s="79" t="s">
        <v>600</v>
      </c>
      <c r="P114" s="81">
        <v>43453.5375462963</v>
      </c>
      <c r="Q114" s="79" t="s">
        <v>610</v>
      </c>
      <c r="R114" s="79"/>
      <c r="S114" s="79"/>
      <c r="T114" s="79"/>
      <c r="U114" s="79"/>
      <c r="V114" s="82" t="s">
        <v>928</v>
      </c>
      <c r="W114" s="81">
        <v>43453.5375462963</v>
      </c>
      <c r="X114" s="82" t="s">
        <v>1253</v>
      </c>
      <c r="Y114" s="79"/>
      <c r="Z114" s="79"/>
      <c r="AA114" s="85" t="s">
        <v>1640</v>
      </c>
      <c r="AB114" s="79"/>
      <c r="AC114" s="79" t="b">
        <v>0</v>
      </c>
      <c r="AD114" s="79">
        <v>0</v>
      </c>
      <c r="AE114" s="85" t="s">
        <v>1953</v>
      </c>
      <c r="AF114" s="79" t="b">
        <v>0</v>
      </c>
      <c r="AG114" s="79" t="s">
        <v>1996</v>
      </c>
      <c r="AH114" s="79"/>
      <c r="AI114" s="85" t="s">
        <v>1953</v>
      </c>
      <c r="AJ114" s="79" t="b">
        <v>0</v>
      </c>
      <c r="AK114" s="79">
        <v>315</v>
      </c>
      <c r="AL114" s="85" t="s">
        <v>1719</v>
      </c>
      <c r="AM114" s="79" t="s">
        <v>2010</v>
      </c>
      <c r="AN114" s="79" t="b">
        <v>0</v>
      </c>
      <c r="AO114" s="85" t="s">
        <v>1719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1</v>
      </c>
      <c r="BG114" s="49">
        <v>3.8461538461538463</v>
      </c>
      <c r="BH114" s="48">
        <v>1</v>
      </c>
      <c r="BI114" s="49">
        <v>3.8461538461538463</v>
      </c>
      <c r="BJ114" s="48">
        <v>25</v>
      </c>
      <c r="BK114" s="49">
        <v>96.15384615384616</v>
      </c>
      <c r="BL114" s="48">
        <v>26</v>
      </c>
    </row>
    <row r="115" spans="1:64" ht="15">
      <c r="A115" s="64" t="s">
        <v>315</v>
      </c>
      <c r="B115" s="64" t="s">
        <v>552</v>
      </c>
      <c r="C115" s="65" t="s">
        <v>5496</v>
      </c>
      <c r="D115" s="66">
        <v>3</v>
      </c>
      <c r="E115" s="67" t="s">
        <v>136</v>
      </c>
      <c r="F115" s="68">
        <v>35</v>
      </c>
      <c r="G115" s="65"/>
      <c r="H115" s="69"/>
      <c r="I115" s="70"/>
      <c r="J115" s="70"/>
      <c r="K115" s="34" t="s">
        <v>65</v>
      </c>
      <c r="L115" s="77">
        <v>115</v>
      </c>
      <c r="M115" s="77"/>
      <c r="N115" s="72"/>
      <c r="O115" s="79" t="s">
        <v>600</v>
      </c>
      <c r="P115" s="81">
        <v>43453.296377314815</v>
      </c>
      <c r="Q115" s="79" t="s">
        <v>611</v>
      </c>
      <c r="R115" s="82" t="s">
        <v>720</v>
      </c>
      <c r="S115" s="79" t="s">
        <v>763</v>
      </c>
      <c r="T115" s="79"/>
      <c r="U115" s="82" t="s">
        <v>810</v>
      </c>
      <c r="V115" s="82" t="s">
        <v>810</v>
      </c>
      <c r="W115" s="81">
        <v>43453.296377314815</v>
      </c>
      <c r="X115" s="82" t="s">
        <v>1254</v>
      </c>
      <c r="Y115" s="79"/>
      <c r="Z115" s="79"/>
      <c r="AA115" s="85" t="s">
        <v>1641</v>
      </c>
      <c r="AB115" s="85" t="s">
        <v>1929</v>
      </c>
      <c r="AC115" s="79" t="b">
        <v>0</v>
      </c>
      <c r="AD115" s="79">
        <v>0</v>
      </c>
      <c r="AE115" s="85" t="s">
        <v>1959</v>
      </c>
      <c r="AF115" s="79" t="b">
        <v>0</v>
      </c>
      <c r="AG115" s="79" t="s">
        <v>1997</v>
      </c>
      <c r="AH115" s="79"/>
      <c r="AI115" s="85" t="s">
        <v>1953</v>
      </c>
      <c r="AJ115" s="79" t="b">
        <v>0</v>
      </c>
      <c r="AK115" s="79">
        <v>0</v>
      </c>
      <c r="AL115" s="85" t="s">
        <v>1953</v>
      </c>
      <c r="AM115" s="79" t="s">
        <v>2007</v>
      </c>
      <c r="AN115" s="79" t="b">
        <v>0</v>
      </c>
      <c r="AO115" s="85" t="s">
        <v>1929</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10</v>
      </c>
      <c r="BC115" s="78" t="str">
        <f>REPLACE(INDEX(GroupVertices[Group],MATCH(Edges[[#This Row],[Vertex 2]],GroupVertices[Vertex],0)),1,1,"")</f>
        <v>10</v>
      </c>
      <c r="BD115" s="48"/>
      <c r="BE115" s="49"/>
      <c r="BF115" s="48"/>
      <c r="BG115" s="49"/>
      <c r="BH115" s="48"/>
      <c r="BI115" s="49"/>
      <c r="BJ115" s="48"/>
      <c r="BK115" s="49"/>
      <c r="BL115" s="48"/>
    </row>
    <row r="116" spans="1:64" ht="15">
      <c r="A116" s="64" t="s">
        <v>315</v>
      </c>
      <c r="B116" s="64" t="s">
        <v>552</v>
      </c>
      <c r="C116" s="65" t="s">
        <v>5496</v>
      </c>
      <c r="D116" s="66">
        <v>3</v>
      </c>
      <c r="E116" s="67" t="s">
        <v>136</v>
      </c>
      <c r="F116" s="68">
        <v>35</v>
      </c>
      <c r="G116" s="65"/>
      <c r="H116" s="69"/>
      <c r="I116" s="70"/>
      <c r="J116" s="70"/>
      <c r="K116" s="34" t="s">
        <v>65</v>
      </c>
      <c r="L116" s="77">
        <v>116</v>
      </c>
      <c r="M116" s="77"/>
      <c r="N116" s="72"/>
      <c r="O116" s="79" t="s">
        <v>600</v>
      </c>
      <c r="P116" s="81">
        <v>43453.560011574074</v>
      </c>
      <c r="Q116" s="79" t="s">
        <v>612</v>
      </c>
      <c r="R116" s="82" t="s">
        <v>721</v>
      </c>
      <c r="S116" s="79" t="s">
        <v>763</v>
      </c>
      <c r="T116" s="79"/>
      <c r="U116" s="79"/>
      <c r="V116" s="82" t="s">
        <v>929</v>
      </c>
      <c r="W116" s="81">
        <v>43453.560011574074</v>
      </c>
      <c r="X116" s="82" t="s">
        <v>1255</v>
      </c>
      <c r="Y116" s="79"/>
      <c r="Z116" s="79"/>
      <c r="AA116" s="85" t="s">
        <v>1642</v>
      </c>
      <c r="AB116" s="85" t="s">
        <v>1930</v>
      </c>
      <c r="AC116" s="79" t="b">
        <v>0</v>
      </c>
      <c r="AD116" s="79">
        <v>0</v>
      </c>
      <c r="AE116" s="85" t="s">
        <v>1960</v>
      </c>
      <c r="AF116" s="79" t="b">
        <v>0</v>
      </c>
      <c r="AG116" s="79" t="s">
        <v>1997</v>
      </c>
      <c r="AH116" s="79"/>
      <c r="AI116" s="85" t="s">
        <v>1953</v>
      </c>
      <c r="AJ116" s="79" t="b">
        <v>0</v>
      </c>
      <c r="AK116" s="79">
        <v>0</v>
      </c>
      <c r="AL116" s="85" t="s">
        <v>1953</v>
      </c>
      <c r="AM116" s="79" t="s">
        <v>2007</v>
      </c>
      <c r="AN116" s="79" t="b">
        <v>0</v>
      </c>
      <c r="AO116" s="85" t="s">
        <v>1930</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10</v>
      </c>
      <c r="BC116" s="78" t="str">
        <f>REPLACE(INDEX(GroupVertices[Group],MATCH(Edges[[#This Row],[Vertex 2]],GroupVertices[Vertex],0)),1,1,"")</f>
        <v>10</v>
      </c>
      <c r="BD116" s="48"/>
      <c r="BE116" s="49"/>
      <c r="BF116" s="48"/>
      <c r="BG116" s="49"/>
      <c r="BH116" s="48"/>
      <c r="BI116" s="49"/>
      <c r="BJ116" s="48"/>
      <c r="BK116" s="49"/>
      <c r="BL116" s="48"/>
    </row>
    <row r="117" spans="1:64" ht="15">
      <c r="A117" s="64" t="s">
        <v>315</v>
      </c>
      <c r="B117" s="64" t="s">
        <v>553</v>
      </c>
      <c r="C117" s="65" t="s">
        <v>5496</v>
      </c>
      <c r="D117" s="66">
        <v>3</v>
      </c>
      <c r="E117" s="67" t="s">
        <v>136</v>
      </c>
      <c r="F117" s="68">
        <v>35</v>
      </c>
      <c r="G117" s="65"/>
      <c r="H117" s="69"/>
      <c r="I117" s="70"/>
      <c r="J117" s="70"/>
      <c r="K117" s="34" t="s">
        <v>65</v>
      </c>
      <c r="L117" s="77">
        <v>117</v>
      </c>
      <c r="M117" s="77"/>
      <c r="N117" s="72"/>
      <c r="O117" s="79" t="s">
        <v>600</v>
      </c>
      <c r="P117" s="81">
        <v>43453.296377314815</v>
      </c>
      <c r="Q117" s="79" t="s">
        <v>611</v>
      </c>
      <c r="R117" s="82" t="s">
        <v>720</v>
      </c>
      <c r="S117" s="79" t="s">
        <v>763</v>
      </c>
      <c r="T117" s="79"/>
      <c r="U117" s="82" t="s">
        <v>810</v>
      </c>
      <c r="V117" s="82" t="s">
        <v>810</v>
      </c>
      <c r="W117" s="81">
        <v>43453.296377314815</v>
      </c>
      <c r="X117" s="82" t="s">
        <v>1254</v>
      </c>
      <c r="Y117" s="79"/>
      <c r="Z117" s="79"/>
      <c r="AA117" s="85" t="s">
        <v>1641</v>
      </c>
      <c r="AB117" s="85" t="s">
        <v>1929</v>
      </c>
      <c r="AC117" s="79" t="b">
        <v>0</v>
      </c>
      <c r="AD117" s="79">
        <v>0</v>
      </c>
      <c r="AE117" s="85" t="s">
        <v>1959</v>
      </c>
      <c r="AF117" s="79" t="b">
        <v>0</v>
      </c>
      <c r="AG117" s="79" t="s">
        <v>1997</v>
      </c>
      <c r="AH117" s="79"/>
      <c r="AI117" s="85" t="s">
        <v>1953</v>
      </c>
      <c r="AJ117" s="79" t="b">
        <v>0</v>
      </c>
      <c r="AK117" s="79">
        <v>0</v>
      </c>
      <c r="AL117" s="85" t="s">
        <v>1953</v>
      </c>
      <c r="AM117" s="79" t="s">
        <v>2007</v>
      </c>
      <c r="AN117" s="79" t="b">
        <v>0</v>
      </c>
      <c r="AO117" s="85" t="s">
        <v>1929</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10</v>
      </c>
      <c r="BC117" s="78" t="str">
        <f>REPLACE(INDEX(GroupVertices[Group],MATCH(Edges[[#This Row],[Vertex 2]],GroupVertices[Vertex],0)),1,1,"")</f>
        <v>10</v>
      </c>
      <c r="BD117" s="48"/>
      <c r="BE117" s="49"/>
      <c r="BF117" s="48"/>
      <c r="BG117" s="49"/>
      <c r="BH117" s="48"/>
      <c r="BI117" s="49"/>
      <c r="BJ117" s="48"/>
      <c r="BK117" s="49"/>
      <c r="BL117" s="48"/>
    </row>
    <row r="118" spans="1:64" ht="15">
      <c r="A118" s="64" t="s">
        <v>315</v>
      </c>
      <c r="B118" s="64" t="s">
        <v>553</v>
      </c>
      <c r="C118" s="65" t="s">
        <v>5496</v>
      </c>
      <c r="D118" s="66">
        <v>3</v>
      </c>
      <c r="E118" s="67" t="s">
        <v>136</v>
      </c>
      <c r="F118" s="68">
        <v>35</v>
      </c>
      <c r="G118" s="65"/>
      <c r="H118" s="69"/>
      <c r="I118" s="70"/>
      <c r="J118" s="70"/>
      <c r="K118" s="34" t="s">
        <v>65</v>
      </c>
      <c r="L118" s="77">
        <v>118</v>
      </c>
      <c r="M118" s="77"/>
      <c r="N118" s="72"/>
      <c r="O118" s="79" t="s">
        <v>600</v>
      </c>
      <c r="P118" s="81">
        <v>43453.560011574074</v>
      </c>
      <c r="Q118" s="79" t="s">
        <v>612</v>
      </c>
      <c r="R118" s="82" t="s">
        <v>721</v>
      </c>
      <c r="S118" s="79" t="s">
        <v>763</v>
      </c>
      <c r="T118" s="79"/>
      <c r="U118" s="79"/>
      <c r="V118" s="82" t="s">
        <v>929</v>
      </c>
      <c r="W118" s="81">
        <v>43453.560011574074</v>
      </c>
      <c r="X118" s="82" t="s">
        <v>1255</v>
      </c>
      <c r="Y118" s="79"/>
      <c r="Z118" s="79"/>
      <c r="AA118" s="85" t="s">
        <v>1642</v>
      </c>
      <c r="AB118" s="85" t="s">
        <v>1930</v>
      </c>
      <c r="AC118" s="79" t="b">
        <v>0</v>
      </c>
      <c r="AD118" s="79">
        <v>0</v>
      </c>
      <c r="AE118" s="85" t="s">
        <v>1960</v>
      </c>
      <c r="AF118" s="79" t="b">
        <v>0</v>
      </c>
      <c r="AG118" s="79" t="s">
        <v>1997</v>
      </c>
      <c r="AH118" s="79"/>
      <c r="AI118" s="85" t="s">
        <v>1953</v>
      </c>
      <c r="AJ118" s="79" t="b">
        <v>0</v>
      </c>
      <c r="AK118" s="79">
        <v>0</v>
      </c>
      <c r="AL118" s="85" t="s">
        <v>1953</v>
      </c>
      <c r="AM118" s="79" t="s">
        <v>2007</v>
      </c>
      <c r="AN118" s="79" t="b">
        <v>0</v>
      </c>
      <c r="AO118" s="85" t="s">
        <v>1930</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10</v>
      </c>
      <c r="BC118" s="78" t="str">
        <f>REPLACE(INDEX(GroupVertices[Group],MATCH(Edges[[#This Row],[Vertex 2]],GroupVertices[Vertex],0)),1,1,"")</f>
        <v>10</v>
      </c>
      <c r="BD118" s="48"/>
      <c r="BE118" s="49"/>
      <c r="BF118" s="48"/>
      <c r="BG118" s="49"/>
      <c r="BH118" s="48"/>
      <c r="BI118" s="49"/>
      <c r="BJ118" s="48"/>
      <c r="BK118" s="49"/>
      <c r="BL118" s="48"/>
    </row>
    <row r="119" spans="1:64" ht="15">
      <c r="A119" s="64" t="s">
        <v>315</v>
      </c>
      <c r="B119" s="64" t="s">
        <v>554</v>
      </c>
      <c r="C119" s="65" t="s">
        <v>5496</v>
      </c>
      <c r="D119" s="66">
        <v>3</v>
      </c>
      <c r="E119" s="67" t="s">
        <v>136</v>
      </c>
      <c r="F119" s="68">
        <v>35</v>
      </c>
      <c r="G119" s="65"/>
      <c r="H119" s="69"/>
      <c r="I119" s="70"/>
      <c r="J119" s="70"/>
      <c r="K119" s="34" t="s">
        <v>65</v>
      </c>
      <c r="L119" s="77">
        <v>119</v>
      </c>
      <c r="M119" s="77"/>
      <c r="N119" s="72"/>
      <c r="O119" s="79" t="s">
        <v>600</v>
      </c>
      <c r="P119" s="81">
        <v>43453.296377314815</v>
      </c>
      <c r="Q119" s="79" t="s">
        <v>611</v>
      </c>
      <c r="R119" s="82" t="s">
        <v>720</v>
      </c>
      <c r="S119" s="79" t="s">
        <v>763</v>
      </c>
      <c r="T119" s="79"/>
      <c r="U119" s="82" t="s">
        <v>810</v>
      </c>
      <c r="V119" s="82" t="s">
        <v>810</v>
      </c>
      <c r="W119" s="81">
        <v>43453.296377314815</v>
      </c>
      <c r="X119" s="82" t="s">
        <v>1254</v>
      </c>
      <c r="Y119" s="79"/>
      <c r="Z119" s="79"/>
      <c r="AA119" s="85" t="s">
        <v>1641</v>
      </c>
      <c r="AB119" s="85" t="s">
        <v>1929</v>
      </c>
      <c r="AC119" s="79" t="b">
        <v>0</v>
      </c>
      <c r="AD119" s="79">
        <v>0</v>
      </c>
      <c r="AE119" s="85" t="s">
        <v>1959</v>
      </c>
      <c r="AF119" s="79" t="b">
        <v>0</v>
      </c>
      <c r="AG119" s="79" t="s">
        <v>1997</v>
      </c>
      <c r="AH119" s="79"/>
      <c r="AI119" s="85" t="s">
        <v>1953</v>
      </c>
      <c r="AJ119" s="79" t="b">
        <v>0</v>
      </c>
      <c r="AK119" s="79">
        <v>0</v>
      </c>
      <c r="AL119" s="85" t="s">
        <v>1953</v>
      </c>
      <c r="AM119" s="79" t="s">
        <v>2007</v>
      </c>
      <c r="AN119" s="79" t="b">
        <v>0</v>
      </c>
      <c r="AO119" s="85" t="s">
        <v>1929</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10</v>
      </c>
      <c r="BC119" s="78" t="str">
        <f>REPLACE(INDEX(GroupVertices[Group],MATCH(Edges[[#This Row],[Vertex 2]],GroupVertices[Vertex],0)),1,1,"")</f>
        <v>10</v>
      </c>
      <c r="BD119" s="48"/>
      <c r="BE119" s="49"/>
      <c r="BF119" s="48"/>
      <c r="BG119" s="49"/>
      <c r="BH119" s="48"/>
      <c r="BI119" s="49"/>
      <c r="BJ119" s="48"/>
      <c r="BK119" s="49"/>
      <c r="BL119" s="48"/>
    </row>
    <row r="120" spans="1:64" ht="15">
      <c r="A120" s="64" t="s">
        <v>315</v>
      </c>
      <c r="B120" s="64" t="s">
        <v>554</v>
      </c>
      <c r="C120" s="65" t="s">
        <v>5496</v>
      </c>
      <c r="D120" s="66">
        <v>3</v>
      </c>
      <c r="E120" s="67" t="s">
        <v>136</v>
      </c>
      <c r="F120" s="68">
        <v>35</v>
      </c>
      <c r="G120" s="65"/>
      <c r="H120" s="69"/>
      <c r="I120" s="70"/>
      <c r="J120" s="70"/>
      <c r="K120" s="34" t="s">
        <v>65</v>
      </c>
      <c r="L120" s="77">
        <v>120</v>
      </c>
      <c r="M120" s="77"/>
      <c r="N120" s="72"/>
      <c r="O120" s="79" t="s">
        <v>600</v>
      </c>
      <c r="P120" s="81">
        <v>43453.560011574074</v>
      </c>
      <c r="Q120" s="79" t="s">
        <v>612</v>
      </c>
      <c r="R120" s="82" t="s">
        <v>721</v>
      </c>
      <c r="S120" s="79" t="s">
        <v>763</v>
      </c>
      <c r="T120" s="79"/>
      <c r="U120" s="79"/>
      <c r="V120" s="82" t="s">
        <v>929</v>
      </c>
      <c r="W120" s="81">
        <v>43453.560011574074</v>
      </c>
      <c r="X120" s="82" t="s">
        <v>1255</v>
      </c>
      <c r="Y120" s="79"/>
      <c r="Z120" s="79"/>
      <c r="AA120" s="85" t="s">
        <v>1642</v>
      </c>
      <c r="AB120" s="85" t="s">
        <v>1930</v>
      </c>
      <c r="AC120" s="79" t="b">
        <v>0</v>
      </c>
      <c r="AD120" s="79">
        <v>0</v>
      </c>
      <c r="AE120" s="85" t="s">
        <v>1960</v>
      </c>
      <c r="AF120" s="79" t="b">
        <v>0</v>
      </c>
      <c r="AG120" s="79" t="s">
        <v>1997</v>
      </c>
      <c r="AH120" s="79"/>
      <c r="AI120" s="85" t="s">
        <v>1953</v>
      </c>
      <c r="AJ120" s="79" t="b">
        <v>0</v>
      </c>
      <c r="AK120" s="79">
        <v>0</v>
      </c>
      <c r="AL120" s="85" t="s">
        <v>1953</v>
      </c>
      <c r="AM120" s="79" t="s">
        <v>2007</v>
      </c>
      <c r="AN120" s="79" t="b">
        <v>0</v>
      </c>
      <c r="AO120" s="85" t="s">
        <v>1930</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10</v>
      </c>
      <c r="BC120" s="78" t="str">
        <f>REPLACE(INDEX(GroupVertices[Group],MATCH(Edges[[#This Row],[Vertex 2]],GroupVertices[Vertex],0)),1,1,"")</f>
        <v>10</v>
      </c>
      <c r="BD120" s="48"/>
      <c r="BE120" s="49"/>
      <c r="BF120" s="48"/>
      <c r="BG120" s="49"/>
      <c r="BH120" s="48"/>
      <c r="BI120" s="49"/>
      <c r="BJ120" s="48"/>
      <c r="BK120" s="49"/>
      <c r="BL120" s="48"/>
    </row>
    <row r="121" spans="1:64" ht="15">
      <c r="A121" s="64" t="s">
        <v>315</v>
      </c>
      <c r="B121" s="64" t="s">
        <v>555</v>
      </c>
      <c r="C121" s="65" t="s">
        <v>5496</v>
      </c>
      <c r="D121" s="66">
        <v>3</v>
      </c>
      <c r="E121" s="67" t="s">
        <v>136</v>
      </c>
      <c r="F121" s="68">
        <v>35</v>
      </c>
      <c r="G121" s="65"/>
      <c r="H121" s="69"/>
      <c r="I121" s="70"/>
      <c r="J121" s="70"/>
      <c r="K121" s="34" t="s">
        <v>65</v>
      </c>
      <c r="L121" s="77">
        <v>121</v>
      </c>
      <c r="M121" s="77"/>
      <c r="N121" s="72"/>
      <c r="O121" s="79" t="s">
        <v>600</v>
      </c>
      <c r="P121" s="81">
        <v>43453.296377314815</v>
      </c>
      <c r="Q121" s="79" t="s">
        <v>611</v>
      </c>
      <c r="R121" s="82" t="s">
        <v>720</v>
      </c>
      <c r="S121" s="79" t="s">
        <v>763</v>
      </c>
      <c r="T121" s="79"/>
      <c r="U121" s="82" t="s">
        <v>810</v>
      </c>
      <c r="V121" s="82" t="s">
        <v>810</v>
      </c>
      <c r="W121" s="81">
        <v>43453.296377314815</v>
      </c>
      <c r="X121" s="82" t="s">
        <v>1254</v>
      </c>
      <c r="Y121" s="79"/>
      <c r="Z121" s="79"/>
      <c r="AA121" s="85" t="s">
        <v>1641</v>
      </c>
      <c r="AB121" s="85" t="s">
        <v>1929</v>
      </c>
      <c r="AC121" s="79" t="b">
        <v>0</v>
      </c>
      <c r="AD121" s="79">
        <v>0</v>
      </c>
      <c r="AE121" s="85" t="s">
        <v>1959</v>
      </c>
      <c r="AF121" s="79" t="b">
        <v>0</v>
      </c>
      <c r="AG121" s="79" t="s">
        <v>1997</v>
      </c>
      <c r="AH121" s="79"/>
      <c r="AI121" s="85" t="s">
        <v>1953</v>
      </c>
      <c r="AJ121" s="79" t="b">
        <v>0</v>
      </c>
      <c r="AK121" s="79">
        <v>0</v>
      </c>
      <c r="AL121" s="85" t="s">
        <v>1953</v>
      </c>
      <c r="AM121" s="79" t="s">
        <v>2007</v>
      </c>
      <c r="AN121" s="79" t="b">
        <v>0</v>
      </c>
      <c r="AO121" s="85" t="s">
        <v>1929</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10</v>
      </c>
      <c r="BC121" s="78" t="str">
        <f>REPLACE(INDEX(GroupVertices[Group],MATCH(Edges[[#This Row],[Vertex 2]],GroupVertices[Vertex],0)),1,1,"")</f>
        <v>10</v>
      </c>
      <c r="BD121" s="48"/>
      <c r="BE121" s="49"/>
      <c r="BF121" s="48"/>
      <c r="BG121" s="49"/>
      <c r="BH121" s="48"/>
      <c r="BI121" s="49"/>
      <c r="BJ121" s="48"/>
      <c r="BK121" s="49"/>
      <c r="BL121" s="48"/>
    </row>
    <row r="122" spans="1:64" ht="15">
      <c r="A122" s="64" t="s">
        <v>315</v>
      </c>
      <c r="B122" s="64" t="s">
        <v>555</v>
      </c>
      <c r="C122" s="65" t="s">
        <v>5496</v>
      </c>
      <c r="D122" s="66">
        <v>3</v>
      </c>
      <c r="E122" s="67" t="s">
        <v>136</v>
      </c>
      <c r="F122" s="68">
        <v>35</v>
      </c>
      <c r="G122" s="65"/>
      <c r="H122" s="69"/>
      <c r="I122" s="70"/>
      <c r="J122" s="70"/>
      <c r="K122" s="34" t="s">
        <v>65</v>
      </c>
      <c r="L122" s="77">
        <v>122</v>
      </c>
      <c r="M122" s="77"/>
      <c r="N122" s="72"/>
      <c r="O122" s="79" t="s">
        <v>600</v>
      </c>
      <c r="P122" s="81">
        <v>43453.560011574074</v>
      </c>
      <c r="Q122" s="79" t="s">
        <v>612</v>
      </c>
      <c r="R122" s="82" t="s">
        <v>721</v>
      </c>
      <c r="S122" s="79" t="s">
        <v>763</v>
      </c>
      <c r="T122" s="79"/>
      <c r="U122" s="79"/>
      <c r="V122" s="82" t="s">
        <v>929</v>
      </c>
      <c r="W122" s="81">
        <v>43453.560011574074</v>
      </c>
      <c r="X122" s="82" t="s">
        <v>1255</v>
      </c>
      <c r="Y122" s="79"/>
      <c r="Z122" s="79"/>
      <c r="AA122" s="85" t="s">
        <v>1642</v>
      </c>
      <c r="AB122" s="85" t="s">
        <v>1930</v>
      </c>
      <c r="AC122" s="79" t="b">
        <v>0</v>
      </c>
      <c r="AD122" s="79">
        <v>0</v>
      </c>
      <c r="AE122" s="85" t="s">
        <v>1960</v>
      </c>
      <c r="AF122" s="79" t="b">
        <v>0</v>
      </c>
      <c r="AG122" s="79" t="s">
        <v>1997</v>
      </c>
      <c r="AH122" s="79"/>
      <c r="AI122" s="85" t="s">
        <v>1953</v>
      </c>
      <c r="AJ122" s="79" t="b">
        <v>0</v>
      </c>
      <c r="AK122" s="79">
        <v>0</v>
      </c>
      <c r="AL122" s="85" t="s">
        <v>1953</v>
      </c>
      <c r="AM122" s="79" t="s">
        <v>2007</v>
      </c>
      <c r="AN122" s="79" t="b">
        <v>0</v>
      </c>
      <c r="AO122" s="85" t="s">
        <v>1930</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10</v>
      </c>
      <c r="BC122" s="78" t="str">
        <f>REPLACE(INDEX(GroupVertices[Group],MATCH(Edges[[#This Row],[Vertex 2]],GroupVertices[Vertex],0)),1,1,"")</f>
        <v>10</v>
      </c>
      <c r="BD122" s="48"/>
      <c r="BE122" s="49"/>
      <c r="BF122" s="48"/>
      <c r="BG122" s="49"/>
      <c r="BH122" s="48"/>
      <c r="BI122" s="49"/>
      <c r="BJ122" s="48"/>
      <c r="BK122" s="49"/>
      <c r="BL122" s="48"/>
    </row>
    <row r="123" spans="1:64" ht="15">
      <c r="A123" s="64" t="s">
        <v>315</v>
      </c>
      <c r="B123" s="64" t="s">
        <v>556</v>
      </c>
      <c r="C123" s="65" t="s">
        <v>5496</v>
      </c>
      <c r="D123" s="66">
        <v>3</v>
      </c>
      <c r="E123" s="67" t="s">
        <v>136</v>
      </c>
      <c r="F123" s="68">
        <v>35</v>
      </c>
      <c r="G123" s="65"/>
      <c r="H123" s="69"/>
      <c r="I123" s="70"/>
      <c r="J123" s="70"/>
      <c r="K123" s="34" t="s">
        <v>65</v>
      </c>
      <c r="L123" s="77">
        <v>123</v>
      </c>
      <c r="M123" s="77"/>
      <c r="N123" s="72"/>
      <c r="O123" s="79" t="s">
        <v>601</v>
      </c>
      <c r="P123" s="81">
        <v>43453.296377314815</v>
      </c>
      <c r="Q123" s="79" t="s">
        <v>611</v>
      </c>
      <c r="R123" s="82" t="s">
        <v>720</v>
      </c>
      <c r="S123" s="79" t="s">
        <v>763</v>
      </c>
      <c r="T123" s="79"/>
      <c r="U123" s="82" t="s">
        <v>810</v>
      </c>
      <c r="V123" s="82" t="s">
        <v>810</v>
      </c>
      <c r="W123" s="81">
        <v>43453.296377314815</v>
      </c>
      <c r="X123" s="82" t="s">
        <v>1254</v>
      </c>
      <c r="Y123" s="79"/>
      <c r="Z123" s="79"/>
      <c r="AA123" s="85" t="s">
        <v>1641</v>
      </c>
      <c r="AB123" s="85" t="s">
        <v>1929</v>
      </c>
      <c r="AC123" s="79" t="b">
        <v>0</v>
      </c>
      <c r="AD123" s="79">
        <v>0</v>
      </c>
      <c r="AE123" s="85" t="s">
        <v>1959</v>
      </c>
      <c r="AF123" s="79" t="b">
        <v>0</v>
      </c>
      <c r="AG123" s="79" t="s">
        <v>1997</v>
      </c>
      <c r="AH123" s="79"/>
      <c r="AI123" s="85" t="s">
        <v>1953</v>
      </c>
      <c r="AJ123" s="79" t="b">
        <v>0</v>
      </c>
      <c r="AK123" s="79">
        <v>0</v>
      </c>
      <c r="AL123" s="85" t="s">
        <v>1953</v>
      </c>
      <c r="AM123" s="79" t="s">
        <v>2007</v>
      </c>
      <c r="AN123" s="79" t="b">
        <v>0</v>
      </c>
      <c r="AO123" s="85" t="s">
        <v>1929</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10</v>
      </c>
      <c r="BC123" s="78" t="str">
        <f>REPLACE(INDEX(GroupVertices[Group],MATCH(Edges[[#This Row],[Vertex 2]],GroupVertices[Vertex],0)),1,1,"")</f>
        <v>10</v>
      </c>
      <c r="BD123" s="48">
        <v>0</v>
      </c>
      <c r="BE123" s="49">
        <v>0</v>
      </c>
      <c r="BF123" s="48">
        <v>0</v>
      </c>
      <c r="BG123" s="49">
        <v>0</v>
      </c>
      <c r="BH123" s="48">
        <v>0</v>
      </c>
      <c r="BI123" s="49">
        <v>0</v>
      </c>
      <c r="BJ123" s="48">
        <v>35</v>
      </c>
      <c r="BK123" s="49">
        <v>100</v>
      </c>
      <c r="BL123" s="48">
        <v>35</v>
      </c>
    </row>
    <row r="124" spans="1:64" ht="15">
      <c r="A124" s="64" t="s">
        <v>315</v>
      </c>
      <c r="B124" s="64" t="s">
        <v>556</v>
      </c>
      <c r="C124" s="65" t="s">
        <v>5496</v>
      </c>
      <c r="D124" s="66">
        <v>3</v>
      </c>
      <c r="E124" s="67" t="s">
        <v>136</v>
      </c>
      <c r="F124" s="68">
        <v>35</v>
      </c>
      <c r="G124" s="65"/>
      <c r="H124" s="69"/>
      <c r="I124" s="70"/>
      <c r="J124" s="70"/>
      <c r="K124" s="34" t="s">
        <v>65</v>
      </c>
      <c r="L124" s="77">
        <v>124</v>
      </c>
      <c r="M124" s="77"/>
      <c r="N124" s="72"/>
      <c r="O124" s="79" t="s">
        <v>601</v>
      </c>
      <c r="P124" s="81">
        <v>43453.560011574074</v>
      </c>
      <c r="Q124" s="79" t="s">
        <v>612</v>
      </c>
      <c r="R124" s="82" t="s">
        <v>721</v>
      </c>
      <c r="S124" s="79" t="s">
        <v>763</v>
      </c>
      <c r="T124" s="79"/>
      <c r="U124" s="79"/>
      <c r="V124" s="82" t="s">
        <v>929</v>
      </c>
      <c r="W124" s="81">
        <v>43453.560011574074</v>
      </c>
      <c r="X124" s="82" t="s">
        <v>1255</v>
      </c>
      <c r="Y124" s="79"/>
      <c r="Z124" s="79"/>
      <c r="AA124" s="85" t="s">
        <v>1642</v>
      </c>
      <c r="AB124" s="85" t="s">
        <v>1930</v>
      </c>
      <c r="AC124" s="79" t="b">
        <v>0</v>
      </c>
      <c r="AD124" s="79">
        <v>0</v>
      </c>
      <c r="AE124" s="85" t="s">
        <v>1960</v>
      </c>
      <c r="AF124" s="79" t="b">
        <v>0</v>
      </c>
      <c r="AG124" s="79" t="s">
        <v>1997</v>
      </c>
      <c r="AH124" s="79"/>
      <c r="AI124" s="85" t="s">
        <v>1953</v>
      </c>
      <c r="AJ124" s="79" t="b">
        <v>0</v>
      </c>
      <c r="AK124" s="79">
        <v>0</v>
      </c>
      <c r="AL124" s="85" t="s">
        <v>1953</v>
      </c>
      <c r="AM124" s="79" t="s">
        <v>2007</v>
      </c>
      <c r="AN124" s="79" t="b">
        <v>0</v>
      </c>
      <c r="AO124" s="85" t="s">
        <v>1930</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10</v>
      </c>
      <c r="BC124" s="78" t="str">
        <f>REPLACE(INDEX(GroupVertices[Group],MATCH(Edges[[#This Row],[Vertex 2]],GroupVertices[Vertex],0)),1,1,"")</f>
        <v>10</v>
      </c>
      <c r="BD124" s="48">
        <v>0</v>
      </c>
      <c r="BE124" s="49">
        <v>0</v>
      </c>
      <c r="BF124" s="48">
        <v>0</v>
      </c>
      <c r="BG124" s="49">
        <v>0</v>
      </c>
      <c r="BH124" s="48">
        <v>0</v>
      </c>
      <c r="BI124" s="49">
        <v>0</v>
      </c>
      <c r="BJ124" s="48">
        <v>40</v>
      </c>
      <c r="BK124" s="49">
        <v>100</v>
      </c>
      <c r="BL124" s="48">
        <v>40</v>
      </c>
    </row>
    <row r="125" spans="1:64" ht="15">
      <c r="A125" s="64" t="s">
        <v>315</v>
      </c>
      <c r="B125" s="64" t="s">
        <v>315</v>
      </c>
      <c r="C125" s="65" t="s">
        <v>5495</v>
      </c>
      <c r="D125" s="66">
        <v>3</v>
      </c>
      <c r="E125" s="67" t="s">
        <v>132</v>
      </c>
      <c r="F125" s="68">
        <v>35</v>
      </c>
      <c r="G125" s="65"/>
      <c r="H125" s="69"/>
      <c r="I125" s="70"/>
      <c r="J125" s="70"/>
      <c r="K125" s="34" t="s">
        <v>65</v>
      </c>
      <c r="L125" s="77">
        <v>125</v>
      </c>
      <c r="M125" s="77"/>
      <c r="N125" s="72"/>
      <c r="O125" s="79" t="s">
        <v>176</v>
      </c>
      <c r="P125" s="81">
        <v>43452.28451388889</v>
      </c>
      <c r="Q125" s="79" t="s">
        <v>613</v>
      </c>
      <c r="R125" s="82" t="s">
        <v>720</v>
      </c>
      <c r="S125" s="79" t="s">
        <v>763</v>
      </c>
      <c r="T125" s="79"/>
      <c r="U125" s="82" t="s">
        <v>811</v>
      </c>
      <c r="V125" s="82" t="s">
        <v>811</v>
      </c>
      <c r="W125" s="81">
        <v>43452.28451388889</v>
      </c>
      <c r="X125" s="82" t="s">
        <v>1256</v>
      </c>
      <c r="Y125" s="79"/>
      <c r="Z125" s="79"/>
      <c r="AA125" s="85" t="s">
        <v>1643</v>
      </c>
      <c r="AB125" s="85" t="s">
        <v>1931</v>
      </c>
      <c r="AC125" s="79" t="b">
        <v>0</v>
      </c>
      <c r="AD125" s="79">
        <v>0</v>
      </c>
      <c r="AE125" s="85" t="s">
        <v>1959</v>
      </c>
      <c r="AF125" s="79" t="b">
        <v>0</v>
      </c>
      <c r="AG125" s="79" t="s">
        <v>1997</v>
      </c>
      <c r="AH125" s="79"/>
      <c r="AI125" s="85" t="s">
        <v>1953</v>
      </c>
      <c r="AJ125" s="79" t="b">
        <v>0</v>
      </c>
      <c r="AK125" s="79">
        <v>0</v>
      </c>
      <c r="AL125" s="85" t="s">
        <v>1953</v>
      </c>
      <c r="AM125" s="79" t="s">
        <v>2007</v>
      </c>
      <c r="AN125" s="79" t="b">
        <v>0</v>
      </c>
      <c r="AO125" s="85" t="s">
        <v>1931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10</v>
      </c>
      <c r="BC125" s="78" t="str">
        <f>REPLACE(INDEX(GroupVertices[Group],MATCH(Edges[[#This Row],[Vertex 2]],GroupVertices[Vertex],0)),1,1,"")</f>
        <v>10</v>
      </c>
      <c r="BD125" s="48">
        <v>0</v>
      </c>
      <c r="BE125" s="49">
        <v>0</v>
      </c>
      <c r="BF125" s="48">
        <v>0</v>
      </c>
      <c r="BG125" s="49">
        <v>0</v>
      </c>
      <c r="BH125" s="48">
        <v>0</v>
      </c>
      <c r="BI125" s="49">
        <v>0</v>
      </c>
      <c r="BJ125" s="48">
        <v>23</v>
      </c>
      <c r="BK125" s="49">
        <v>100</v>
      </c>
      <c r="BL125" s="48">
        <v>23</v>
      </c>
    </row>
    <row r="126" spans="1:64" ht="15">
      <c r="A126" s="64" t="s">
        <v>316</v>
      </c>
      <c r="B126" s="64" t="s">
        <v>391</v>
      </c>
      <c r="C126" s="65" t="s">
        <v>5495</v>
      </c>
      <c r="D126" s="66">
        <v>3</v>
      </c>
      <c r="E126" s="67" t="s">
        <v>132</v>
      </c>
      <c r="F126" s="68">
        <v>35</v>
      </c>
      <c r="G126" s="65"/>
      <c r="H126" s="69"/>
      <c r="I126" s="70"/>
      <c r="J126" s="70"/>
      <c r="K126" s="34" t="s">
        <v>65</v>
      </c>
      <c r="L126" s="77">
        <v>126</v>
      </c>
      <c r="M126" s="77"/>
      <c r="N126" s="72"/>
      <c r="O126" s="79" t="s">
        <v>600</v>
      </c>
      <c r="P126" s="81">
        <v>43453.56859953704</v>
      </c>
      <c r="Q126" s="79" t="s">
        <v>610</v>
      </c>
      <c r="R126" s="79"/>
      <c r="S126" s="79"/>
      <c r="T126" s="79"/>
      <c r="U126" s="79"/>
      <c r="V126" s="82" t="s">
        <v>930</v>
      </c>
      <c r="W126" s="81">
        <v>43453.56859953704</v>
      </c>
      <c r="X126" s="82" t="s">
        <v>1257</v>
      </c>
      <c r="Y126" s="79"/>
      <c r="Z126" s="79"/>
      <c r="AA126" s="85" t="s">
        <v>1644</v>
      </c>
      <c r="AB126" s="79"/>
      <c r="AC126" s="79" t="b">
        <v>0</v>
      </c>
      <c r="AD126" s="79">
        <v>0</v>
      </c>
      <c r="AE126" s="85" t="s">
        <v>1953</v>
      </c>
      <c r="AF126" s="79" t="b">
        <v>0</v>
      </c>
      <c r="AG126" s="79" t="s">
        <v>1996</v>
      </c>
      <c r="AH126" s="79"/>
      <c r="AI126" s="85" t="s">
        <v>1953</v>
      </c>
      <c r="AJ126" s="79" t="b">
        <v>0</v>
      </c>
      <c r="AK126" s="79">
        <v>315</v>
      </c>
      <c r="AL126" s="85" t="s">
        <v>1719</v>
      </c>
      <c r="AM126" s="79" t="s">
        <v>2010</v>
      </c>
      <c r="AN126" s="79" t="b">
        <v>0</v>
      </c>
      <c r="AO126" s="85" t="s">
        <v>1719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1</v>
      </c>
      <c r="BG126" s="49">
        <v>3.8461538461538463</v>
      </c>
      <c r="BH126" s="48">
        <v>1</v>
      </c>
      <c r="BI126" s="49">
        <v>3.8461538461538463</v>
      </c>
      <c r="BJ126" s="48">
        <v>25</v>
      </c>
      <c r="BK126" s="49">
        <v>96.15384615384616</v>
      </c>
      <c r="BL126" s="48">
        <v>26</v>
      </c>
    </row>
    <row r="127" spans="1:64" ht="15">
      <c r="A127" s="64" t="s">
        <v>317</v>
      </c>
      <c r="B127" s="64" t="s">
        <v>391</v>
      </c>
      <c r="C127" s="65" t="s">
        <v>5495</v>
      </c>
      <c r="D127" s="66">
        <v>3</v>
      </c>
      <c r="E127" s="67" t="s">
        <v>132</v>
      </c>
      <c r="F127" s="68">
        <v>35</v>
      </c>
      <c r="G127" s="65"/>
      <c r="H127" s="69"/>
      <c r="I127" s="70"/>
      <c r="J127" s="70"/>
      <c r="K127" s="34" t="s">
        <v>65</v>
      </c>
      <c r="L127" s="77">
        <v>127</v>
      </c>
      <c r="M127" s="77"/>
      <c r="N127" s="72"/>
      <c r="O127" s="79" t="s">
        <v>600</v>
      </c>
      <c r="P127" s="81">
        <v>43453.573217592595</v>
      </c>
      <c r="Q127" s="79" t="s">
        <v>610</v>
      </c>
      <c r="R127" s="79"/>
      <c r="S127" s="79"/>
      <c r="T127" s="79"/>
      <c r="U127" s="79"/>
      <c r="V127" s="82" t="s">
        <v>931</v>
      </c>
      <c r="W127" s="81">
        <v>43453.573217592595</v>
      </c>
      <c r="X127" s="82" t="s">
        <v>1258</v>
      </c>
      <c r="Y127" s="79"/>
      <c r="Z127" s="79"/>
      <c r="AA127" s="85" t="s">
        <v>1645</v>
      </c>
      <c r="AB127" s="79"/>
      <c r="AC127" s="79" t="b">
        <v>0</v>
      </c>
      <c r="AD127" s="79">
        <v>0</v>
      </c>
      <c r="AE127" s="85" t="s">
        <v>1953</v>
      </c>
      <c r="AF127" s="79" t="b">
        <v>0</v>
      </c>
      <c r="AG127" s="79" t="s">
        <v>1996</v>
      </c>
      <c r="AH127" s="79"/>
      <c r="AI127" s="85" t="s">
        <v>1953</v>
      </c>
      <c r="AJ127" s="79" t="b">
        <v>0</v>
      </c>
      <c r="AK127" s="79">
        <v>315</v>
      </c>
      <c r="AL127" s="85" t="s">
        <v>1719</v>
      </c>
      <c r="AM127" s="79" t="s">
        <v>2008</v>
      </c>
      <c r="AN127" s="79" t="b">
        <v>0</v>
      </c>
      <c r="AO127" s="85" t="s">
        <v>1719</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1</v>
      </c>
      <c r="BG127" s="49">
        <v>3.8461538461538463</v>
      </c>
      <c r="BH127" s="48">
        <v>1</v>
      </c>
      <c r="BI127" s="49">
        <v>3.8461538461538463</v>
      </c>
      <c r="BJ127" s="48">
        <v>25</v>
      </c>
      <c r="BK127" s="49">
        <v>96.15384615384616</v>
      </c>
      <c r="BL127" s="48">
        <v>26</v>
      </c>
    </row>
    <row r="128" spans="1:64" ht="15">
      <c r="A128" s="64" t="s">
        <v>318</v>
      </c>
      <c r="B128" s="64" t="s">
        <v>391</v>
      </c>
      <c r="C128" s="65" t="s">
        <v>5495</v>
      </c>
      <c r="D128" s="66">
        <v>3</v>
      </c>
      <c r="E128" s="67" t="s">
        <v>132</v>
      </c>
      <c r="F128" s="68">
        <v>35</v>
      </c>
      <c r="G128" s="65"/>
      <c r="H128" s="69"/>
      <c r="I128" s="70"/>
      <c r="J128" s="70"/>
      <c r="K128" s="34" t="s">
        <v>65</v>
      </c>
      <c r="L128" s="77">
        <v>128</v>
      </c>
      <c r="M128" s="77"/>
      <c r="N128" s="72"/>
      <c r="O128" s="79" t="s">
        <v>600</v>
      </c>
      <c r="P128" s="81">
        <v>43453.5775462963</v>
      </c>
      <c r="Q128" s="79" t="s">
        <v>610</v>
      </c>
      <c r="R128" s="79"/>
      <c r="S128" s="79"/>
      <c r="T128" s="79"/>
      <c r="U128" s="79"/>
      <c r="V128" s="82" t="s">
        <v>932</v>
      </c>
      <c r="W128" s="81">
        <v>43453.5775462963</v>
      </c>
      <c r="X128" s="82" t="s">
        <v>1259</v>
      </c>
      <c r="Y128" s="79"/>
      <c r="Z128" s="79"/>
      <c r="AA128" s="85" t="s">
        <v>1646</v>
      </c>
      <c r="AB128" s="79"/>
      <c r="AC128" s="79" t="b">
        <v>0</v>
      </c>
      <c r="AD128" s="79">
        <v>0</v>
      </c>
      <c r="AE128" s="85" t="s">
        <v>1953</v>
      </c>
      <c r="AF128" s="79" t="b">
        <v>0</v>
      </c>
      <c r="AG128" s="79" t="s">
        <v>1996</v>
      </c>
      <c r="AH128" s="79"/>
      <c r="AI128" s="85" t="s">
        <v>1953</v>
      </c>
      <c r="AJ128" s="79" t="b">
        <v>0</v>
      </c>
      <c r="AK128" s="79">
        <v>315</v>
      </c>
      <c r="AL128" s="85" t="s">
        <v>1719</v>
      </c>
      <c r="AM128" s="79" t="s">
        <v>2008</v>
      </c>
      <c r="AN128" s="79" t="b">
        <v>0</v>
      </c>
      <c r="AO128" s="85" t="s">
        <v>1719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1</v>
      </c>
      <c r="BG128" s="49">
        <v>3.8461538461538463</v>
      </c>
      <c r="BH128" s="48">
        <v>1</v>
      </c>
      <c r="BI128" s="49">
        <v>3.8461538461538463</v>
      </c>
      <c r="BJ128" s="48">
        <v>25</v>
      </c>
      <c r="BK128" s="49">
        <v>96.15384615384616</v>
      </c>
      <c r="BL128" s="48">
        <v>26</v>
      </c>
    </row>
    <row r="129" spans="1:64" ht="15">
      <c r="A129" s="64" t="s">
        <v>319</v>
      </c>
      <c r="B129" s="64" t="s">
        <v>391</v>
      </c>
      <c r="C129" s="65" t="s">
        <v>5495</v>
      </c>
      <c r="D129" s="66">
        <v>3</v>
      </c>
      <c r="E129" s="67" t="s">
        <v>132</v>
      </c>
      <c r="F129" s="68">
        <v>35</v>
      </c>
      <c r="G129" s="65"/>
      <c r="H129" s="69"/>
      <c r="I129" s="70"/>
      <c r="J129" s="70"/>
      <c r="K129" s="34" t="s">
        <v>65</v>
      </c>
      <c r="L129" s="77">
        <v>129</v>
      </c>
      <c r="M129" s="77"/>
      <c r="N129" s="72"/>
      <c r="O129" s="79" t="s">
        <v>600</v>
      </c>
      <c r="P129" s="81">
        <v>43453.600752314815</v>
      </c>
      <c r="Q129" s="79" t="s">
        <v>610</v>
      </c>
      <c r="R129" s="79"/>
      <c r="S129" s="79"/>
      <c r="T129" s="79"/>
      <c r="U129" s="79"/>
      <c r="V129" s="82" t="s">
        <v>933</v>
      </c>
      <c r="W129" s="81">
        <v>43453.600752314815</v>
      </c>
      <c r="X129" s="82" t="s">
        <v>1260</v>
      </c>
      <c r="Y129" s="79"/>
      <c r="Z129" s="79"/>
      <c r="AA129" s="85" t="s">
        <v>1647</v>
      </c>
      <c r="AB129" s="79"/>
      <c r="AC129" s="79" t="b">
        <v>0</v>
      </c>
      <c r="AD129" s="79">
        <v>0</v>
      </c>
      <c r="AE129" s="85" t="s">
        <v>1953</v>
      </c>
      <c r="AF129" s="79" t="b">
        <v>0</v>
      </c>
      <c r="AG129" s="79" t="s">
        <v>1996</v>
      </c>
      <c r="AH129" s="79"/>
      <c r="AI129" s="85" t="s">
        <v>1953</v>
      </c>
      <c r="AJ129" s="79" t="b">
        <v>0</v>
      </c>
      <c r="AK129" s="79">
        <v>315</v>
      </c>
      <c r="AL129" s="85" t="s">
        <v>1719</v>
      </c>
      <c r="AM129" s="79" t="s">
        <v>2010</v>
      </c>
      <c r="AN129" s="79" t="b">
        <v>0</v>
      </c>
      <c r="AO129" s="85" t="s">
        <v>1719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1</v>
      </c>
      <c r="BG129" s="49">
        <v>3.8461538461538463</v>
      </c>
      <c r="BH129" s="48">
        <v>1</v>
      </c>
      <c r="BI129" s="49">
        <v>3.8461538461538463</v>
      </c>
      <c r="BJ129" s="48">
        <v>25</v>
      </c>
      <c r="BK129" s="49">
        <v>96.15384615384616</v>
      </c>
      <c r="BL129" s="48">
        <v>26</v>
      </c>
    </row>
    <row r="130" spans="1:64" ht="15">
      <c r="A130" s="64" t="s">
        <v>320</v>
      </c>
      <c r="B130" s="64" t="s">
        <v>391</v>
      </c>
      <c r="C130" s="65" t="s">
        <v>5495</v>
      </c>
      <c r="D130" s="66">
        <v>3</v>
      </c>
      <c r="E130" s="67" t="s">
        <v>132</v>
      </c>
      <c r="F130" s="68">
        <v>35</v>
      </c>
      <c r="G130" s="65"/>
      <c r="H130" s="69"/>
      <c r="I130" s="70"/>
      <c r="J130" s="70"/>
      <c r="K130" s="34" t="s">
        <v>65</v>
      </c>
      <c r="L130" s="77">
        <v>130</v>
      </c>
      <c r="M130" s="77"/>
      <c r="N130" s="72"/>
      <c r="O130" s="79" t="s">
        <v>600</v>
      </c>
      <c r="P130" s="81">
        <v>43453.606400462966</v>
      </c>
      <c r="Q130" s="79" t="s">
        <v>610</v>
      </c>
      <c r="R130" s="79"/>
      <c r="S130" s="79"/>
      <c r="T130" s="79"/>
      <c r="U130" s="79"/>
      <c r="V130" s="82" t="s">
        <v>934</v>
      </c>
      <c r="W130" s="81">
        <v>43453.606400462966</v>
      </c>
      <c r="X130" s="82" t="s">
        <v>1261</v>
      </c>
      <c r="Y130" s="79"/>
      <c r="Z130" s="79"/>
      <c r="AA130" s="85" t="s">
        <v>1648</v>
      </c>
      <c r="AB130" s="79"/>
      <c r="AC130" s="79" t="b">
        <v>0</v>
      </c>
      <c r="AD130" s="79">
        <v>0</v>
      </c>
      <c r="AE130" s="85" t="s">
        <v>1953</v>
      </c>
      <c r="AF130" s="79" t="b">
        <v>0</v>
      </c>
      <c r="AG130" s="79" t="s">
        <v>1996</v>
      </c>
      <c r="AH130" s="79"/>
      <c r="AI130" s="85" t="s">
        <v>1953</v>
      </c>
      <c r="AJ130" s="79" t="b">
        <v>0</v>
      </c>
      <c r="AK130" s="79">
        <v>315</v>
      </c>
      <c r="AL130" s="85" t="s">
        <v>1719</v>
      </c>
      <c r="AM130" s="79" t="s">
        <v>2008</v>
      </c>
      <c r="AN130" s="79" t="b">
        <v>0</v>
      </c>
      <c r="AO130" s="85" t="s">
        <v>1719</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1</v>
      </c>
      <c r="BG130" s="49">
        <v>3.8461538461538463</v>
      </c>
      <c r="BH130" s="48">
        <v>1</v>
      </c>
      <c r="BI130" s="49">
        <v>3.8461538461538463</v>
      </c>
      <c r="BJ130" s="48">
        <v>25</v>
      </c>
      <c r="BK130" s="49">
        <v>96.15384615384616</v>
      </c>
      <c r="BL130" s="48">
        <v>26</v>
      </c>
    </row>
    <row r="131" spans="1:64" ht="15">
      <c r="A131" s="64" t="s">
        <v>321</v>
      </c>
      <c r="B131" s="64" t="s">
        <v>391</v>
      </c>
      <c r="C131" s="65" t="s">
        <v>5495</v>
      </c>
      <c r="D131" s="66">
        <v>3</v>
      </c>
      <c r="E131" s="67" t="s">
        <v>132</v>
      </c>
      <c r="F131" s="68">
        <v>35</v>
      </c>
      <c r="G131" s="65"/>
      <c r="H131" s="69"/>
      <c r="I131" s="70"/>
      <c r="J131" s="70"/>
      <c r="K131" s="34" t="s">
        <v>65</v>
      </c>
      <c r="L131" s="77">
        <v>131</v>
      </c>
      <c r="M131" s="77"/>
      <c r="N131" s="72"/>
      <c r="O131" s="79" t="s">
        <v>600</v>
      </c>
      <c r="P131" s="81">
        <v>43453.61510416667</v>
      </c>
      <c r="Q131" s="79" t="s">
        <v>610</v>
      </c>
      <c r="R131" s="79"/>
      <c r="S131" s="79"/>
      <c r="T131" s="79"/>
      <c r="U131" s="79"/>
      <c r="V131" s="82" t="s">
        <v>935</v>
      </c>
      <c r="W131" s="81">
        <v>43453.61510416667</v>
      </c>
      <c r="X131" s="82" t="s">
        <v>1262</v>
      </c>
      <c r="Y131" s="79"/>
      <c r="Z131" s="79"/>
      <c r="AA131" s="85" t="s">
        <v>1649</v>
      </c>
      <c r="AB131" s="79"/>
      <c r="AC131" s="79" t="b">
        <v>0</v>
      </c>
      <c r="AD131" s="79">
        <v>0</v>
      </c>
      <c r="AE131" s="85" t="s">
        <v>1953</v>
      </c>
      <c r="AF131" s="79" t="b">
        <v>0</v>
      </c>
      <c r="AG131" s="79" t="s">
        <v>1996</v>
      </c>
      <c r="AH131" s="79"/>
      <c r="AI131" s="85" t="s">
        <v>1953</v>
      </c>
      <c r="AJ131" s="79" t="b">
        <v>0</v>
      </c>
      <c r="AK131" s="79">
        <v>315</v>
      </c>
      <c r="AL131" s="85" t="s">
        <v>1719</v>
      </c>
      <c r="AM131" s="79" t="s">
        <v>2010</v>
      </c>
      <c r="AN131" s="79" t="b">
        <v>0</v>
      </c>
      <c r="AO131" s="85" t="s">
        <v>1719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1</v>
      </c>
      <c r="BG131" s="49">
        <v>3.8461538461538463</v>
      </c>
      <c r="BH131" s="48">
        <v>1</v>
      </c>
      <c r="BI131" s="49">
        <v>3.8461538461538463</v>
      </c>
      <c r="BJ131" s="48">
        <v>25</v>
      </c>
      <c r="BK131" s="49">
        <v>96.15384615384616</v>
      </c>
      <c r="BL131" s="48">
        <v>26</v>
      </c>
    </row>
    <row r="132" spans="1:64" ht="15">
      <c r="A132" s="64" t="s">
        <v>322</v>
      </c>
      <c r="B132" s="64" t="s">
        <v>417</v>
      </c>
      <c r="C132" s="65" t="s">
        <v>5495</v>
      </c>
      <c r="D132" s="66">
        <v>3</v>
      </c>
      <c r="E132" s="67" t="s">
        <v>132</v>
      </c>
      <c r="F132" s="68">
        <v>35</v>
      </c>
      <c r="G132" s="65"/>
      <c r="H132" s="69"/>
      <c r="I132" s="70"/>
      <c r="J132" s="70"/>
      <c r="K132" s="34" t="s">
        <v>65</v>
      </c>
      <c r="L132" s="77">
        <v>132</v>
      </c>
      <c r="M132" s="77"/>
      <c r="N132" s="72"/>
      <c r="O132" s="79" t="s">
        <v>600</v>
      </c>
      <c r="P132" s="81">
        <v>43453.618935185186</v>
      </c>
      <c r="Q132" s="79" t="s">
        <v>614</v>
      </c>
      <c r="R132" s="79"/>
      <c r="S132" s="79"/>
      <c r="T132" s="79"/>
      <c r="U132" s="79"/>
      <c r="V132" s="82" t="s">
        <v>936</v>
      </c>
      <c r="W132" s="81">
        <v>43453.618935185186</v>
      </c>
      <c r="X132" s="82" t="s">
        <v>1263</v>
      </c>
      <c r="Y132" s="79"/>
      <c r="Z132" s="79"/>
      <c r="AA132" s="85" t="s">
        <v>1650</v>
      </c>
      <c r="AB132" s="79"/>
      <c r="AC132" s="79" t="b">
        <v>0</v>
      </c>
      <c r="AD132" s="79">
        <v>0</v>
      </c>
      <c r="AE132" s="85" t="s">
        <v>1953</v>
      </c>
      <c r="AF132" s="79" t="b">
        <v>0</v>
      </c>
      <c r="AG132" s="79" t="s">
        <v>1995</v>
      </c>
      <c r="AH132" s="79"/>
      <c r="AI132" s="85" t="s">
        <v>1953</v>
      </c>
      <c r="AJ132" s="79" t="b">
        <v>0</v>
      </c>
      <c r="AK132" s="79">
        <v>2</v>
      </c>
      <c r="AL132" s="85" t="s">
        <v>1749</v>
      </c>
      <c r="AM132" s="79" t="s">
        <v>2008</v>
      </c>
      <c r="AN132" s="79" t="b">
        <v>0</v>
      </c>
      <c r="AO132" s="85" t="s">
        <v>1749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9</v>
      </c>
      <c r="BC132" s="78" t="str">
        <f>REPLACE(INDEX(GroupVertices[Group],MATCH(Edges[[#This Row],[Vertex 2]],GroupVertices[Vertex],0)),1,1,"")</f>
        <v>9</v>
      </c>
      <c r="BD132" s="48">
        <v>1</v>
      </c>
      <c r="BE132" s="49">
        <v>5</v>
      </c>
      <c r="BF132" s="48">
        <v>0</v>
      </c>
      <c r="BG132" s="49">
        <v>0</v>
      </c>
      <c r="BH132" s="48">
        <v>0</v>
      </c>
      <c r="BI132" s="49">
        <v>0</v>
      </c>
      <c r="BJ132" s="48">
        <v>19</v>
      </c>
      <c r="BK132" s="49">
        <v>95</v>
      </c>
      <c r="BL132" s="48">
        <v>20</v>
      </c>
    </row>
    <row r="133" spans="1:64" ht="15">
      <c r="A133" s="64" t="s">
        <v>323</v>
      </c>
      <c r="B133" s="64" t="s">
        <v>391</v>
      </c>
      <c r="C133" s="65" t="s">
        <v>5495</v>
      </c>
      <c r="D133" s="66">
        <v>3</v>
      </c>
      <c r="E133" s="67" t="s">
        <v>132</v>
      </c>
      <c r="F133" s="68">
        <v>35</v>
      </c>
      <c r="G133" s="65"/>
      <c r="H133" s="69"/>
      <c r="I133" s="70"/>
      <c r="J133" s="70"/>
      <c r="K133" s="34" t="s">
        <v>65</v>
      </c>
      <c r="L133" s="77">
        <v>133</v>
      </c>
      <c r="M133" s="77"/>
      <c r="N133" s="72"/>
      <c r="O133" s="79" t="s">
        <v>600</v>
      </c>
      <c r="P133" s="81">
        <v>43453.67171296296</v>
      </c>
      <c r="Q133" s="79" t="s">
        <v>610</v>
      </c>
      <c r="R133" s="79"/>
      <c r="S133" s="79"/>
      <c r="T133" s="79"/>
      <c r="U133" s="79"/>
      <c r="V133" s="82" t="s">
        <v>937</v>
      </c>
      <c r="W133" s="81">
        <v>43453.67171296296</v>
      </c>
      <c r="X133" s="82" t="s">
        <v>1264</v>
      </c>
      <c r="Y133" s="79"/>
      <c r="Z133" s="79"/>
      <c r="AA133" s="85" t="s">
        <v>1651</v>
      </c>
      <c r="AB133" s="79"/>
      <c r="AC133" s="79" t="b">
        <v>0</v>
      </c>
      <c r="AD133" s="79">
        <v>0</v>
      </c>
      <c r="AE133" s="85" t="s">
        <v>1953</v>
      </c>
      <c r="AF133" s="79" t="b">
        <v>0</v>
      </c>
      <c r="AG133" s="79" t="s">
        <v>1996</v>
      </c>
      <c r="AH133" s="79"/>
      <c r="AI133" s="85" t="s">
        <v>1953</v>
      </c>
      <c r="AJ133" s="79" t="b">
        <v>0</v>
      </c>
      <c r="AK133" s="79">
        <v>315</v>
      </c>
      <c r="AL133" s="85" t="s">
        <v>1719</v>
      </c>
      <c r="AM133" s="79" t="s">
        <v>2010</v>
      </c>
      <c r="AN133" s="79" t="b">
        <v>0</v>
      </c>
      <c r="AO133" s="85" t="s">
        <v>1719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0</v>
      </c>
      <c r="BE133" s="49">
        <v>0</v>
      </c>
      <c r="BF133" s="48">
        <v>1</v>
      </c>
      <c r="BG133" s="49">
        <v>3.8461538461538463</v>
      </c>
      <c r="BH133" s="48">
        <v>1</v>
      </c>
      <c r="BI133" s="49">
        <v>3.8461538461538463</v>
      </c>
      <c r="BJ133" s="48">
        <v>25</v>
      </c>
      <c r="BK133" s="49">
        <v>96.15384615384616</v>
      </c>
      <c r="BL133" s="48">
        <v>26</v>
      </c>
    </row>
    <row r="134" spans="1:64" ht="15">
      <c r="A134" s="64" t="s">
        <v>324</v>
      </c>
      <c r="B134" s="64" t="s">
        <v>391</v>
      </c>
      <c r="C134" s="65" t="s">
        <v>5495</v>
      </c>
      <c r="D134" s="66">
        <v>3</v>
      </c>
      <c r="E134" s="67" t="s">
        <v>132</v>
      </c>
      <c r="F134" s="68">
        <v>35</v>
      </c>
      <c r="G134" s="65"/>
      <c r="H134" s="69"/>
      <c r="I134" s="70"/>
      <c r="J134" s="70"/>
      <c r="K134" s="34" t="s">
        <v>65</v>
      </c>
      <c r="L134" s="77">
        <v>134</v>
      </c>
      <c r="M134" s="77"/>
      <c r="N134" s="72"/>
      <c r="O134" s="79" t="s">
        <v>600</v>
      </c>
      <c r="P134" s="81">
        <v>43453.71959490741</v>
      </c>
      <c r="Q134" s="79" t="s">
        <v>610</v>
      </c>
      <c r="R134" s="79"/>
      <c r="S134" s="79"/>
      <c r="T134" s="79"/>
      <c r="U134" s="79"/>
      <c r="V134" s="82" t="s">
        <v>938</v>
      </c>
      <c r="W134" s="81">
        <v>43453.71959490741</v>
      </c>
      <c r="X134" s="82" t="s">
        <v>1265</v>
      </c>
      <c r="Y134" s="79"/>
      <c r="Z134" s="79"/>
      <c r="AA134" s="85" t="s">
        <v>1652</v>
      </c>
      <c r="AB134" s="79"/>
      <c r="AC134" s="79" t="b">
        <v>0</v>
      </c>
      <c r="AD134" s="79">
        <v>0</v>
      </c>
      <c r="AE134" s="85" t="s">
        <v>1953</v>
      </c>
      <c r="AF134" s="79" t="b">
        <v>0</v>
      </c>
      <c r="AG134" s="79" t="s">
        <v>1996</v>
      </c>
      <c r="AH134" s="79"/>
      <c r="AI134" s="85" t="s">
        <v>1953</v>
      </c>
      <c r="AJ134" s="79" t="b">
        <v>0</v>
      </c>
      <c r="AK134" s="79">
        <v>315</v>
      </c>
      <c r="AL134" s="85" t="s">
        <v>1719</v>
      </c>
      <c r="AM134" s="79" t="s">
        <v>2006</v>
      </c>
      <c r="AN134" s="79" t="b">
        <v>0</v>
      </c>
      <c r="AO134" s="85" t="s">
        <v>1719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1</v>
      </c>
      <c r="BG134" s="49">
        <v>3.8461538461538463</v>
      </c>
      <c r="BH134" s="48">
        <v>1</v>
      </c>
      <c r="BI134" s="49">
        <v>3.8461538461538463</v>
      </c>
      <c r="BJ134" s="48">
        <v>25</v>
      </c>
      <c r="BK134" s="49">
        <v>96.15384615384616</v>
      </c>
      <c r="BL134" s="48">
        <v>26</v>
      </c>
    </row>
    <row r="135" spans="1:64" ht="15">
      <c r="A135" s="64" t="s">
        <v>325</v>
      </c>
      <c r="B135" s="64" t="s">
        <v>391</v>
      </c>
      <c r="C135" s="65" t="s">
        <v>5495</v>
      </c>
      <c r="D135" s="66">
        <v>3</v>
      </c>
      <c r="E135" s="67" t="s">
        <v>132</v>
      </c>
      <c r="F135" s="68">
        <v>35</v>
      </c>
      <c r="G135" s="65"/>
      <c r="H135" s="69"/>
      <c r="I135" s="70"/>
      <c r="J135" s="70"/>
      <c r="K135" s="34" t="s">
        <v>65</v>
      </c>
      <c r="L135" s="77">
        <v>135</v>
      </c>
      <c r="M135" s="77"/>
      <c r="N135" s="72"/>
      <c r="O135" s="79" t="s">
        <v>600</v>
      </c>
      <c r="P135" s="81">
        <v>43453.74928240741</v>
      </c>
      <c r="Q135" s="79" t="s">
        <v>610</v>
      </c>
      <c r="R135" s="79"/>
      <c r="S135" s="79"/>
      <c r="T135" s="79"/>
      <c r="U135" s="79"/>
      <c r="V135" s="82" t="s">
        <v>939</v>
      </c>
      <c r="W135" s="81">
        <v>43453.74928240741</v>
      </c>
      <c r="X135" s="82" t="s">
        <v>1266</v>
      </c>
      <c r="Y135" s="79"/>
      <c r="Z135" s="79"/>
      <c r="AA135" s="85" t="s">
        <v>1653</v>
      </c>
      <c r="AB135" s="79"/>
      <c r="AC135" s="79" t="b">
        <v>0</v>
      </c>
      <c r="AD135" s="79">
        <v>0</v>
      </c>
      <c r="AE135" s="85" t="s">
        <v>1953</v>
      </c>
      <c r="AF135" s="79" t="b">
        <v>0</v>
      </c>
      <c r="AG135" s="79" t="s">
        <v>1996</v>
      </c>
      <c r="AH135" s="79"/>
      <c r="AI135" s="85" t="s">
        <v>1953</v>
      </c>
      <c r="AJ135" s="79" t="b">
        <v>0</v>
      </c>
      <c r="AK135" s="79">
        <v>315</v>
      </c>
      <c r="AL135" s="85" t="s">
        <v>1719</v>
      </c>
      <c r="AM135" s="79" t="s">
        <v>2008</v>
      </c>
      <c r="AN135" s="79" t="b">
        <v>0</v>
      </c>
      <c r="AO135" s="85" t="s">
        <v>1719</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1</v>
      </c>
      <c r="BG135" s="49">
        <v>3.8461538461538463</v>
      </c>
      <c r="BH135" s="48">
        <v>1</v>
      </c>
      <c r="BI135" s="49">
        <v>3.8461538461538463</v>
      </c>
      <c r="BJ135" s="48">
        <v>25</v>
      </c>
      <c r="BK135" s="49">
        <v>96.15384615384616</v>
      </c>
      <c r="BL135" s="48">
        <v>26</v>
      </c>
    </row>
    <row r="136" spans="1:64" ht="15">
      <c r="A136" s="64" t="s">
        <v>326</v>
      </c>
      <c r="B136" s="64" t="s">
        <v>391</v>
      </c>
      <c r="C136" s="65" t="s">
        <v>5495</v>
      </c>
      <c r="D136" s="66">
        <v>3</v>
      </c>
      <c r="E136" s="67" t="s">
        <v>132</v>
      </c>
      <c r="F136" s="68">
        <v>35</v>
      </c>
      <c r="G136" s="65"/>
      <c r="H136" s="69"/>
      <c r="I136" s="70"/>
      <c r="J136" s="70"/>
      <c r="K136" s="34" t="s">
        <v>65</v>
      </c>
      <c r="L136" s="77">
        <v>136</v>
      </c>
      <c r="M136" s="77"/>
      <c r="N136" s="72"/>
      <c r="O136" s="79" t="s">
        <v>600</v>
      </c>
      <c r="P136" s="81">
        <v>43453.8271875</v>
      </c>
      <c r="Q136" s="79" t="s">
        <v>610</v>
      </c>
      <c r="R136" s="79"/>
      <c r="S136" s="79"/>
      <c r="T136" s="79"/>
      <c r="U136" s="79"/>
      <c r="V136" s="82" t="s">
        <v>940</v>
      </c>
      <c r="W136" s="81">
        <v>43453.8271875</v>
      </c>
      <c r="X136" s="82" t="s">
        <v>1267</v>
      </c>
      <c r="Y136" s="79"/>
      <c r="Z136" s="79"/>
      <c r="AA136" s="85" t="s">
        <v>1654</v>
      </c>
      <c r="AB136" s="79"/>
      <c r="AC136" s="79" t="b">
        <v>0</v>
      </c>
      <c r="AD136" s="79">
        <v>0</v>
      </c>
      <c r="AE136" s="85" t="s">
        <v>1953</v>
      </c>
      <c r="AF136" s="79" t="b">
        <v>0</v>
      </c>
      <c r="AG136" s="79" t="s">
        <v>1996</v>
      </c>
      <c r="AH136" s="79"/>
      <c r="AI136" s="85" t="s">
        <v>1953</v>
      </c>
      <c r="AJ136" s="79" t="b">
        <v>0</v>
      </c>
      <c r="AK136" s="79">
        <v>315</v>
      </c>
      <c r="AL136" s="85" t="s">
        <v>1719</v>
      </c>
      <c r="AM136" s="79" t="s">
        <v>2010</v>
      </c>
      <c r="AN136" s="79" t="b">
        <v>0</v>
      </c>
      <c r="AO136" s="85" t="s">
        <v>1719</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1</v>
      </c>
      <c r="BG136" s="49">
        <v>3.8461538461538463</v>
      </c>
      <c r="BH136" s="48">
        <v>1</v>
      </c>
      <c r="BI136" s="49">
        <v>3.8461538461538463</v>
      </c>
      <c r="BJ136" s="48">
        <v>25</v>
      </c>
      <c r="BK136" s="49">
        <v>96.15384615384616</v>
      </c>
      <c r="BL136" s="48">
        <v>26</v>
      </c>
    </row>
    <row r="137" spans="1:64" ht="15">
      <c r="A137" s="64" t="s">
        <v>327</v>
      </c>
      <c r="B137" s="64" t="s">
        <v>391</v>
      </c>
      <c r="C137" s="65" t="s">
        <v>5495</v>
      </c>
      <c r="D137" s="66">
        <v>3</v>
      </c>
      <c r="E137" s="67" t="s">
        <v>132</v>
      </c>
      <c r="F137" s="68">
        <v>35</v>
      </c>
      <c r="G137" s="65"/>
      <c r="H137" s="69"/>
      <c r="I137" s="70"/>
      <c r="J137" s="70"/>
      <c r="K137" s="34" t="s">
        <v>65</v>
      </c>
      <c r="L137" s="77">
        <v>137</v>
      </c>
      <c r="M137" s="77"/>
      <c r="N137" s="72"/>
      <c r="O137" s="79" t="s">
        <v>600</v>
      </c>
      <c r="P137" s="81">
        <v>43453.85023148148</v>
      </c>
      <c r="Q137" s="79" t="s">
        <v>610</v>
      </c>
      <c r="R137" s="79"/>
      <c r="S137" s="79"/>
      <c r="T137" s="79"/>
      <c r="U137" s="79"/>
      <c r="V137" s="82" t="s">
        <v>941</v>
      </c>
      <c r="W137" s="81">
        <v>43453.85023148148</v>
      </c>
      <c r="X137" s="82" t="s">
        <v>1268</v>
      </c>
      <c r="Y137" s="79"/>
      <c r="Z137" s="79"/>
      <c r="AA137" s="85" t="s">
        <v>1655</v>
      </c>
      <c r="AB137" s="79"/>
      <c r="AC137" s="79" t="b">
        <v>0</v>
      </c>
      <c r="AD137" s="79">
        <v>0</v>
      </c>
      <c r="AE137" s="85" t="s">
        <v>1953</v>
      </c>
      <c r="AF137" s="79" t="b">
        <v>0</v>
      </c>
      <c r="AG137" s="79" t="s">
        <v>1996</v>
      </c>
      <c r="AH137" s="79"/>
      <c r="AI137" s="85" t="s">
        <v>1953</v>
      </c>
      <c r="AJ137" s="79" t="b">
        <v>0</v>
      </c>
      <c r="AK137" s="79">
        <v>315</v>
      </c>
      <c r="AL137" s="85" t="s">
        <v>1719</v>
      </c>
      <c r="AM137" s="79" t="s">
        <v>2008</v>
      </c>
      <c r="AN137" s="79" t="b">
        <v>0</v>
      </c>
      <c r="AO137" s="85" t="s">
        <v>1719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1</v>
      </c>
      <c r="BG137" s="49">
        <v>3.8461538461538463</v>
      </c>
      <c r="BH137" s="48">
        <v>1</v>
      </c>
      <c r="BI137" s="49">
        <v>3.8461538461538463</v>
      </c>
      <c r="BJ137" s="48">
        <v>25</v>
      </c>
      <c r="BK137" s="49">
        <v>96.15384615384616</v>
      </c>
      <c r="BL137" s="48">
        <v>26</v>
      </c>
    </row>
    <row r="138" spans="1:64" ht="15">
      <c r="A138" s="64" t="s">
        <v>328</v>
      </c>
      <c r="B138" s="64" t="s">
        <v>391</v>
      </c>
      <c r="C138" s="65" t="s">
        <v>5495</v>
      </c>
      <c r="D138" s="66">
        <v>3</v>
      </c>
      <c r="E138" s="67" t="s">
        <v>132</v>
      </c>
      <c r="F138" s="68">
        <v>35</v>
      </c>
      <c r="G138" s="65"/>
      <c r="H138" s="69"/>
      <c r="I138" s="70"/>
      <c r="J138" s="70"/>
      <c r="K138" s="34" t="s">
        <v>65</v>
      </c>
      <c r="L138" s="77">
        <v>138</v>
      </c>
      <c r="M138" s="77"/>
      <c r="N138" s="72"/>
      <c r="O138" s="79" t="s">
        <v>600</v>
      </c>
      <c r="P138" s="81">
        <v>43453.97298611111</v>
      </c>
      <c r="Q138" s="79" t="s">
        <v>610</v>
      </c>
      <c r="R138" s="79"/>
      <c r="S138" s="79"/>
      <c r="T138" s="79"/>
      <c r="U138" s="79"/>
      <c r="V138" s="82" t="s">
        <v>942</v>
      </c>
      <c r="W138" s="81">
        <v>43453.97298611111</v>
      </c>
      <c r="X138" s="82" t="s">
        <v>1269</v>
      </c>
      <c r="Y138" s="79"/>
      <c r="Z138" s="79"/>
      <c r="AA138" s="85" t="s">
        <v>1656</v>
      </c>
      <c r="AB138" s="79"/>
      <c r="AC138" s="79" t="b">
        <v>0</v>
      </c>
      <c r="AD138" s="79">
        <v>0</v>
      </c>
      <c r="AE138" s="85" t="s">
        <v>1953</v>
      </c>
      <c r="AF138" s="79" t="b">
        <v>0</v>
      </c>
      <c r="AG138" s="79" t="s">
        <v>1996</v>
      </c>
      <c r="AH138" s="79"/>
      <c r="AI138" s="85" t="s">
        <v>1953</v>
      </c>
      <c r="AJ138" s="79" t="b">
        <v>0</v>
      </c>
      <c r="AK138" s="79">
        <v>315</v>
      </c>
      <c r="AL138" s="85" t="s">
        <v>1719</v>
      </c>
      <c r="AM138" s="79" t="s">
        <v>2010</v>
      </c>
      <c r="AN138" s="79" t="b">
        <v>0</v>
      </c>
      <c r="AO138" s="85" t="s">
        <v>1719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1</v>
      </c>
      <c r="BG138" s="49">
        <v>3.8461538461538463</v>
      </c>
      <c r="BH138" s="48">
        <v>1</v>
      </c>
      <c r="BI138" s="49">
        <v>3.8461538461538463</v>
      </c>
      <c r="BJ138" s="48">
        <v>25</v>
      </c>
      <c r="BK138" s="49">
        <v>96.15384615384616</v>
      </c>
      <c r="BL138" s="48">
        <v>26</v>
      </c>
    </row>
    <row r="139" spans="1:64" ht="15">
      <c r="A139" s="64" t="s">
        <v>329</v>
      </c>
      <c r="B139" s="64" t="s">
        <v>417</v>
      </c>
      <c r="C139" s="65" t="s">
        <v>5495</v>
      </c>
      <c r="D139" s="66">
        <v>3</v>
      </c>
      <c r="E139" s="67" t="s">
        <v>132</v>
      </c>
      <c r="F139" s="68">
        <v>35</v>
      </c>
      <c r="G139" s="65"/>
      <c r="H139" s="69"/>
      <c r="I139" s="70"/>
      <c r="J139" s="70"/>
      <c r="K139" s="34" t="s">
        <v>65</v>
      </c>
      <c r="L139" s="77">
        <v>139</v>
      </c>
      <c r="M139" s="77"/>
      <c r="N139" s="72"/>
      <c r="O139" s="79" t="s">
        <v>600</v>
      </c>
      <c r="P139" s="81">
        <v>43453.975266203706</v>
      </c>
      <c r="Q139" s="79" t="s">
        <v>614</v>
      </c>
      <c r="R139" s="79"/>
      <c r="S139" s="79"/>
      <c r="T139" s="79"/>
      <c r="U139" s="79"/>
      <c r="V139" s="82" t="s">
        <v>943</v>
      </c>
      <c r="W139" s="81">
        <v>43453.975266203706</v>
      </c>
      <c r="X139" s="82" t="s">
        <v>1270</v>
      </c>
      <c r="Y139" s="79"/>
      <c r="Z139" s="79"/>
      <c r="AA139" s="85" t="s">
        <v>1657</v>
      </c>
      <c r="AB139" s="79"/>
      <c r="AC139" s="79" t="b">
        <v>0</v>
      </c>
      <c r="AD139" s="79">
        <v>0</v>
      </c>
      <c r="AE139" s="85" t="s">
        <v>1953</v>
      </c>
      <c r="AF139" s="79" t="b">
        <v>0</v>
      </c>
      <c r="AG139" s="79" t="s">
        <v>1995</v>
      </c>
      <c r="AH139" s="79"/>
      <c r="AI139" s="85" t="s">
        <v>1953</v>
      </c>
      <c r="AJ139" s="79" t="b">
        <v>0</v>
      </c>
      <c r="AK139" s="79">
        <v>2</v>
      </c>
      <c r="AL139" s="85" t="s">
        <v>1749</v>
      </c>
      <c r="AM139" s="79" t="s">
        <v>2007</v>
      </c>
      <c r="AN139" s="79" t="b">
        <v>0</v>
      </c>
      <c r="AO139" s="85" t="s">
        <v>1749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9</v>
      </c>
      <c r="BC139" s="78" t="str">
        <f>REPLACE(INDEX(GroupVertices[Group],MATCH(Edges[[#This Row],[Vertex 2]],GroupVertices[Vertex],0)),1,1,"")</f>
        <v>9</v>
      </c>
      <c r="BD139" s="48">
        <v>1</v>
      </c>
      <c r="BE139" s="49">
        <v>5</v>
      </c>
      <c r="BF139" s="48">
        <v>0</v>
      </c>
      <c r="BG139" s="49">
        <v>0</v>
      </c>
      <c r="BH139" s="48">
        <v>0</v>
      </c>
      <c r="BI139" s="49">
        <v>0</v>
      </c>
      <c r="BJ139" s="48">
        <v>19</v>
      </c>
      <c r="BK139" s="49">
        <v>95</v>
      </c>
      <c r="BL139" s="48">
        <v>20</v>
      </c>
    </row>
    <row r="140" spans="1:64" ht="15">
      <c r="A140" s="64" t="s">
        <v>330</v>
      </c>
      <c r="B140" s="64" t="s">
        <v>391</v>
      </c>
      <c r="C140" s="65" t="s">
        <v>5495</v>
      </c>
      <c r="D140" s="66">
        <v>3</v>
      </c>
      <c r="E140" s="67" t="s">
        <v>132</v>
      </c>
      <c r="F140" s="68">
        <v>35</v>
      </c>
      <c r="G140" s="65"/>
      <c r="H140" s="69"/>
      <c r="I140" s="70"/>
      <c r="J140" s="70"/>
      <c r="K140" s="34" t="s">
        <v>65</v>
      </c>
      <c r="L140" s="77">
        <v>140</v>
      </c>
      <c r="M140" s="77"/>
      <c r="N140" s="72"/>
      <c r="O140" s="79" t="s">
        <v>600</v>
      </c>
      <c r="P140" s="81">
        <v>43454.02885416667</v>
      </c>
      <c r="Q140" s="79" t="s">
        <v>610</v>
      </c>
      <c r="R140" s="79"/>
      <c r="S140" s="79"/>
      <c r="T140" s="79"/>
      <c r="U140" s="79"/>
      <c r="V140" s="82" t="s">
        <v>944</v>
      </c>
      <c r="W140" s="81">
        <v>43454.02885416667</v>
      </c>
      <c r="X140" s="82" t="s">
        <v>1271</v>
      </c>
      <c r="Y140" s="79"/>
      <c r="Z140" s="79"/>
      <c r="AA140" s="85" t="s">
        <v>1658</v>
      </c>
      <c r="AB140" s="79"/>
      <c r="AC140" s="79" t="b">
        <v>0</v>
      </c>
      <c r="AD140" s="79">
        <v>0</v>
      </c>
      <c r="AE140" s="85" t="s">
        <v>1953</v>
      </c>
      <c r="AF140" s="79" t="b">
        <v>0</v>
      </c>
      <c r="AG140" s="79" t="s">
        <v>1996</v>
      </c>
      <c r="AH140" s="79"/>
      <c r="AI140" s="85" t="s">
        <v>1953</v>
      </c>
      <c r="AJ140" s="79" t="b">
        <v>0</v>
      </c>
      <c r="AK140" s="79">
        <v>315</v>
      </c>
      <c r="AL140" s="85" t="s">
        <v>1719</v>
      </c>
      <c r="AM140" s="79" t="s">
        <v>2008</v>
      </c>
      <c r="AN140" s="79" t="b">
        <v>0</v>
      </c>
      <c r="AO140" s="85" t="s">
        <v>1719</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1</v>
      </c>
      <c r="BG140" s="49">
        <v>3.8461538461538463</v>
      </c>
      <c r="BH140" s="48">
        <v>1</v>
      </c>
      <c r="BI140" s="49">
        <v>3.8461538461538463</v>
      </c>
      <c r="BJ140" s="48">
        <v>25</v>
      </c>
      <c r="BK140" s="49">
        <v>96.15384615384616</v>
      </c>
      <c r="BL140" s="48">
        <v>26</v>
      </c>
    </row>
    <row r="141" spans="1:64" ht="15">
      <c r="A141" s="64" t="s">
        <v>331</v>
      </c>
      <c r="B141" s="64" t="s">
        <v>391</v>
      </c>
      <c r="C141" s="65" t="s">
        <v>5495</v>
      </c>
      <c r="D141" s="66">
        <v>3</v>
      </c>
      <c r="E141" s="67" t="s">
        <v>132</v>
      </c>
      <c r="F141" s="68">
        <v>35</v>
      </c>
      <c r="G141" s="65"/>
      <c r="H141" s="69"/>
      <c r="I141" s="70"/>
      <c r="J141" s="70"/>
      <c r="K141" s="34" t="s">
        <v>65</v>
      </c>
      <c r="L141" s="77">
        <v>141</v>
      </c>
      <c r="M141" s="77"/>
      <c r="N141" s="72"/>
      <c r="O141" s="79" t="s">
        <v>600</v>
      </c>
      <c r="P141" s="81">
        <v>43454.05681712963</v>
      </c>
      <c r="Q141" s="79" t="s">
        <v>610</v>
      </c>
      <c r="R141" s="79"/>
      <c r="S141" s="79"/>
      <c r="T141" s="79"/>
      <c r="U141" s="79"/>
      <c r="V141" s="82" t="s">
        <v>945</v>
      </c>
      <c r="W141" s="81">
        <v>43454.05681712963</v>
      </c>
      <c r="X141" s="82" t="s">
        <v>1272</v>
      </c>
      <c r="Y141" s="79"/>
      <c r="Z141" s="79"/>
      <c r="AA141" s="85" t="s">
        <v>1659</v>
      </c>
      <c r="AB141" s="79"/>
      <c r="AC141" s="79" t="b">
        <v>0</v>
      </c>
      <c r="AD141" s="79">
        <v>0</v>
      </c>
      <c r="AE141" s="85" t="s">
        <v>1953</v>
      </c>
      <c r="AF141" s="79" t="b">
        <v>0</v>
      </c>
      <c r="AG141" s="79" t="s">
        <v>1996</v>
      </c>
      <c r="AH141" s="79"/>
      <c r="AI141" s="85" t="s">
        <v>1953</v>
      </c>
      <c r="AJ141" s="79" t="b">
        <v>0</v>
      </c>
      <c r="AK141" s="79">
        <v>315</v>
      </c>
      <c r="AL141" s="85" t="s">
        <v>1719</v>
      </c>
      <c r="AM141" s="79" t="s">
        <v>2007</v>
      </c>
      <c r="AN141" s="79" t="b">
        <v>0</v>
      </c>
      <c r="AO141" s="85" t="s">
        <v>1719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0</v>
      </c>
      <c r="BE141" s="49">
        <v>0</v>
      </c>
      <c r="BF141" s="48">
        <v>1</v>
      </c>
      <c r="BG141" s="49">
        <v>3.8461538461538463</v>
      </c>
      <c r="BH141" s="48">
        <v>1</v>
      </c>
      <c r="BI141" s="49">
        <v>3.8461538461538463</v>
      </c>
      <c r="BJ141" s="48">
        <v>25</v>
      </c>
      <c r="BK141" s="49">
        <v>96.15384615384616</v>
      </c>
      <c r="BL141" s="48">
        <v>26</v>
      </c>
    </row>
    <row r="142" spans="1:64" ht="15">
      <c r="A142" s="64" t="s">
        <v>332</v>
      </c>
      <c r="B142" s="64" t="s">
        <v>391</v>
      </c>
      <c r="C142" s="65" t="s">
        <v>5495</v>
      </c>
      <c r="D142" s="66">
        <v>3</v>
      </c>
      <c r="E142" s="67" t="s">
        <v>132</v>
      </c>
      <c r="F142" s="68">
        <v>35</v>
      </c>
      <c r="G142" s="65"/>
      <c r="H142" s="69"/>
      <c r="I142" s="70"/>
      <c r="J142" s="70"/>
      <c r="K142" s="34" t="s">
        <v>65</v>
      </c>
      <c r="L142" s="77">
        <v>142</v>
      </c>
      <c r="M142" s="77"/>
      <c r="N142" s="72"/>
      <c r="O142" s="79" t="s">
        <v>600</v>
      </c>
      <c r="P142" s="81">
        <v>43454.05810185185</v>
      </c>
      <c r="Q142" s="79" t="s">
        <v>610</v>
      </c>
      <c r="R142" s="79"/>
      <c r="S142" s="79"/>
      <c r="T142" s="79"/>
      <c r="U142" s="79"/>
      <c r="V142" s="82" t="s">
        <v>946</v>
      </c>
      <c r="W142" s="81">
        <v>43454.05810185185</v>
      </c>
      <c r="X142" s="82" t="s">
        <v>1273</v>
      </c>
      <c r="Y142" s="79"/>
      <c r="Z142" s="79"/>
      <c r="AA142" s="85" t="s">
        <v>1660</v>
      </c>
      <c r="AB142" s="79"/>
      <c r="AC142" s="79" t="b">
        <v>0</v>
      </c>
      <c r="AD142" s="79">
        <v>0</v>
      </c>
      <c r="AE142" s="85" t="s">
        <v>1953</v>
      </c>
      <c r="AF142" s="79" t="b">
        <v>0</v>
      </c>
      <c r="AG142" s="79" t="s">
        <v>1996</v>
      </c>
      <c r="AH142" s="79"/>
      <c r="AI142" s="85" t="s">
        <v>1953</v>
      </c>
      <c r="AJ142" s="79" t="b">
        <v>0</v>
      </c>
      <c r="AK142" s="79">
        <v>315</v>
      </c>
      <c r="AL142" s="85" t="s">
        <v>1719</v>
      </c>
      <c r="AM142" s="79" t="s">
        <v>2008</v>
      </c>
      <c r="AN142" s="79" t="b">
        <v>0</v>
      </c>
      <c r="AO142" s="85" t="s">
        <v>1719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1</v>
      </c>
      <c r="BG142" s="49">
        <v>3.8461538461538463</v>
      </c>
      <c r="BH142" s="48">
        <v>1</v>
      </c>
      <c r="BI142" s="49">
        <v>3.8461538461538463</v>
      </c>
      <c r="BJ142" s="48">
        <v>25</v>
      </c>
      <c r="BK142" s="49">
        <v>96.15384615384616</v>
      </c>
      <c r="BL142" s="48">
        <v>26</v>
      </c>
    </row>
    <row r="143" spans="1:64" ht="15">
      <c r="A143" s="64" t="s">
        <v>333</v>
      </c>
      <c r="B143" s="64" t="s">
        <v>391</v>
      </c>
      <c r="C143" s="65" t="s">
        <v>5495</v>
      </c>
      <c r="D143" s="66">
        <v>3</v>
      </c>
      <c r="E143" s="67" t="s">
        <v>132</v>
      </c>
      <c r="F143" s="68">
        <v>35</v>
      </c>
      <c r="G143" s="65"/>
      <c r="H143" s="69"/>
      <c r="I143" s="70"/>
      <c r="J143" s="70"/>
      <c r="K143" s="34" t="s">
        <v>65</v>
      </c>
      <c r="L143" s="77">
        <v>143</v>
      </c>
      <c r="M143" s="77"/>
      <c r="N143" s="72"/>
      <c r="O143" s="79" t="s">
        <v>600</v>
      </c>
      <c r="P143" s="81">
        <v>43454.05837962963</v>
      </c>
      <c r="Q143" s="79" t="s">
        <v>610</v>
      </c>
      <c r="R143" s="79"/>
      <c r="S143" s="79"/>
      <c r="T143" s="79"/>
      <c r="U143" s="79"/>
      <c r="V143" s="82" t="s">
        <v>947</v>
      </c>
      <c r="W143" s="81">
        <v>43454.05837962963</v>
      </c>
      <c r="X143" s="82" t="s">
        <v>1274</v>
      </c>
      <c r="Y143" s="79"/>
      <c r="Z143" s="79"/>
      <c r="AA143" s="85" t="s">
        <v>1661</v>
      </c>
      <c r="AB143" s="79"/>
      <c r="AC143" s="79" t="b">
        <v>0</v>
      </c>
      <c r="AD143" s="79">
        <v>0</v>
      </c>
      <c r="AE143" s="85" t="s">
        <v>1953</v>
      </c>
      <c r="AF143" s="79" t="b">
        <v>0</v>
      </c>
      <c r="AG143" s="79" t="s">
        <v>1996</v>
      </c>
      <c r="AH143" s="79"/>
      <c r="AI143" s="85" t="s">
        <v>1953</v>
      </c>
      <c r="AJ143" s="79" t="b">
        <v>0</v>
      </c>
      <c r="AK143" s="79">
        <v>315</v>
      </c>
      <c r="AL143" s="85" t="s">
        <v>1719</v>
      </c>
      <c r="AM143" s="79" t="s">
        <v>2007</v>
      </c>
      <c r="AN143" s="79" t="b">
        <v>0</v>
      </c>
      <c r="AO143" s="85" t="s">
        <v>1719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1</v>
      </c>
      <c r="BG143" s="49">
        <v>3.8461538461538463</v>
      </c>
      <c r="BH143" s="48">
        <v>1</v>
      </c>
      <c r="BI143" s="49">
        <v>3.8461538461538463</v>
      </c>
      <c r="BJ143" s="48">
        <v>25</v>
      </c>
      <c r="BK143" s="49">
        <v>96.15384615384616</v>
      </c>
      <c r="BL143" s="48">
        <v>26</v>
      </c>
    </row>
    <row r="144" spans="1:64" ht="15">
      <c r="A144" s="64" t="s">
        <v>334</v>
      </c>
      <c r="B144" s="64" t="s">
        <v>391</v>
      </c>
      <c r="C144" s="65" t="s">
        <v>5495</v>
      </c>
      <c r="D144" s="66">
        <v>3</v>
      </c>
      <c r="E144" s="67" t="s">
        <v>132</v>
      </c>
      <c r="F144" s="68">
        <v>35</v>
      </c>
      <c r="G144" s="65"/>
      <c r="H144" s="69"/>
      <c r="I144" s="70"/>
      <c r="J144" s="70"/>
      <c r="K144" s="34" t="s">
        <v>65</v>
      </c>
      <c r="L144" s="77">
        <v>144</v>
      </c>
      <c r="M144" s="77"/>
      <c r="N144" s="72"/>
      <c r="O144" s="79" t="s">
        <v>600</v>
      </c>
      <c r="P144" s="81">
        <v>43454.05856481481</v>
      </c>
      <c r="Q144" s="79" t="s">
        <v>610</v>
      </c>
      <c r="R144" s="79"/>
      <c r="S144" s="79"/>
      <c r="T144" s="79"/>
      <c r="U144" s="79"/>
      <c r="V144" s="82" t="s">
        <v>948</v>
      </c>
      <c r="W144" s="81">
        <v>43454.05856481481</v>
      </c>
      <c r="X144" s="82" t="s">
        <v>1275</v>
      </c>
      <c r="Y144" s="79"/>
      <c r="Z144" s="79"/>
      <c r="AA144" s="85" t="s">
        <v>1662</v>
      </c>
      <c r="AB144" s="79"/>
      <c r="AC144" s="79" t="b">
        <v>0</v>
      </c>
      <c r="AD144" s="79">
        <v>0</v>
      </c>
      <c r="AE144" s="85" t="s">
        <v>1953</v>
      </c>
      <c r="AF144" s="79" t="b">
        <v>0</v>
      </c>
      <c r="AG144" s="79" t="s">
        <v>1996</v>
      </c>
      <c r="AH144" s="79"/>
      <c r="AI144" s="85" t="s">
        <v>1953</v>
      </c>
      <c r="AJ144" s="79" t="b">
        <v>0</v>
      </c>
      <c r="AK144" s="79">
        <v>315</v>
      </c>
      <c r="AL144" s="85" t="s">
        <v>1719</v>
      </c>
      <c r="AM144" s="79" t="s">
        <v>2009</v>
      </c>
      <c r="AN144" s="79" t="b">
        <v>0</v>
      </c>
      <c r="AO144" s="85" t="s">
        <v>1719</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0</v>
      </c>
      <c r="BE144" s="49">
        <v>0</v>
      </c>
      <c r="BF144" s="48">
        <v>1</v>
      </c>
      <c r="BG144" s="49">
        <v>3.8461538461538463</v>
      </c>
      <c r="BH144" s="48">
        <v>1</v>
      </c>
      <c r="BI144" s="49">
        <v>3.8461538461538463</v>
      </c>
      <c r="BJ144" s="48">
        <v>25</v>
      </c>
      <c r="BK144" s="49">
        <v>96.15384615384616</v>
      </c>
      <c r="BL144" s="48">
        <v>26</v>
      </c>
    </row>
    <row r="145" spans="1:64" ht="15">
      <c r="A145" s="64" t="s">
        <v>335</v>
      </c>
      <c r="B145" s="64" t="s">
        <v>391</v>
      </c>
      <c r="C145" s="65" t="s">
        <v>5495</v>
      </c>
      <c r="D145" s="66">
        <v>3</v>
      </c>
      <c r="E145" s="67" t="s">
        <v>132</v>
      </c>
      <c r="F145" s="68">
        <v>35</v>
      </c>
      <c r="G145" s="65"/>
      <c r="H145" s="69"/>
      <c r="I145" s="70"/>
      <c r="J145" s="70"/>
      <c r="K145" s="34" t="s">
        <v>65</v>
      </c>
      <c r="L145" s="77">
        <v>145</v>
      </c>
      <c r="M145" s="77"/>
      <c r="N145" s="72"/>
      <c r="O145" s="79" t="s">
        <v>600</v>
      </c>
      <c r="P145" s="81">
        <v>43454.05893518519</v>
      </c>
      <c r="Q145" s="79" t="s">
        <v>610</v>
      </c>
      <c r="R145" s="79"/>
      <c r="S145" s="79"/>
      <c r="T145" s="79"/>
      <c r="U145" s="79"/>
      <c r="V145" s="82" t="s">
        <v>949</v>
      </c>
      <c r="W145" s="81">
        <v>43454.05893518519</v>
      </c>
      <c r="X145" s="82" t="s">
        <v>1276</v>
      </c>
      <c r="Y145" s="79"/>
      <c r="Z145" s="79"/>
      <c r="AA145" s="85" t="s">
        <v>1663</v>
      </c>
      <c r="AB145" s="79"/>
      <c r="AC145" s="79" t="b">
        <v>0</v>
      </c>
      <c r="AD145" s="79">
        <v>0</v>
      </c>
      <c r="AE145" s="85" t="s">
        <v>1953</v>
      </c>
      <c r="AF145" s="79" t="b">
        <v>0</v>
      </c>
      <c r="AG145" s="79" t="s">
        <v>1996</v>
      </c>
      <c r="AH145" s="79"/>
      <c r="AI145" s="85" t="s">
        <v>1953</v>
      </c>
      <c r="AJ145" s="79" t="b">
        <v>0</v>
      </c>
      <c r="AK145" s="79">
        <v>315</v>
      </c>
      <c r="AL145" s="85" t="s">
        <v>1719</v>
      </c>
      <c r="AM145" s="79" t="s">
        <v>2010</v>
      </c>
      <c r="AN145" s="79" t="b">
        <v>0</v>
      </c>
      <c r="AO145" s="85" t="s">
        <v>1719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1</v>
      </c>
      <c r="BG145" s="49">
        <v>3.8461538461538463</v>
      </c>
      <c r="BH145" s="48">
        <v>1</v>
      </c>
      <c r="BI145" s="49">
        <v>3.8461538461538463</v>
      </c>
      <c r="BJ145" s="48">
        <v>25</v>
      </c>
      <c r="BK145" s="49">
        <v>96.15384615384616</v>
      </c>
      <c r="BL145" s="48">
        <v>26</v>
      </c>
    </row>
    <row r="146" spans="1:64" ht="15">
      <c r="A146" s="64" t="s">
        <v>336</v>
      </c>
      <c r="B146" s="64" t="s">
        <v>391</v>
      </c>
      <c r="C146" s="65" t="s">
        <v>5495</v>
      </c>
      <c r="D146" s="66">
        <v>3</v>
      </c>
      <c r="E146" s="67" t="s">
        <v>132</v>
      </c>
      <c r="F146" s="68">
        <v>35</v>
      </c>
      <c r="G146" s="65"/>
      <c r="H146" s="69"/>
      <c r="I146" s="70"/>
      <c r="J146" s="70"/>
      <c r="K146" s="34" t="s">
        <v>65</v>
      </c>
      <c r="L146" s="77">
        <v>146</v>
      </c>
      <c r="M146" s="77"/>
      <c r="N146" s="72"/>
      <c r="O146" s="79" t="s">
        <v>600</v>
      </c>
      <c r="P146" s="81">
        <v>43454.060636574075</v>
      </c>
      <c r="Q146" s="79" t="s">
        <v>610</v>
      </c>
      <c r="R146" s="79"/>
      <c r="S146" s="79"/>
      <c r="T146" s="79"/>
      <c r="U146" s="79"/>
      <c r="V146" s="82" t="s">
        <v>950</v>
      </c>
      <c r="W146" s="81">
        <v>43454.060636574075</v>
      </c>
      <c r="X146" s="82" t="s">
        <v>1277</v>
      </c>
      <c r="Y146" s="79"/>
      <c r="Z146" s="79"/>
      <c r="AA146" s="85" t="s">
        <v>1664</v>
      </c>
      <c r="AB146" s="79"/>
      <c r="AC146" s="79" t="b">
        <v>0</v>
      </c>
      <c r="AD146" s="79">
        <v>0</v>
      </c>
      <c r="AE146" s="85" t="s">
        <v>1953</v>
      </c>
      <c r="AF146" s="79" t="b">
        <v>0</v>
      </c>
      <c r="AG146" s="79" t="s">
        <v>1996</v>
      </c>
      <c r="AH146" s="79"/>
      <c r="AI146" s="85" t="s">
        <v>1953</v>
      </c>
      <c r="AJ146" s="79" t="b">
        <v>0</v>
      </c>
      <c r="AK146" s="79">
        <v>315</v>
      </c>
      <c r="AL146" s="85" t="s">
        <v>1719</v>
      </c>
      <c r="AM146" s="79" t="s">
        <v>2008</v>
      </c>
      <c r="AN146" s="79" t="b">
        <v>0</v>
      </c>
      <c r="AO146" s="85" t="s">
        <v>1719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1</v>
      </c>
      <c r="BG146" s="49">
        <v>3.8461538461538463</v>
      </c>
      <c r="BH146" s="48">
        <v>1</v>
      </c>
      <c r="BI146" s="49">
        <v>3.8461538461538463</v>
      </c>
      <c r="BJ146" s="48">
        <v>25</v>
      </c>
      <c r="BK146" s="49">
        <v>96.15384615384616</v>
      </c>
      <c r="BL146" s="48">
        <v>26</v>
      </c>
    </row>
    <row r="147" spans="1:64" ht="15">
      <c r="A147" s="64" t="s">
        <v>337</v>
      </c>
      <c r="B147" s="64" t="s">
        <v>391</v>
      </c>
      <c r="C147" s="65" t="s">
        <v>5495</v>
      </c>
      <c r="D147" s="66">
        <v>3</v>
      </c>
      <c r="E147" s="67" t="s">
        <v>132</v>
      </c>
      <c r="F147" s="68">
        <v>35</v>
      </c>
      <c r="G147" s="65"/>
      <c r="H147" s="69"/>
      <c r="I147" s="70"/>
      <c r="J147" s="70"/>
      <c r="K147" s="34" t="s">
        <v>65</v>
      </c>
      <c r="L147" s="77">
        <v>147</v>
      </c>
      <c r="M147" s="77"/>
      <c r="N147" s="72"/>
      <c r="O147" s="79" t="s">
        <v>600</v>
      </c>
      <c r="P147" s="81">
        <v>43454.06216435185</v>
      </c>
      <c r="Q147" s="79" t="s">
        <v>610</v>
      </c>
      <c r="R147" s="79"/>
      <c r="S147" s="79"/>
      <c r="T147" s="79"/>
      <c r="U147" s="79"/>
      <c r="V147" s="82" t="s">
        <v>951</v>
      </c>
      <c r="W147" s="81">
        <v>43454.06216435185</v>
      </c>
      <c r="X147" s="82" t="s">
        <v>1278</v>
      </c>
      <c r="Y147" s="79"/>
      <c r="Z147" s="79"/>
      <c r="AA147" s="85" t="s">
        <v>1665</v>
      </c>
      <c r="AB147" s="79"/>
      <c r="AC147" s="79" t="b">
        <v>0</v>
      </c>
      <c r="AD147" s="79">
        <v>0</v>
      </c>
      <c r="AE147" s="85" t="s">
        <v>1953</v>
      </c>
      <c r="AF147" s="79" t="b">
        <v>0</v>
      </c>
      <c r="AG147" s="79" t="s">
        <v>1996</v>
      </c>
      <c r="AH147" s="79"/>
      <c r="AI147" s="85" t="s">
        <v>1953</v>
      </c>
      <c r="AJ147" s="79" t="b">
        <v>0</v>
      </c>
      <c r="AK147" s="79">
        <v>315</v>
      </c>
      <c r="AL147" s="85" t="s">
        <v>1719</v>
      </c>
      <c r="AM147" s="79" t="s">
        <v>2008</v>
      </c>
      <c r="AN147" s="79" t="b">
        <v>0</v>
      </c>
      <c r="AO147" s="85" t="s">
        <v>1719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1</v>
      </c>
      <c r="BG147" s="49">
        <v>3.8461538461538463</v>
      </c>
      <c r="BH147" s="48">
        <v>1</v>
      </c>
      <c r="BI147" s="49">
        <v>3.8461538461538463</v>
      </c>
      <c r="BJ147" s="48">
        <v>25</v>
      </c>
      <c r="BK147" s="49">
        <v>96.15384615384616</v>
      </c>
      <c r="BL147" s="48">
        <v>26</v>
      </c>
    </row>
    <row r="148" spans="1:64" ht="15">
      <c r="A148" s="64" t="s">
        <v>338</v>
      </c>
      <c r="B148" s="64" t="s">
        <v>391</v>
      </c>
      <c r="C148" s="65" t="s">
        <v>5495</v>
      </c>
      <c r="D148" s="66">
        <v>3</v>
      </c>
      <c r="E148" s="67" t="s">
        <v>132</v>
      </c>
      <c r="F148" s="68">
        <v>35</v>
      </c>
      <c r="G148" s="65"/>
      <c r="H148" s="69"/>
      <c r="I148" s="70"/>
      <c r="J148" s="70"/>
      <c r="K148" s="34" t="s">
        <v>65</v>
      </c>
      <c r="L148" s="77">
        <v>148</v>
      </c>
      <c r="M148" s="77"/>
      <c r="N148" s="72"/>
      <c r="O148" s="79" t="s">
        <v>600</v>
      </c>
      <c r="P148" s="81">
        <v>43454.06216435185</v>
      </c>
      <c r="Q148" s="79" t="s">
        <v>610</v>
      </c>
      <c r="R148" s="79"/>
      <c r="S148" s="79"/>
      <c r="T148" s="79"/>
      <c r="U148" s="79"/>
      <c r="V148" s="82" t="s">
        <v>952</v>
      </c>
      <c r="W148" s="81">
        <v>43454.06216435185</v>
      </c>
      <c r="X148" s="82" t="s">
        <v>1279</v>
      </c>
      <c r="Y148" s="79"/>
      <c r="Z148" s="79"/>
      <c r="AA148" s="85" t="s">
        <v>1666</v>
      </c>
      <c r="AB148" s="79"/>
      <c r="AC148" s="79" t="b">
        <v>0</v>
      </c>
      <c r="AD148" s="79">
        <v>0</v>
      </c>
      <c r="AE148" s="85" t="s">
        <v>1953</v>
      </c>
      <c r="AF148" s="79" t="b">
        <v>0</v>
      </c>
      <c r="AG148" s="79" t="s">
        <v>1996</v>
      </c>
      <c r="AH148" s="79"/>
      <c r="AI148" s="85" t="s">
        <v>1953</v>
      </c>
      <c r="AJ148" s="79" t="b">
        <v>0</v>
      </c>
      <c r="AK148" s="79">
        <v>315</v>
      </c>
      <c r="AL148" s="85" t="s">
        <v>1719</v>
      </c>
      <c r="AM148" s="79" t="s">
        <v>2010</v>
      </c>
      <c r="AN148" s="79" t="b">
        <v>0</v>
      </c>
      <c r="AO148" s="85" t="s">
        <v>1719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1</v>
      </c>
      <c r="BG148" s="49">
        <v>3.8461538461538463</v>
      </c>
      <c r="BH148" s="48">
        <v>1</v>
      </c>
      <c r="BI148" s="49">
        <v>3.8461538461538463</v>
      </c>
      <c r="BJ148" s="48">
        <v>25</v>
      </c>
      <c r="BK148" s="49">
        <v>96.15384615384616</v>
      </c>
      <c r="BL148" s="48">
        <v>26</v>
      </c>
    </row>
    <row r="149" spans="1:64" ht="15">
      <c r="A149" s="64" t="s">
        <v>339</v>
      </c>
      <c r="B149" s="64" t="s">
        <v>391</v>
      </c>
      <c r="C149" s="65" t="s">
        <v>5495</v>
      </c>
      <c r="D149" s="66">
        <v>3</v>
      </c>
      <c r="E149" s="67" t="s">
        <v>132</v>
      </c>
      <c r="F149" s="68">
        <v>35</v>
      </c>
      <c r="G149" s="65"/>
      <c r="H149" s="69"/>
      <c r="I149" s="70"/>
      <c r="J149" s="70"/>
      <c r="K149" s="34" t="s">
        <v>65</v>
      </c>
      <c r="L149" s="77">
        <v>149</v>
      </c>
      <c r="M149" s="77"/>
      <c r="N149" s="72"/>
      <c r="O149" s="79" t="s">
        <v>600</v>
      </c>
      <c r="P149" s="81">
        <v>43454.06376157407</v>
      </c>
      <c r="Q149" s="79" t="s">
        <v>610</v>
      </c>
      <c r="R149" s="79"/>
      <c r="S149" s="79"/>
      <c r="T149" s="79"/>
      <c r="U149" s="79"/>
      <c r="V149" s="82" t="s">
        <v>953</v>
      </c>
      <c r="W149" s="81">
        <v>43454.06376157407</v>
      </c>
      <c r="X149" s="82" t="s">
        <v>1280</v>
      </c>
      <c r="Y149" s="79"/>
      <c r="Z149" s="79"/>
      <c r="AA149" s="85" t="s">
        <v>1667</v>
      </c>
      <c r="AB149" s="79"/>
      <c r="AC149" s="79" t="b">
        <v>0</v>
      </c>
      <c r="AD149" s="79">
        <v>0</v>
      </c>
      <c r="AE149" s="85" t="s">
        <v>1953</v>
      </c>
      <c r="AF149" s="79" t="b">
        <v>0</v>
      </c>
      <c r="AG149" s="79" t="s">
        <v>1996</v>
      </c>
      <c r="AH149" s="79"/>
      <c r="AI149" s="85" t="s">
        <v>1953</v>
      </c>
      <c r="AJ149" s="79" t="b">
        <v>0</v>
      </c>
      <c r="AK149" s="79">
        <v>315</v>
      </c>
      <c r="AL149" s="85" t="s">
        <v>1719</v>
      </c>
      <c r="AM149" s="79" t="s">
        <v>2008</v>
      </c>
      <c r="AN149" s="79" t="b">
        <v>0</v>
      </c>
      <c r="AO149" s="85" t="s">
        <v>1719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1</v>
      </c>
      <c r="BG149" s="49">
        <v>3.8461538461538463</v>
      </c>
      <c r="BH149" s="48">
        <v>1</v>
      </c>
      <c r="BI149" s="49">
        <v>3.8461538461538463</v>
      </c>
      <c r="BJ149" s="48">
        <v>25</v>
      </c>
      <c r="BK149" s="49">
        <v>96.15384615384616</v>
      </c>
      <c r="BL149" s="48">
        <v>26</v>
      </c>
    </row>
    <row r="150" spans="1:64" ht="15">
      <c r="A150" s="64" t="s">
        <v>340</v>
      </c>
      <c r="B150" s="64" t="s">
        <v>391</v>
      </c>
      <c r="C150" s="65" t="s">
        <v>5495</v>
      </c>
      <c r="D150" s="66">
        <v>3</v>
      </c>
      <c r="E150" s="67" t="s">
        <v>132</v>
      </c>
      <c r="F150" s="68">
        <v>35</v>
      </c>
      <c r="G150" s="65"/>
      <c r="H150" s="69"/>
      <c r="I150" s="70"/>
      <c r="J150" s="70"/>
      <c r="K150" s="34" t="s">
        <v>65</v>
      </c>
      <c r="L150" s="77">
        <v>150</v>
      </c>
      <c r="M150" s="77"/>
      <c r="N150" s="72"/>
      <c r="O150" s="79" t="s">
        <v>600</v>
      </c>
      <c r="P150" s="81">
        <v>43454.064050925925</v>
      </c>
      <c r="Q150" s="79" t="s">
        <v>610</v>
      </c>
      <c r="R150" s="79"/>
      <c r="S150" s="79"/>
      <c r="T150" s="79"/>
      <c r="U150" s="79"/>
      <c r="V150" s="82" t="s">
        <v>954</v>
      </c>
      <c r="W150" s="81">
        <v>43454.064050925925</v>
      </c>
      <c r="X150" s="82" t="s">
        <v>1281</v>
      </c>
      <c r="Y150" s="79"/>
      <c r="Z150" s="79"/>
      <c r="AA150" s="85" t="s">
        <v>1668</v>
      </c>
      <c r="AB150" s="79"/>
      <c r="AC150" s="79" t="b">
        <v>0</v>
      </c>
      <c r="AD150" s="79">
        <v>0</v>
      </c>
      <c r="AE150" s="85" t="s">
        <v>1953</v>
      </c>
      <c r="AF150" s="79" t="b">
        <v>0</v>
      </c>
      <c r="AG150" s="79" t="s">
        <v>1996</v>
      </c>
      <c r="AH150" s="79"/>
      <c r="AI150" s="85" t="s">
        <v>1953</v>
      </c>
      <c r="AJ150" s="79" t="b">
        <v>0</v>
      </c>
      <c r="AK150" s="79">
        <v>315</v>
      </c>
      <c r="AL150" s="85" t="s">
        <v>1719</v>
      </c>
      <c r="AM150" s="79" t="s">
        <v>2010</v>
      </c>
      <c r="AN150" s="79" t="b">
        <v>0</v>
      </c>
      <c r="AO150" s="85" t="s">
        <v>1719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1</v>
      </c>
      <c r="BG150" s="49">
        <v>3.8461538461538463</v>
      </c>
      <c r="BH150" s="48">
        <v>1</v>
      </c>
      <c r="BI150" s="49">
        <v>3.8461538461538463</v>
      </c>
      <c r="BJ150" s="48">
        <v>25</v>
      </c>
      <c r="BK150" s="49">
        <v>96.15384615384616</v>
      </c>
      <c r="BL150" s="48">
        <v>26</v>
      </c>
    </row>
    <row r="151" spans="1:64" ht="15">
      <c r="A151" s="64" t="s">
        <v>341</v>
      </c>
      <c r="B151" s="64" t="s">
        <v>391</v>
      </c>
      <c r="C151" s="65" t="s">
        <v>5495</v>
      </c>
      <c r="D151" s="66">
        <v>3</v>
      </c>
      <c r="E151" s="67" t="s">
        <v>132</v>
      </c>
      <c r="F151" s="68">
        <v>35</v>
      </c>
      <c r="G151" s="65"/>
      <c r="H151" s="69"/>
      <c r="I151" s="70"/>
      <c r="J151" s="70"/>
      <c r="K151" s="34" t="s">
        <v>65</v>
      </c>
      <c r="L151" s="77">
        <v>151</v>
      </c>
      <c r="M151" s="77"/>
      <c r="N151" s="72"/>
      <c r="O151" s="79" t="s">
        <v>600</v>
      </c>
      <c r="P151" s="81">
        <v>43454.06997685185</v>
      </c>
      <c r="Q151" s="79" t="s">
        <v>610</v>
      </c>
      <c r="R151" s="79"/>
      <c r="S151" s="79"/>
      <c r="T151" s="79"/>
      <c r="U151" s="79"/>
      <c r="V151" s="82" t="s">
        <v>955</v>
      </c>
      <c r="W151" s="81">
        <v>43454.06997685185</v>
      </c>
      <c r="X151" s="82" t="s">
        <v>1282</v>
      </c>
      <c r="Y151" s="79"/>
      <c r="Z151" s="79"/>
      <c r="AA151" s="85" t="s">
        <v>1669</v>
      </c>
      <c r="AB151" s="79"/>
      <c r="AC151" s="79" t="b">
        <v>0</v>
      </c>
      <c r="AD151" s="79">
        <v>0</v>
      </c>
      <c r="AE151" s="85" t="s">
        <v>1953</v>
      </c>
      <c r="AF151" s="79" t="b">
        <v>0</v>
      </c>
      <c r="AG151" s="79" t="s">
        <v>1996</v>
      </c>
      <c r="AH151" s="79"/>
      <c r="AI151" s="85" t="s">
        <v>1953</v>
      </c>
      <c r="AJ151" s="79" t="b">
        <v>0</v>
      </c>
      <c r="AK151" s="79">
        <v>315</v>
      </c>
      <c r="AL151" s="85" t="s">
        <v>1719</v>
      </c>
      <c r="AM151" s="79" t="s">
        <v>2007</v>
      </c>
      <c r="AN151" s="79" t="b">
        <v>0</v>
      </c>
      <c r="AO151" s="85" t="s">
        <v>1719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1</v>
      </c>
      <c r="BG151" s="49">
        <v>3.8461538461538463</v>
      </c>
      <c r="BH151" s="48">
        <v>1</v>
      </c>
      <c r="BI151" s="49">
        <v>3.8461538461538463</v>
      </c>
      <c r="BJ151" s="48">
        <v>25</v>
      </c>
      <c r="BK151" s="49">
        <v>96.15384615384616</v>
      </c>
      <c r="BL151" s="48">
        <v>26</v>
      </c>
    </row>
    <row r="152" spans="1:64" ht="15">
      <c r="A152" s="64" t="s">
        <v>342</v>
      </c>
      <c r="B152" s="64" t="s">
        <v>391</v>
      </c>
      <c r="C152" s="65" t="s">
        <v>5495</v>
      </c>
      <c r="D152" s="66">
        <v>3</v>
      </c>
      <c r="E152" s="67" t="s">
        <v>132</v>
      </c>
      <c r="F152" s="68">
        <v>35</v>
      </c>
      <c r="G152" s="65"/>
      <c r="H152" s="69"/>
      <c r="I152" s="70"/>
      <c r="J152" s="70"/>
      <c r="K152" s="34" t="s">
        <v>65</v>
      </c>
      <c r="L152" s="77">
        <v>152</v>
      </c>
      <c r="M152" s="77"/>
      <c r="N152" s="72"/>
      <c r="O152" s="79" t="s">
        <v>600</v>
      </c>
      <c r="P152" s="81">
        <v>43454.07177083333</v>
      </c>
      <c r="Q152" s="79" t="s">
        <v>610</v>
      </c>
      <c r="R152" s="79"/>
      <c r="S152" s="79"/>
      <c r="T152" s="79"/>
      <c r="U152" s="79"/>
      <c r="V152" s="82" t="s">
        <v>956</v>
      </c>
      <c r="W152" s="81">
        <v>43454.07177083333</v>
      </c>
      <c r="X152" s="82" t="s">
        <v>1283</v>
      </c>
      <c r="Y152" s="79"/>
      <c r="Z152" s="79"/>
      <c r="AA152" s="85" t="s">
        <v>1670</v>
      </c>
      <c r="AB152" s="79"/>
      <c r="AC152" s="79" t="b">
        <v>0</v>
      </c>
      <c r="AD152" s="79">
        <v>0</v>
      </c>
      <c r="AE152" s="85" t="s">
        <v>1953</v>
      </c>
      <c r="AF152" s="79" t="b">
        <v>0</v>
      </c>
      <c r="AG152" s="79" t="s">
        <v>1996</v>
      </c>
      <c r="AH152" s="79"/>
      <c r="AI152" s="85" t="s">
        <v>1953</v>
      </c>
      <c r="AJ152" s="79" t="b">
        <v>0</v>
      </c>
      <c r="AK152" s="79">
        <v>315</v>
      </c>
      <c r="AL152" s="85" t="s">
        <v>1719</v>
      </c>
      <c r="AM152" s="79" t="s">
        <v>2010</v>
      </c>
      <c r="AN152" s="79" t="b">
        <v>0</v>
      </c>
      <c r="AO152" s="85" t="s">
        <v>1719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1</v>
      </c>
      <c r="BG152" s="49">
        <v>3.8461538461538463</v>
      </c>
      <c r="BH152" s="48">
        <v>1</v>
      </c>
      <c r="BI152" s="49">
        <v>3.8461538461538463</v>
      </c>
      <c r="BJ152" s="48">
        <v>25</v>
      </c>
      <c r="BK152" s="49">
        <v>96.15384615384616</v>
      </c>
      <c r="BL152" s="48">
        <v>26</v>
      </c>
    </row>
    <row r="153" spans="1:64" ht="15">
      <c r="A153" s="64" t="s">
        <v>343</v>
      </c>
      <c r="B153" s="64" t="s">
        <v>391</v>
      </c>
      <c r="C153" s="65" t="s">
        <v>5495</v>
      </c>
      <c r="D153" s="66">
        <v>3</v>
      </c>
      <c r="E153" s="67" t="s">
        <v>132</v>
      </c>
      <c r="F153" s="68">
        <v>35</v>
      </c>
      <c r="G153" s="65"/>
      <c r="H153" s="69"/>
      <c r="I153" s="70"/>
      <c r="J153" s="70"/>
      <c r="K153" s="34" t="s">
        <v>65</v>
      </c>
      <c r="L153" s="77">
        <v>153</v>
      </c>
      <c r="M153" s="77"/>
      <c r="N153" s="72"/>
      <c r="O153" s="79" t="s">
        <v>600</v>
      </c>
      <c r="P153" s="81">
        <v>43454.07299768519</v>
      </c>
      <c r="Q153" s="79" t="s">
        <v>610</v>
      </c>
      <c r="R153" s="79"/>
      <c r="S153" s="79"/>
      <c r="T153" s="79"/>
      <c r="U153" s="79"/>
      <c r="V153" s="82" t="s">
        <v>957</v>
      </c>
      <c r="W153" s="81">
        <v>43454.07299768519</v>
      </c>
      <c r="X153" s="82" t="s">
        <v>1284</v>
      </c>
      <c r="Y153" s="79"/>
      <c r="Z153" s="79"/>
      <c r="AA153" s="85" t="s">
        <v>1671</v>
      </c>
      <c r="AB153" s="79"/>
      <c r="AC153" s="79" t="b">
        <v>0</v>
      </c>
      <c r="AD153" s="79">
        <v>0</v>
      </c>
      <c r="AE153" s="85" t="s">
        <v>1953</v>
      </c>
      <c r="AF153" s="79" t="b">
        <v>0</v>
      </c>
      <c r="AG153" s="79" t="s">
        <v>1996</v>
      </c>
      <c r="AH153" s="79"/>
      <c r="AI153" s="85" t="s">
        <v>1953</v>
      </c>
      <c r="AJ153" s="79" t="b">
        <v>0</v>
      </c>
      <c r="AK153" s="79">
        <v>315</v>
      </c>
      <c r="AL153" s="85" t="s">
        <v>1719</v>
      </c>
      <c r="AM153" s="79" t="s">
        <v>2008</v>
      </c>
      <c r="AN153" s="79" t="b">
        <v>0</v>
      </c>
      <c r="AO153" s="85" t="s">
        <v>1719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1</v>
      </c>
      <c r="BG153" s="49">
        <v>3.8461538461538463</v>
      </c>
      <c r="BH153" s="48">
        <v>1</v>
      </c>
      <c r="BI153" s="49">
        <v>3.8461538461538463</v>
      </c>
      <c r="BJ153" s="48">
        <v>25</v>
      </c>
      <c r="BK153" s="49">
        <v>96.15384615384616</v>
      </c>
      <c r="BL153" s="48">
        <v>26</v>
      </c>
    </row>
    <row r="154" spans="1:64" ht="15">
      <c r="A154" s="64" t="s">
        <v>344</v>
      </c>
      <c r="B154" s="64" t="s">
        <v>391</v>
      </c>
      <c r="C154" s="65" t="s">
        <v>5495</v>
      </c>
      <c r="D154" s="66">
        <v>3</v>
      </c>
      <c r="E154" s="67" t="s">
        <v>132</v>
      </c>
      <c r="F154" s="68">
        <v>35</v>
      </c>
      <c r="G154" s="65"/>
      <c r="H154" s="69"/>
      <c r="I154" s="70"/>
      <c r="J154" s="70"/>
      <c r="K154" s="34" t="s">
        <v>65</v>
      </c>
      <c r="L154" s="77">
        <v>154</v>
      </c>
      <c r="M154" s="77"/>
      <c r="N154" s="72"/>
      <c r="O154" s="79" t="s">
        <v>600</v>
      </c>
      <c r="P154" s="81">
        <v>43454.073599537034</v>
      </c>
      <c r="Q154" s="79" t="s">
        <v>610</v>
      </c>
      <c r="R154" s="79"/>
      <c r="S154" s="79"/>
      <c r="T154" s="79"/>
      <c r="U154" s="79"/>
      <c r="V154" s="82" t="s">
        <v>958</v>
      </c>
      <c r="W154" s="81">
        <v>43454.073599537034</v>
      </c>
      <c r="X154" s="82" t="s">
        <v>1285</v>
      </c>
      <c r="Y154" s="79"/>
      <c r="Z154" s="79"/>
      <c r="AA154" s="85" t="s">
        <v>1672</v>
      </c>
      <c r="AB154" s="79"/>
      <c r="AC154" s="79" t="b">
        <v>0</v>
      </c>
      <c r="AD154" s="79">
        <v>0</v>
      </c>
      <c r="AE154" s="85" t="s">
        <v>1953</v>
      </c>
      <c r="AF154" s="79" t="b">
        <v>0</v>
      </c>
      <c r="AG154" s="79" t="s">
        <v>1996</v>
      </c>
      <c r="AH154" s="79"/>
      <c r="AI154" s="85" t="s">
        <v>1953</v>
      </c>
      <c r="AJ154" s="79" t="b">
        <v>0</v>
      </c>
      <c r="AK154" s="79">
        <v>315</v>
      </c>
      <c r="AL154" s="85" t="s">
        <v>1719</v>
      </c>
      <c r="AM154" s="79" t="s">
        <v>2010</v>
      </c>
      <c r="AN154" s="79" t="b">
        <v>0</v>
      </c>
      <c r="AO154" s="85" t="s">
        <v>1719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1</v>
      </c>
      <c r="BG154" s="49">
        <v>3.8461538461538463</v>
      </c>
      <c r="BH154" s="48">
        <v>1</v>
      </c>
      <c r="BI154" s="49">
        <v>3.8461538461538463</v>
      </c>
      <c r="BJ154" s="48">
        <v>25</v>
      </c>
      <c r="BK154" s="49">
        <v>96.15384615384616</v>
      </c>
      <c r="BL154" s="48">
        <v>26</v>
      </c>
    </row>
    <row r="155" spans="1:64" ht="15">
      <c r="A155" s="64" t="s">
        <v>345</v>
      </c>
      <c r="B155" s="64" t="s">
        <v>391</v>
      </c>
      <c r="C155" s="65" t="s">
        <v>5495</v>
      </c>
      <c r="D155" s="66">
        <v>3</v>
      </c>
      <c r="E155" s="67" t="s">
        <v>132</v>
      </c>
      <c r="F155" s="68">
        <v>35</v>
      </c>
      <c r="G155" s="65"/>
      <c r="H155" s="69"/>
      <c r="I155" s="70"/>
      <c r="J155" s="70"/>
      <c r="K155" s="34" t="s">
        <v>65</v>
      </c>
      <c r="L155" s="77">
        <v>155</v>
      </c>
      <c r="M155" s="77"/>
      <c r="N155" s="72"/>
      <c r="O155" s="79" t="s">
        <v>600</v>
      </c>
      <c r="P155" s="81">
        <v>43454.07383101852</v>
      </c>
      <c r="Q155" s="79" t="s">
        <v>610</v>
      </c>
      <c r="R155" s="79"/>
      <c r="S155" s="79"/>
      <c r="T155" s="79"/>
      <c r="U155" s="79"/>
      <c r="V155" s="82" t="s">
        <v>959</v>
      </c>
      <c r="W155" s="81">
        <v>43454.07383101852</v>
      </c>
      <c r="X155" s="82" t="s">
        <v>1286</v>
      </c>
      <c r="Y155" s="79"/>
      <c r="Z155" s="79"/>
      <c r="AA155" s="85" t="s">
        <v>1673</v>
      </c>
      <c r="AB155" s="79"/>
      <c r="AC155" s="79" t="b">
        <v>0</v>
      </c>
      <c r="AD155" s="79">
        <v>0</v>
      </c>
      <c r="AE155" s="85" t="s">
        <v>1953</v>
      </c>
      <c r="AF155" s="79" t="b">
        <v>0</v>
      </c>
      <c r="AG155" s="79" t="s">
        <v>1996</v>
      </c>
      <c r="AH155" s="79"/>
      <c r="AI155" s="85" t="s">
        <v>1953</v>
      </c>
      <c r="AJ155" s="79" t="b">
        <v>0</v>
      </c>
      <c r="AK155" s="79">
        <v>315</v>
      </c>
      <c r="AL155" s="85" t="s">
        <v>1719</v>
      </c>
      <c r="AM155" s="79" t="s">
        <v>2010</v>
      </c>
      <c r="AN155" s="79" t="b">
        <v>0</v>
      </c>
      <c r="AO155" s="85" t="s">
        <v>1719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1</v>
      </c>
      <c r="BG155" s="49">
        <v>3.8461538461538463</v>
      </c>
      <c r="BH155" s="48">
        <v>1</v>
      </c>
      <c r="BI155" s="49">
        <v>3.8461538461538463</v>
      </c>
      <c r="BJ155" s="48">
        <v>25</v>
      </c>
      <c r="BK155" s="49">
        <v>96.15384615384616</v>
      </c>
      <c r="BL155" s="48">
        <v>26</v>
      </c>
    </row>
    <row r="156" spans="1:64" ht="15">
      <c r="A156" s="64" t="s">
        <v>346</v>
      </c>
      <c r="B156" s="64" t="s">
        <v>391</v>
      </c>
      <c r="C156" s="65" t="s">
        <v>5495</v>
      </c>
      <c r="D156" s="66">
        <v>3</v>
      </c>
      <c r="E156" s="67" t="s">
        <v>132</v>
      </c>
      <c r="F156" s="68">
        <v>35</v>
      </c>
      <c r="G156" s="65"/>
      <c r="H156" s="69"/>
      <c r="I156" s="70"/>
      <c r="J156" s="70"/>
      <c r="K156" s="34" t="s">
        <v>65</v>
      </c>
      <c r="L156" s="77">
        <v>156</v>
      </c>
      <c r="M156" s="77"/>
      <c r="N156" s="72"/>
      <c r="O156" s="79" t="s">
        <v>600</v>
      </c>
      <c r="P156" s="81">
        <v>43454.07398148148</v>
      </c>
      <c r="Q156" s="79" t="s">
        <v>610</v>
      </c>
      <c r="R156" s="79"/>
      <c r="S156" s="79"/>
      <c r="T156" s="79"/>
      <c r="U156" s="79"/>
      <c r="V156" s="82" t="s">
        <v>960</v>
      </c>
      <c r="W156" s="81">
        <v>43454.07398148148</v>
      </c>
      <c r="X156" s="82" t="s">
        <v>1287</v>
      </c>
      <c r="Y156" s="79"/>
      <c r="Z156" s="79"/>
      <c r="AA156" s="85" t="s">
        <v>1674</v>
      </c>
      <c r="AB156" s="79"/>
      <c r="AC156" s="79" t="b">
        <v>0</v>
      </c>
      <c r="AD156" s="79">
        <v>0</v>
      </c>
      <c r="AE156" s="85" t="s">
        <v>1953</v>
      </c>
      <c r="AF156" s="79" t="b">
        <v>0</v>
      </c>
      <c r="AG156" s="79" t="s">
        <v>1996</v>
      </c>
      <c r="AH156" s="79"/>
      <c r="AI156" s="85" t="s">
        <v>1953</v>
      </c>
      <c r="AJ156" s="79" t="b">
        <v>0</v>
      </c>
      <c r="AK156" s="79">
        <v>315</v>
      </c>
      <c r="AL156" s="85" t="s">
        <v>1719</v>
      </c>
      <c r="AM156" s="79" t="s">
        <v>2008</v>
      </c>
      <c r="AN156" s="79" t="b">
        <v>0</v>
      </c>
      <c r="AO156" s="85" t="s">
        <v>1719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0</v>
      </c>
      <c r="BE156" s="49">
        <v>0</v>
      </c>
      <c r="BF156" s="48">
        <v>1</v>
      </c>
      <c r="BG156" s="49">
        <v>3.8461538461538463</v>
      </c>
      <c r="BH156" s="48">
        <v>1</v>
      </c>
      <c r="BI156" s="49">
        <v>3.8461538461538463</v>
      </c>
      <c r="BJ156" s="48">
        <v>25</v>
      </c>
      <c r="BK156" s="49">
        <v>96.15384615384616</v>
      </c>
      <c r="BL156" s="48">
        <v>26</v>
      </c>
    </row>
    <row r="157" spans="1:64" ht="15">
      <c r="A157" s="64" t="s">
        <v>347</v>
      </c>
      <c r="B157" s="64" t="s">
        <v>391</v>
      </c>
      <c r="C157" s="65" t="s">
        <v>5495</v>
      </c>
      <c r="D157" s="66">
        <v>3</v>
      </c>
      <c r="E157" s="67" t="s">
        <v>132</v>
      </c>
      <c r="F157" s="68">
        <v>35</v>
      </c>
      <c r="G157" s="65"/>
      <c r="H157" s="69"/>
      <c r="I157" s="70"/>
      <c r="J157" s="70"/>
      <c r="K157" s="34" t="s">
        <v>65</v>
      </c>
      <c r="L157" s="77">
        <v>157</v>
      </c>
      <c r="M157" s="77"/>
      <c r="N157" s="72"/>
      <c r="O157" s="79" t="s">
        <v>600</v>
      </c>
      <c r="P157" s="81">
        <v>43454.07480324074</v>
      </c>
      <c r="Q157" s="79" t="s">
        <v>610</v>
      </c>
      <c r="R157" s="79"/>
      <c r="S157" s="79"/>
      <c r="T157" s="79"/>
      <c r="U157" s="79"/>
      <c r="V157" s="82" t="s">
        <v>961</v>
      </c>
      <c r="W157" s="81">
        <v>43454.07480324074</v>
      </c>
      <c r="X157" s="82" t="s">
        <v>1288</v>
      </c>
      <c r="Y157" s="79"/>
      <c r="Z157" s="79"/>
      <c r="AA157" s="85" t="s">
        <v>1675</v>
      </c>
      <c r="AB157" s="79"/>
      <c r="AC157" s="79" t="b">
        <v>0</v>
      </c>
      <c r="AD157" s="79">
        <v>0</v>
      </c>
      <c r="AE157" s="85" t="s">
        <v>1953</v>
      </c>
      <c r="AF157" s="79" t="b">
        <v>0</v>
      </c>
      <c r="AG157" s="79" t="s">
        <v>1996</v>
      </c>
      <c r="AH157" s="79"/>
      <c r="AI157" s="85" t="s">
        <v>1953</v>
      </c>
      <c r="AJ157" s="79" t="b">
        <v>0</v>
      </c>
      <c r="AK157" s="79">
        <v>315</v>
      </c>
      <c r="AL157" s="85" t="s">
        <v>1719</v>
      </c>
      <c r="AM157" s="79" t="s">
        <v>2008</v>
      </c>
      <c r="AN157" s="79" t="b">
        <v>0</v>
      </c>
      <c r="AO157" s="85" t="s">
        <v>1719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1</v>
      </c>
      <c r="BG157" s="49">
        <v>3.8461538461538463</v>
      </c>
      <c r="BH157" s="48">
        <v>1</v>
      </c>
      <c r="BI157" s="49">
        <v>3.8461538461538463</v>
      </c>
      <c r="BJ157" s="48">
        <v>25</v>
      </c>
      <c r="BK157" s="49">
        <v>96.15384615384616</v>
      </c>
      <c r="BL157" s="48">
        <v>26</v>
      </c>
    </row>
    <row r="158" spans="1:64" ht="15">
      <c r="A158" s="64" t="s">
        <v>348</v>
      </c>
      <c r="B158" s="64" t="s">
        <v>391</v>
      </c>
      <c r="C158" s="65" t="s">
        <v>5495</v>
      </c>
      <c r="D158" s="66">
        <v>3</v>
      </c>
      <c r="E158" s="67" t="s">
        <v>132</v>
      </c>
      <c r="F158" s="68">
        <v>35</v>
      </c>
      <c r="G158" s="65"/>
      <c r="H158" s="69"/>
      <c r="I158" s="70"/>
      <c r="J158" s="70"/>
      <c r="K158" s="34" t="s">
        <v>65</v>
      </c>
      <c r="L158" s="77">
        <v>158</v>
      </c>
      <c r="M158" s="77"/>
      <c r="N158" s="72"/>
      <c r="O158" s="79" t="s">
        <v>600</v>
      </c>
      <c r="P158" s="81">
        <v>43454.078622685185</v>
      </c>
      <c r="Q158" s="79" t="s">
        <v>610</v>
      </c>
      <c r="R158" s="79"/>
      <c r="S158" s="79"/>
      <c r="T158" s="79"/>
      <c r="U158" s="79"/>
      <c r="V158" s="82" t="s">
        <v>962</v>
      </c>
      <c r="W158" s="81">
        <v>43454.078622685185</v>
      </c>
      <c r="X158" s="82" t="s">
        <v>1289</v>
      </c>
      <c r="Y158" s="79"/>
      <c r="Z158" s="79"/>
      <c r="AA158" s="85" t="s">
        <v>1676</v>
      </c>
      <c r="AB158" s="79"/>
      <c r="AC158" s="79" t="b">
        <v>0</v>
      </c>
      <c r="AD158" s="79">
        <v>0</v>
      </c>
      <c r="AE158" s="85" t="s">
        <v>1953</v>
      </c>
      <c r="AF158" s="79" t="b">
        <v>0</v>
      </c>
      <c r="AG158" s="79" t="s">
        <v>1996</v>
      </c>
      <c r="AH158" s="79"/>
      <c r="AI158" s="85" t="s">
        <v>1953</v>
      </c>
      <c r="AJ158" s="79" t="b">
        <v>0</v>
      </c>
      <c r="AK158" s="79">
        <v>315</v>
      </c>
      <c r="AL158" s="85" t="s">
        <v>1719</v>
      </c>
      <c r="AM158" s="79" t="s">
        <v>2008</v>
      </c>
      <c r="AN158" s="79" t="b">
        <v>0</v>
      </c>
      <c r="AO158" s="85" t="s">
        <v>1719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1</v>
      </c>
      <c r="BG158" s="49">
        <v>3.8461538461538463</v>
      </c>
      <c r="BH158" s="48">
        <v>1</v>
      </c>
      <c r="BI158" s="49">
        <v>3.8461538461538463</v>
      </c>
      <c r="BJ158" s="48">
        <v>25</v>
      </c>
      <c r="BK158" s="49">
        <v>96.15384615384616</v>
      </c>
      <c r="BL158" s="48">
        <v>26</v>
      </c>
    </row>
    <row r="159" spans="1:64" ht="15">
      <c r="A159" s="64" t="s">
        <v>349</v>
      </c>
      <c r="B159" s="64" t="s">
        <v>391</v>
      </c>
      <c r="C159" s="65" t="s">
        <v>5495</v>
      </c>
      <c r="D159" s="66">
        <v>3</v>
      </c>
      <c r="E159" s="67" t="s">
        <v>132</v>
      </c>
      <c r="F159" s="68">
        <v>35</v>
      </c>
      <c r="G159" s="65"/>
      <c r="H159" s="69"/>
      <c r="I159" s="70"/>
      <c r="J159" s="70"/>
      <c r="K159" s="34" t="s">
        <v>65</v>
      </c>
      <c r="L159" s="77">
        <v>159</v>
      </c>
      <c r="M159" s="77"/>
      <c r="N159" s="72"/>
      <c r="O159" s="79" t="s">
        <v>600</v>
      </c>
      <c r="P159" s="81">
        <v>43454.082604166666</v>
      </c>
      <c r="Q159" s="79" t="s">
        <v>610</v>
      </c>
      <c r="R159" s="79"/>
      <c r="S159" s="79"/>
      <c r="T159" s="79"/>
      <c r="U159" s="79"/>
      <c r="V159" s="82" t="s">
        <v>963</v>
      </c>
      <c r="W159" s="81">
        <v>43454.082604166666</v>
      </c>
      <c r="X159" s="82" t="s">
        <v>1290</v>
      </c>
      <c r="Y159" s="79"/>
      <c r="Z159" s="79"/>
      <c r="AA159" s="85" t="s">
        <v>1677</v>
      </c>
      <c r="AB159" s="79"/>
      <c r="AC159" s="79" t="b">
        <v>0</v>
      </c>
      <c r="AD159" s="79">
        <v>0</v>
      </c>
      <c r="AE159" s="85" t="s">
        <v>1953</v>
      </c>
      <c r="AF159" s="79" t="b">
        <v>0</v>
      </c>
      <c r="AG159" s="79" t="s">
        <v>1996</v>
      </c>
      <c r="AH159" s="79"/>
      <c r="AI159" s="85" t="s">
        <v>1953</v>
      </c>
      <c r="AJ159" s="79" t="b">
        <v>0</v>
      </c>
      <c r="AK159" s="79">
        <v>315</v>
      </c>
      <c r="AL159" s="85" t="s">
        <v>1719</v>
      </c>
      <c r="AM159" s="79" t="s">
        <v>2010</v>
      </c>
      <c r="AN159" s="79" t="b">
        <v>0</v>
      </c>
      <c r="AO159" s="85" t="s">
        <v>1719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1</v>
      </c>
      <c r="BG159" s="49">
        <v>3.8461538461538463</v>
      </c>
      <c r="BH159" s="48">
        <v>1</v>
      </c>
      <c r="BI159" s="49">
        <v>3.8461538461538463</v>
      </c>
      <c r="BJ159" s="48">
        <v>25</v>
      </c>
      <c r="BK159" s="49">
        <v>96.15384615384616</v>
      </c>
      <c r="BL159" s="48">
        <v>26</v>
      </c>
    </row>
    <row r="160" spans="1:64" ht="15">
      <c r="A160" s="64" t="s">
        <v>350</v>
      </c>
      <c r="B160" s="64" t="s">
        <v>391</v>
      </c>
      <c r="C160" s="65" t="s">
        <v>5495</v>
      </c>
      <c r="D160" s="66">
        <v>3</v>
      </c>
      <c r="E160" s="67" t="s">
        <v>132</v>
      </c>
      <c r="F160" s="68">
        <v>35</v>
      </c>
      <c r="G160" s="65"/>
      <c r="H160" s="69"/>
      <c r="I160" s="70"/>
      <c r="J160" s="70"/>
      <c r="K160" s="34" t="s">
        <v>65</v>
      </c>
      <c r="L160" s="77">
        <v>160</v>
      </c>
      <c r="M160" s="77"/>
      <c r="N160" s="72"/>
      <c r="O160" s="79" t="s">
        <v>600</v>
      </c>
      <c r="P160" s="81">
        <v>43454.08936342593</v>
      </c>
      <c r="Q160" s="79" t="s">
        <v>610</v>
      </c>
      <c r="R160" s="79"/>
      <c r="S160" s="79"/>
      <c r="T160" s="79"/>
      <c r="U160" s="79"/>
      <c r="V160" s="82" t="s">
        <v>964</v>
      </c>
      <c r="W160" s="81">
        <v>43454.08936342593</v>
      </c>
      <c r="X160" s="82" t="s">
        <v>1291</v>
      </c>
      <c r="Y160" s="79"/>
      <c r="Z160" s="79"/>
      <c r="AA160" s="85" t="s">
        <v>1678</v>
      </c>
      <c r="AB160" s="79"/>
      <c r="AC160" s="79" t="b">
        <v>0</v>
      </c>
      <c r="AD160" s="79">
        <v>0</v>
      </c>
      <c r="AE160" s="85" t="s">
        <v>1953</v>
      </c>
      <c r="AF160" s="79" t="b">
        <v>0</v>
      </c>
      <c r="AG160" s="79" t="s">
        <v>1996</v>
      </c>
      <c r="AH160" s="79"/>
      <c r="AI160" s="85" t="s">
        <v>1953</v>
      </c>
      <c r="AJ160" s="79" t="b">
        <v>0</v>
      </c>
      <c r="AK160" s="79">
        <v>315</v>
      </c>
      <c r="AL160" s="85" t="s">
        <v>1719</v>
      </c>
      <c r="AM160" s="79" t="s">
        <v>2008</v>
      </c>
      <c r="AN160" s="79" t="b">
        <v>0</v>
      </c>
      <c r="AO160" s="85" t="s">
        <v>1719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1</v>
      </c>
      <c r="BG160" s="49">
        <v>3.8461538461538463</v>
      </c>
      <c r="BH160" s="48">
        <v>1</v>
      </c>
      <c r="BI160" s="49">
        <v>3.8461538461538463</v>
      </c>
      <c r="BJ160" s="48">
        <v>25</v>
      </c>
      <c r="BK160" s="49">
        <v>96.15384615384616</v>
      </c>
      <c r="BL160" s="48">
        <v>26</v>
      </c>
    </row>
    <row r="161" spans="1:64" ht="15">
      <c r="A161" s="64" t="s">
        <v>351</v>
      </c>
      <c r="B161" s="64" t="s">
        <v>391</v>
      </c>
      <c r="C161" s="65" t="s">
        <v>5495</v>
      </c>
      <c r="D161" s="66">
        <v>3</v>
      </c>
      <c r="E161" s="67" t="s">
        <v>132</v>
      </c>
      <c r="F161" s="68">
        <v>35</v>
      </c>
      <c r="G161" s="65"/>
      <c r="H161" s="69"/>
      <c r="I161" s="70"/>
      <c r="J161" s="70"/>
      <c r="K161" s="34" t="s">
        <v>65</v>
      </c>
      <c r="L161" s="77">
        <v>161</v>
      </c>
      <c r="M161" s="77"/>
      <c r="N161" s="72"/>
      <c r="O161" s="79" t="s">
        <v>600</v>
      </c>
      <c r="P161" s="81">
        <v>43454.094826388886</v>
      </c>
      <c r="Q161" s="79" t="s">
        <v>610</v>
      </c>
      <c r="R161" s="79"/>
      <c r="S161" s="79"/>
      <c r="T161" s="79"/>
      <c r="U161" s="79"/>
      <c r="V161" s="82" t="s">
        <v>965</v>
      </c>
      <c r="W161" s="81">
        <v>43454.094826388886</v>
      </c>
      <c r="X161" s="82" t="s">
        <v>1292</v>
      </c>
      <c r="Y161" s="79"/>
      <c r="Z161" s="79"/>
      <c r="AA161" s="85" t="s">
        <v>1679</v>
      </c>
      <c r="AB161" s="79"/>
      <c r="AC161" s="79" t="b">
        <v>0</v>
      </c>
      <c r="AD161" s="79">
        <v>0</v>
      </c>
      <c r="AE161" s="85" t="s">
        <v>1953</v>
      </c>
      <c r="AF161" s="79" t="b">
        <v>0</v>
      </c>
      <c r="AG161" s="79" t="s">
        <v>1996</v>
      </c>
      <c r="AH161" s="79"/>
      <c r="AI161" s="85" t="s">
        <v>1953</v>
      </c>
      <c r="AJ161" s="79" t="b">
        <v>0</v>
      </c>
      <c r="AK161" s="79">
        <v>315</v>
      </c>
      <c r="AL161" s="85" t="s">
        <v>1719</v>
      </c>
      <c r="AM161" s="79" t="s">
        <v>2008</v>
      </c>
      <c r="AN161" s="79" t="b">
        <v>0</v>
      </c>
      <c r="AO161" s="85" t="s">
        <v>1719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1</v>
      </c>
      <c r="BG161" s="49">
        <v>3.8461538461538463</v>
      </c>
      <c r="BH161" s="48">
        <v>1</v>
      </c>
      <c r="BI161" s="49">
        <v>3.8461538461538463</v>
      </c>
      <c r="BJ161" s="48">
        <v>25</v>
      </c>
      <c r="BK161" s="49">
        <v>96.15384615384616</v>
      </c>
      <c r="BL161" s="48">
        <v>26</v>
      </c>
    </row>
    <row r="162" spans="1:64" ht="15">
      <c r="A162" s="64" t="s">
        <v>352</v>
      </c>
      <c r="B162" s="64" t="s">
        <v>391</v>
      </c>
      <c r="C162" s="65" t="s">
        <v>5495</v>
      </c>
      <c r="D162" s="66">
        <v>3</v>
      </c>
      <c r="E162" s="67" t="s">
        <v>132</v>
      </c>
      <c r="F162" s="68">
        <v>35</v>
      </c>
      <c r="G162" s="65"/>
      <c r="H162" s="69"/>
      <c r="I162" s="70"/>
      <c r="J162" s="70"/>
      <c r="K162" s="34" t="s">
        <v>65</v>
      </c>
      <c r="L162" s="77">
        <v>162</v>
      </c>
      <c r="M162" s="77"/>
      <c r="N162" s="72"/>
      <c r="O162" s="79" t="s">
        <v>600</v>
      </c>
      <c r="P162" s="81">
        <v>43454.10040509259</v>
      </c>
      <c r="Q162" s="79" t="s">
        <v>610</v>
      </c>
      <c r="R162" s="79"/>
      <c r="S162" s="79"/>
      <c r="T162" s="79"/>
      <c r="U162" s="79"/>
      <c r="V162" s="82" t="s">
        <v>966</v>
      </c>
      <c r="W162" s="81">
        <v>43454.10040509259</v>
      </c>
      <c r="X162" s="82" t="s">
        <v>1293</v>
      </c>
      <c r="Y162" s="79"/>
      <c r="Z162" s="79"/>
      <c r="AA162" s="85" t="s">
        <v>1680</v>
      </c>
      <c r="AB162" s="79"/>
      <c r="AC162" s="79" t="b">
        <v>0</v>
      </c>
      <c r="AD162" s="79">
        <v>0</v>
      </c>
      <c r="AE162" s="85" t="s">
        <v>1953</v>
      </c>
      <c r="AF162" s="79" t="b">
        <v>0</v>
      </c>
      <c r="AG162" s="79" t="s">
        <v>1996</v>
      </c>
      <c r="AH162" s="79"/>
      <c r="AI162" s="85" t="s">
        <v>1953</v>
      </c>
      <c r="AJ162" s="79" t="b">
        <v>0</v>
      </c>
      <c r="AK162" s="79">
        <v>315</v>
      </c>
      <c r="AL162" s="85" t="s">
        <v>1719</v>
      </c>
      <c r="AM162" s="79" t="s">
        <v>2010</v>
      </c>
      <c r="AN162" s="79" t="b">
        <v>0</v>
      </c>
      <c r="AO162" s="85" t="s">
        <v>1719</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1</v>
      </c>
      <c r="BG162" s="49">
        <v>3.8461538461538463</v>
      </c>
      <c r="BH162" s="48">
        <v>1</v>
      </c>
      <c r="BI162" s="49">
        <v>3.8461538461538463</v>
      </c>
      <c r="BJ162" s="48">
        <v>25</v>
      </c>
      <c r="BK162" s="49">
        <v>96.15384615384616</v>
      </c>
      <c r="BL162" s="48">
        <v>26</v>
      </c>
    </row>
    <row r="163" spans="1:64" ht="15">
      <c r="A163" s="64" t="s">
        <v>353</v>
      </c>
      <c r="B163" s="64" t="s">
        <v>391</v>
      </c>
      <c r="C163" s="65" t="s">
        <v>5495</v>
      </c>
      <c r="D163" s="66">
        <v>3</v>
      </c>
      <c r="E163" s="67" t="s">
        <v>132</v>
      </c>
      <c r="F163" s="68">
        <v>35</v>
      </c>
      <c r="G163" s="65"/>
      <c r="H163" s="69"/>
      <c r="I163" s="70"/>
      <c r="J163" s="70"/>
      <c r="K163" s="34" t="s">
        <v>65</v>
      </c>
      <c r="L163" s="77">
        <v>163</v>
      </c>
      <c r="M163" s="77"/>
      <c r="N163" s="72"/>
      <c r="O163" s="79" t="s">
        <v>600</v>
      </c>
      <c r="P163" s="81">
        <v>43454.10659722222</v>
      </c>
      <c r="Q163" s="79" t="s">
        <v>610</v>
      </c>
      <c r="R163" s="79"/>
      <c r="S163" s="79"/>
      <c r="T163" s="79"/>
      <c r="U163" s="79"/>
      <c r="V163" s="82" t="s">
        <v>967</v>
      </c>
      <c r="W163" s="81">
        <v>43454.10659722222</v>
      </c>
      <c r="X163" s="82" t="s">
        <v>1294</v>
      </c>
      <c r="Y163" s="79"/>
      <c r="Z163" s="79"/>
      <c r="AA163" s="85" t="s">
        <v>1681</v>
      </c>
      <c r="AB163" s="79"/>
      <c r="AC163" s="79" t="b">
        <v>0</v>
      </c>
      <c r="AD163" s="79">
        <v>0</v>
      </c>
      <c r="AE163" s="85" t="s">
        <v>1953</v>
      </c>
      <c r="AF163" s="79" t="b">
        <v>0</v>
      </c>
      <c r="AG163" s="79" t="s">
        <v>1996</v>
      </c>
      <c r="AH163" s="79"/>
      <c r="AI163" s="85" t="s">
        <v>1953</v>
      </c>
      <c r="AJ163" s="79" t="b">
        <v>0</v>
      </c>
      <c r="AK163" s="79">
        <v>315</v>
      </c>
      <c r="AL163" s="85" t="s">
        <v>1719</v>
      </c>
      <c r="AM163" s="79" t="s">
        <v>2010</v>
      </c>
      <c r="AN163" s="79" t="b">
        <v>0</v>
      </c>
      <c r="AO163" s="85" t="s">
        <v>1719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1</v>
      </c>
      <c r="BG163" s="49">
        <v>3.8461538461538463</v>
      </c>
      <c r="BH163" s="48">
        <v>1</v>
      </c>
      <c r="BI163" s="49">
        <v>3.8461538461538463</v>
      </c>
      <c r="BJ163" s="48">
        <v>25</v>
      </c>
      <c r="BK163" s="49">
        <v>96.15384615384616</v>
      </c>
      <c r="BL163" s="48">
        <v>26</v>
      </c>
    </row>
    <row r="164" spans="1:64" ht="15">
      <c r="A164" s="64" t="s">
        <v>354</v>
      </c>
      <c r="B164" s="64" t="s">
        <v>391</v>
      </c>
      <c r="C164" s="65" t="s">
        <v>5495</v>
      </c>
      <c r="D164" s="66">
        <v>3</v>
      </c>
      <c r="E164" s="67" t="s">
        <v>132</v>
      </c>
      <c r="F164" s="68">
        <v>35</v>
      </c>
      <c r="G164" s="65"/>
      <c r="H164" s="69"/>
      <c r="I164" s="70"/>
      <c r="J164" s="70"/>
      <c r="K164" s="34" t="s">
        <v>65</v>
      </c>
      <c r="L164" s="77">
        <v>164</v>
      </c>
      <c r="M164" s="77"/>
      <c r="N164" s="72"/>
      <c r="O164" s="79" t="s">
        <v>600</v>
      </c>
      <c r="P164" s="81">
        <v>43454.11924768519</v>
      </c>
      <c r="Q164" s="79" t="s">
        <v>610</v>
      </c>
      <c r="R164" s="79"/>
      <c r="S164" s="79"/>
      <c r="T164" s="79"/>
      <c r="U164" s="79"/>
      <c r="V164" s="82" t="s">
        <v>968</v>
      </c>
      <c r="W164" s="81">
        <v>43454.11924768519</v>
      </c>
      <c r="X164" s="82" t="s">
        <v>1295</v>
      </c>
      <c r="Y164" s="79"/>
      <c r="Z164" s="79"/>
      <c r="AA164" s="85" t="s">
        <v>1682</v>
      </c>
      <c r="AB164" s="79"/>
      <c r="AC164" s="79" t="b">
        <v>0</v>
      </c>
      <c r="AD164" s="79">
        <v>0</v>
      </c>
      <c r="AE164" s="85" t="s">
        <v>1953</v>
      </c>
      <c r="AF164" s="79" t="b">
        <v>0</v>
      </c>
      <c r="AG164" s="79" t="s">
        <v>1996</v>
      </c>
      <c r="AH164" s="79"/>
      <c r="AI164" s="85" t="s">
        <v>1953</v>
      </c>
      <c r="AJ164" s="79" t="b">
        <v>0</v>
      </c>
      <c r="AK164" s="79">
        <v>315</v>
      </c>
      <c r="AL164" s="85" t="s">
        <v>1719</v>
      </c>
      <c r="AM164" s="79" t="s">
        <v>2008</v>
      </c>
      <c r="AN164" s="79" t="b">
        <v>0</v>
      </c>
      <c r="AO164" s="85" t="s">
        <v>1719</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1</v>
      </c>
      <c r="BG164" s="49">
        <v>3.8461538461538463</v>
      </c>
      <c r="BH164" s="48">
        <v>1</v>
      </c>
      <c r="BI164" s="49">
        <v>3.8461538461538463</v>
      </c>
      <c r="BJ164" s="48">
        <v>25</v>
      </c>
      <c r="BK164" s="49">
        <v>96.15384615384616</v>
      </c>
      <c r="BL164" s="48">
        <v>26</v>
      </c>
    </row>
    <row r="165" spans="1:64" ht="15">
      <c r="A165" s="64" t="s">
        <v>355</v>
      </c>
      <c r="B165" s="64" t="s">
        <v>391</v>
      </c>
      <c r="C165" s="65" t="s">
        <v>5495</v>
      </c>
      <c r="D165" s="66">
        <v>3</v>
      </c>
      <c r="E165" s="67" t="s">
        <v>132</v>
      </c>
      <c r="F165" s="68">
        <v>35</v>
      </c>
      <c r="G165" s="65"/>
      <c r="H165" s="69"/>
      <c r="I165" s="70"/>
      <c r="J165" s="70"/>
      <c r="K165" s="34" t="s">
        <v>65</v>
      </c>
      <c r="L165" s="77">
        <v>165</v>
      </c>
      <c r="M165" s="77"/>
      <c r="N165" s="72"/>
      <c r="O165" s="79" t="s">
        <v>600</v>
      </c>
      <c r="P165" s="81">
        <v>43454.12489583333</v>
      </c>
      <c r="Q165" s="79" t="s">
        <v>610</v>
      </c>
      <c r="R165" s="79"/>
      <c r="S165" s="79"/>
      <c r="T165" s="79"/>
      <c r="U165" s="79"/>
      <c r="V165" s="82" t="s">
        <v>969</v>
      </c>
      <c r="W165" s="81">
        <v>43454.12489583333</v>
      </c>
      <c r="X165" s="82" t="s">
        <v>1296</v>
      </c>
      <c r="Y165" s="79"/>
      <c r="Z165" s="79"/>
      <c r="AA165" s="85" t="s">
        <v>1683</v>
      </c>
      <c r="AB165" s="79"/>
      <c r="AC165" s="79" t="b">
        <v>0</v>
      </c>
      <c r="AD165" s="79">
        <v>0</v>
      </c>
      <c r="AE165" s="85" t="s">
        <v>1953</v>
      </c>
      <c r="AF165" s="79" t="b">
        <v>0</v>
      </c>
      <c r="AG165" s="79" t="s">
        <v>1996</v>
      </c>
      <c r="AH165" s="79"/>
      <c r="AI165" s="85" t="s">
        <v>1953</v>
      </c>
      <c r="AJ165" s="79" t="b">
        <v>0</v>
      </c>
      <c r="AK165" s="79">
        <v>315</v>
      </c>
      <c r="AL165" s="85" t="s">
        <v>1719</v>
      </c>
      <c r="AM165" s="79" t="s">
        <v>2008</v>
      </c>
      <c r="AN165" s="79" t="b">
        <v>0</v>
      </c>
      <c r="AO165" s="85" t="s">
        <v>1719</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1</v>
      </c>
      <c r="BG165" s="49">
        <v>3.8461538461538463</v>
      </c>
      <c r="BH165" s="48">
        <v>1</v>
      </c>
      <c r="BI165" s="49">
        <v>3.8461538461538463</v>
      </c>
      <c r="BJ165" s="48">
        <v>25</v>
      </c>
      <c r="BK165" s="49">
        <v>96.15384615384616</v>
      </c>
      <c r="BL165" s="48">
        <v>26</v>
      </c>
    </row>
    <row r="166" spans="1:64" ht="15">
      <c r="A166" s="64" t="s">
        <v>356</v>
      </c>
      <c r="B166" s="64" t="s">
        <v>391</v>
      </c>
      <c r="C166" s="65" t="s">
        <v>5495</v>
      </c>
      <c r="D166" s="66">
        <v>3</v>
      </c>
      <c r="E166" s="67" t="s">
        <v>132</v>
      </c>
      <c r="F166" s="68">
        <v>35</v>
      </c>
      <c r="G166" s="65"/>
      <c r="H166" s="69"/>
      <c r="I166" s="70"/>
      <c r="J166" s="70"/>
      <c r="K166" s="34" t="s">
        <v>65</v>
      </c>
      <c r="L166" s="77">
        <v>166</v>
      </c>
      <c r="M166" s="77"/>
      <c r="N166" s="72"/>
      <c r="O166" s="79" t="s">
        <v>600</v>
      </c>
      <c r="P166" s="81">
        <v>43454.127592592595</v>
      </c>
      <c r="Q166" s="79" t="s">
        <v>610</v>
      </c>
      <c r="R166" s="79"/>
      <c r="S166" s="79"/>
      <c r="T166" s="79"/>
      <c r="U166" s="79"/>
      <c r="V166" s="82" t="s">
        <v>970</v>
      </c>
      <c r="W166" s="81">
        <v>43454.127592592595</v>
      </c>
      <c r="X166" s="82" t="s">
        <v>1297</v>
      </c>
      <c r="Y166" s="79"/>
      <c r="Z166" s="79"/>
      <c r="AA166" s="85" t="s">
        <v>1684</v>
      </c>
      <c r="AB166" s="79"/>
      <c r="AC166" s="79" t="b">
        <v>0</v>
      </c>
      <c r="AD166" s="79">
        <v>0</v>
      </c>
      <c r="AE166" s="85" t="s">
        <v>1953</v>
      </c>
      <c r="AF166" s="79" t="b">
        <v>0</v>
      </c>
      <c r="AG166" s="79" t="s">
        <v>1996</v>
      </c>
      <c r="AH166" s="79"/>
      <c r="AI166" s="85" t="s">
        <v>1953</v>
      </c>
      <c r="AJ166" s="79" t="b">
        <v>0</v>
      </c>
      <c r="AK166" s="79">
        <v>315</v>
      </c>
      <c r="AL166" s="85" t="s">
        <v>1719</v>
      </c>
      <c r="AM166" s="79" t="s">
        <v>2010</v>
      </c>
      <c r="AN166" s="79" t="b">
        <v>0</v>
      </c>
      <c r="AO166" s="85" t="s">
        <v>1719</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0</v>
      </c>
      <c r="BE166" s="49">
        <v>0</v>
      </c>
      <c r="BF166" s="48">
        <v>1</v>
      </c>
      <c r="BG166" s="49">
        <v>3.8461538461538463</v>
      </c>
      <c r="BH166" s="48">
        <v>1</v>
      </c>
      <c r="BI166" s="49">
        <v>3.8461538461538463</v>
      </c>
      <c r="BJ166" s="48">
        <v>25</v>
      </c>
      <c r="BK166" s="49">
        <v>96.15384615384616</v>
      </c>
      <c r="BL166" s="48">
        <v>26</v>
      </c>
    </row>
    <row r="167" spans="1:64" ht="15">
      <c r="A167" s="64" t="s">
        <v>357</v>
      </c>
      <c r="B167" s="64" t="s">
        <v>391</v>
      </c>
      <c r="C167" s="65" t="s">
        <v>5495</v>
      </c>
      <c r="D167" s="66">
        <v>3</v>
      </c>
      <c r="E167" s="67" t="s">
        <v>132</v>
      </c>
      <c r="F167" s="68">
        <v>35</v>
      </c>
      <c r="G167" s="65"/>
      <c r="H167" s="69"/>
      <c r="I167" s="70"/>
      <c r="J167" s="70"/>
      <c r="K167" s="34" t="s">
        <v>65</v>
      </c>
      <c r="L167" s="77">
        <v>167</v>
      </c>
      <c r="M167" s="77"/>
      <c r="N167" s="72"/>
      <c r="O167" s="79" t="s">
        <v>600</v>
      </c>
      <c r="P167" s="81">
        <v>43454.143483796295</v>
      </c>
      <c r="Q167" s="79" t="s">
        <v>610</v>
      </c>
      <c r="R167" s="79"/>
      <c r="S167" s="79"/>
      <c r="T167" s="79"/>
      <c r="U167" s="79"/>
      <c r="V167" s="82" t="s">
        <v>971</v>
      </c>
      <c r="W167" s="81">
        <v>43454.143483796295</v>
      </c>
      <c r="X167" s="82" t="s">
        <v>1298</v>
      </c>
      <c r="Y167" s="79"/>
      <c r="Z167" s="79"/>
      <c r="AA167" s="85" t="s">
        <v>1685</v>
      </c>
      <c r="AB167" s="79"/>
      <c r="AC167" s="79" t="b">
        <v>0</v>
      </c>
      <c r="AD167" s="79">
        <v>0</v>
      </c>
      <c r="AE167" s="85" t="s">
        <v>1953</v>
      </c>
      <c r="AF167" s="79" t="b">
        <v>0</v>
      </c>
      <c r="AG167" s="79" t="s">
        <v>1996</v>
      </c>
      <c r="AH167" s="79"/>
      <c r="AI167" s="85" t="s">
        <v>1953</v>
      </c>
      <c r="AJ167" s="79" t="b">
        <v>0</v>
      </c>
      <c r="AK167" s="79">
        <v>315</v>
      </c>
      <c r="AL167" s="85" t="s">
        <v>1719</v>
      </c>
      <c r="AM167" s="79" t="s">
        <v>2008</v>
      </c>
      <c r="AN167" s="79" t="b">
        <v>0</v>
      </c>
      <c r="AO167" s="85" t="s">
        <v>1719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1</v>
      </c>
      <c r="BG167" s="49">
        <v>3.8461538461538463</v>
      </c>
      <c r="BH167" s="48">
        <v>1</v>
      </c>
      <c r="BI167" s="49">
        <v>3.8461538461538463</v>
      </c>
      <c r="BJ167" s="48">
        <v>25</v>
      </c>
      <c r="BK167" s="49">
        <v>96.15384615384616</v>
      </c>
      <c r="BL167" s="48">
        <v>26</v>
      </c>
    </row>
    <row r="168" spans="1:64" ht="15">
      <c r="A168" s="64" t="s">
        <v>358</v>
      </c>
      <c r="B168" s="64" t="s">
        <v>391</v>
      </c>
      <c r="C168" s="65" t="s">
        <v>5495</v>
      </c>
      <c r="D168" s="66">
        <v>3</v>
      </c>
      <c r="E168" s="67" t="s">
        <v>132</v>
      </c>
      <c r="F168" s="68">
        <v>35</v>
      </c>
      <c r="G168" s="65"/>
      <c r="H168" s="69"/>
      <c r="I168" s="70"/>
      <c r="J168" s="70"/>
      <c r="K168" s="34" t="s">
        <v>65</v>
      </c>
      <c r="L168" s="77">
        <v>168</v>
      </c>
      <c r="M168" s="77"/>
      <c r="N168" s="72"/>
      <c r="O168" s="79" t="s">
        <v>600</v>
      </c>
      <c r="P168" s="81">
        <v>43454.150775462964</v>
      </c>
      <c r="Q168" s="79" t="s">
        <v>610</v>
      </c>
      <c r="R168" s="79"/>
      <c r="S168" s="79"/>
      <c r="T168" s="79"/>
      <c r="U168" s="79"/>
      <c r="V168" s="82" t="s">
        <v>972</v>
      </c>
      <c r="W168" s="81">
        <v>43454.150775462964</v>
      </c>
      <c r="X168" s="82" t="s">
        <v>1299</v>
      </c>
      <c r="Y168" s="79"/>
      <c r="Z168" s="79"/>
      <c r="AA168" s="85" t="s">
        <v>1686</v>
      </c>
      <c r="AB168" s="79"/>
      <c r="AC168" s="79" t="b">
        <v>0</v>
      </c>
      <c r="AD168" s="79">
        <v>0</v>
      </c>
      <c r="AE168" s="85" t="s">
        <v>1953</v>
      </c>
      <c r="AF168" s="79" t="b">
        <v>0</v>
      </c>
      <c r="AG168" s="79" t="s">
        <v>1996</v>
      </c>
      <c r="AH168" s="79"/>
      <c r="AI168" s="85" t="s">
        <v>1953</v>
      </c>
      <c r="AJ168" s="79" t="b">
        <v>0</v>
      </c>
      <c r="AK168" s="79">
        <v>315</v>
      </c>
      <c r="AL168" s="85" t="s">
        <v>1719</v>
      </c>
      <c r="AM168" s="79" t="s">
        <v>2006</v>
      </c>
      <c r="AN168" s="79" t="b">
        <v>0</v>
      </c>
      <c r="AO168" s="85" t="s">
        <v>1719</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0</v>
      </c>
      <c r="BE168" s="49">
        <v>0</v>
      </c>
      <c r="BF168" s="48">
        <v>1</v>
      </c>
      <c r="BG168" s="49">
        <v>3.8461538461538463</v>
      </c>
      <c r="BH168" s="48">
        <v>1</v>
      </c>
      <c r="BI168" s="49">
        <v>3.8461538461538463</v>
      </c>
      <c r="BJ168" s="48">
        <v>25</v>
      </c>
      <c r="BK168" s="49">
        <v>96.15384615384616</v>
      </c>
      <c r="BL168" s="48">
        <v>26</v>
      </c>
    </row>
    <row r="169" spans="1:64" ht="15">
      <c r="A169" s="64" t="s">
        <v>359</v>
      </c>
      <c r="B169" s="64" t="s">
        <v>391</v>
      </c>
      <c r="C169" s="65" t="s">
        <v>5495</v>
      </c>
      <c r="D169" s="66">
        <v>3</v>
      </c>
      <c r="E169" s="67" t="s">
        <v>132</v>
      </c>
      <c r="F169" s="68">
        <v>35</v>
      </c>
      <c r="G169" s="65"/>
      <c r="H169" s="69"/>
      <c r="I169" s="70"/>
      <c r="J169" s="70"/>
      <c r="K169" s="34" t="s">
        <v>65</v>
      </c>
      <c r="L169" s="77">
        <v>169</v>
      </c>
      <c r="M169" s="77"/>
      <c r="N169" s="72"/>
      <c r="O169" s="79" t="s">
        <v>600</v>
      </c>
      <c r="P169" s="81">
        <v>43454.15678240741</v>
      </c>
      <c r="Q169" s="79" t="s">
        <v>610</v>
      </c>
      <c r="R169" s="79"/>
      <c r="S169" s="79"/>
      <c r="T169" s="79"/>
      <c r="U169" s="79"/>
      <c r="V169" s="82" t="s">
        <v>973</v>
      </c>
      <c r="W169" s="81">
        <v>43454.15678240741</v>
      </c>
      <c r="X169" s="82" t="s">
        <v>1300</v>
      </c>
      <c r="Y169" s="79"/>
      <c r="Z169" s="79"/>
      <c r="AA169" s="85" t="s">
        <v>1687</v>
      </c>
      <c r="AB169" s="79"/>
      <c r="AC169" s="79" t="b">
        <v>0</v>
      </c>
      <c r="AD169" s="79">
        <v>0</v>
      </c>
      <c r="AE169" s="85" t="s">
        <v>1953</v>
      </c>
      <c r="AF169" s="79" t="b">
        <v>0</v>
      </c>
      <c r="AG169" s="79" t="s">
        <v>1996</v>
      </c>
      <c r="AH169" s="79"/>
      <c r="AI169" s="85" t="s">
        <v>1953</v>
      </c>
      <c r="AJ169" s="79" t="b">
        <v>0</v>
      </c>
      <c r="AK169" s="79">
        <v>315</v>
      </c>
      <c r="AL169" s="85" t="s">
        <v>1719</v>
      </c>
      <c r="AM169" s="79" t="s">
        <v>2010</v>
      </c>
      <c r="AN169" s="79" t="b">
        <v>0</v>
      </c>
      <c r="AO169" s="85" t="s">
        <v>1719</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1</v>
      </c>
      <c r="BG169" s="49">
        <v>3.8461538461538463</v>
      </c>
      <c r="BH169" s="48">
        <v>1</v>
      </c>
      <c r="BI169" s="49">
        <v>3.8461538461538463</v>
      </c>
      <c r="BJ169" s="48">
        <v>25</v>
      </c>
      <c r="BK169" s="49">
        <v>96.15384615384616</v>
      </c>
      <c r="BL169" s="48">
        <v>26</v>
      </c>
    </row>
    <row r="170" spans="1:64" ht="15">
      <c r="A170" s="64" t="s">
        <v>360</v>
      </c>
      <c r="B170" s="64" t="s">
        <v>391</v>
      </c>
      <c r="C170" s="65" t="s">
        <v>5495</v>
      </c>
      <c r="D170" s="66">
        <v>3</v>
      </c>
      <c r="E170" s="67" t="s">
        <v>132</v>
      </c>
      <c r="F170" s="68">
        <v>35</v>
      </c>
      <c r="G170" s="65"/>
      <c r="H170" s="69"/>
      <c r="I170" s="70"/>
      <c r="J170" s="70"/>
      <c r="K170" s="34" t="s">
        <v>65</v>
      </c>
      <c r="L170" s="77">
        <v>170</v>
      </c>
      <c r="M170" s="77"/>
      <c r="N170" s="72"/>
      <c r="O170" s="79" t="s">
        <v>600</v>
      </c>
      <c r="P170" s="81">
        <v>43454.15928240741</v>
      </c>
      <c r="Q170" s="79" t="s">
        <v>610</v>
      </c>
      <c r="R170" s="79"/>
      <c r="S170" s="79"/>
      <c r="T170" s="79"/>
      <c r="U170" s="79"/>
      <c r="V170" s="82" t="s">
        <v>974</v>
      </c>
      <c r="W170" s="81">
        <v>43454.15928240741</v>
      </c>
      <c r="X170" s="82" t="s">
        <v>1301</v>
      </c>
      <c r="Y170" s="79"/>
      <c r="Z170" s="79"/>
      <c r="AA170" s="85" t="s">
        <v>1688</v>
      </c>
      <c r="AB170" s="79"/>
      <c r="AC170" s="79" t="b">
        <v>0</v>
      </c>
      <c r="AD170" s="79">
        <v>0</v>
      </c>
      <c r="AE170" s="85" t="s">
        <v>1953</v>
      </c>
      <c r="AF170" s="79" t="b">
        <v>0</v>
      </c>
      <c r="AG170" s="79" t="s">
        <v>1996</v>
      </c>
      <c r="AH170" s="79"/>
      <c r="AI170" s="85" t="s">
        <v>1953</v>
      </c>
      <c r="AJ170" s="79" t="b">
        <v>0</v>
      </c>
      <c r="AK170" s="79">
        <v>315</v>
      </c>
      <c r="AL170" s="85" t="s">
        <v>1719</v>
      </c>
      <c r="AM170" s="79" t="s">
        <v>2008</v>
      </c>
      <c r="AN170" s="79" t="b">
        <v>0</v>
      </c>
      <c r="AO170" s="85" t="s">
        <v>1719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1</v>
      </c>
      <c r="BG170" s="49">
        <v>3.8461538461538463</v>
      </c>
      <c r="BH170" s="48">
        <v>1</v>
      </c>
      <c r="BI170" s="49">
        <v>3.8461538461538463</v>
      </c>
      <c r="BJ170" s="48">
        <v>25</v>
      </c>
      <c r="BK170" s="49">
        <v>96.15384615384616</v>
      </c>
      <c r="BL170" s="48">
        <v>26</v>
      </c>
    </row>
    <row r="171" spans="1:64" ht="15">
      <c r="A171" s="64" t="s">
        <v>361</v>
      </c>
      <c r="B171" s="64" t="s">
        <v>391</v>
      </c>
      <c r="C171" s="65" t="s">
        <v>5495</v>
      </c>
      <c r="D171" s="66">
        <v>3</v>
      </c>
      <c r="E171" s="67" t="s">
        <v>132</v>
      </c>
      <c r="F171" s="68">
        <v>35</v>
      </c>
      <c r="G171" s="65"/>
      <c r="H171" s="69"/>
      <c r="I171" s="70"/>
      <c r="J171" s="70"/>
      <c r="K171" s="34" t="s">
        <v>65</v>
      </c>
      <c r="L171" s="77">
        <v>171</v>
      </c>
      <c r="M171" s="77"/>
      <c r="N171" s="72"/>
      <c r="O171" s="79" t="s">
        <v>600</v>
      </c>
      <c r="P171" s="81">
        <v>43454.181967592594</v>
      </c>
      <c r="Q171" s="79" t="s">
        <v>610</v>
      </c>
      <c r="R171" s="79"/>
      <c r="S171" s="79"/>
      <c r="T171" s="79"/>
      <c r="U171" s="79"/>
      <c r="V171" s="82" t="s">
        <v>975</v>
      </c>
      <c r="W171" s="81">
        <v>43454.181967592594</v>
      </c>
      <c r="X171" s="82" t="s">
        <v>1302</v>
      </c>
      <c r="Y171" s="79"/>
      <c r="Z171" s="79"/>
      <c r="AA171" s="85" t="s">
        <v>1689</v>
      </c>
      <c r="AB171" s="79"/>
      <c r="AC171" s="79" t="b">
        <v>0</v>
      </c>
      <c r="AD171" s="79">
        <v>0</v>
      </c>
      <c r="AE171" s="85" t="s">
        <v>1953</v>
      </c>
      <c r="AF171" s="79" t="b">
        <v>0</v>
      </c>
      <c r="AG171" s="79" t="s">
        <v>1996</v>
      </c>
      <c r="AH171" s="79"/>
      <c r="AI171" s="85" t="s">
        <v>1953</v>
      </c>
      <c r="AJ171" s="79" t="b">
        <v>0</v>
      </c>
      <c r="AK171" s="79">
        <v>315</v>
      </c>
      <c r="AL171" s="85" t="s">
        <v>1719</v>
      </c>
      <c r="AM171" s="79" t="s">
        <v>2010</v>
      </c>
      <c r="AN171" s="79" t="b">
        <v>0</v>
      </c>
      <c r="AO171" s="85" t="s">
        <v>1719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1</v>
      </c>
      <c r="BG171" s="49">
        <v>3.8461538461538463</v>
      </c>
      <c r="BH171" s="48">
        <v>1</v>
      </c>
      <c r="BI171" s="49">
        <v>3.8461538461538463</v>
      </c>
      <c r="BJ171" s="48">
        <v>25</v>
      </c>
      <c r="BK171" s="49">
        <v>96.15384615384616</v>
      </c>
      <c r="BL171" s="48">
        <v>26</v>
      </c>
    </row>
    <row r="172" spans="1:64" ht="15">
      <c r="A172" s="64" t="s">
        <v>362</v>
      </c>
      <c r="B172" s="64" t="s">
        <v>391</v>
      </c>
      <c r="C172" s="65" t="s">
        <v>5495</v>
      </c>
      <c r="D172" s="66">
        <v>3</v>
      </c>
      <c r="E172" s="67" t="s">
        <v>132</v>
      </c>
      <c r="F172" s="68">
        <v>35</v>
      </c>
      <c r="G172" s="65"/>
      <c r="H172" s="69"/>
      <c r="I172" s="70"/>
      <c r="J172" s="70"/>
      <c r="K172" s="34" t="s">
        <v>65</v>
      </c>
      <c r="L172" s="77">
        <v>172</v>
      </c>
      <c r="M172" s="77"/>
      <c r="N172" s="72"/>
      <c r="O172" s="79" t="s">
        <v>600</v>
      </c>
      <c r="P172" s="81">
        <v>43454.185694444444</v>
      </c>
      <c r="Q172" s="79" t="s">
        <v>610</v>
      </c>
      <c r="R172" s="79"/>
      <c r="S172" s="79"/>
      <c r="T172" s="79"/>
      <c r="U172" s="79"/>
      <c r="V172" s="82" t="s">
        <v>976</v>
      </c>
      <c r="W172" s="81">
        <v>43454.185694444444</v>
      </c>
      <c r="X172" s="82" t="s">
        <v>1303</v>
      </c>
      <c r="Y172" s="79"/>
      <c r="Z172" s="79"/>
      <c r="AA172" s="85" t="s">
        <v>1690</v>
      </c>
      <c r="AB172" s="79"/>
      <c r="AC172" s="79" t="b">
        <v>0</v>
      </c>
      <c r="AD172" s="79">
        <v>0</v>
      </c>
      <c r="AE172" s="85" t="s">
        <v>1953</v>
      </c>
      <c r="AF172" s="79" t="b">
        <v>0</v>
      </c>
      <c r="AG172" s="79" t="s">
        <v>1996</v>
      </c>
      <c r="AH172" s="79"/>
      <c r="AI172" s="85" t="s">
        <v>1953</v>
      </c>
      <c r="AJ172" s="79" t="b">
        <v>0</v>
      </c>
      <c r="AK172" s="79">
        <v>315</v>
      </c>
      <c r="AL172" s="85" t="s">
        <v>1719</v>
      </c>
      <c r="AM172" s="79" t="s">
        <v>2010</v>
      </c>
      <c r="AN172" s="79" t="b">
        <v>0</v>
      </c>
      <c r="AO172" s="85" t="s">
        <v>1719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0</v>
      </c>
      <c r="BE172" s="49">
        <v>0</v>
      </c>
      <c r="BF172" s="48">
        <v>1</v>
      </c>
      <c r="BG172" s="49">
        <v>3.8461538461538463</v>
      </c>
      <c r="BH172" s="48">
        <v>1</v>
      </c>
      <c r="BI172" s="49">
        <v>3.8461538461538463</v>
      </c>
      <c r="BJ172" s="48">
        <v>25</v>
      </c>
      <c r="BK172" s="49">
        <v>96.15384615384616</v>
      </c>
      <c r="BL172" s="48">
        <v>26</v>
      </c>
    </row>
    <row r="173" spans="1:64" ht="15">
      <c r="A173" s="64" t="s">
        <v>363</v>
      </c>
      <c r="B173" s="64" t="s">
        <v>391</v>
      </c>
      <c r="C173" s="65" t="s">
        <v>5495</v>
      </c>
      <c r="D173" s="66">
        <v>3</v>
      </c>
      <c r="E173" s="67" t="s">
        <v>132</v>
      </c>
      <c r="F173" s="68">
        <v>35</v>
      </c>
      <c r="G173" s="65"/>
      <c r="H173" s="69"/>
      <c r="I173" s="70"/>
      <c r="J173" s="70"/>
      <c r="K173" s="34" t="s">
        <v>65</v>
      </c>
      <c r="L173" s="77">
        <v>173</v>
      </c>
      <c r="M173" s="77"/>
      <c r="N173" s="72"/>
      <c r="O173" s="79" t="s">
        <v>600</v>
      </c>
      <c r="P173" s="81">
        <v>43454.19725694445</v>
      </c>
      <c r="Q173" s="79" t="s">
        <v>610</v>
      </c>
      <c r="R173" s="79"/>
      <c r="S173" s="79"/>
      <c r="T173" s="79"/>
      <c r="U173" s="79"/>
      <c r="V173" s="82" t="s">
        <v>977</v>
      </c>
      <c r="W173" s="81">
        <v>43454.19725694445</v>
      </c>
      <c r="X173" s="82" t="s">
        <v>1304</v>
      </c>
      <c r="Y173" s="79"/>
      <c r="Z173" s="79"/>
      <c r="AA173" s="85" t="s">
        <v>1691</v>
      </c>
      <c r="AB173" s="79"/>
      <c r="AC173" s="79" t="b">
        <v>0</v>
      </c>
      <c r="AD173" s="79">
        <v>0</v>
      </c>
      <c r="AE173" s="85" t="s">
        <v>1953</v>
      </c>
      <c r="AF173" s="79" t="b">
        <v>0</v>
      </c>
      <c r="AG173" s="79" t="s">
        <v>1996</v>
      </c>
      <c r="AH173" s="79"/>
      <c r="AI173" s="85" t="s">
        <v>1953</v>
      </c>
      <c r="AJ173" s="79" t="b">
        <v>0</v>
      </c>
      <c r="AK173" s="79">
        <v>315</v>
      </c>
      <c r="AL173" s="85" t="s">
        <v>1719</v>
      </c>
      <c r="AM173" s="79" t="s">
        <v>2008</v>
      </c>
      <c r="AN173" s="79" t="b">
        <v>0</v>
      </c>
      <c r="AO173" s="85" t="s">
        <v>1719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1</v>
      </c>
      <c r="BG173" s="49">
        <v>3.8461538461538463</v>
      </c>
      <c r="BH173" s="48">
        <v>1</v>
      </c>
      <c r="BI173" s="49">
        <v>3.8461538461538463</v>
      </c>
      <c r="BJ173" s="48">
        <v>25</v>
      </c>
      <c r="BK173" s="49">
        <v>96.15384615384616</v>
      </c>
      <c r="BL173" s="48">
        <v>26</v>
      </c>
    </row>
    <row r="174" spans="1:64" ht="15">
      <c r="A174" s="64" t="s">
        <v>364</v>
      </c>
      <c r="B174" s="64" t="s">
        <v>391</v>
      </c>
      <c r="C174" s="65" t="s">
        <v>5495</v>
      </c>
      <c r="D174" s="66">
        <v>3</v>
      </c>
      <c r="E174" s="67" t="s">
        <v>132</v>
      </c>
      <c r="F174" s="68">
        <v>35</v>
      </c>
      <c r="G174" s="65"/>
      <c r="H174" s="69"/>
      <c r="I174" s="70"/>
      <c r="J174" s="70"/>
      <c r="K174" s="34" t="s">
        <v>65</v>
      </c>
      <c r="L174" s="77">
        <v>174</v>
      </c>
      <c r="M174" s="77"/>
      <c r="N174" s="72"/>
      <c r="O174" s="79" t="s">
        <v>600</v>
      </c>
      <c r="P174" s="81">
        <v>43454.213275462964</v>
      </c>
      <c r="Q174" s="79" t="s">
        <v>610</v>
      </c>
      <c r="R174" s="79"/>
      <c r="S174" s="79"/>
      <c r="T174" s="79"/>
      <c r="U174" s="79"/>
      <c r="V174" s="82" t="s">
        <v>978</v>
      </c>
      <c r="W174" s="81">
        <v>43454.213275462964</v>
      </c>
      <c r="X174" s="82" t="s">
        <v>1305</v>
      </c>
      <c r="Y174" s="79"/>
      <c r="Z174" s="79"/>
      <c r="AA174" s="85" t="s">
        <v>1692</v>
      </c>
      <c r="AB174" s="79"/>
      <c r="AC174" s="79" t="b">
        <v>0</v>
      </c>
      <c r="AD174" s="79">
        <v>0</v>
      </c>
      <c r="AE174" s="85" t="s">
        <v>1953</v>
      </c>
      <c r="AF174" s="79" t="b">
        <v>0</v>
      </c>
      <c r="AG174" s="79" t="s">
        <v>1996</v>
      </c>
      <c r="AH174" s="79"/>
      <c r="AI174" s="85" t="s">
        <v>1953</v>
      </c>
      <c r="AJ174" s="79" t="b">
        <v>0</v>
      </c>
      <c r="AK174" s="79">
        <v>315</v>
      </c>
      <c r="AL174" s="85" t="s">
        <v>1719</v>
      </c>
      <c r="AM174" s="79" t="s">
        <v>2010</v>
      </c>
      <c r="AN174" s="79" t="b">
        <v>0</v>
      </c>
      <c r="AO174" s="85" t="s">
        <v>1719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1</v>
      </c>
      <c r="BG174" s="49">
        <v>3.8461538461538463</v>
      </c>
      <c r="BH174" s="48">
        <v>1</v>
      </c>
      <c r="BI174" s="49">
        <v>3.8461538461538463</v>
      </c>
      <c r="BJ174" s="48">
        <v>25</v>
      </c>
      <c r="BK174" s="49">
        <v>96.15384615384616</v>
      </c>
      <c r="BL174" s="48">
        <v>26</v>
      </c>
    </row>
    <row r="175" spans="1:64" ht="15">
      <c r="A175" s="64" t="s">
        <v>365</v>
      </c>
      <c r="B175" s="64" t="s">
        <v>391</v>
      </c>
      <c r="C175" s="65" t="s">
        <v>5495</v>
      </c>
      <c r="D175" s="66">
        <v>3</v>
      </c>
      <c r="E175" s="67" t="s">
        <v>132</v>
      </c>
      <c r="F175" s="68">
        <v>35</v>
      </c>
      <c r="G175" s="65"/>
      <c r="H175" s="69"/>
      <c r="I175" s="70"/>
      <c r="J175" s="70"/>
      <c r="K175" s="34" t="s">
        <v>65</v>
      </c>
      <c r="L175" s="77">
        <v>175</v>
      </c>
      <c r="M175" s="77"/>
      <c r="N175" s="72"/>
      <c r="O175" s="79" t="s">
        <v>600</v>
      </c>
      <c r="P175" s="81">
        <v>43454.21341435185</v>
      </c>
      <c r="Q175" s="79" t="s">
        <v>610</v>
      </c>
      <c r="R175" s="79"/>
      <c r="S175" s="79"/>
      <c r="T175" s="79"/>
      <c r="U175" s="79"/>
      <c r="V175" s="82" t="s">
        <v>979</v>
      </c>
      <c r="W175" s="81">
        <v>43454.21341435185</v>
      </c>
      <c r="X175" s="82" t="s">
        <v>1306</v>
      </c>
      <c r="Y175" s="79"/>
      <c r="Z175" s="79"/>
      <c r="AA175" s="85" t="s">
        <v>1693</v>
      </c>
      <c r="AB175" s="79"/>
      <c r="AC175" s="79" t="b">
        <v>0</v>
      </c>
      <c r="AD175" s="79">
        <v>0</v>
      </c>
      <c r="AE175" s="85" t="s">
        <v>1953</v>
      </c>
      <c r="AF175" s="79" t="b">
        <v>0</v>
      </c>
      <c r="AG175" s="79" t="s">
        <v>1996</v>
      </c>
      <c r="AH175" s="79"/>
      <c r="AI175" s="85" t="s">
        <v>1953</v>
      </c>
      <c r="AJ175" s="79" t="b">
        <v>0</v>
      </c>
      <c r="AK175" s="79">
        <v>315</v>
      </c>
      <c r="AL175" s="85" t="s">
        <v>1719</v>
      </c>
      <c r="AM175" s="79" t="s">
        <v>2010</v>
      </c>
      <c r="AN175" s="79" t="b">
        <v>0</v>
      </c>
      <c r="AO175" s="85" t="s">
        <v>1719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1</v>
      </c>
      <c r="BG175" s="49">
        <v>3.8461538461538463</v>
      </c>
      <c r="BH175" s="48">
        <v>1</v>
      </c>
      <c r="BI175" s="49">
        <v>3.8461538461538463</v>
      </c>
      <c r="BJ175" s="48">
        <v>25</v>
      </c>
      <c r="BK175" s="49">
        <v>96.15384615384616</v>
      </c>
      <c r="BL175" s="48">
        <v>26</v>
      </c>
    </row>
    <row r="176" spans="1:64" ht="15">
      <c r="A176" s="64" t="s">
        <v>366</v>
      </c>
      <c r="B176" s="64" t="s">
        <v>391</v>
      </c>
      <c r="C176" s="65" t="s">
        <v>5495</v>
      </c>
      <c r="D176" s="66">
        <v>3</v>
      </c>
      <c r="E176" s="67" t="s">
        <v>132</v>
      </c>
      <c r="F176" s="68">
        <v>35</v>
      </c>
      <c r="G176" s="65"/>
      <c r="H176" s="69"/>
      <c r="I176" s="70"/>
      <c r="J176" s="70"/>
      <c r="K176" s="34" t="s">
        <v>65</v>
      </c>
      <c r="L176" s="77">
        <v>176</v>
      </c>
      <c r="M176" s="77"/>
      <c r="N176" s="72"/>
      <c r="O176" s="79" t="s">
        <v>600</v>
      </c>
      <c r="P176" s="81">
        <v>43454.21658564815</v>
      </c>
      <c r="Q176" s="79" t="s">
        <v>610</v>
      </c>
      <c r="R176" s="79"/>
      <c r="S176" s="79"/>
      <c r="T176" s="79"/>
      <c r="U176" s="79"/>
      <c r="V176" s="82" t="s">
        <v>980</v>
      </c>
      <c r="W176" s="81">
        <v>43454.21658564815</v>
      </c>
      <c r="X176" s="82" t="s">
        <v>1307</v>
      </c>
      <c r="Y176" s="79"/>
      <c r="Z176" s="79"/>
      <c r="AA176" s="85" t="s">
        <v>1694</v>
      </c>
      <c r="AB176" s="79"/>
      <c r="AC176" s="79" t="b">
        <v>0</v>
      </c>
      <c r="AD176" s="79">
        <v>0</v>
      </c>
      <c r="AE176" s="85" t="s">
        <v>1953</v>
      </c>
      <c r="AF176" s="79" t="b">
        <v>0</v>
      </c>
      <c r="AG176" s="79" t="s">
        <v>1996</v>
      </c>
      <c r="AH176" s="79"/>
      <c r="AI176" s="85" t="s">
        <v>1953</v>
      </c>
      <c r="AJ176" s="79" t="b">
        <v>0</v>
      </c>
      <c r="AK176" s="79">
        <v>315</v>
      </c>
      <c r="AL176" s="85" t="s">
        <v>1719</v>
      </c>
      <c r="AM176" s="79" t="s">
        <v>2008</v>
      </c>
      <c r="AN176" s="79" t="b">
        <v>0</v>
      </c>
      <c r="AO176" s="85" t="s">
        <v>1719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0</v>
      </c>
      <c r="BE176" s="49">
        <v>0</v>
      </c>
      <c r="BF176" s="48">
        <v>1</v>
      </c>
      <c r="BG176" s="49">
        <v>3.8461538461538463</v>
      </c>
      <c r="BH176" s="48">
        <v>1</v>
      </c>
      <c r="BI176" s="49">
        <v>3.8461538461538463</v>
      </c>
      <c r="BJ176" s="48">
        <v>25</v>
      </c>
      <c r="BK176" s="49">
        <v>96.15384615384616</v>
      </c>
      <c r="BL176" s="48">
        <v>26</v>
      </c>
    </row>
    <row r="177" spans="1:64" ht="15">
      <c r="A177" s="64" t="s">
        <v>367</v>
      </c>
      <c r="B177" s="64" t="s">
        <v>391</v>
      </c>
      <c r="C177" s="65" t="s">
        <v>5495</v>
      </c>
      <c r="D177" s="66">
        <v>3</v>
      </c>
      <c r="E177" s="67" t="s">
        <v>132</v>
      </c>
      <c r="F177" s="68">
        <v>35</v>
      </c>
      <c r="G177" s="65"/>
      <c r="H177" s="69"/>
      <c r="I177" s="70"/>
      <c r="J177" s="70"/>
      <c r="K177" s="34" t="s">
        <v>65</v>
      </c>
      <c r="L177" s="77">
        <v>177</v>
      </c>
      <c r="M177" s="77"/>
      <c r="N177" s="72"/>
      <c r="O177" s="79" t="s">
        <v>600</v>
      </c>
      <c r="P177" s="81">
        <v>43454.26458333333</v>
      </c>
      <c r="Q177" s="79" t="s">
        <v>610</v>
      </c>
      <c r="R177" s="79"/>
      <c r="S177" s="79"/>
      <c r="T177" s="79"/>
      <c r="U177" s="79"/>
      <c r="V177" s="82" t="s">
        <v>981</v>
      </c>
      <c r="W177" s="81">
        <v>43454.26458333333</v>
      </c>
      <c r="X177" s="82" t="s">
        <v>1308</v>
      </c>
      <c r="Y177" s="79"/>
      <c r="Z177" s="79"/>
      <c r="AA177" s="85" t="s">
        <v>1695</v>
      </c>
      <c r="AB177" s="79"/>
      <c r="AC177" s="79" t="b">
        <v>0</v>
      </c>
      <c r="AD177" s="79">
        <v>0</v>
      </c>
      <c r="AE177" s="85" t="s">
        <v>1953</v>
      </c>
      <c r="AF177" s="79" t="b">
        <v>0</v>
      </c>
      <c r="AG177" s="79" t="s">
        <v>1996</v>
      </c>
      <c r="AH177" s="79"/>
      <c r="AI177" s="85" t="s">
        <v>1953</v>
      </c>
      <c r="AJ177" s="79" t="b">
        <v>0</v>
      </c>
      <c r="AK177" s="79">
        <v>315</v>
      </c>
      <c r="AL177" s="85" t="s">
        <v>1719</v>
      </c>
      <c r="AM177" s="79" t="s">
        <v>2008</v>
      </c>
      <c r="AN177" s="79" t="b">
        <v>0</v>
      </c>
      <c r="AO177" s="85" t="s">
        <v>1719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1</v>
      </c>
      <c r="BG177" s="49">
        <v>3.8461538461538463</v>
      </c>
      <c r="BH177" s="48">
        <v>1</v>
      </c>
      <c r="BI177" s="49">
        <v>3.8461538461538463</v>
      </c>
      <c r="BJ177" s="48">
        <v>25</v>
      </c>
      <c r="BK177" s="49">
        <v>96.15384615384616</v>
      </c>
      <c r="BL177" s="48">
        <v>26</v>
      </c>
    </row>
    <row r="178" spans="1:64" ht="15">
      <c r="A178" s="64" t="s">
        <v>368</v>
      </c>
      <c r="B178" s="64" t="s">
        <v>391</v>
      </c>
      <c r="C178" s="65" t="s">
        <v>5495</v>
      </c>
      <c r="D178" s="66">
        <v>3</v>
      </c>
      <c r="E178" s="67" t="s">
        <v>132</v>
      </c>
      <c r="F178" s="68">
        <v>35</v>
      </c>
      <c r="G178" s="65"/>
      <c r="H178" s="69"/>
      <c r="I178" s="70"/>
      <c r="J178" s="70"/>
      <c r="K178" s="34" t="s">
        <v>65</v>
      </c>
      <c r="L178" s="77">
        <v>178</v>
      </c>
      <c r="M178" s="77"/>
      <c r="N178" s="72"/>
      <c r="O178" s="79" t="s">
        <v>600</v>
      </c>
      <c r="P178" s="81">
        <v>43454.28215277778</v>
      </c>
      <c r="Q178" s="79" t="s">
        <v>610</v>
      </c>
      <c r="R178" s="79"/>
      <c r="S178" s="79"/>
      <c r="T178" s="79"/>
      <c r="U178" s="79"/>
      <c r="V178" s="82" t="s">
        <v>982</v>
      </c>
      <c r="W178" s="81">
        <v>43454.28215277778</v>
      </c>
      <c r="X178" s="82" t="s">
        <v>1309</v>
      </c>
      <c r="Y178" s="79"/>
      <c r="Z178" s="79"/>
      <c r="AA178" s="85" t="s">
        <v>1696</v>
      </c>
      <c r="AB178" s="79"/>
      <c r="AC178" s="79" t="b">
        <v>0</v>
      </c>
      <c r="AD178" s="79">
        <v>0</v>
      </c>
      <c r="AE178" s="85" t="s">
        <v>1953</v>
      </c>
      <c r="AF178" s="79" t="b">
        <v>0</v>
      </c>
      <c r="AG178" s="79" t="s">
        <v>1996</v>
      </c>
      <c r="AH178" s="79"/>
      <c r="AI178" s="85" t="s">
        <v>1953</v>
      </c>
      <c r="AJ178" s="79" t="b">
        <v>0</v>
      </c>
      <c r="AK178" s="79">
        <v>315</v>
      </c>
      <c r="AL178" s="85" t="s">
        <v>1719</v>
      </c>
      <c r="AM178" s="79" t="s">
        <v>2008</v>
      </c>
      <c r="AN178" s="79" t="b">
        <v>0</v>
      </c>
      <c r="AO178" s="85" t="s">
        <v>1719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1</v>
      </c>
      <c r="BG178" s="49">
        <v>3.8461538461538463</v>
      </c>
      <c r="BH178" s="48">
        <v>1</v>
      </c>
      <c r="BI178" s="49">
        <v>3.8461538461538463</v>
      </c>
      <c r="BJ178" s="48">
        <v>25</v>
      </c>
      <c r="BK178" s="49">
        <v>96.15384615384616</v>
      </c>
      <c r="BL178" s="48">
        <v>26</v>
      </c>
    </row>
    <row r="179" spans="1:64" ht="15">
      <c r="A179" s="64" t="s">
        <v>369</v>
      </c>
      <c r="B179" s="64" t="s">
        <v>391</v>
      </c>
      <c r="C179" s="65" t="s">
        <v>5495</v>
      </c>
      <c r="D179" s="66">
        <v>3</v>
      </c>
      <c r="E179" s="67" t="s">
        <v>132</v>
      </c>
      <c r="F179" s="68">
        <v>35</v>
      </c>
      <c r="G179" s="65"/>
      <c r="H179" s="69"/>
      <c r="I179" s="70"/>
      <c r="J179" s="70"/>
      <c r="K179" s="34" t="s">
        <v>65</v>
      </c>
      <c r="L179" s="77">
        <v>179</v>
      </c>
      <c r="M179" s="77"/>
      <c r="N179" s="72"/>
      <c r="O179" s="79" t="s">
        <v>600</v>
      </c>
      <c r="P179" s="81">
        <v>43454.30769675926</v>
      </c>
      <c r="Q179" s="79" t="s">
        <v>610</v>
      </c>
      <c r="R179" s="79"/>
      <c r="S179" s="79"/>
      <c r="T179" s="79"/>
      <c r="U179" s="79"/>
      <c r="V179" s="82" t="s">
        <v>983</v>
      </c>
      <c r="W179" s="81">
        <v>43454.30769675926</v>
      </c>
      <c r="X179" s="82" t="s">
        <v>1310</v>
      </c>
      <c r="Y179" s="79"/>
      <c r="Z179" s="79"/>
      <c r="AA179" s="85" t="s">
        <v>1697</v>
      </c>
      <c r="AB179" s="79"/>
      <c r="AC179" s="79" t="b">
        <v>0</v>
      </c>
      <c r="AD179" s="79">
        <v>0</v>
      </c>
      <c r="AE179" s="85" t="s">
        <v>1953</v>
      </c>
      <c r="AF179" s="79" t="b">
        <v>0</v>
      </c>
      <c r="AG179" s="79" t="s">
        <v>1996</v>
      </c>
      <c r="AH179" s="79"/>
      <c r="AI179" s="85" t="s">
        <v>1953</v>
      </c>
      <c r="AJ179" s="79" t="b">
        <v>0</v>
      </c>
      <c r="AK179" s="79">
        <v>315</v>
      </c>
      <c r="AL179" s="85" t="s">
        <v>1719</v>
      </c>
      <c r="AM179" s="79" t="s">
        <v>2010</v>
      </c>
      <c r="AN179" s="79" t="b">
        <v>0</v>
      </c>
      <c r="AO179" s="85" t="s">
        <v>1719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0</v>
      </c>
      <c r="BE179" s="49">
        <v>0</v>
      </c>
      <c r="BF179" s="48">
        <v>1</v>
      </c>
      <c r="BG179" s="49">
        <v>3.8461538461538463</v>
      </c>
      <c r="BH179" s="48">
        <v>1</v>
      </c>
      <c r="BI179" s="49">
        <v>3.8461538461538463</v>
      </c>
      <c r="BJ179" s="48">
        <v>25</v>
      </c>
      <c r="BK179" s="49">
        <v>96.15384615384616</v>
      </c>
      <c r="BL179" s="48">
        <v>26</v>
      </c>
    </row>
    <row r="180" spans="1:64" ht="15">
      <c r="A180" s="64" t="s">
        <v>370</v>
      </c>
      <c r="B180" s="64" t="s">
        <v>391</v>
      </c>
      <c r="C180" s="65" t="s">
        <v>5495</v>
      </c>
      <c r="D180" s="66">
        <v>3</v>
      </c>
      <c r="E180" s="67" t="s">
        <v>132</v>
      </c>
      <c r="F180" s="68">
        <v>35</v>
      </c>
      <c r="G180" s="65"/>
      <c r="H180" s="69"/>
      <c r="I180" s="70"/>
      <c r="J180" s="70"/>
      <c r="K180" s="34" t="s">
        <v>65</v>
      </c>
      <c r="L180" s="77">
        <v>180</v>
      </c>
      <c r="M180" s="77"/>
      <c r="N180" s="72"/>
      <c r="O180" s="79" t="s">
        <v>600</v>
      </c>
      <c r="P180" s="81">
        <v>43454.324108796296</v>
      </c>
      <c r="Q180" s="79" t="s">
        <v>610</v>
      </c>
      <c r="R180" s="79"/>
      <c r="S180" s="79"/>
      <c r="T180" s="79"/>
      <c r="U180" s="79"/>
      <c r="V180" s="82" t="s">
        <v>984</v>
      </c>
      <c r="W180" s="81">
        <v>43454.324108796296</v>
      </c>
      <c r="X180" s="82" t="s">
        <v>1311</v>
      </c>
      <c r="Y180" s="79"/>
      <c r="Z180" s="79"/>
      <c r="AA180" s="85" t="s">
        <v>1698</v>
      </c>
      <c r="AB180" s="79"/>
      <c r="AC180" s="79" t="b">
        <v>0</v>
      </c>
      <c r="AD180" s="79">
        <v>0</v>
      </c>
      <c r="AE180" s="85" t="s">
        <v>1953</v>
      </c>
      <c r="AF180" s="79" t="b">
        <v>0</v>
      </c>
      <c r="AG180" s="79" t="s">
        <v>1996</v>
      </c>
      <c r="AH180" s="79"/>
      <c r="AI180" s="85" t="s">
        <v>1953</v>
      </c>
      <c r="AJ180" s="79" t="b">
        <v>0</v>
      </c>
      <c r="AK180" s="79">
        <v>315</v>
      </c>
      <c r="AL180" s="85" t="s">
        <v>1719</v>
      </c>
      <c r="AM180" s="79" t="s">
        <v>2008</v>
      </c>
      <c r="AN180" s="79" t="b">
        <v>0</v>
      </c>
      <c r="AO180" s="85" t="s">
        <v>1719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0</v>
      </c>
      <c r="BE180" s="49">
        <v>0</v>
      </c>
      <c r="BF180" s="48">
        <v>1</v>
      </c>
      <c r="BG180" s="49">
        <v>3.8461538461538463</v>
      </c>
      <c r="BH180" s="48">
        <v>1</v>
      </c>
      <c r="BI180" s="49">
        <v>3.8461538461538463</v>
      </c>
      <c r="BJ180" s="48">
        <v>25</v>
      </c>
      <c r="BK180" s="49">
        <v>96.15384615384616</v>
      </c>
      <c r="BL180" s="48">
        <v>26</v>
      </c>
    </row>
    <row r="181" spans="1:64" ht="15">
      <c r="A181" s="64" t="s">
        <v>371</v>
      </c>
      <c r="B181" s="64" t="s">
        <v>391</v>
      </c>
      <c r="C181" s="65" t="s">
        <v>5495</v>
      </c>
      <c r="D181" s="66">
        <v>3</v>
      </c>
      <c r="E181" s="67" t="s">
        <v>132</v>
      </c>
      <c r="F181" s="68">
        <v>35</v>
      </c>
      <c r="G181" s="65"/>
      <c r="H181" s="69"/>
      <c r="I181" s="70"/>
      <c r="J181" s="70"/>
      <c r="K181" s="34" t="s">
        <v>65</v>
      </c>
      <c r="L181" s="77">
        <v>181</v>
      </c>
      <c r="M181" s="77"/>
      <c r="N181" s="72"/>
      <c r="O181" s="79" t="s">
        <v>600</v>
      </c>
      <c r="P181" s="81">
        <v>43454.330462962964</v>
      </c>
      <c r="Q181" s="79" t="s">
        <v>610</v>
      </c>
      <c r="R181" s="79"/>
      <c r="S181" s="79"/>
      <c r="T181" s="79"/>
      <c r="U181" s="79"/>
      <c r="V181" s="82" t="s">
        <v>985</v>
      </c>
      <c r="W181" s="81">
        <v>43454.330462962964</v>
      </c>
      <c r="X181" s="82" t="s">
        <v>1312</v>
      </c>
      <c r="Y181" s="79"/>
      <c r="Z181" s="79"/>
      <c r="AA181" s="85" t="s">
        <v>1699</v>
      </c>
      <c r="AB181" s="79"/>
      <c r="AC181" s="79" t="b">
        <v>0</v>
      </c>
      <c r="AD181" s="79">
        <v>0</v>
      </c>
      <c r="AE181" s="85" t="s">
        <v>1953</v>
      </c>
      <c r="AF181" s="79" t="b">
        <v>0</v>
      </c>
      <c r="AG181" s="79" t="s">
        <v>1996</v>
      </c>
      <c r="AH181" s="79"/>
      <c r="AI181" s="85" t="s">
        <v>1953</v>
      </c>
      <c r="AJ181" s="79" t="b">
        <v>0</v>
      </c>
      <c r="AK181" s="79">
        <v>315</v>
      </c>
      <c r="AL181" s="85" t="s">
        <v>1719</v>
      </c>
      <c r="AM181" s="79" t="s">
        <v>2008</v>
      </c>
      <c r="AN181" s="79" t="b">
        <v>0</v>
      </c>
      <c r="AO181" s="85" t="s">
        <v>1719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0</v>
      </c>
      <c r="BE181" s="49">
        <v>0</v>
      </c>
      <c r="BF181" s="48">
        <v>1</v>
      </c>
      <c r="BG181" s="49">
        <v>3.8461538461538463</v>
      </c>
      <c r="BH181" s="48">
        <v>1</v>
      </c>
      <c r="BI181" s="49">
        <v>3.8461538461538463</v>
      </c>
      <c r="BJ181" s="48">
        <v>25</v>
      </c>
      <c r="BK181" s="49">
        <v>96.15384615384616</v>
      </c>
      <c r="BL181" s="48">
        <v>26</v>
      </c>
    </row>
    <row r="182" spans="1:64" ht="15">
      <c r="A182" s="64" t="s">
        <v>372</v>
      </c>
      <c r="B182" s="64" t="s">
        <v>391</v>
      </c>
      <c r="C182" s="65" t="s">
        <v>5495</v>
      </c>
      <c r="D182" s="66">
        <v>3</v>
      </c>
      <c r="E182" s="67" t="s">
        <v>132</v>
      </c>
      <c r="F182" s="68">
        <v>35</v>
      </c>
      <c r="G182" s="65"/>
      <c r="H182" s="69"/>
      <c r="I182" s="70"/>
      <c r="J182" s="70"/>
      <c r="K182" s="34" t="s">
        <v>65</v>
      </c>
      <c r="L182" s="77">
        <v>182</v>
      </c>
      <c r="M182" s="77"/>
      <c r="N182" s="72"/>
      <c r="O182" s="79" t="s">
        <v>600</v>
      </c>
      <c r="P182" s="81">
        <v>43454.34142361111</v>
      </c>
      <c r="Q182" s="79" t="s">
        <v>610</v>
      </c>
      <c r="R182" s="79"/>
      <c r="S182" s="79"/>
      <c r="T182" s="79"/>
      <c r="U182" s="79"/>
      <c r="V182" s="82" t="s">
        <v>986</v>
      </c>
      <c r="W182" s="81">
        <v>43454.34142361111</v>
      </c>
      <c r="X182" s="82" t="s">
        <v>1313</v>
      </c>
      <c r="Y182" s="79"/>
      <c r="Z182" s="79"/>
      <c r="AA182" s="85" t="s">
        <v>1700</v>
      </c>
      <c r="AB182" s="79"/>
      <c r="AC182" s="79" t="b">
        <v>0</v>
      </c>
      <c r="AD182" s="79">
        <v>0</v>
      </c>
      <c r="AE182" s="85" t="s">
        <v>1953</v>
      </c>
      <c r="AF182" s="79" t="b">
        <v>0</v>
      </c>
      <c r="AG182" s="79" t="s">
        <v>1996</v>
      </c>
      <c r="AH182" s="79"/>
      <c r="AI182" s="85" t="s">
        <v>1953</v>
      </c>
      <c r="AJ182" s="79" t="b">
        <v>0</v>
      </c>
      <c r="AK182" s="79">
        <v>315</v>
      </c>
      <c r="AL182" s="85" t="s">
        <v>1719</v>
      </c>
      <c r="AM182" s="79" t="s">
        <v>2012</v>
      </c>
      <c r="AN182" s="79" t="b">
        <v>0</v>
      </c>
      <c r="AO182" s="85" t="s">
        <v>1719</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0</v>
      </c>
      <c r="BE182" s="49">
        <v>0</v>
      </c>
      <c r="BF182" s="48">
        <v>1</v>
      </c>
      <c r="BG182" s="49">
        <v>3.8461538461538463</v>
      </c>
      <c r="BH182" s="48">
        <v>1</v>
      </c>
      <c r="BI182" s="49">
        <v>3.8461538461538463</v>
      </c>
      <c r="BJ182" s="48">
        <v>25</v>
      </c>
      <c r="BK182" s="49">
        <v>96.15384615384616</v>
      </c>
      <c r="BL182" s="48">
        <v>26</v>
      </c>
    </row>
    <row r="183" spans="1:64" ht="15">
      <c r="A183" s="64" t="s">
        <v>373</v>
      </c>
      <c r="B183" s="64" t="s">
        <v>391</v>
      </c>
      <c r="C183" s="65" t="s">
        <v>5495</v>
      </c>
      <c r="D183" s="66">
        <v>3</v>
      </c>
      <c r="E183" s="67" t="s">
        <v>132</v>
      </c>
      <c r="F183" s="68">
        <v>35</v>
      </c>
      <c r="G183" s="65"/>
      <c r="H183" s="69"/>
      <c r="I183" s="70"/>
      <c r="J183" s="70"/>
      <c r="K183" s="34" t="s">
        <v>65</v>
      </c>
      <c r="L183" s="77">
        <v>183</v>
      </c>
      <c r="M183" s="77"/>
      <c r="N183" s="72"/>
      <c r="O183" s="79" t="s">
        <v>600</v>
      </c>
      <c r="P183" s="81">
        <v>43454.3415625</v>
      </c>
      <c r="Q183" s="79" t="s">
        <v>610</v>
      </c>
      <c r="R183" s="79"/>
      <c r="S183" s="79"/>
      <c r="T183" s="79"/>
      <c r="U183" s="79"/>
      <c r="V183" s="82" t="s">
        <v>987</v>
      </c>
      <c r="W183" s="81">
        <v>43454.3415625</v>
      </c>
      <c r="X183" s="82" t="s">
        <v>1314</v>
      </c>
      <c r="Y183" s="79"/>
      <c r="Z183" s="79"/>
      <c r="AA183" s="85" t="s">
        <v>1701</v>
      </c>
      <c r="AB183" s="79"/>
      <c r="AC183" s="79" t="b">
        <v>0</v>
      </c>
      <c r="AD183" s="79">
        <v>0</v>
      </c>
      <c r="AE183" s="85" t="s">
        <v>1953</v>
      </c>
      <c r="AF183" s="79" t="b">
        <v>0</v>
      </c>
      <c r="AG183" s="79" t="s">
        <v>1996</v>
      </c>
      <c r="AH183" s="79"/>
      <c r="AI183" s="85" t="s">
        <v>1953</v>
      </c>
      <c r="AJ183" s="79" t="b">
        <v>0</v>
      </c>
      <c r="AK183" s="79">
        <v>315</v>
      </c>
      <c r="AL183" s="85" t="s">
        <v>1719</v>
      </c>
      <c r="AM183" s="79" t="s">
        <v>2007</v>
      </c>
      <c r="AN183" s="79" t="b">
        <v>0</v>
      </c>
      <c r="AO183" s="85" t="s">
        <v>1719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1</v>
      </c>
      <c r="BG183" s="49">
        <v>3.8461538461538463</v>
      </c>
      <c r="BH183" s="48">
        <v>1</v>
      </c>
      <c r="BI183" s="49">
        <v>3.8461538461538463</v>
      </c>
      <c r="BJ183" s="48">
        <v>25</v>
      </c>
      <c r="BK183" s="49">
        <v>96.15384615384616</v>
      </c>
      <c r="BL183" s="48">
        <v>26</v>
      </c>
    </row>
    <row r="184" spans="1:64" ht="15">
      <c r="A184" s="64" t="s">
        <v>374</v>
      </c>
      <c r="B184" s="64" t="s">
        <v>391</v>
      </c>
      <c r="C184" s="65" t="s">
        <v>5495</v>
      </c>
      <c r="D184" s="66">
        <v>3</v>
      </c>
      <c r="E184" s="67" t="s">
        <v>132</v>
      </c>
      <c r="F184" s="68">
        <v>35</v>
      </c>
      <c r="G184" s="65"/>
      <c r="H184" s="69"/>
      <c r="I184" s="70"/>
      <c r="J184" s="70"/>
      <c r="K184" s="34" t="s">
        <v>65</v>
      </c>
      <c r="L184" s="77">
        <v>184</v>
      </c>
      <c r="M184" s="77"/>
      <c r="N184" s="72"/>
      <c r="O184" s="79" t="s">
        <v>600</v>
      </c>
      <c r="P184" s="81">
        <v>43454.342511574076</v>
      </c>
      <c r="Q184" s="79" t="s">
        <v>610</v>
      </c>
      <c r="R184" s="79"/>
      <c r="S184" s="79"/>
      <c r="T184" s="79"/>
      <c r="U184" s="79"/>
      <c r="V184" s="82" t="s">
        <v>988</v>
      </c>
      <c r="W184" s="81">
        <v>43454.342511574076</v>
      </c>
      <c r="X184" s="82" t="s">
        <v>1315</v>
      </c>
      <c r="Y184" s="79"/>
      <c r="Z184" s="79"/>
      <c r="AA184" s="85" t="s">
        <v>1702</v>
      </c>
      <c r="AB184" s="79"/>
      <c r="AC184" s="79" t="b">
        <v>0</v>
      </c>
      <c r="AD184" s="79">
        <v>0</v>
      </c>
      <c r="AE184" s="85" t="s">
        <v>1953</v>
      </c>
      <c r="AF184" s="79" t="b">
        <v>0</v>
      </c>
      <c r="AG184" s="79" t="s">
        <v>1996</v>
      </c>
      <c r="AH184" s="79"/>
      <c r="AI184" s="85" t="s">
        <v>1953</v>
      </c>
      <c r="AJ184" s="79" t="b">
        <v>0</v>
      </c>
      <c r="AK184" s="79">
        <v>315</v>
      </c>
      <c r="AL184" s="85" t="s">
        <v>1719</v>
      </c>
      <c r="AM184" s="79" t="s">
        <v>2006</v>
      </c>
      <c r="AN184" s="79" t="b">
        <v>0</v>
      </c>
      <c r="AO184" s="85" t="s">
        <v>1719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1</v>
      </c>
      <c r="BG184" s="49">
        <v>3.8461538461538463</v>
      </c>
      <c r="BH184" s="48">
        <v>1</v>
      </c>
      <c r="BI184" s="49">
        <v>3.8461538461538463</v>
      </c>
      <c r="BJ184" s="48">
        <v>25</v>
      </c>
      <c r="BK184" s="49">
        <v>96.15384615384616</v>
      </c>
      <c r="BL184" s="48">
        <v>26</v>
      </c>
    </row>
    <row r="185" spans="1:64" ht="15">
      <c r="A185" s="64" t="s">
        <v>375</v>
      </c>
      <c r="B185" s="64" t="s">
        <v>391</v>
      </c>
      <c r="C185" s="65" t="s">
        <v>5495</v>
      </c>
      <c r="D185" s="66">
        <v>3</v>
      </c>
      <c r="E185" s="67" t="s">
        <v>132</v>
      </c>
      <c r="F185" s="68">
        <v>35</v>
      </c>
      <c r="G185" s="65"/>
      <c r="H185" s="69"/>
      <c r="I185" s="70"/>
      <c r="J185" s="70"/>
      <c r="K185" s="34" t="s">
        <v>65</v>
      </c>
      <c r="L185" s="77">
        <v>185</v>
      </c>
      <c r="M185" s="77"/>
      <c r="N185" s="72"/>
      <c r="O185" s="79" t="s">
        <v>600</v>
      </c>
      <c r="P185" s="81">
        <v>43454.34291666667</v>
      </c>
      <c r="Q185" s="79" t="s">
        <v>610</v>
      </c>
      <c r="R185" s="79"/>
      <c r="S185" s="79"/>
      <c r="T185" s="79"/>
      <c r="U185" s="79"/>
      <c r="V185" s="82" t="s">
        <v>989</v>
      </c>
      <c r="W185" s="81">
        <v>43454.34291666667</v>
      </c>
      <c r="X185" s="82" t="s">
        <v>1316</v>
      </c>
      <c r="Y185" s="79"/>
      <c r="Z185" s="79"/>
      <c r="AA185" s="85" t="s">
        <v>1703</v>
      </c>
      <c r="AB185" s="79"/>
      <c r="AC185" s="79" t="b">
        <v>0</v>
      </c>
      <c r="AD185" s="79">
        <v>0</v>
      </c>
      <c r="AE185" s="85" t="s">
        <v>1953</v>
      </c>
      <c r="AF185" s="79" t="b">
        <v>0</v>
      </c>
      <c r="AG185" s="79" t="s">
        <v>1996</v>
      </c>
      <c r="AH185" s="79"/>
      <c r="AI185" s="85" t="s">
        <v>1953</v>
      </c>
      <c r="AJ185" s="79" t="b">
        <v>0</v>
      </c>
      <c r="AK185" s="79">
        <v>315</v>
      </c>
      <c r="AL185" s="85" t="s">
        <v>1719</v>
      </c>
      <c r="AM185" s="79" t="s">
        <v>2010</v>
      </c>
      <c r="AN185" s="79" t="b">
        <v>0</v>
      </c>
      <c r="AO185" s="85" t="s">
        <v>1719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0</v>
      </c>
      <c r="BE185" s="49">
        <v>0</v>
      </c>
      <c r="BF185" s="48">
        <v>1</v>
      </c>
      <c r="BG185" s="49">
        <v>3.8461538461538463</v>
      </c>
      <c r="BH185" s="48">
        <v>1</v>
      </c>
      <c r="BI185" s="49">
        <v>3.8461538461538463</v>
      </c>
      <c r="BJ185" s="48">
        <v>25</v>
      </c>
      <c r="BK185" s="49">
        <v>96.15384615384616</v>
      </c>
      <c r="BL185" s="48">
        <v>26</v>
      </c>
    </row>
    <row r="186" spans="1:64" ht="15">
      <c r="A186" s="64" t="s">
        <v>376</v>
      </c>
      <c r="B186" s="64" t="s">
        <v>391</v>
      </c>
      <c r="C186" s="65" t="s">
        <v>5495</v>
      </c>
      <c r="D186" s="66">
        <v>3</v>
      </c>
      <c r="E186" s="67" t="s">
        <v>132</v>
      </c>
      <c r="F186" s="68">
        <v>35</v>
      </c>
      <c r="G186" s="65"/>
      <c r="H186" s="69"/>
      <c r="I186" s="70"/>
      <c r="J186" s="70"/>
      <c r="K186" s="34" t="s">
        <v>65</v>
      </c>
      <c r="L186" s="77">
        <v>186</v>
      </c>
      <c r="M186" s="77"/>
      <c r="N186" s="72"/>
      <c r="O186" s="79" t="s">
        <v>600</v>
      </c>
      <c r="P186" s="81">
        <v>43454.34851851852</v>
      </c>
      <c r="Q186" s="79" t="s">
        <v>610</v>
      </c>
      <c r="R186" s="79"/>
      <c r="S186" s="79"/>
      <c r="T186" s="79"/>
      <c r="U186" s="79"/>
      <c r="V186" s="82" t="s">
        <v>990</v>
      </c>
      <c r="W186" s="81">
        <v>43454.34851851852</v>
      </c>
      <c r="X186" s="82" t="s">
        <v>1317</v>
      </c>
      <c r="Y186" s="79"/>
      <c r="Z186" s="79"/>
      <c r="AA186" s="85" t="s">
        <v>1704</v>
      </c>
      <c r="AB186" s="79"/>
      <c r="AC186" s="79" t="b">
        <v>0</v>
      </c>
      <c r="AD186" s="79">
        <v>0</v>
      </c>
      <c r="AE186" s="85" t="s">
        <v>1953</v>
      </c>
      <c r="AF186" s="79" t="b">
        <v>0</v>
      </c>
      <c r="AG186" s="79" t="s">
        <v>1996</v>
      </c>
      <c r="AH186" s="79"/>
      <c r="AI186" s="85" t="s">
        <v>1953</v>
      </c>
      <c r="AJ186" s="79" t="b">
        <v>0</v>
      </c>
      <c r="AK186" s="79">
        <v>315</v>
      </c>
      <c r="AL186" s="85" t="s">
        <v>1719</v>
      </c>
      <c r="AM186" s="79" t="s">
        <v>2008</v>
      </c>
      <c r="AN186" s="79" t="b">
        <v>0</v>
      </c>
      <c r="AO186" s="85" t="s">
        <v>1719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1</v>
      </c>
      <c r="BG186" s="49">
        <v>3.8461538461538463</v>
      </c>
      <c r="BH186" s="48">
        <v>1</v>
      </c>
      <c r="BI186" s="49">
        <v>3.8461538461538463</v>
      </c>
      <c r="BJ186" s="48">
        <v>25</v>
      </c>
      <c r="BK186" s="49">
        <v>96.15384615384616</v>
      </c>
      <c r="BL186" s="48">
        <v>26</v>
      </c>
    </row>
    <row r="187" spans="1:64" ht="15">
      <c r="A187" s="64" t="s">
        <v>377</v>
      </c>
      <c r="B187" s="64" t="s">
        <v>391</v>
      </c>
      <c r="C187" s="65" t="s">
        <v>5495</v>
      </c>
      <c r="D187" s="66">
        <v>3</v>
      </c>
      <c r="E187" s="67" t="s">
        <v>132</v>
      </c>
      <c r="F187" s="68">
        <v>35</v>
      </c>
      <c r="G187" s="65"/>
      <c r="H187" s="69"/>
      <c r="I187" s="70"/>
      <c r="J187" s="70"/>
      <c r="K187" s="34" t="s">
        <v>65</v>
      </c>
      <c r="L187" s="77">
        <v>187</v>
      </c>
      <c r="M187" s="77"/>
      <c r="N187" s="72"/>
      <c r="O187" s="79" t="s">
        <v>600</v>
      </c>
      <c r="P187" s="81">
        <v>43454.34923611111</v>
      </c>
      <c r="Q187" s="79" t="s">
        <v>610</v>
      </c>
      <c r="R187" s="79"/>
      <c r="S187" s="79"/>
      <c r="T187" s="79"/>
      <c r="U187" s="79"/>
      <c r="V187" s="82" t="s">
        <v>991</v>
      </c>
      <c r="W187" s="81">
        <v>43454.34923611111</v>
      </c>
      <c r="X187" s="82" t="s">
        <v>1318</v>
      </c>
      <c r="Y187" s="79"/>
      <c r="Z187" s="79"/>
      <c r="AA187" s="85" t="s">
        <v>1705</v>
      </c>
      <c r="AB187" s="79"/>
      <c r="AC187" s="79" t="b">
        <v>0</v>
      </c>
      <c r="AD187" s="79">
        <v>0</v>
      </c>
      <c r="AE187" s="85" t="s">
        <v>1953</v>
      </c>
      <c r="AF187" s="79" t="b">
        <v>0</v>
      </c>
      <c r="AG187" s="79" t="s">
        <v>1996</v>
      </c>
      <c r="AH187" s="79"/>
      <c r="AI187" s="85" t="s">
        <v>1953</v>
      </c>
      <c r="AJ187" s="79" t="b">
        <v>0</v>
      </c>
      <c r="AK187" s="79">
        <v>315</v>
      </c>
      <c r="AL187" s="85" t="s">
        <v>1719</v>
      </c>
      <c r="AM187" s="79" t="s">
        <v>2008</v>
      </c>
      <c r="AN187" s="79" t="b">
        <v>0</v>
      </c>
      <c r="AO187" s="85" t="s">
        <v>1719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0</v>
      </c>
      <c r="BE187" s="49">
        <v>0</v>
      </c>
      <c r="BF187" s="48">
        <v>1</v>
      </c>
      <c r="BG187" s="49">
        <v>3.8461538461538463</v>
      </c>
      <c r="BH187" s="48">
        <v>1</v>
      </c>
      <c r="BI187" s="49">
        <v>3.8461538461538463</v>
      </c>
      <c r="BJ187" s="48">
        <v>25</v>
      </c>
      <c r="BK187" s="49">
        <v>96.15384615384616</v>
      </c>
      <c r="BL187" s="48">
        <v>26</v>
      </c>
    </row>
    <row r="188" spans="1:64" ht="15">
      <c r="A188" s="64" t="s">
        <v>378</v>
      </c>
      <c r="B188" s="64" t="s">
        <v>391</v>
      </c>
      <c r="C188" s="65" t="s">
        <v>5495</v>
      </c>
      <c r="D188" s="66">
        <v>3</v>
      </c>
      <c r="E188" s="67" t="s">
        <v>132</v>
      </c>
      <c r="F188" s="68">
        <v>35</v>
      </c>
      <c r="G188" s="65"/>
      <c r="H188" s="69"/>
      <c r="I188" s="70"/>
      <c r="J188" s="70"/>
      <c r="K188" s="34" t="s">
        <v>65</v>
      </c>
      <c r="L188" s="77">
        <v>188</v>
      </c>
      <c r="M188" s="77"/>
      <c r="N188" s="72"/>
      <c r="O188" s="79" t="s">
        <v>600</v>
      </c>
      <c r="P188" s="81">
        <v>43454.35655092593</v>
      </c>
      <c r="Q188" s="79" t="s">
        <v>610</v>
      </c>
      <c r="R188" s="79"/>
      <c r="S188" s="79"/>
      <c r="T188" s="79"/>
      <c r="U188" s="79"/>
      <c r="V188" s="82" t="s">
        <v>992</v>
      </c>
      <c r="W188" s="81">
        <v>43454.35655092593</v>
      </c>
      <c r="X188" s="82" t="s">
        <v>1319</v>
      </c>
      <c r="Y188" s="79"/>
      <c r="Z188" s="79"/>
      <c r="AA188" s="85" t="s">
        <v>1706</v>
      </c>
      <c r="AB188" s="79"/>
      <c r="AC188" s="79" t="b">
        <v>0</v>
      </c>
      <c r="AD188" s="79">
        <v>0</v>
      </c>
      <c r="AE188" s="85" t="s">
        <v>1953</v>
      </c>
      <c r="AF188" s="79" t="b">
        <v>0</v>
      </c>
      <c r="AG188" s="79" t="s">
        <v>1996</v>
      </c>
      <c r="AH188" s="79"/>
      <c r="AI188" s="85" t="s">
        <v>1953</v>
      </c>
      <c r="AJ188" s="79" t="b">
        <v>0</v>
      </c>
      <c r="AK188" s="79">
        <v>315</v>
      </c>
      <c r="AL188" s="85" t="s">
        <v>1719</v>
      </c>
      <c r="AM188" s="79" t="s">
        <v>2007</v>
      </c>
      <c r="AN188" s="79" t="b">
        <v>0</v>
      </c>
      <c r="AO188" s="85" t="s">
        <v>1719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0</v>
      </c>
      <c r="BE188" s="49">
        <v>0</v>
      </c>
      <c r="BF188" s="48">
        <v>1</v>
      </c>
      <c r="BG188" s="49">
        <v>3.8461538461538463</v>
      </c>
      <c r="BH188" s="48">
        <v>1</v>
      </c>
      <c r="BI188" s="49">
        <v>3.8461538461538463</v>
      </c>
      <c r="BJ188" s="48">
        <v>25</v>
      </c>
      <c r="BK188" s="49">
        <v>96.15384615384616</v>
      </c>
      <c r="BL188" s="48">
        <v>26</v>
      </c>
    </row>
    <row r="189" spans="1:64" ht="15">
      <c r="A189" s="64" t="s">
        <v>379</v>
      </c>
      <c r="B189" s="64" t="s">
        <v>391</v>
      </c>
      <c r="C189" s="65" t="s">
        <v>5495</v>
      </c>
      <c r="D189" s="66">
        <v>3</v>
      </c>
      <c r="E189" s="67" t="s">
        <v>132</v>
      </c>
      <c r="F189" s="68">
        <v>35</v>
      </c>
      <c r="G189" s="65"/>
      <c r="H189" s="69"/>
      <c r="I189" s="70"/>
      <c r="J189" s="70"/>
      <c r="K189" s="34" t="s">
        <v>65</v>
      </c>
      <c r="L189" s="77">
        <v>189</v>
      </c>
      <c r="M189" s="77"/>
      <c r="N189" s="72"/>
      <c r="O189" s="79" t="s">
        <v>600</v>
      </c>
      <c r="P189" s="81">
        <v>43454.36313657407</v>
      </c>
      <c r="Q189" s="79" t="s">
        <v>610</v>
      </c>
      <c r="R189" s="79"/>
      <c r="S189" s="79"/>
      <c r="T189" s="79"/>
      <c r="U189" s="79"/>
      <c r="V189" s="82" t="s">
        <v>993</v>
      </c>
      <c r="W189" s="81">
        <v>43454.36313657407</v>
      </c>
      <c r="X189" s="82" t="s">
        <v>1320</v>
      </c>
      <c r="Y189" s="79"/>
      <c r="Z189" s="79"/>
      <c r="AA189" s="85" t="s">
        <v>1707</v>
      </c>
      <c r="AB189" s="79"/>
      <c r="AC189" s="79" t="b">
        <v>0</v>
      </c>
      <c r="AD189" s="79">
        <v>0</v>
      </c>
      <c r="AE189" s="85" t="s">
        <v>1953</v>
      </c>
      <c r="AF189" s="79" t="b">
        <v>0</v>
      </c>
      <c r="AG189" s="79" t="s">
        <v>1996</v>
      </c>
      <c r="AH189" s="79"/>
      <c r="AI189" s="85" t="s">
        <v>1953</v>
      </c>
      <c r="AJ189" s="79" t="b">
        <v>0</v>
      </c>
      <c r="AK189" s="79">
        <v>315</v>
      </c>
      <c r="AL189" s="85" t="s">
        <v>1719</v>
      </c>
      <c r="AM189" s="79" t="s">
        <v>2006</v>
      </c>
      <c r="AN189" s="79" t="b">
        <v>0</v>
      </c>
      <c r="AO189" s="85" t="s">
        <v>1719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0</v>
      </c>
      <c r="BE189" s="49">
        <v>0</v>
      </c>
      <c r="BF189" s="48">
        <v>1</v>
      </c>
      <c r="BG189" s="49">
        <v>3.8461538461538463</v>
      </c>
      <c r="BH189" s="48">
        <v>1</v>
      </c>
      <c r="BI189" s="49">
        <v>3.8461538461538463</v>
      </c>
      <c r="BJ189" s="48">
        <v>25</v>
      </c>
      <c r="BK189" s="49">
        <v>96.15384615384616</v>
      </c>
      <c r="BL189" s="48">
        <v>26</v>
      </c>
    </row>
    <row r="190" spans="1:64" ht="15">
      <c r="A190" s="64" t="s">
        <v>380</v>
      </c>
      <c r="B190" s="64" t="s">
        <v>391</v>
      </c>
      <c r="C190" s="65" t="s">
        <v>5495</v>
      </c>
      <c r="D190" s="66">
        <v>3</v>
      </c>
      <c r="E190" s="67" t="s">
        <v>132</v>
      </c>
      <c r="F190" s="68">
        <v>35</v>
      </c>
      <c r="G190" s="65"/>
      <c r="H190" s="69"/>
      <c r="I190" s="70"/>
      <c r="J190" s="70"/>
      <c r="K190" s="34" t="s">
        <v>65</v>
      </c>
      <c r="L190" s="77">
        <v>190</v>
      </c>
      <c r="M190" s="77"/>
      <c r="N190" s="72"/>
      <c r="O190" s="79" t="s">
        <v>600</v>
      </c>
      <c r="P190" s="81">
        <v>43454.372037037036</v>
      </c>
      <c r="Q190" s="79" t="s">
        <v>610</v>
      </c>
      <c r="R190" s="79"/>
      <c r="S190" s="79"/>
      <c r="T190" s="79"/>
      <c r="U190" s="79"/>
      <c r="V190" s="82" t="s">
        <v>994</v>
      </c>
      <c r="W190" s="81">
        <v>43454.372037037036</v>
      </c>
      <c r="X190" s="82" t="s">
        <v>1321</v>
      </c>
      <c r="Y190" s="79"/>
      <c r="Z190" s="79"/>
      <c r="AA190" s="85" t="s">
        <v>1708</v>
      </c>
      <c r="AB190" s="79"/>
      <c r="AC190" s="79" t="b">
        <v>0</v>
      </c>
      <c r="AD190" s="79">
        <v>0</v>
      </c>
      <c r="AE190" s="85" t="s">
        <v>1953</v>
      </c>
      <c r="AF190" s="79" t="b">
        <v>0</v>
      </c>
      <c r="AG190" s="79" t="s">
        <v>1996</v>
      </c>
      <c r="AH190" s="79"/>
      <c r="AI190" s="85" t="s">
        <v>1953</v>
      </c>
      <c r="AJ190" s="79" t="b">
        <v>0</v>
      </c>
      <c r="AK190" s="79">
        <v>315</v>
      </c>
      <c r="AL190" s="85" t="s">
        <v>1719</v>
      </c>
      <c r="AM190" s="79" t="s">
        <v>2008</v>
      </c>
      <c r="AN190" s="79" t="b">
        <v>0</v>
      </c>
      <c r="AO190" s="85" t="s">
        <v>1719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1</v>
      </c>
      <c r="BG190" s="49">
        <v>3.8461538461538463</v>
      </c>
      <c r="BH190" s="48">
        <v>1</v>
      </c>
      <c r="BI190" s="49">
        <v>3.8461538461538463</v>
      </c>
      <c r="BJ190" s="48">
        <v>25</v>
      </c>
      <c r="BK190" s="49">
        <v>96.15384615384616</v>
      </c>
      <c r="BL190" s="48">
        <v>26</v>
      </c>
    </row>
    <row r="191" spans="1:64" ht="15">
      <c r="A191" s="64" t="s">
        <v>381</v>
      </c>
      <c r="B191" s="64" t="s">
        <v>391</v>
      </c>
      <c r="C191" s="65" t="s">
        <v>5495</v>
      </c>
      <c r="D191" s="66">
        <v>3</v>
      </c>
      <c r="E191" s="67" t="s">
        <v>132</v>
      </c>
      <c r="F191" s="68">
        <v>35</v>
      </c>
      <c r="G191" s="65"/>
      <c r="H191" s="69"/>
      <c r="I191" s="70"/>
      <c r="J191" s="70"/>
      <c r="K191" s="34" t="s">
        <v>65</v>
      </c>
      <c r="L191" s="77">
        <v>191</v>
      </c>
      <c r="M191" s="77"/>
      <c r="N191" s="72"/>
      <c r="O191" s="79" t="s">
        <v>600</v>
      </c>
      <c r="P191" s="81">
        <v>43454.378912037035</v>
      </c>
      <c r="Q191" s="79" t="s">
        <v>610</v>
      </c>
      <c r="R191" s="79"/>
      <c r="S191" s="79"/>
      <c r="T191" s="79"/>
      <c r="U191" s="79"/>
      <c r="V191" s="82" t="s">
        <v>995</v>
      </c>
      <c r="W191" s="81">
        <v>43454.378912037035</v>
      </c>
      <c r="X191" s="82" t="s">
        <v>1322</v>
      </c>
      <c r="Y191" s="79"/>
      <c r="Z191" s="79"/>
      <c r="AA191" s="85" t="s">
        <v>1709</v>
      </c>
      <c r="AB191" s="79"/>
      <c r="AC191" s="79" t="b">
        <v>0</v>
      </c>
      <c r="AD191" s="79">
        <v>0</v>
      </c>
      <c r="AE191" s="85" t="s">
        <v>1953</v>
      </c>
      <c r="AF191" s="79" t="b">
        <v>0</v>
      </c>
      <c r="AG191" s="79" t="s">
        <v>1996</v>
      </c>
      <c r="AH191" s="79"/>
      <c r="AI191" s="85" t="s">
        <v>1953</v>
      </c>
      <c r="AJ191" s="79" t="b">
        <v>0</v>
      </c>
      <c r="AK191" s="79">
        <v>315</v>
      </c>
      <c r="AL191" s="85" t="s">
        <v>1719</v>
      </c>
      <c r="AM191" s="79" t="s">
        <v>2008</v>
      </c>
      <c r="AN191" s="79" t="b">
        <v>0</v>
      </c>
      <c r="AO191" s="85" t="s">
        <v>1719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0</v>
      </c>
      <c r="BE191" s="49">
        <v>0</v>
      </c>
      <c r="BF191" s="48">
        <v>1</v>
      </c>
      <c r="BG191" s="49">
        <v>3.8461538461538463</v>
      </c>
      <c r="BH191" s="48">
        <v>1</v>
      </c>
      <c r="BI191" s="49">
        <v>3.8461538461538463</v>
      </c>
      <c r="BJ191" s="48">
        <v>25</v>
      </c>
      <c r="BK191" s="49">
        <v>96.15384615384616</v>
      </c>
      <c r="BL191" s="48">
        <v>26</v>
      </c>
    </row>
    <row r="192" spans="1:64" ht="15">
      <c r="A192" s="64" t="s">
        <v>382</v>
      </c>
      <c r="B192" s="64" t="s">
        <v>391</v>
      </c>
      <c r="C192" s="65" t="s">
        <v>5495</v>
      </c>
      <c r="D192" s="66">
        <v>3</v>
      </c>
      <c r="E192" s="67" t="s">
        <v>132</v>
      </c>
      <c r="F192" s="68">
        <v>35</v>
      </c>
      <c r="G192" s="65"/>
      <c r="H192" s="69"/>
      <c r="I192" s="70"/>
      <c r="J192" s="70"/>
      <c r="K192" s="34" t="s">
        <v>65</v>
      </c>
      <c r="L192" s="77">
        <v>192</v>
      </c>
      <c r="M192" s="77"/>
      <c r="N192" s="72"/>
      <c r="O192" s="79" t="s">
        <v>600</v>
      </c>
      <c r="P192" s="81">
        <v>43454.39417824074</v>
      </c>
      <c r="Q192" s="79" t="s">
        <v>610</v>
      </c>
      <c r="R192" s="79"/>
      <c r="S192" s="79"/>
      <c r="T192" s="79"/>
      <c r="U192" s="79"/>
      <c r="V192" s="82" t="s">
        <v>996</v>
      </c>
      <c r="W192" s="81">
        <v>43454.39417824074</v>
      </c>
      <c r="X192" s="82" t="s">
        <v>1323</v>
      </c>
      <c r="Y192" s="79"/>
      <c r="Z192" s="79"/>
      <c r="AA192" s="85" t="s">
        <v>1710</v>
      </c>
      <c r="AB192" s="79"/>
      <c r="AC192" s="79" t="b">
        <v>0</v>
      </c>
      <c r="AD192" s="79">
        <v>0</v>
      </c>
      <c r="AE192" s="85" t="s">
        <v>1953</v>
      </c>
      <c r="AF192" s="79" t="b">
        <v>0</v>
      </c>
      <c r="AG192" s="79" t="s">
        <v>1996</v>
      </c>
      <c r="AH192" s="79"/>
      <c r="AI192" s="85" t="s">
        <v>1953</v>
      </c>
      <c r="AJ192" s="79" t="b">
        <v>0</v>
      </c>
      <c r="AK192" s="79">
        <v>315</v>
      </c>
      <c r="AL192" s="85" t="s">
        <v>1719</v>
      </c>
      <c r="AM192" s="79" t="s">
        <v>2010</v>
      </c>
      <c r="AN192" s="79" t="b">
        <v>0</v>
      </c>
      <c r="AO192" s="85" t="s">
        <v>1719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0</v>
      </c>
      <c r="BE192" s="49">
        <v>0</v>
      </c>
      <c r="BF192" s="48">
        <v>1</v>
      </c>
      <c r="BG192" s="49">
        <v>3.8461538461538463</v>
      </c>
      <c r="BH192" s="48">
        <v>1</v>
      </c>
      <c r="BI192" s="49">
        <v>3.8461538461538463</v>
      </c>
      <c r="BJ192" s="48">
        <v>25</v>
      </c>
      <c r="BK192" s="49">
        <v>96.15384615384616</v>
      </c>
      <c r="BL192" s="48">
        <v>26</v>
      </c>
    </row>
    <row r="193" spans="1:64" ht="15">
      <c r="A193" s="64" t="s">
        <v>383</v>
      </c>
      <c r="B193" s="64" t="s">
        <v>391</v>
      </c>
      <c r="C193" s="65" t="s">
        <v>5495</v>
      </c>
      <c r="D193" s="66">
        <v>3</v>
      </c>
      <c r="E193" s="67" t="s">
        <v>132</v>
      </c>
      <c r="F193" s="68">
        <v>35</v>
      </c>
      <c r="G193" s="65"/>
      <c r="H193" s="69"/>
      <c r="I193" s="70"/>
      <c r="J193" s="70"/>
      <c r="K193" s="34" t="s">
        <v>65</v>
      </c>
      <c r="L193" s="77">
        <v>193</v>
      </c>
      <c r="M193" s="77"/>
      <c r="N193" s="72"/>
      <c r="O193" s="79" t="s">
        <v>600</v>
      </c>
      <c r="P193" s="81">
        <v>43454.42208333333</v>
      </c>
      <c r="Q193" s="79" t="s">
        <v>610</v>
      </c>
      <c r="R193" s="79"/>
      <c r="S193" s="79"/>
      <c r="T193" s="79"/>
      <c r="U193" s="79"/>
      <c r="V193" s="82" t="s">
        <v>997</v>
      </c>
      <c r="W193" s="81">
        <v>43454.42208333333</v>
      </c>
      <c r="X193" s="82" t="s">
        <v>1324</v>
      </c>
      <c r="Y193" s="79"/>
      <c r="Z193" s="79"/>
      <c r="AA193" s="85" t="s">
        <v>1711</v>
      </c>
      <c r="AB193" s="79"/>
      <c r="AC193" s="79" t="b">
        <v>0</v>
      </c>
      <c r="AD193" s="79">
        <v>0</v>
      </c>
      <c r="AE193" s="85" t="s">
        <v>1953</v>
      </c>
      <c r="AF193" s="79" t="b">
        <v>0</v>
      </c>
      <c r="AG193" s="79" t="s">
        <v>1996</v>
      </c>
      <c r="AH193" s="79"/>
      <c r="AI193" s="85" t="s">
        <v>1953</v>
      </c>
      <c r="AJ193" s="79" t="b">
        <v>0</v>
      </c>
      <c r="AK193" s="79">
        <v>315</v>
      </c>
      <c r="AL193" s="85" t="s">
        <v>1719</v>
      </c>
      <c r="AM193" s="79" t="s">
        <v>2008</v>
      </c>
      <c r="AN193" s="79" t="b">
        <v>0</v>
      </c>
      <c r="AO193" s="85" t="s">
        <v>1719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0</v>
      </c>
      <c r="BE193" s="49">
        <v>0</v>
      </c>
      <c r="BF193" s="48">
        <v>1</v>
      </c>
      <c r="BG193" s="49">
        <v>3.8461538461538463</v>
      </c>
      <c r="BH193" s="48">
        <v>1</v>
      </c>
      <c r="BI193" s="49">
        <v>3.8461538461538463</v>
      </c>
      <c r="BJ193" s="48">
        <v>25</v>
      </c>
      <c r="BK193" s="49">
        <v>96.15384615384616</v>
      </c>
      <c r="BL193" s="48">
        <v>26</v>
      </c>
    </row>
    <row r="194" spans="1:64" ht="15">
      <c r="A194" s="64" t="s">
        <v>384</v>
      </c>
      <c r="B194" s="64" t="s">
        <v>391</v>
      </c>
      <c r="C194" s="65" t="s">
        <v>5495</v>
      </c>
      <c r="D194" s="66">
        <v>3</v>
      </c>
      <c r="E194" s="67" t="s">
        <v>132</v>
      </c>
      <c r="F194" s="68">
        <v>35</v>
      </c>
      <c r="G194" s="65"/>
      <c r="H194" s="69"/>
      <c r="I194" s="70"/>
      <c r="J194" s="70"/>
      <c r="K194" s="34" t="s">
        <v>65</v>
      </c>
      <c r="L194" s="77">
        <v>194</v>
      </c>
      <c r="M194" s="77"/>
      <c r="N194" s="72"/>
      <c r="O194" s="79" t="s">
        <v>600</v>
      </c>
      <c r="P194" s="81">
        <v>43454.431759259256</v>
      </c>
      <c r="Q194" s="79" t="s">
        <v>610</v>
      </c>
      <c r="R194" s="79"/>
      <c r="S194" s="79"/>
      <c r="T194" s="79"/>
      <c r="U194" s="79"/>
      <c r="V194" s="82" t="s">
        <v>998</v>
      </c>
      <c r="W194" s="81">
        <v>43454.431759259256</v>
      </c>
      <c r="X194" s="82" t="s">
        <v>1325</v>
      </c>
      <c r="Y194" s="79"/>
      <c r="Z194" s="79"/>
      <c r="AA194" s="85" t="s">
        <v>1712</v>
      </c>
      <c r="AB194" s="79"/>
      <c r="AC194" s="79" t="b">
        <v>0</v>
      </c>
      <c r="AD194" s="79">
        <v>0</v>
      </c>
      <c r="AE194" s="85" t="s">
        <v>1953</v>
      </c>
      <c r="AF194" s="79" t="b">
        <v>0</v>
      </c>
      <c r="AG194" s="79" t="s">
        <v>1996</v>
      </c>
      <c r="AH194" s="79"/>
      <c r="AI194" s="85" t="s">
        <v>1953</v>
      </c>
      <c r="AJ194" s="79" t="b">
        <v>0</v>
      </c>
      <c r="AK194" s="79">
        <v>315</v>
      </c>
      <c r="AL194" s="85" t="s">
        <v>1719</v>
      </c>
      <c r="AM194" s="79" t="s">
        <v>2008</v>
      </c>
      <c r="AN194" s="79" t="b">
        <v>0</v>
      </c>
      <c r="AO194" s="85" t="s">
        <v>1719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0</v>
      </c>
      <c r="BE194" s="49">
        <v>0</v>
      </c>
      <c r="BF194" s="48">
        <v>1</v>
      </c>
      <c r="BG194" s="49">
        <v>3.8461538461538463</v>
      </c>
      <c r="BH194" s="48">
        <v>1</v>
      </c>
      <c r="BI194" s="49">
        <v>3.8461538461538463</v>
      </c>
      <c r="BJ194" s="48">
        <v>25</v>
      </c>
      <c r="BK194" s="49">
        <v>96.15384615384616</v>
      </c>
      <c r="BL194" s="48">
        <v>26</v>
      </c>
    </row>
    <row r="195" spans="1:64" ht="15">
      <c r="A195" s="64" t="s">
        <v>385</v>
      </c>
      <c r="B195" s="64" t="s">
        <v>391</v>
      </c>
      <c r="C195" s="65" t="s">
        <v>5495</v>
      </c>
      <c r="D195" s="66">
        <v>3</v>
      </c>
      <c r="E195" s="67" t="s">
        <v>132</v>
      </c>
      <c r="F195" s="68">
        <v>35</v>
      </c>
      <c r="G195" s="65"/>
      <c r="H195" s="69"/>
      <c r="I195" s="70"/>
      <c r="J195" s="70"/>
      <c r="K195" s="34" t="s">
        <v>65</v>
      </c>
      <c r="L195" s="77">
        <v>195</v>
      </c>
      <c r="M195" s="77"/>
      <c r="N195" s="72"/>
      <c r="O195" s="79" t="s">
        <v>600</v>
      </c>
      <c r="P195" s="81">
        <v>43454.493483796294</v>
      </c>
      <c r="Q195" s="79" t="s">
        <v>610</v>
      </c>
      <c r="R195" s="79"/>
      <c r="S195" s="79"/>
      <c r="T195" s="79"/>
      <c r="U195" s="79"/>
      <c r="V195" s="82" t="s">
        <v>999</v>
      </c>
      <c r="W195" s="81">
        <v>43454.493483796294</v>
      </c>
      <c r="X195" s="82" t="s">
        <v>1326</v>
      </c>
      <c r="Y195" s="79"/>
      <c r="Z195" s="79"/>
      <c r="AA195" s="85" t="s">
        <v>1713</v>
      </c>
      <c r="AB195" s="79"/>
      <c r="AC195" s="79" t="b">
        <v>0</v>
      </c>
      <c r="AD195" s="79">
        <v>0</v>
      </c>
      <c r="AE195" s="85" t="s">
        <v>1953</v>
      </c>
      <c r="AF195" s="79" t="b">
        <v>0</v>
      </c>
      <c r="AG195" s="79" t="s">
        <v>1996</v>
      </c>
      <c r="AH195" s="79"/>
      <c r="AI195" s="85" t="s">
        <v>1953</v>
      </c>
      <c r="AJ195" s="79" t="b">
        <v>0</v>
      </c>
      <c r="AK195" s="79">
        <v>328</v>
      </c>
      <c r="AL195" s="85" t="s">
        <v>1719</v>
      </c>
      <c r="AM195" s="79" t="s">
        <v>2008</v>
      </c>
      <c r="AN195" s="79" t="b">
        <v>0</v>
      </c>
      <c r="AO195" s="85" t="s">
        <v>1719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1</v>
      </c>
      <c r="BG195" s="49">
        <v>3.8461538461538463</v>
      </c>
      <c r="BH195" s="48">
        <v>1</v>
      </c>
      <c r="BI195" s="49">
        <v>3.8461538461538463</v>
      </c>
      <c r="BJ195" s="48">
        <v>25</v>
      </c>
      <c r="BK195" s="49">
        <v>96.15384615384616</v>
      </c>
      <c r="BL195" s="48">
        <v>26</v>
      </c>
    </row>
    <row r="196" spans="1:64" ht="15">
      <c r="A196" s="64" t="s">
        <v>386</v>
      </c>
      <c r="B196" s="64" t="s">
        <v>391</v>
      </c>
      <c r="C196" s="65" t="s">
        <v>5495</v>
      </c>
      <c r="D196" s="66">
        <v>3</v>
      </c>
      <c r="E196" s="67" t="s">
        <v>132</v>
      </c>
      <c r="F196" s="68">
        <v>35</v>
      </c>
      <c r="G196" s="65"/>
      <c r="H196" s="69"/>
      <c r="I196" s="70"/>
      <c r="J196" s="70"/>
      <c r="K196" s="34" t="s">
        <v>65</v>
      </c>
      <c r="L196" s="77">
        <v>196</v>
      </c>
      <c r="M196" s="77"/>
      <c r="N196" s="72"/>
      <c r="O196" s="79" t="s">
        <v>600</v>
      </c>
      <c r="P196" s="81">
        <v>43454.53355324074</v>
      </c>
      <c r="Q196" s="79" t="s">
        <v>610</v>
      </c>
      <c r="R196" s="79"/>
      <c r="S196" s="79"/>
      <c r="T196" s="79"/>
      <c r="U196" s="79"/>
      <c r="V196" s="82" t="s">
        <v>1000</v>
      </c>
      <c r="W196" s="81">
        <v>43454.53355324074</v>
      </c>
      <c r="X196" s="82" t="s">
        <v>1327</v>
      </c>
      <c r="Y196" s="79"/>
      <c r="Z196" s="79"/>
      <c r="AA196" s="85" t="s">
        <v>1714</v>
      </c>
      <c r="AB196" s="79"/>
      <c r="AC196" s="79" t="b">
        <v>0</v>
      </c>
      <c r="AD196" s="79">
        <v>0</v>
      </c>
      <c r="AE196" s="85" t="s">
        <v>1953</v>
      </c>
      <c r="AF196" s="79" t="b">
        <v>0</v>
      </c>
      <c r="AG196" s="79" t="s">
        <v>1996</v>
      </c>
      <c r="AH196" s="79"/>
      <c r="AI196" s="85" t="s">
        <v>1953</v>
      </c>
      <c r="AJ196" s="79" t="b">
        <v>0</v>
      </c>
      <c r="AK196" s="79">
        <v>328</v>
      </c>
      <c r="AL196" s="85" t="s">
        <v>1719</v>
      </c>
      <c r="AM196" s="79" t="s">
        <v>2008</v>
      </c>
      <c r="AN196" s="79" t="b">
        <v>0</v>
      </c>
      <c r="AO196" s="85" t="s">
        <v>1719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1</v>
      </c>
      <c r="BG196" s="49">
        <v>3.8461538461538463</v>
      </c>
      <c r="BH196" s="48">
        <v>1</v>
      </c>
      <c r="BI196" s="49">
        <v>3.8461538461538463</v>
      </c>
      <c r="BJ196" s="48">
        <v>25</v>
      </c>
      <c r="BK196" s="49">
        <v>96.15384615384616</v>
      </c>
      <c r="BL196" s="48">
        <v>26</v>
      </c>
    </row>
    <row r="197" spans="1:64" ht="15">
      <c r="A197" s="64" t="s">
        <v>387</v>
      </c>
      <c r="B197" s="64" t="s">
        <v>391</v>
      </c>
      <c r="C197" s="65" t="s">
        <v>5495</v>
      </c>
      <c r="D197" s="66">
        <v>3</v>
      </c>
      <c r="E197" s="67" t="s">
        <v>132</v>
      </c>
      <c r="F197" s="68">
        <v>35</v>
      </c>
      <c r="G197" s="65"/>
      <c r="H197" s="69"/>
      <c r="I197" s="70"/>
      <c r="J197" s="70"/>
      <c r="K197" s="34" t="s">
        <v>65</v>
      </c>
      <c r="L197" s="77">
        <v>197</v>
      </c>
      <c r="M197" s="77"/>
      <c r="N197" s="72"/>
      <c r="O197" s="79" t="s">
        <v>600</v>
      </c>
      <c r="P197" s="81">
        <v>43454.55510416667</v>
      </c>
      <c r="Q197" s="79" t="s">
        <v>610</v>
      </c>
      <c r="R197" s="79"/>
      <c r="S197" s="79"/>
      <c r="T197" s="79"/>
      <c r="U197" s="79"/>
      <c r="V197" s="82" t="s">
        <v>1001</v>
      </c>
      <c r="W197" s="81">
        <v>43454.55510416667</v>
      </c>
      <c r="X197" s="82" t="s">
        <v>1328</v>
      </c>
      <c r="Y197" s="79"/>
      <c r="Z197" s="79"/>
      <c r="AA197" s="85" t="s">
        <v>1715</v>
      </c>
      <c r="AB197" s="79"/>
      <c r="AC197" s="79" t="b">
        <v>0</v>
      </c>
      <c r="AD197" s="79">
        <v>0</v>
      </c>
      <c r="AE197" s="85" t="s">
        <v>1953</v>
      </c>
      <c r="AF197" s="79" t="b">
        <v>0</v>
      </c>
      <c r="AG197" s="79" t="s">
        <v>1996</v>
      </c>
      <c r="AH197" s="79"/>
      <c r="AI197" s="85" t="s">
        <v>1953</v>
      </c>
      <c r="AJ197" s="79" t="b">
        <v>0</v>
      </c>
      <c r="AK197" s="79">
        <v>328</v>
      </c>
      <c r="AL197" s="85" t="s">
        <v>1719</v>
      </c>
      <c r="AM197" s="79" t="s">
        <v>2008</v>
      </c>
      <c r="AN197" s="79" t="b">
        <v>0</v>
      </c>
      <c r="AO197" s="85" t="s">
        <v>1719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1</v>
      </c>
      <c r="BG197" s="49">
        <v>3.8461538461538463</v>
      </c>
      <c r="BH197" s="48">
        <v>1</v>
      </c>
      <c r="BI197" s="49">
        <v>3.8461538461538463</v>
      </c>
      <c r="BJ197" s="48">
        <v>25</v>
      </c>
      <c r="BK197" s="49">
        <v>96.15384615384616</v>
      </c>
      <c r="BL197" s="48">
        <v>26</v>
      </c>
    </row>
    <row r="198" spans="1:64" ht="15">
      <c r="A198" s="64" t="s">
        <v>388</v>
      </c>
      <c r="B198" s="64" t="s">
        <v>391</v>
      </c>
      <c r="C198" s="65" t="s">
        <v>5495</v>
      </c>
      <c r="D198" s="66">
        <v>3</v>
      </c>
      <c r="E198" s="67" t="s">
        <v>132</v>
      </c>
      <c r="F198" s="68">
        <v>35</v>
      </c>
      <c r="G198" s="65"/>
      <c r="H198" s="69"/>
      <c r="I198" s="70"/>
      <c r="J198" s="70"/>
      <c r="K198" s="34" t="s">
        <v>65</v>
      </c>
      <c r="L198" s="77">
        <v>198</v>
      </c>
      <c r="M198" s="77"/>
      <c r="N198" s="72"/>
      <c r="O198" s="79" t="s">
        <v>600</v>
      </c>
      <c r="P198" s="81">
        <v>43454.57083333333</v>
      </c>
      <c r="Q198" s="79" t="s">
        <v>610</v>
      </c>
      <c r="R198" s="79"/>
      <c r="S198" s="79"/>
      <c r="T198" s="79"/>
      <c r="U198" s="79"/>
      <c r="V198" s="82" t="s">
        <v>1002</v>
      </c>
      <c r="W198" s="81">
        <v>43454.57083333333</v>
      </c>
      <c r="X198" s="82" t="s">
        <v>1329</v>
      </c>
      <c r="Y198" s="79"/>
      <c r="Z198" s="79"/>
      <c r="AA198" s="85" t="s">
        <v>1716</v>
      </c>
      <c r="AB198" s="79"/>
      <c r="AC198" s="79" t="b">
        <v>0</v>
      </c>
      <c r="AD198" s="79">
        <v>0</v>
      </c>
      <c r="AE198" s="85" t="s">
        <v>1953</v>
      </c>
      <c r="AF198" s="79" t="b">
        <v>0</v>
      </c>
      <c r="AG198" s="79" t="s">
        <v>1996</v>
      </c>
      <c r="AH198" s="79"/>
      <c r="AI198" s="85" t="s">
        <v>1953</v>
      </c>
      <c r="AJ198" s="79" t="b">
        <v>0</v>
      </c>
      <c r="AK198" s="79">
        <v>328</v>
      </c>
      <c r="AL198" s="85" t="s">
        <v>1719</v>
      </c>
      <c r="AM198" s="79" t="s">
        <v>2010</v>
      </c>
      <c r="AN198" s="79" t="b">
        <v>0</v>
      </c>
      <c r="AO198" s="85" t="s">
        <v>1719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1</v>
      </c>
      <c r="BG198" s="49">
        <v>3.8461538461538463</v>
      </c>
      <c r="BH198" s="48">
        <v>1</v>
      </c>
      <c r="BI198" s="49">
        <v>3.8461538461538463</v>
      </c>
      <c r="BJ198" s="48">
        <v>25</v>
      </c>
      <c r="BK198" s="49">
        <v>96.15384615384616</v>
      </c>
      <c r="BL198" s="48">
        <v>26</v>
      </c>
    </row>
    <row r="199" spans="1:64" ht="15">
      <c r="A199" s="64" t="s">
        <v>389</v>
      </c>
      <c r="B199" s="64" t="s">
        <v>391</v>
      </c>
      <c r="C199" s="65" t="s">
        <v>5495</v>
      </c>
      <c r="D199" s="66">
        <v>3</v>
      </c>
      <c r="E199" s="67" t="s">
        <v>132</v>
      </c>
      <c r="F199" s="68">
        <v>35</v>
      </c>
      <c r="G199" s="65"/>
      <c r="H199" s="69"/>
      <c r="I199" s="70"/>
      <c r="J199" s="70"/>
      <c r="K199" s="34" t="s">
        <v>65</v>
      </c>
      <c r="L199" s="77">
        <v>199</v>
      </c>
      <c r="M199" s="77"/>
      <c r="N199" s="72"/>
      <c r="O199" s="79" t="s">
        <v>600</v>
      </c>
      <c r="P199" s="81">
        <v>43454.59097222222</v>
      </c>
      <c r="Q199" s="79" t="s">
        <v>610</v>
      </c>
      <c r="R199" s="79"/>
      <c r="S199" s="79"/>
      <c r="T199" s="79"/>
      <c r="U199" s="79"/>
      <c r="V199" s="82" t="s">
        <v>1003</v>
      </c>
      <c r="W199" s="81">
        <v>43454.59097222222</v>
      </c>
      <c r="X199" s="82" t="s">
        <v>1330</v>
      </c>
      <c r="Y199" s="79"/>
      <c r="Z199" s="79"/>
      <c r="AA199" s="85" t="s">
        <v>1717</v>
      </c>
      <c r="AB199" s="79"/>
      <c r="AC199" s="79" t="b">
        <v>0</v>
      </c>
      <c r="AD199" s="79">
        <v>0</v>
      </c>
      <c r="AE199" s="85" t="s">
        <v>1953</v>
      </c>
      <c r="AF199" s="79" t="b">
        <v>0</v>
      </c>
      <c r="AG199" s="79" t="s">
        <v>1996</v>
      </c>
      <c r="AH199" s="79"/>
      <c r="AI199" s="85" t="s">
        <v>1953</v>
      </c>
      <c r="AJ199" s="79" t="b">
        <v>0</v>
      </c>
      <c r="AK199" s="79">
        <v>328</v>
      </c>
      <c r="AL199" s="85" t="s">
        <v>1719</v>
      </c>
      <c r="AM199" s="79" t="s">
        <v>2010</v>
      </c>
      <c r="AN199" s="79" t="b">
        <v>0</v>
      </c>
      <c r="AO199" s="85" t="s">
        <v>1719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1</v>
      </c>
      <c r="BG199" s="49">
        <v>3.8461538461538463</v>
      </c>
      <c r="BH199" s="48">
        <v>1</v>
      </c>
      <c r="BI199" s="49">
        <v>3.8461538461538463</v>
      </c>
      <c r="BJ199" s="48">
        <v>25</v>
      </c>
      <c r="BK199" s="49">
        <v>96.15384615384616</v>
      </c>
      <c r="BL199" s="48">
        <v>26</v>
      </c>
    </row>
    <row r="200" spans="1:64" ht="15">
      <c r="A200" s="64" t="s">
        <v>390</v>
      </c>
      <c r="B200" s="64" t="s">
        <v>391</v>
      </c>
      <c r="C200" s="65" t="s">
        <v>5495</v>
      </c>
      <c r="D200" s="66">
        <v>3</v>
      </c>
      <c r="E200" s="67" t="s">
        <v>132</v>
      </c>
      <c r="F200" s="68">
        <v>35</v>
      </c>
      <c r="G200" s="65"/>
      <c r="H200" s="69"/>
      <c r="I200" s="70"/>
      <c r="J200" s="70"/>
      <c r="K200" s="34" t="s">
        <v>65</v>
      </c>
      <c r="L200" s="77">
        <v>200</v>
      </c>
      <c r="M200" s="77"/>
      <c r="N200" s="72"/>
      <c r="O200" s="79" t="s">
        <v>600</v>
      </c>
      <c r="P200" s="81">
        <v>43455.19369212963</v>
      </c>
      <c r="Q200" s="79" t="s">
        <v>610</v>
      </c>
      <c r="R200" s="79"/>
      <c r="S200" s="79"/>
      <c r="T200" s="79"/>
      <c r="U200" s="79"/>
      <c r="V200" s="82" t="s">
        <v>1004</v>
      </c>
      <c r="W200" s="81">
        <v>43455.19369212963</v>
      </c>
      <c r="X200" s="82" t="s">
        <v>1331</v>
      </c>
      <c r="Y200" s="79"/>
      <c r="Z200" s="79"/>
      <c r="AA200" s="85" t="s">
        <v>1718</v>
      </c>
      <c r="AB200" s="79"/>
      <c r="AC200" s="79" t="b">
        <v>0</v>
      </c>
      <c r="AD200" s="79">
        <v>0</v>
      </c>
      <c r="AE200" s="85" t="s">
        <v>1953</v>
      </c>
      <c r="AF200" s="79" t="b">
        <v>0</v>
      </c>
      <c r="AG200" s="79" t="s">
        <v>1996</v>
      </c>
      <c r="AH200" s="79"/>
      <c r="AI200" s="85" t="s">
        <v>1953</v>
      </c>
      <c r="AJ200" s="79" t="b">
        <v>0</v>
      </c>
      <c r="AK200" s="79">
        <v>328</v>
      </c>
      <c r="AL200" s="85" t="s">
        <v>1719</v>
      </c>
      <c r="AM200" s="79" t="s">
        <v>2008</v>
      </c>
      <c r="AN200" s="79" t="b">
        <v>0</v>
      </c>
      <c r="AO200" s="85" t="s">
        <v>1719</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1</v>
      </c>
      <c r="BG200" s="49">
        <v>3.8461538461538463</v>
      </c>
      <c r="BH200" s="48">
        <v>1</v>
      </c>
      <c r="BI200" s="49">
        <v>3.8461538461538463</v>
      </c>
      <c r="BJ200" s="48">
        <v>25</v>
      </c>
      <c r="BK200" s="49">
        <v>96.15384615384616</v>
      </c>
      <c r="BL200" s="48">
        <v>26</v>
      </c>
    </row>
    <row r="201" spans="1:64" ht="15">
      <c r="A201" s="64" t="s">
        <v>391</v>
      </c>
      <c r="B201" s="64" t="s">
        <v>391</v>
      </c>
      <c r="C201" s="65" t="s">
        <v>5495</v>
      </c>
      <c r="D201" s="66">
        <v>3</v>
      </c>
      <c r="E201" s="67" t="s">
        <v>132</v>
      </c>
      <c r="F201" s="68">
        <v>35</v>
      </c>
      <c r="G201" s="65"/>
      <c r="H201" s="69"/>
      <c r="I201" s="70"/>
      <c r="J201" s="70"/>
      <c r="K201" s="34" t="s">
        <v>65</v>
      </c>
      <c r="L201" s="77">
        <v>201</v>
      </c>
      <c r="M201" s="77"/>
      <c r="N201" s="72"/>
      <c r="O201" s="79" t="s">
        <v>176</v>
      </c>
      <c r="P201" s="81">
        <v>43453.33909722222</v>
      </c>
      <c r="Q201" s="79" t="s">
        <v>615</v>
      </c>
      <c r="R201" s="82" t="s">
        <v>722</v>
      </c>
      <c r="S201" s="79" t="s">
        <v>763</v>
      </c>
      <c r="T201" s="79"/>
      <c r="U201" s="82" t="s">
        <v>812</v>
      </c>
      <c r="V201" s="82" t="s">
        <v>812</v>
      </c>
      <c r="W201" s="81">
        <v>43453.33909722222</v>
      </c>
      <c r="X201" s="82" t="s">
        <v>1332</v>
      </c>
      <c r="Y201" s="79"/>
      <c r="Z201" s="79"/>
      <c r="AA201" s="85" t="s">
        <v>1719</v>
      </c>
      <c r="AB201" s="79"/>
      <c r="AC201" s="79" t="b">
        <v>0</v>
      </c>
      <c r="AD201" s="79">
        <v>35</v>
      </c>
      <c r="AE201" s="85" t="s">
        <v>1953</v>
      </c>
      <c r="AF201" s="79" t="b">
        <v>0</v>
      </c>
      <c r="AG201" s="79" t="s">
        <v>1996</v>
      </c>
      <c r="AH201" s="79"/>
      <c r="AI201" s="85" t="s">
        <v>1953</v>
      </c>
      <c r="AJ201" s="79" t="b">
        <v>0</v>
      </c>
      <c r="AK201" s="79">
        <v>116</v>
      </c>
      <c r="AL201" s="85" t="s">
        <v>1953</v>
      </c>
      <c r="AM201" s="79" t="s">
        <v>2007</v>
      </c>
      <c r="AN201" s="79" t="b">
        <v>0</v>
      </c>
      <c r="AO201" s="85" t="s">
        <v>1719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0</v>
      </c>
      <c r="BE201" s="49">
        <v>0</v>
      </c>
      <c r="BF201" s="48">
        <v>3</v>
      </c>
      <c r="BG201" s="49">
        <v>9.090909090909092</v>
      </c>
      <c r="BH201" s="48">
        <v>1</v>
      </c>
      <c r="BI201" s="49">
        <v>3.0303030303030303</v>
      </c>
      <c r="BJ201" s="48">
        <v>30</v>
      </c>
      <c r="BK201" s="49">
        <v>90.9090909090909</v>
      </c>
      <c r="BL201" s="48">
        <v>33</v>
      </c>
    </row>
    <row r="202" spans="1:64" ht="15">
      <c r="A202" s="64" t="s">
        <v>392</v>
      </c>
      <c r="B202" s="64" t="s">
        <v>391</v>
      </c>
      <c r="C202" s="65" t="s">
        <v>5495</v>
      </c>
      <c r="D202" s="66">
        <v>3</v>
      </c>
      <c r="E202" s="67" t="s">
        <v>132</v>
      </c>
      <c r="F202" s="68">
        <v>35</v>
      </c>
      <c r="G202" s="65"/>
      <c r="H202" s="69"/>
      <c r="I202" s="70"/>
      <c r="J202" s="70"/>
      <c r="K202" s="34" t="s">
        <v>65</v>
      </c>
      <c r="L202" s="77">
        <v>202</v>
      </c>
      <c r="M202" s="77"/>
      <c r="N202" s="72"/>
      <c r="O202" s="79" t="s">
        <v>600</v>
      </c>
      <c r="P202" s="81">
        <v>43455.66752314815</v>
      </c>
      <c r="Q202" s="79" t="s">
        <v>610</v>
      </c>
      <c r="R202" s="79"/>
      <c r="S202" s="79"/>
      <c r="T202" s="79"/>
      <c r="U202" s="79"/>
      <c r="V202" s="82" t="s">
        <v>1005</v>
      </c>
      <c r="W202" s="81">
        <v>43455.66752314815</v>
      </c>
      <c r="X202" s="82" t="s">
        <v>1333</v>
      </c>
      <c r="Y202" s="79"/>
      <c r="Z202" s="79"/>
      <c r="AA202" s="85" t="s">
        <v>1720</v>
      </c>
      <c r="AB202" s="79"/>
      <c r="AC202" s="79" t="b">
        <v>0</v>
      </c>
      <c r="AD202" s="79">
        <v>0</v>
      </c>
      <c r="AE202" s="85" t="s">
        <v>1953</v>
      </c>
      <c r="AF202" s="79" t="b">
        <v>0</v>
      </c>
      <c r="AG202" s="79" t="s">
        <v>1996</v>
      </c>
      <c r="AH202" s="79"/>
      <c r="AI202" s="85" t="s">
        <v>1953</v>
      </c>
      <c r="AJ202" s="79" t="b">
        <v>0</v>
      </c>
      <c r="AK202" s="79">
        <v>327</v>
      </c>
      <c r="AL202" s="85" t="s">
        <v>1719</v>
      </c>
      <c r="AM202" s="79" t="s">
        <v>2012</v>
      </c>
      <c r="AN202" s="79" t="b">
        <v>0</v>
      </c>
      <c r="AO202" s="85" t="s">
        <v>1719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1</v>
      </c>
      <c r="BG202" s="49">
        <v>3.8461538461538463</v>
      </c>
      <c r="BH202" s="48">
        <v>1</v>
      </c>
      <c r="BI202" s="49">
        <v>3.8461538461538463</v>
      </c>
      <c r="BJ202" s="48">
        <v>25</v>
      </c>
      <c r="BK202" s="49">
        <v>96.15384615384616</v>
      </c>
      <c r="BL202" s="48">
        <v>26</v>
      </c>
    </row>
    <row r="203" spans="1:64" ht="15">
      <c r="A203" s="64" t="s">
        <v>393</v>
      </c>
      <c r="B203" s="64" t="s">
        <v>393</v>
      </c>
      <c r="C203" s="65" t="s">
        <v>5495</v>
      </c>
      <c r="D203" s="66">
        <v>3</v>
      </c>
      <c r="E203" s="67" t="s">
        <v>132</v>
      </c>
      <c r="F203" s="68">
        <v>35</v>
      </c>
      <c r="G203" s="65"/>
      <c r="H203" s="69"/>
      <c r="I203" s="70"/>
      <c r="J203" s="70"/>
      <c r="K203" s="34" t="s">
        <v>65</v>
      </c>
      <c r="L203" s="77">
        <v>203</v>
      </c>
      <c r="M203" s="77"/>
      <c r="N203" s="72"/>
      <c r="O203" s="79" t="s">
        <v>176</v>
      </c>
      <c r="P203" s="81">
        <v>43462.140023148146</v>
      </c>
      <c r="Q203" s="79" t="s">
        <v>616</v>
      </c>
      <c r="R203" s="82" t="s">
        <v>723</v>
      </c>
      <c r="S203" s="79" t="s">
        <v>763</v>
      </c>
      <c r="T203" s="79"/>
      <c r="U203" s="79"/>
      <c r="V203" s="82" t="s">
        <v>1006</v>
      </c>
      <c r="W203" s="81">
        <v>43462.140023148146</v>
      </c>
      <c r="X203" s="82" t="s">
        <v>1334</v>
      </c>
      <c r="Y203" s="79"/>
      <c r="Z203" s="79"/>
      <c r="AA203" s="85" t="s">
        <v>1721</v>
      </c>
      <c r="AB203" s="79"/>
      <c r="AC203" s="79" t="b">
        <v>0</v>
      </c>
      <c r="AD203" s="79">
        <v>0</v>
      </c>
      <c r="AE203" s="85" t="s">
        <v>1953</v>
      </c>
      <c r="AF203" s="79" t="b">
        <v>0</v>
      </c>
      <c r="AG203" s="79" t="s">
        <v>1995</v>
      </c>
      <c r="AH203" s="79"/>
      <c r="AI203" s="85" t="s">
        <v>1953</v>
      </c>
      <c r="AJ203" s="79" t="b">
        <v>0</v>
      </c>
      <c r="AK203" s="79">
        <v>0</v>
      </c>
      <c r="AL203" s="85" t="s">
        <v>1953</v>
      </c>
      <c r="AM203" s="79" t="s">
        <v>2007</v>
      </c>
      <c r="AN203" s="79" t="b">
        <v>0</v>
      </c>
      <c r="AO203" s="85" t="s">
        <v>1721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4</v>
      </c>
      <c r="BC203" s="78" t="str">
        <f>REPLACE(INDEX(GroupVertices[Group],MATCH(Edges[[#This Row],[Vertex 2]],GroupVertices[Vertex],0)),1,1,"")</f>
        <v>4</v>
      </c>
      <c r="BD203" s="48">
        <v>0</v>
      </c>
      <c r="BE203" s="49">
        <v>0</v>
      </c>
      <c r="BF203" s="48">
        <v>0</v>
      </c>
      <c r="BG203" s="49">
        <v>0</v>
      </c>
      <c r="BH203" s="48">
        <v>0</v>
      </c>
      <c r="BI203" s="49">
        <v>0</v>
      </c>
      <c r="BJ203" s="48">
        <v>7</v>
      </c>
      <c r="BK203" s="49">
        <v>100</v>
      </c>
      <c r="BL203" s="48">
        <v>7</v>
      </c>
    </row>
    <row r="204" spans="1:64" ht="15">
      <c r="A204" s="64" t="s">
        <v>394</v>
      </c>
      <c r="B204" s="64" t="s">
        <v>394</v>
      </c>
      <c r="C204" s="65" t="s">
        <v>5495</v>
      </c>
      <c r="D204" s="66">
        <v>3</v>
      </c>
      <c r="E204" s="67" t="s">
        <v>132</v>
      </c>
      <c r="F204" s="68">
        <v>35</v>
      </c>
      <c r="G204" s="65"/>
      <c r="H204" s="69"/>
      <c r="I204" s="70"/>
      <c r="J204" s="70"/>
      <c r="K204" s="34" t="s">
        <v>65</v>
      </c>
      <c r="L204" s="77">
        <v>204</v>
      </c>
      <c r="M204" s="77"/>
      <c r="N204" s="72"/>
      <c r="O204" s="79" t="s">
        <v>176</v>
      </c>
      <c r="P204" s="81">
        <v>43463.59431712963</v>
      </c>
      <c r="Q204" s="79" t="s">
        <v>617</v>
      </c>
      <c r="R204" s="82" t="s">
        <v>724</v>
      </c>
      <c r="S204" s="79" t="s">
        <v>763</v>
      </c>
      <c r="T204" s="79"/>
      <c r="U204" s="79"/>
      <c r="V204" s="82" t="s">
        <v>1007</v>
      </c>
      <c r="W204" s="81">
        <v>43463.59431712963</v>
      </c>
      <c r="X204" s="82" t="s">
        <v>1335</v>
      </c>
      <c r="Y204" s="79"/>
      <c r="Z204" s="79"/>
      <c r="AA204" s="85" t="s">
        <v>1722</v>
      </c>
      <c r="AB204" s="79"/>
      <c r="AC204" s="79" t="b">
        <v>0</v>
      </c>
      <c r="AD204" s="79">
        <v>0</v>
      </c>
      <c r="AE204" s="85" t="s">
        <v>1953</v>
      </c>
      <c r="AF204" s="79" t="b">
        <v>0</v>
      </c>
      <c r="AG204" s="79" t="s">
        <v>1995</v>
      </c>
      <c r="AH204" s="79"/>
      <c r="AI204" s="85" t="s">
        <v>1953</v>
      </c>
      <c r="AJ204" s="79" t="b">
        <v>0</v>
      </c>
      <c r="AK204" s="79">
        <v>0</v>
      </c>
      <c r="AL204" s="85" t="s">
        <v>1953</v>
      </c>
      <c r="AM204" s="79" t="s">
        <v>2007</v>
      </c>
      <c r="AN204" s="79" t="b">
        <v>0</v>
      </c>
      <c r="AO204" s="85" t="s">
        <v>1722</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4</v>
      </c>
      <c r="BC204" s="78" t="str">
        <f>REPLACE(INDEX(GroupVertices[Group],MATCH(Edges[[#This Row],[Vertex 2]],GroupVertices[Vertex],0)),1,1,"")</f>
        <v>4</v>
      </c>
      <c r="BD204" s="48">
        <v>1</v>
      </c>
      <c r="BE204" s="49">
        <v>3.125</v>
      </c>
      <c r="BF204" s="48">
        <v>1</v>
      </c>
      <c r="BG204" s="49">
        <v>3.125</v>
      </c>
      <c r="BH204" s="48">
        <v>0</v>
      </c>
      <c r="BI204" s="49">
        <v>0</v>
      </c>
      <c r="BJ204" s="48">
        <v>30</v>
      </c>
      <c r="BK204" s="49">
        <v>93.75</v>
      </c>
      <c r="BL204" s="48">
        <v>32</v>
      </c>
    </row>
    <row r="205" spans="1:64" ht="15">
      <c r="A205" s="64" t="s">
        <v>395</v>
      </c>
      <c r="B205" s="64" t="s">
        <v>395</v>
      </c>
      <c r="C205" s="65" t="s">
        <v>5495</v>
      </c>
      <c r="D205" s="66">
        <v>3</v>
      </c>
      <c r="E205" s="67" t="s">
        <v>132</v>
      </c>
      <c r="F205" s="68">
        <v>35</v>
      </c>
      <c r="G205" s="65"/>
      <c r="H205" s="69"/>
      <c r="I205" s="70"/>
      <c r="J205" s="70"/>
      <c r="K205" s="34" t="s">
        <v>65</v>
      </c>
      <c r="L205" s="77">
        <v>205</v>
      </c>
      <c r="M205" s="77"/>
      <c r="N205" s="72"/>
      <c r="O205" s="79" t="s">
        <v>176</v>
      </c>
      <c r="P205" s="81">
        <v>43277.79325231481</v>
      </c>
      <c r="Q205" s="79" t="s">
        <v>618</v>
      </c>
      <c r="R205" s="82" t="s">
        <v>725</v>
      </c>
      <c r="S205" s="79" t="s">
        <v>763</v>
      </c>
      <c r="T205" s="79" t="s">
        <v>787</v>
      </c>
      <c r="U205" s="82" t="s">
        <v>813</v>
      </c>
      <c r="V205" s="82" t="s">
        <v>813</v>
      </c>
      <c r="W205" s="81">
        <v>43277.79325231481</v>
      </c>
      <c r="X205" s="82" t="s">
        <v>1336</v>
      </c>
      <c r="Y205" s="79"/>
      <c r="Z205" s="79"/>
      <c r="AA205" s="85" t="s">
        <v>1723</v>
      </c>
      <c r="AB205" s="79"/>
      <c r="AC205" s="79" t="b">
        <v>0</v>
      </c>
      <c r="AD205" s="79">
        <v>4</v>
      </c>
      <c r="AE205" s="85" t="s">
        <v>1953</v>
      </c>
      <c r="AF205" s="79" t="b">
        <v>0</v>
      </c>
      <c r="AG205" s="79" t="s">
        <v>1995</v>
      </c>
      <c r="AH205" s="79"/>
      <c r="AI205" s="85" t="s">
        <v>1953</v>
      </c>
      <c r="AJ205" s="79" t="b">
        <v>0</v>
      </c>
      <c r="AK205" s="79">
        <v>2</v>
      </c>
      <c r="AL205" s="85" t="s">
        <v>1953</v>
      </c>
      <c r="AM205" s="79" t="s">
        <v>2007</v>
      </c>
      <c r="AN205" s="79" t="b">
        <v>0</v>
      </c>
      <c r="AO205" s="85" t="s">
        <v>1723</v>
      </c>
      <c r="AP205" s="79" t="s">
        <v>2021</v>
      </c>
      <c r="AQ205" s="79">
        <v>0</v>
      </c>
      <c r="AR205" s="79">
        <v>0</v>
      </c>
      <c r="AS205" s="79"/>
      <c r="AT205" s="79"/>
      <c r="AU205" s="79"/>
      <c r="AV205" s="79"/>
      <c r="AW205" s="79"/>
      <c r="AX205" s="79"/>
      <c r="AY205" s="79"/>
      <c r="AZ205" s="79"/>
      <c r="BA205">
        <v>1</v>
      </c>
      <c r="BB205" s="78" t="str">
        <f>REPLACE(INDEX(GroupVertices[Group],MATCH(Edges[[#This Row],[Vertex 1]],GroupVertices[Vertex],0)),1,1,"")</f>
        <v>29</v>
      </c>
      <c r="BC205" s="78" t="str">
        <f>REPLACE(INDEX(GroupVertices[Group],MATCH(Edges[[#This Row],[Vertex 2]],GroupVertices[Vertex],0)),1,1,"")</f>
        <v>29</v>
      </c>
      <c r="BD205" s="48">
        <v>0</v>
      </c>
      <c r="BE205" s="49">
        <v>0</v>
      </c>
      <c r="BF205" s="48">
        <v>2</v>
      </c>
      <c r="BG205" s="49">
        <v>7.407407407407407</v>
      </c>
      <c r="BH205" s="48">
        <v>2</v>
      </c>
      <c r="BI205" s="49">
        <v>7.407407407407407</v>
      </c>
      <c r="BJ205" s="48">
        <v>25</v>
      </c>
      <c r="BK205" s="49">
        <v>92.5925925925926</v>
      </c>
      <c r="BL205" s="48">
        <v>27</v>
      </c>
    </row>
    <row r="206" spans="1:64" ht="15">
      <c r="A206" s="64" t="s">
        <v>396</v>
      </c>
      <c r="B206" s="64" t="s">
        <v>395</v>
      </c>
      <c r="C206" s="65" t="s">
        <v>5495</v>
      </c>
      <c r="D206" s="66">
        <v>3</v>
      </c>
      <c r="E206" s="67" t="s">
        <v>132</v>
      </c>
      <c r="F206" s="68">
        <v>35</v>
      </c>
      <c r="G206" s="65"/>
      <c r="H206" s="69"/>
      <c r="I206" s="70"/>
      <c r="J206" s="70"/>
      <c r="K206" s="34" t="s">
        <v>65</v>
      </c>
      <c r="L206" s="77">
        <v>206</v>
      </c>
      <c r="M206" s="77"/>
      <c r="N206" s="72"/>
      <c r="O206" s="79" t="s">
        <v>600</v>
      </c>
      <c r="P206" s="81">
        <v>43467.172418981485</v>
      </c>
      <c r="Q206" s="79" t="s">
        <v>619</v>
      </c>
      <c r="R206" s="79"/>
      <c r="S206" s="79"/>
      <c r="T206" s="79" t="s">
        <v>788</v>
      </c>
      <c r="U206" s="79"/>
      <c r="V206" s="82" t="s">
        <v>1008</v>
      </c>
      <c r="W206" s="81">
        <v>43467.172418981485</v>
      </c>
      <c r="X206" s="82" t="s">
        <v>1337</v>
      </c>
      <c r="Y206" s="79"/>
      <c r="Z206" s="79"/>
      <c r="AA206" s="85" t="s">
        <v>1724</v>
      </c>
      <c r="AB206" s="79"/>
      <c r="AC206" s="79" t="b">
        <v>0</v>
      </c>
      <c r="AD206" s="79">
        <v>0</v>
      </c>
      <c r="AE206" s="85" t="s">
        <v>1953</v>
      </c>
      <c r="AF206" s="79" t="b">
        <v>0</v>
      </c>
      <c r="AG206" s="79" t="s">
        <v>1995</v>
      </c>
      <c r="AH206" s="79"/>
      <c r="AI206" s="85" t="s">
        <v>1953</v>
      </c>
      <c r="AJ206" s="79" t="b">
        <v>0</v>
      </c>
      <c r="AK206" s="79">
        <v>2</v>
      </c>
      <c r="AL206" s="85" t="s">
        <v>1723</v>
      </c>
      <c r="AM206" s="79" t="s">
        <v>2010</v>
      </c>
      <c r="AN206" s="79" t="b">
        <v>0</v>
      </c>
      <c r="AO206" s="85" t="s">
        <v>1723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29</v>
      </c>
      <c r="BC206" s="78" t="str">
        <f>REPLACE(INDEX(GroupVertices[Group],MATCH(Edges[[#This Row],[Vertex 2]],GroupVertices[Vertex],0)),1,1,"")</f>
        <v>29</v>
      </c>
      <c r="BD206" s="48">
        <v>0</v>
      </c>
      <c r="BE206" s="49">
        <v>0</v>
      </c>
      <c r="BF206" s="48">
        <v>1</v>
      </c>
      <c r="BG206" s="49">
        <v>5.2631578947368425</v>
      </c>
      <c r="BH206" s="48">
        <v>1</v>
      </c>
      <c r="BI206" s="49">
        <v>5.2631578947368425</v>
      </c>
      <c r="BJ206" s="48">
        <v>18</v>
      </c>
      <c r="BK206" s="49">
        <v>94.73684210526316</v>
      </c>
      <c r="BL206" s="48">
        <v>19</v>
      </c>
    </row>
    <row r="207" spans="1:64" ht="15">
      <c r="A207" s="64" t="s">
        <v>397</v>
      </c>
      <c r="B207" s="64" t="s">
        <v>544</v>
      </c>
      <c r="C207" s="65" t="s">
        <v>5495</v>
      </c>
      <c r="D207" s="66">
        <v>3</v>
      </c>
      <c r="E207" s="67" t="s">
        <v>132</v>
      </c>
      <c r="F207" s="68">
        <v>35</v>
      </c>
      <c r="G207" s="65"/>
      <c r="H207" s="69"/>
      <c r="I207" s="70"/>
      <c r="J207" s="70"/>
      <c r="K207" s="34" t="s">
        <v>65</v>
      </c>
      <c r="L207" s="77">
        <v>207</v>
      </c>
      <c r="M207" s="77"/>
      <c r="N207" s="72"/>
      <c r="O207" s="79" t="s">
        <v>600</v>
      </c>
      <c r="P207" s="81">
        <v>43467.9459375</v>
      </c>
      <c r="Q207" s="79" t="s">
        <v>602</v>
      </c>
      <c r="R207" s="79"/>
      <c r="S207" s="79"/>
      <c r="T207" s="79" t="s">
        <v>785</v>
      </c>
      <c r="U207" s="79"/>
      <c r="V207" s="82" t="s">
        <v>1009</v>
      </c>
      <c r="W207" s="81">
        <v>43467.9459375</v>
      </c>
      <c r="X207" s="82" t="s">
        <v>1338</v>
      </c>
      <c r="Y207" s="79"/>
      <c r="Z207" s="79"/>
      <c r="AA207" s="85" t="s">
        <v>1725</v>
      </c>
      <c r="AB207" s="79"/>
      <c r="AC207" s="79" t="b">
        <v>0</v>
      </c>
      <c r="AD207" s="79">
        <v>0</v>
      </c>
      <c r="AE207" s="85" t="s">
        <v>1953</v>
      </c>
      <c r="AF207" s="79" t="b">
        <v>0</v>
      </c>
      <c r="AG207" s="79" t="s">
        <v>1995</v>
      </c>
      <c r="AH207" s="79"/>
      <c r="AI207" s="85" t="s">
        <v>1953</v>
      </c>
      <c r="AJ207" s="79" t="b">
        <v>0</v>
      </c>
      <c r="AK207" s="79">
        <v>112</v>
      </c>
      <c r="AL207" s="85" t="s">
        <v>1836</v>
      </c>
      <c r="AM207" s="79" t="s">
        <v>2010</v>
      </c>
      <c r="AN207" s="79" t="b">
        <v>0</v>
      </c>
      <c r="AO207" s="85" t="s">
        <v>1836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397</v>
      </c>
      <c r="B208" s="64" t="s">
        <v>545</v>
      </c>
      <c r="C208" s="65" t="s">
        <v>5495</v>
      </c>
      <c r="D208" s="66">
        <v>3</v>
      </c>
      <c r="E208" s="67" t="s">
        <v>132</v>
      </c>
      <c r="F208" s="68">
        <v>35</v>
      </c>
      <c r="G208" s="65"/>
      <c r="H208" s="69"/>
      <c r="I208" s="70"/>
      <c r="J208" s="70"/>
      <c r="K208" s="34" t="s">
        <v>65</v>
      </c>
      <c r="L208" s="77">
        <v>208</v>
      </c>
      <c r="M208" s="77"/>
      <c r="N208" s="72"/>
      <c r="O208" s="79" t="s">
        <v>600</v>
      </c>
      <c r="P208" s="81">
        <v>43467.9459375</v>
      </c>
      <c r="Q208" s="79" t="s">
        <v>602</v>
      </c>
      <c r="R208" s="79"/>
      <c r="S208" s="79"/>
      <c r="T208" s="79" t="s">
        <v>785</v>
      </c>
      <c r="U208" s="79"/>
      <c r="V208" s="82" t="s">
        <v>1009</v>
      </c>
      <c r="W208" s="81">
        <v>43467.9459375</v>
      </c>
      <c r="X208" s="82" t="s">
        <v>1338</v>
      </c>
      <c r="Y208" s="79"/>
      <c r="Z208" s="79"/>
      <c r="AA208" s="85" t="s">
        <v>1725</v>
      </c>
      <c r="AB208" s="79"/>
      <c r="AC208" s="79" t="b">
        <v>0</v>
      </c>
      <c r="AD208" s="79">
        <v>0</v>
      </c>
      <c r="AE208" s="85" t="s">
        <v>1953</v>
      </c>
      <c r="AF208" s="79" t="b">
        <v>0</v>
      </c>
      <c r="AG208" s="79" t="s">
        <v>1995</v>
      </c>
      <c r="AH208" s="79"/>
      <c r="AI208" s="85" t="s">
        <v>1953</v>
      </c>
      <c r="AJ208" s="79" t="b">
        <v>0</v>
      </c>
      <c r="AK208" s="79">
        <v>112</v>
      </c>
      <c r="AL208" s="85" t="s">
        <v>1836</v>
      </c>
      <c r="AM208" s="79" t="s">
        <v>2010</v>
      </c>
      <c r="AN208" s="79" t="b">
        <v>0</v>
      </c>
      <c r="AO208" s="85" t="s">
        <v>1836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397</v>
      </c>
      <c r="B209" s="64" t="s">
        <v>457</v>
      </c>
      <c r="C209" s="65" t="s">
        <v>5495</v>
      </c>
      <c r="D209" s="66">
        <v>3</v>
      </c>
      <c r="E209" s="67" t="s">
        <v>132</v>
      </c>
      <c r="F209" s="68">
        <v>35</v>
      </c>
      <c r="G209" s="65"/>
      <c r="H209" s="69"/>
      <c r="I209" s="70"/>
      <c r="J209" s="70"/>
      <c r="K209" s="34" t="s">
        <v>65</v>
      </c>
      <c r="L209" s="77">
        <v>209</v>
      </c>
      <c r="M209" s="77"/>
      <c r="N209" s="72"/>
      <c r="O209" s="79" t="s">
        <v>600</v>
      </c>
      <c r="P209" s="81">
        <v>43467.9459375</v>
      </c>
      <c r="Q209" s="79" t="s">
        <v>602</v>
      </c>
      <c r="R209" s="79"/>
      <c r="S209" s="79"/>
      <c r="T209" s="79" t="s">
        <v>785</v>
      </c>
      <c r="U209" s="79"/>
      <c r="V209" s="82" t="s">
        <v>1009</v>
      </c>
      <c r="W209" s="81">
        <v>43467.9459375</v>
      </c>
      <c r="X209" s="82" t="s">
        <v>1338</v>
      </c>
      <c r="Y209" s="79"/>
      <c r="Z209" s="79"/>
      <c r="AA209" s="85" t="s">
        <v>1725</v>
      </c>
      <c r="AB209" s="79"/>
      <c r="AC209" s="79" t="b">
        <v>0</v>
      </c>
      <c r="AD209" s="79">
        <v>0</v>
      </c>
      <c r="AE209" s="85" t="s">
        <v>1953</v>
      </c>
      <c r="AF209" s="79" t="b">
        <v>0</v>
      </c>
      <c r="AG209" s="79" t="s">
        <v>1995</v>
      </c>
      <c r="AH209" s="79"/>
      <c r="AI209" s="85" t="s">
        <v>1953</v>
      </c>
      <c r="AJ209" s="79" t="b">
        <v>0</v>
      </c>
      <c r="AK209" s="79">
        <v>112</v>
      </c>
      <c r="AL209" s="85" t="s">
        <v>1836</v>
      </c>
      <c r="AM209" s="79" t="s">
        <v>2010</v>
      </c>
      <c r="AN209" s="79" t="b">
        <v>0</v>
      </c>
      <c r="AO209" s="85" t="s">
        <v>1836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397</v>
      </c>
      <c r="B210" s="64" t="s">
        <v>486</v>
      </c>
      <c r="C210" s="65" t="s">
        <v>5495</v>
      </c>
      <c r="D210" s="66">
        <v>3</v>
      </c>
      <c r="E210" s="67" t="s">
        <v>132</v>
      </c>
      <c r="F210" s="68">
        <v>35</v>
      </c>
      <c r="G210" s="65"/>
      <c r="H210" s="69"/>
      <c r="I210" s="70"/>
      <c r="J210" s="70"/>
      <c r="K210" s="34" t="s">
        <v>65</v>
      </c>
      <c r="L210" s="77">
        <v>210</v>
      </c>
      <c r="M210" s="77"/>
      <c r="N210" s="72"/>
      <c r="O210" s="79" t="s">
        <v>600</v>
      </c>
      <c r="P210" s="81">
        <v>43467.9459375</v>
      </c>
      <c r="Q210" s="79" t="s">
        <v>602</v>
      </c>
      <c r="R210" s="79"/>
      <c r="S210" s="79"/>
      <c r="T210" s="79" t="s">
        <v>785</v>
      </c>
      <c r="U210" s="79"/>
      <c r="V210" s="82" t="s">
        <v>1009</v>
      </c>
      <c r="W210" s="81">
        <v>43467.9459375</v>
      </c>
      <c r="X210" s="82" t="s">
        <v>1338</v>
      </c>
      <c r="Y210" s="79"/>
      <c r="Z210" s="79"/>
      <c r="AA210" s="85" t="s">
        <v>1725</v>
      </c>
      <c r="AB210" s="79"/>
      <c r="AC210" s="79" t="b">
        <v>0</v>
      </c>
      <c r="AD210" s="79">
        <v>0</v>
      </c>
      <c r="AE210" s="85" t="s">
        <v>1953</v>
      </c>
      <c r="AF210" s="79" t="b">
        <v>0</v>
      </c>
      <c r="AG210" s="79" t="s">
        <v>1995</v>
      </c>
      <c r="AH210" s="79"/>
      <c r="AI210" s="85" t="s">
        <v>1953</v>
      </c>
      <c r="AJ210" s="79" t="b">
        <v>0</v>
      </c>
      <c r="AK210" s="79">
        <v>112</v>
      </c>
      <c r="AL210" s="85" t="s">
        <v>1836</v>
      </c>
      <c r="AM210" s="79" t="s">
        <v>2010</v>
      </c>
      <c r="AN210" s="79" t="b">
        <v>0</v>
      </c>
      <c r="AO210" s="85" t="s">
        <v>1836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v>0</v>
      </c>
      <c r="BE210" s="49">
        <v>0</v>
      </c>
      <c r="BF210" s="48">
        <v>0</v>
      </c>
      <c r="BG210" s="49">
        <v>0</v>
      </c>
      <c r="BH210" s="48">
        <v>0</v>
      </c>
      <c r="BI210" s="49">
        <v>0</v>
      </c>
      <c r="BJ210" s="48">
        <v>19</v>
      </c>
      <c r="BK210" s="49">
        <v>100</v>
      </c>
      <c r="BL210" s="48">
        <v>19</v>
      </c>
    </row>
    <row r="211" spans="1:64" ht="15">
      <c r="A211" s="64" t="s">
        <v>398</v>
      </c>
      <c r="B211" s="64" t="s">
        <v>557</v>
      </c>
      <c r="C211" s="65" t="s">
        <v>5495</v>
      </c>
      <c r="D211" s="66">
        <v>3</v>
      </c>
      <c r="E211" s="67" t="s">
        <v>132</v>
      </c>
      <c r="F211" s="68">
        <v>35</v>
      </c>
      <c r="G211" s="65"/>
      <c r="H211" s="69"/>
      <c r="I211" s="70"/>
      <c r="J211" s="70"/>
      <c r="K211" s="34" t="s">
        <v>65</v>
      </c>
      <c r="L211" s="77">
        <v>211</v>
      </c>
      <c r="M211" s="77"/>
      <c r="N211" s="72"/>
      <c r="O211" s="79" t="s">
        <v>600</v>
      </c>
      <c r="P211" s="81">
        <v>43468.7112037037</v>
      </c>
      <c r="Q211" s="79" t="s">
        <v>620</v>
      </c>
      <c r="R211" s="79"/>
      <c r="S211" s="79"/>
      <c r="T211" s="79" t="s">
        <v>789</v>
      </c>
      <c r="U211" s="79"/>
      <c r="V211" s="82" t="s">
        <v>1010</v>
      </c>
      <c r="W211" s="81">
        <v>43468.7112037037</v>
      </c>
      <c r="X211" s="82" t="s">
        <v>1339</v>
      </c>
      <c r="Y211" s="79"/>
      <c r="Z211" s="79"/>
      <c r="AA211" s="85" t="s">
        <v>1726</v>
      </c>
      <c r="AB211" s="79"/>
      <c r="AC211" s="79" t="b">
        <v>0</v>
      </c>
      <c r="AD211" s="79">
        <v>0</v>
      </c>
      <c r="AE211" s="85" t="s">
        <v>1953</v>
      </c>
      <c r="AF211" s="79" t="b">
        <v>1</v>
      </c>
      <c r="AG211" s="79" t="s">
        <v>1995</v>
      </c>
      <c r="AH211" s="79"/>
      <c r="AI211" s="85" t="s">
        <v>2002</v>
      </c>
      <c r="AJ211" s="79" t="b">
        <v>0</v>
      </c>
      <c r="AK211" s="79">
        <v>1</v>
      </c>
      <c r="AL211" s="85" t="s">
        <v>1742</v>
      </c>
      <c r="AM211" s="79" t="s">
        <v>2008</v>
      </c>
      <c r="AN211" s="79" t="b">
        <v>0</v>
      </c>
      <c r="AO211" s="85" t="s">
        <v>1742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6</v>
      </c>
      <c r="BC211" s="78" t="str">
        <f>REPLACE(INDEX(GroupVertices[Group],MATCH(Edges[[#This Row],[Vertex 2]],GroupVertices[Vertex],0)),1,1,"")</f>
        <v>6</v>
      </c>
      <c r="BD211" s="48"/>
      <c r="BE211" s="49"/>
      <c r="BF211" s="48"/>
      <c r="BG211" s="49"/>
      <c r="BH211" s="48"/>
      <c r="BI211" s="49"/>
      <c r="BJ211" s="48"/>
      <c r="BK211" s="49"/>
      <c r="BL211" s="48"/>
    </row>
    <row r="212" spans="1:64" ht="15">
      <c r="A212" s="64" t="s">
        <v>398</v>
      </c>
      <c r="B212" s="64" t="s">
        <v>558</v>
      </c>
      <c r="C212" s="65" t="s">
        <v>5495</v>
      </c>
      <c r="D212" s="66">
        <v>3</v>
      </c>
      <c r="E212" s="67" t="s">
        <v>132</v>
      </c>
      <c r="F212" s="68">
        <v>35</v>
      </c>
      <c r="G212" s="65"/>
      <c r="H212" s="69"/>
      <c r="I212" s="70"/>
      <c r="J212" s="70"/>
      <c r="K212" s="34" t="s">
        <v>65</v>
      </c>
      <c r="L212" s="77">
        <v>212</v>
      </c>
      <c r="M212" s="77"/>
      <c r="N212" s="72"/>
      <c r="O212" s="79" t="s">
        <v>600</v>
      </c>
      <c r="P212" s="81">
        <v>43468.7112037037</v>
      </c>
      <c r="Q212" s="79" t="s">
        <v>620</v>
      </c>
      <c r="R212" s="79"/>
      <c r="S212" s="79"/>
      <c r="T212" s="79" t="s">
        <v>789</v>
      </c>
      <c r="U212" s="79"/>
      <c r="V212" s="82" t="s">
        <v>1010</v>
      </c>
      <c r="W212" s="81">
        <v>43468.7112037037</v>
      </c>
      <c r="X212" s="82" t="s">
        <v>1339</v>
      </c>
      <c r="Y212" s="79"/>
      <c r="Z212" s="79"/>
      <c r="AA212" s="85" t="s">
        <v>1726</v>
      </c>
      <c r="AB212" s="79"/>
      <c r="AC212" s="79" t="b">
        <v>0</v>
      </c>
      <c r="AD212" s="79">
        <v>0</v>
      </c>
      <c r="AE212" s="85" t="s">
        <v>1953</v>
      </c>
      <c r="AF212" s="79" t="b">
        <v>1</v>
      </c>
      <c r="AG212" s="79" t="s">
        <v>1995</v>
      </c>
      <c r="AH212" s="79"/>
      <c r="AI212" s="85" t="s">
        <v>2002</v>
      </c>
      <c r="AJ212" s="79" t="b">
        <v>0</v>
      </c>
      <c r="AK212" s="79">
        <v>1</v>
      </c>
      <c r="AL212" s="85" t="s">
        <v>1742</v>
      </c>
      <c r="AM212" s="79" t="s">
        <v>2008</v>
      </c>
      <c r="AN212" s="79" t="b">
        <v>0</v>
      </c>
      <c r="AO212" s="85" t="s">
        <v>1742</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6</v>
      </c>
      <c r="BC212" s="78" t="str">
        <f>REPLACE(INDEX(GroupVertices[Group],MATCH(Edges[[#This Row],[Vertex 2]],GroupVertices[Vertex],0)),1,1,"")</f>
        <v>6</v>
      </c>
      <c r="BD212" s="48"/>
      <c r="BE212" s="49"/>
      <c r="BF212" s="48"/>
      <c r="BG212" s="49"/>
      <c r="BH212" s="48"/>
      <c r="BI212" s="49"/>
      <c r="BJ212" s="48"/>
      <c r="BK212" s="49"/>
      <c r="BL212" s="48"/>
    </row>
    <row r="213" spans="1:64" ht="15">
      <c r="A213" s="64" t="s">
        <v>398</v>
      </c>
      <c r="B213" s="64" t="s">
        <v>410</v>
      </c>
      <c r="C213" s="65" t="s">
        <v>5495</v>
      </c>
      <c r="D213" s="66">
        <v>3</v>
      </c>
      <c r="E213" s="67" t="s">
        <v>132</v>
      </c>
      <c r="F213" s="68">
        <v>35</v>
      </c>
      <c r="G213" s="65"/>
      <c r="H213" s="69"/>
      <c r="I213" s="70"/>
      <c r="J213" s="70"/>
      <c r="K213" s="34" t="s">
        <v>65</v>
      </c>
      <c r="L213" s="77">
        <v>213</v>
      </c>
      <c r="M213" s="77"/>
      <c r="N213" s="72"/>
      <c r="O213" s="79" t="s">
        <v>600</v>
      </c>
      <c r="P213" s="81">
        <v>43468.7112037037</v>
      </c>
      <c r="Q213" s="79" t="s">
        <v>620</v>
      </c>
      <c r="R213" s="79"/>
      <c r="S213" s="79"/>
      <c r="T213" s="79" t="s">
        <v>789</v>
      </c>
      <c r="U213" s="79"/>
      <c r="V213" s="82" t="s">
        <v>1010</v>
      </c>
      <c r="W213" s="81">
        <v>43468.7112037037</v>
      </c>
      <c r="X213" s="82" t="s">
        <v>1339</v>
      </c>
      <c r="Y213" s="79"/>
      <c r="Z213" s="79"/>
      <c r="AA213" s="85" t="s">
        <v>1726</v>
      </c>
      <c r="AB213" s="79"/>
      <c r="AC213" s="79" t="b">
        <v>0</v>
      </c>
      <c r="AD213" s="79">
        <v>0</v>
      </c>
      <c r="AE213" s="85" t="s">
        <v>1953</v>
      </c>
      <c r="AF213" s="79" t="b">
        <v>1</v>
      </c>
      <c r="AG213" s="79" t="s">
        <v>1995</v>
      </c>
      <c r="AH213" s="79"/>
      <c r="AI213" s="85" t="s">
        <v>2002</v>
      </c>
      <c r="AJ213" s="79" t="b">
        <v>0</v>
      </c>
      <c r="AK213" s="79">
        <v>1</v>
      </c>
      <c r="AL213" s="85" t="s">
        <v>1742</v>
      </c>
      <c r="AM213" s="79" t="s">
        <v>2008</v>
      </c>
      <c r="AN213" s="79" t="b">
        <v>0</v>
      </c>
      <c r="AO213" s="85" t="s">
        <v>1742</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6</v>
      </c>
      <c r="BC213" s="78" t="str">
        <f>REPLACE(INDEX(GroupVertices[Group],MATCH(Edges[[#This Row],[Vertex 2]],GroupVertices[Vertex],0)),1,1,"")</f>
        <v>6</v>
      </c>
      <c r="BD213" s="48">
        <v>1</v>
      </c>
      <c r="BE213" s="49">
        <v>5.555555555555555</v>
      </c>
      <c r="BF213" s="48">
        <v>0</v>
      </c>
      <c r="BG213" s="49">
        <v>0</v>
      </c>
      <c r="BH213" s="48">
        <v>0</v>
      </c>
      <c r="BI213" s="49">
        <v>0</v>
      </c>
      <c r="BJ213" s="48">
        <v>17</v>
      </c>
      <c r="BK213" s="49">
        <v>94.44444444444444</v>
      </c>
      <c r="BL213" s="48">
        <v>18</v>
      </c>
    </row>
    <row r="214" spans="1:64" ht="15">
      <c r="A214" s="64" t="s">
        <v>399</v>
      </c>
      <c r="B214" s="64" t="s">
        <v>559</v>
      </c>
      <c r="C214" s="65" t="s">
        <v>5495</v>
      </c>
      <c r="D214" s="66">
        <v>3</v>
      </c>
      <c r="E214" s="67" t="s">
        <v>132</v>
      </c>
      <c r="F214" s="68">
        <v>35</v>
      </c>
      <c r="G214" s="65"/>
      <c r="H214" s="69"/>
      <c r="I214" s="70"/>
      <c r="J214" s="70"/>
      <c r="K214" s="34" t="s">
        <v>65</v>
      </c>
      <c r="L214" s="77">
        <v>214</v>
      </c>
      <c r="M214" s="77"/>
      <c r="N214" s="72"/>
      <c r="O214" s="79" t="s">
        <v>600</v>
      </c>
      <c r="P214" s="81">
        <v>43469.06291666667</v>
      </c>
      <c r="Q214" s="79" t="s">
        <v>621</v>
      </c>
      <c r="R214" s="79" t="s">
        <v>726</v>
      </c>
      <c r="S214" s="79" t="s">
        <v>765</v>
      </c>
      <c r="T214" s="79"/>
      <c r="U214" s="82" t="s">
        <v>814</v>
      </c>
      <c r="V214" s="82" t="s">
        <v>814</v>
      </c>
      <c r="W214" s="81">
        <v>43469.06291666667</v>
      </c>
      <c r="X214" s="82" t="s">
        <v>1340</v>
      </c>
      <c r="Y214" s="79"/>
      <c r="Z214" s="79"/>
      <c r="AA214" s="85" t="s">
        <v>1727</v>
      </c>
      <c r="AB214" s="85" t="s">
        <v>1932</v>
      </c>
      <c r="AC214" s="79" t="b">
        <v>0</v>
      </c>
      <c r="AD214" s="79">
        <v>0</v>
      </c>
      <c r="AE214" s="85" t="s">
        <v>1961</v>
      </c>
      <c r="AF214" s="79" t="b">
        <v>0</v>
      </c>
      <c r="AG214" s="79" t="s">
        <v>1995</v>
      </c>
      <c r="AH214" s="79"/>
      <c r="AI214" s="85" t="s">
        <v>1953</v>
      </c>
      <c r="AJ214" s="79" t="b">
        <v>0</v>
      </c>
      <c r="AK214" s="79">
        <v>0</v>
      </c>
      <c r="AL214" s="85" t="s">
        <v>1953</v>
      </c>
      <c r="AM214" s="79" t="s">
        <v>2007</v>
      </c>
      <c r="AN214" s="79" t="b">
        <v>0</v>
      </c>
      <c r="AO214" s="85" t="s">
        <v>1932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13</v>
      </c>
      <c r="BC214" s="78" t="str">
        <f>REPLACE(INDEX(GroupVertices[Group],MATCH(Edges[[#This Row],[Vertex 2]],GroupVertices[Vertex],0)),1,1,"")</f>
        <v>13</v>
      </c>
      <c r="BD214" s="48"/>
      <c r="BE214" s="49"/>
      <c r="BF214" s="48"/>
      <c r="BG214" s="49"/>
      <c r="BH214" s="48"/>
      <c r="BI214" s="49"/>
      <c r="BJ214" s="48"/>
      <c r="BK214" s="49"/>
      <c r="BL214" s="48"/>
    </row>
    <row r="215" spans="1:64" ht="15">
      <c r="A215" s="64" t="s">
        <v>399</v>
      </c>
      <c r="B215" s="64" t="s">
        <v>560</v>
      </c>
      <c r="C215" s="65" t="s">
        <v>5495</v>
      </c>
      <c r="D215" s="66">
        <v>3</v>
      </c>
      <c r="E215" s="67" t="s">
        <v>132</v>
      </c>
      <c r="F215" s="68">
        <v>35</v>
      </c>
      <c r="G215" s="65"/>
      <c r="H215" s="69"/>
      <c r="I215" s="70"/>
      <c r="J215" s="70"/>
      <c r="K215" s="34" t="s">
        <v>65</v>
      </c>
      <c r="L215" s="77">
        <v>215</v>
      </c>
      <c r="M215" s="77"/>
      <c r="N215" s="72"/>
      <c r="O215" s="79" t="s">
        <v>600</v>
      </c>
      <c r="P215" s="81">
        <v>43469.06291666667</v>
      </c>
      <c r="Q215" s="79" t="s">
        <v>621</v>
      </c>
      <c r="R215" s="79" t="s">
        <v>726</v>
      </c>
      <c r="S215" s="79" t="s">
        <v>765</v>
      </c>
      <c r="T215" s="79"/>
      <c r="U215" s="82" t="s">
        <v>814</v>
      </c>
      <c r="V215" s="82" t="s">
        <v>814</v>
      </c>
      <c r="W215" s="81">
        <v>43469.06291666667</v>
      </c>
      <c r="X215" s="82" t="s">
        <v>1340</v>
      </c>
      <c r="Y215" s="79"/>
      <c r="Z215" s="79"/>
      <c r="AA215" s="85" t="s">
        <v>1727</v>
      </c>
      <c r="AB215" s="85" t="s">
        <v>1932</v>
      </c>
      <c r="AC215" s="79" t="b">
        <v>0</v>
      </c>
      <c r="AD215" s="79">
        <v>0</v>
      </c>
      <c r="AE215" s="85" t="s">
        <v>1961</v>
      </c>
      <c r="AF215" s="79" t="b">
        <v>0</v>
      </c>
      <c r="AG215" s="79" t="s">
        <v>1995</v>
      </c>
      <c r="AH215" s="79"/>
      <c r="AI215" s="85" t="s">
        <v>1953</v>
      </c>
      <c r="AJ215" s="79" t="b">
        <v>0</v>
      </c>
      <c r="AK215" s="79">
        <v>0</v>
      </c>
      <c r="AL215" s="85" t="s">
        <v>1953</v>
      </c>
      <c r="AM215" s="79" t="s">
        <v>2007</v>
      </c>
      <c r="AN215" s="79" t="b">
        <v>0</v>
      </c>
      <c r="AO215" s="85" t="s">
        <v>1932</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13</v>
      </c>
      <c r="BC215" s="78" t="str">
        <f>REPLACE(INDEX(GroupVertices[Group],MATCH(Edges[[#This Row],[Vertex 2]],GroupVertices[Vertex],0)),1,1,"")</f>
        <v>13</v>
      </c>
      <c r="BD215" s="48"/>
      <c r="BE215" s="49"/>
      <c r="BF215" s="48"/>
      <c r="BG215" s="49"/>
      <c r="BH215" s="48"/>
      <c r="BI215" s="49"/>
      <c r="BJ215" s="48"/>
      <c r="BK215" s="49"/>
      <c r="BL215" s="48"/>
    </row>
    <row r="216" spans="1:64" ht="15">
      <c r="A216" s="64" t="s">
        <v>399</v>
      </c>
      <c r="B216" s="64" t="s">
        <v>561</v>
      </c>
      <c r="C216" s="65" t="s">
        <v>5495</v>
      </c>
      <c r="D216" s="66">
        <v>3</v>
      </c>
      <c r="E216" s="67" t="s">
        <v>132</v>
      </c>
      <c r="F216" s="68">
        <v>35</v>
      </c>
      <c r="G216" s="65"/>
      <c r="H216" s="69"/>
      <c r="I216" s="70"/>
      <c r="J216" s="70"/>
      <c r="K216" s="34" t="s">
        <v>65</v>
      </c>
      <c r="L216" s="77">
        <v>216</v>
      </c>
      <c r="M216" s="77"/>
      <c r="N216" s="72"/>
      <c r="O216" s="79" t="s">
        <v>600</v>
      </c>
      <c r="P216" s="81">
        <v>43469.06291666667</v>
      </c>
      <c r="Q216" s="79" t="s">
        <v>621</v>
      </c>
      <c r="R216" s="79" t="s">
        <v>726</v>
      </c>
      <c r="S216" s="79" t="s">
        <v>765</v>
      </c>
      <c r="T216" s="79"/>
      <c r="U216" s="82" t="s">
        <v>814</v>
      </c>
      <c r="V216" s="82" t="s">
        <v>814</v>
      </c>
      <c r="W216" s="81">
        <v>43469.06291666667</v>
      </c>
      <c r="X216" s="82" t="s">
        <v>1340</v>
      </c>
      <c r="Y216" s="79"/>
      <c r="Z216" s="79"/>
      <c r="AA216" s="85" t="s">
        <v>1727</v>
      </c>
      <c r="AB216" s="85" t="s">
        <v>1932</v>
      </c>
      <c r="AC216" s="79" t="b">
        <v>0</v>
      </c>
      <c r="AD216" s="79">
        <v>0</v>
      </c>
      <c r="AE216" s="85" t="s">
        <v>1961</v>
      </c>
      <c r="AF216" s="79" t="b">
        <v>0</v>
      </c>
      <c r="AG216" s="79" t="s">
        <v>1995</v>
      </c>
      <c r="AH216" s="79"/>
      <c r="AI216" s="85" t="s">
        <v>1953</v>
      </c>
      <c r="AJ216" s="79" t="b">
        <v>0</v>
      </c>
      <c r="AK216" s="79">
        <v>0</v>
      </c>
      <c r="AL216" s="85" t="s">
        <v>1953</v>
      </c>
      <c r="AM216" s="79" t="s">
        <v>2007</v>
      </c>
      <c r="AN216" s="79" t="b">
        <v>0</v>
      </c>
      <c r="AO216" s="85" t="s">
        <v>1932</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13</v>
      </c>
      <c r="BC216" s="78" t="str">
        <f>REPLACE(INDEX(GroupVertices[Group],MATCH(Edges[[#This Row],[Vertex 2]],GroupVertices[Vertex],0)),1,1,"")</f>
        <v>13</v>
      </c>
      <c r="BD216" s="48"/>
      <c r="BE216" s="49"/>
      <c r="BF216" s="48"/>
      <c r="BG216" s="49"/>
      <c r="BH216" s="48"/>
      <c r="BI216" s="49"/>
      <c r="BJ216" s="48"/>
      <c r="BK216" s="49"/>
      <c r="BL216" s="48"/>
    </row>
    <row r="217" spans="1:64" ht="15">
      <c r="A217" s="64" t="s">
        <v>399</v>
      </c>
      <c r="B217" s="64" t="s">
        <v>562</v>
      </c>
      <c r="C217" s="65" t="s">
        <v>5495</v>
      </c>
      <c r="D217" s="66">
        <v>3</v>
      </c>
      <c r="E217" s="67" t="s">
        <v>132</v>
      </c>
      <c r="F217" s="68">
        <v>35</v>
      </c>
      <c r="G217" s="65"/>
      <c r="H217" s="69"/>
      <c r="I217" s="70"/>
      <c r="J217" s="70"/>
      <c r="K217" s="34" t="s">
        <v>65</v>
      </c>
      <c r="L217" s="77">
        <v>217</v>
      </c>
      <c r="M217" s="77"/>
      <c r="N217" s="72"/>
      <c r="O217" s="79" t="s">
        <v>601</v>
      </c>
      <c r="P217" s="81">
        <v>43469.06291666667</v>
      </c>
      <c r="Q217" s="79" t="s">
        <v>621</v>
      </c>
      <c r="R217" s="79" t="s">
        <v>726</v>
      </c>
      <c r="S217" s="79" t="s">
        <v>765</v>
      </c>
      <c r="T217" s="79"/>
      <c r="U217" s="82" t="s">
        <v>814</v>
      </c>
      <c r="V217" s="82" t="s">
        <v>814</v>
      </c>
      <c r="W217" s="81">
        <v>43469.06291666667</v>
      </c>
      <c r="X217" s="82" t="s">
        <v>1340</v>
      </c>
      <c r="Y217" s="79"/>
      <c r="Z217" s="79"/>
      <c r="AA217" s="85" t="s">
        <v>1727</v>
      </c>
      <c r="AB217" s="85" t="s">
        <v>1932</v>
      </c>
      <c r="AC217" s="79" t="b">
        <v>0</v>
      </c>
      <c r="AD217" s="79">
        <v>0</v>
      </c>
      <c r="AE217" s="85" t="s">
        <v>1961</v>
      </c>
      <c r="AF217" s="79" t="b">
        <v>0</v>
      </c>
      <c r="AG217" s="79" t="s">
        <v>1995</v>
      </c>
      <c r="AH217" s="79"/>
      <c r="AI217" s="85" t="s">
        <v>1953</v>
      </c>
      <c r="AJ217" s="79" t="b">
        <v>0</v>
      </c>
      <c r="AK217" s="79">
        <v>0</v>
      </c>
      <c r="AL217" s="85" t="s">
        <v>1953</v>
      </c>
      <c r="AM217" s="79" t="s">
        <v>2007</v>
      </c>
      <c r="AN217" s="79" t="b">
        <v>0</v>
      </c>
      <c r="AO217" s="85" t="s">
        <v>1932</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13</v>
      </c>
      <c r="BC217" s="78" t="str">
        <f>REPLACE(INDEX(GroupVertices[Group],MATCH(Edges[[#This Row],[Vertex 2]],GroupVertices[Vertex],0)),1,1,"")</f>
        <v>13</v>
      </c>
      <c r="BD217" s="48">
        <v>2</v>
      </c>
      <c r="BE217" s="49">
        <v>4.878048780487805</v>
      </c>
      <c r="BF217" s="48">
        <v>0</v>
      </c>
      <c r="BG217" s="49">
        <v>0</v>
      </c>
      <c r="BH217" s="48">
        <v>0</v>
      </c>
      <c r="BI217" s="49">
        <v>0</v>
      </c>
      <c r="BJ217" s="48">
        <v>39</v>
      </c>
      <c r="BK217" s="49">
        <v>95.1219512195122</v>
      </c>
      <c r="BL217" s="48">
        <v>41</v>
      </c>
    </row>
    <row r="218" spans="1:64" ht="15">
      <c r="A218" s="64" t="s">
        <v>400</v>
      </c>
      <c r="B218" s="64" t="s">
        <v>563</v>
      </c>
      <c r="C218" s="65" t="s">
        <v>5495</v>
      </c>
      <c r="D218" s="66">
        <v>3</v>
      </c>
      <c r="E218" s="67" t="s">
        <v>132</v>
      </c>
      <c r="F218" s="68">
        <v>35</v>
      </c>
      <c r="G218" s="65"/>
      <c r="H218" s="69"/>
      <c r="I218" s="70"/>
      <c r="J218" s="70"/>
      <c r="K218" s="34" t="s">
        <v>65</v>
      </c>
      <c r="L218" s="77">
        <v>218</v>
      </c>
      <c r="M218" s="77"/>
      <c r="N218" s="72"/>
      <c r="O218" s="79" t="s">
        <v>600</v>
      </c>
      <c r="P218" s="81">
        <v>43469.197071759256</v>
      </c>
      <c r="Q218" s="79" t="s">
        <v>622</v>
      </c>
      <c r="R218" s="79"/>
      <c r="S218" s="79"/>
      <c r="T218" s="79"/>
      <c r="U218" s="79"/>
      <c r="V218" s="82" t="s">
        <v>1011</v>
      </c>
      <c r="W218" s="81">
        <v>43469.197071759256</v>
      </c>
      <c r="X218" s="82" t="s">
        <v>1341</v>
      </c>
      <c r="Y218" s="79"/>
      <c r="Z218" s="79"/>
      <c r="AA218" s="85" t="s">
        <v>1728</v>
      </c>
      <c r="AB218" s="85" t="s">
        <v>1933</v>
      </c>
      <c r="AC218" s="79" t="b">
        <v>0</v>
      </c>
      <c r="AD218" s="79">
        <v>0</v>
      </c>
      <c r="AE218" s="85" t="s">
        <v>1962</v>
      </c>
      <c r="AF218" s="79" t="b">
        <v>0</v>
      </c>
      <c r="AG218" s="79" t="s">
        <v>1995</v>
      </c>
      <c r="AH218" s="79"/>
      <c r="AI218" s="85" t="s">
        <v>1953</v>
      </c>
      <c r="AJ218" s="79" t="b">
        <v>0</v>
      </c>
      <c r="AK218" s="79">
        <v>0</v>
      </c>
      <c r="AL218" s="85" t="s">
        <v>1953</v>
      </c>
      <c r="AM218" s="79" t="s">
        <v>2010</v>
      </c>
      <c r="AN218" s="79" t="b">
        <v>0</v>
      </c>
      <c r="AO218" s="85" t="s">
        <v>1933</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8</v>
      </c>
      <c r="BC218" s="78" t="str">
        <f>REPLACE(INDEX(GroupVertices[Group],MATCH(Edges[[#This Row],[Vertex 2]],GroupVertices[Vertex],0)),1,1,"")</f>
        <v>8</v>
      </c>
      <c r="BD218" s="48"/>
      <c r="BE218" s="49"/>
      <c r="BF218" s="48"/>
      <c r="BG218" s="49"/>
      <c r="BH218" s="48"/>
      <c r="BI218" s="49"/>
      <c r="BJ218" s="48"/>
      <c r="BK218" s="49"/>
      <c r="BL218" s="48"/>
    </row>
    <row r="219" spans="1:64" ht="15">
      <c r="A219" s="64" t="s">
        <v>400</v>
      </c>
      <c r="B219" s="64" t="s">
        <v>564</v>
      </c>
      <c r="C219" s="65" t="s">
        <v>5495</v>
      </c>
      <c r="D219" s="66">
        <v>3</v>
      </c>
      <c r="E219" s="67" t="s">
        <v>132</v>
      </c>
      <c r="F219" s="68">
        <v>35</v>
      </c>
      <c r="G219" s="65"/>
      <c r="H219" s="69"/>
      <c r="I219" s="70"/>
      <c r="J219" s="70"/>
      <c r="K219" s="34" t="s">
        <v>65</v>
      </c>
      <c r="L219" s="77">
        <v>219</v>
      </c>
      <c r="M219" s="77"/>
      <c r="N219" s="72"/>
      <c r="O219" s="79" t="s">
        <v>600</v>
      </c>
      <c r="P219" s="81">
        <v>43469.197071759256</v>
      </c>
      <c r="Q219" s="79" t="s">
        <v>622</v>
      </c>
      <c r="R219" s="79"/>
      <c r="S219" s="79"/>
      <c r="T219" s="79"/>
      <c r="U219" s="79"/>
      <c r="V219" s="82" t="s">
        <v>1011</v>
      </c>
      <c r="W219" s="81">
        <v>43469.197071759256</v>
      </c>
      <c r="X219" s="82" t="s">
        <v>1341</v>
      </c>
      <c r="Y219" s="79"/>
      <c r="Z219" s="79"/>
      <c r="AA219" s="85" t="s">
        <v>1728</v>
      </c>
      <c r="AB219" s="85" t="s">
        <v>1933</v>
      </c>
      <c r="AC219" s="79" t="b">
        <v>0</v>
      </c>
      <c r="AD219" s="79">
        <v>0</v>
      </c>
      <c r="AE219" s="85" t="s">
        <v>1962</v>
      </c>
      <c r="AF219" s="79" t="b">
        <v>0</v>
      </c>
      <c r="AG219" s="79" t="s">
        <v>1995</v>
      </c>
      <c r="AH219" s="79"/>
      <c r="AI219" s="85" t="s">
        <v>1953</v>
      </c>
      <c r="AJ219" s="79" t="b">
        <v>0</v>
      </c>
      <c r="AK219" s="79">
        <v>0</v>
      </c>
      <c r="AL219" s="85" t="s">
        <v>1953</v>
      </c>
      <c r="AM219" s="79" t="s">
        <v>2010</v>
      </c>
      <c r="AN219" s="79" t="b">
        <v>0</v>
      </c>
      <c r="AO219" s="85" t="s">
        <v>1933</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8</v>
      </c>
      <c r="BC219" s="78" t="str">
        <f>REPLACE(INDEX(GroupVertices[Group],MATCH(Edges[[#This Row],[Vertex 2]],GroupVertices[Vertex],0)),1,1,"")</f>
        <v>8</v>
      </c>
      <c r="BD219" s="48"/>
      <c r="BE219" s="49"/>
      <c r="BF219" s="48"/>
      <c r="BG219" s="49"/>
      <c r="BH219" s="48"/>
      <c r="BI219" s="49"/>
      <c r="BJ219" s="48"/>
      <c r="BK219" s="49"/>
      <c r="BL219" s="48"/>
    </row>
    <row r="220" spans="1:64" ht="15">
      <c r="A220" s="64" t="s">
        <v>400</v>
      </c>
      <c r="B220" s="64" t="s">
        <v>565</v>
      </c>
      <c r="C220" s="65" t="s">
        <v>5495</v>
      </c>
      <c r="D220" s="66">
        <v>3</v>
      </c>
      <c r="E220" s="67" t="s">
        <v>132</v>
      </c>
      <c r="F220" s="68">
        <v>35</v>
      </c>
      <c r="G220" s="65"/>
      <c r="H220" s="69"/>
      <c r="I220" s="70"/>
      <c r="J220" s="70"/>
      <c r="K220" s="34" t="s">
        <v>65</v>
      </c>
      <c r="L220" s="77">
        <v>220</v>
      </c>
      <c r="M220" s="77"/>
      <c r="N220" s="72"/>
      <c r="O220" s="79" t="s">
        <v>600</v>
      </c>
      <c r="P220" s="81">
        <v>43469.197071759256</v>
      </c>
      <c r="Q220" s="79" t="s">
        <v>622</v>
      </c>
      <c r="R220" s="79"/>
      <c r="S220" s="79"/>
      <c r="T220" s="79"/>
      <c r="U220" s="79"/>
      <c r="V220" s="82" t="s">
        <v>1011</v>
      </c>
      <c r="W220" s="81">
        <v>43469.197071759256</v>
      </c>
      <c r="X220" s="82" t="s">
        <v>1341</v>
      </c>
      <c r="Y220" s="79"/>
      <c r="Z220" s="79"/>
      <c r="AA220" s="85" t="s">
        <v>1728</v>
      </c>
      <c r="AB220" s="85" t="s">
        <v>1933</v>
      </c>
      <c r="AC220" s="79" t="b">
        <v>0</v>
      </c>
      <c r="AD220" s="79">
        <v>0</v>
      </c>
      <c r="AE220" s="85" t="s">
        <v>1962</v>
      </c>
      <c r="AF220" s="79" t="b">
        <v>0</v>
      </c>
      <c r="AG220" s="79" t="s">
        <v>1995</v>
      </c>
      <c r="AH220" s="79"/>
      <c r="AI220" s="85" t="s">
        <v>1953</v>
      </c>
      <c r="AJ220" s="79" t="b">
        <v>0</v>
      </c>
      <c r="AK220" s="79">
        <v>0</v>
      </c>
      <c r="AL220" s="85" t="s">
        <v>1953</v>
      </c>
      <c r="AM220" s="79" t="s">
        <v>2010</v>
      </c>
      <c r="AN220" s="79" t="b">
        <v>0</v>
      </c>
      <c r="AO220" s="85" t="s">
        <v>1933</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8</v>
      </c>
      <c r="BC220" s="78" t="str">
        <f>REPLACE(INDEX(GroupVertices[Group],MATCH(Edges[[#This Row],[Vertex 2]],GroupVertices[Vertex],0)),1,1,"")</f>
        <v>8</v>
      </c>
      <c r="BD220" s="48"/>
      <c r="BE220" s="49"/>
      <c r="BF220" s="48"/>
      <c r="BG220" s="49"/>
      <c r="BH220" s="48"/>
      <c r="BI220" s="49"/>
      <c r="BJ220" s="48"/>
      <c r="BK220" s="49"/>
      <c r="BL220" s="48"/>
    </row>
    <row r="221" spans="1:64" ht="15">
      <c r="A221" s="64" t="s">
        <v>400</v>
      </c>
      <c r="B221" s="64" t="s">
        <v>566</v>
      </c>
      <c r="C221" s="65" t="s">
        <v>5495</v>
      </c>
      <c r="D221" s="66">
        <v>3</v>
      </c>
      <c r="E221" s="67" t="s">
        <v>132</v>
      </c>
      <c r="F221" s="68">
        <v>35</v>
      </c>
      <c r="G221" s="65"/>
      <c r="H221" s="69"/>
      <c r="I221" s="70"/>
      <c r="J221" s="70"/>
      <c r="K221" s="34" t="s">
        <v>65</v>
      </c>
      <c r="L221" s="77">
        <v>221</v>
      </c>
      <c r="M221" s="77"/>
      <c r="N221" s="72"/>
      <c r="O221" s="79" t="s">
        <v>600</v>
      </c>
      <c r="P221" s="81">
        <v>43469.197071759256</v>
      </c>
      <c r="Q221" s="79" t="s">
        <v>622</v>
      </c>
      <c r="R221" s="79"/>
      <c r="S221" s="79"/>
      <c r="T221" s="79"/>
      <c r="U221" s="79"/>
      <c r="V221" s="82" t="s">
        <v>1011</v>
      </c>
      <c r="W221" s="81">
        <v>43469.197071759256</v>
      </c>
      <c r="X221" s="82" t="s">
        <v>1341</v>
      </c>
      <c r="Y221" s="79"/>
      <c r="Z221" s="79"/>
      <c r="AA221" s="85" t="s">
        <v>1728</v>
      </c>
      <c r="AB221" s="85" t="s">
        <v>1933</v>
      </c>
      <c r="AC221" s="79" t="b">
        <v>0</v>
      </c>
      <c r="AD221" s="79">
        <v>0</v>
      </c>
      <c r="AE221" s="85" t="s">
        <v>1962</v>
      </c>
      <c r="AF221" s="79" t="b">
        <v>0</v>
      </c>
      <c r="AG221" s="79" t="s">
        <v>1995</v>
      </c>
      <c r="AH221" s="79"/>
      <c r="AI221" s="85" t="s">
        <v>1953</v>
      </c>
      <c r="AJ221" s="79" t="b">
        <v>0</v>
      </c>
      <c r="AK221" s="79">
        <v>0</v>
      </c>
      <c r="AL221" s="85" t="s">
        <v>1953</v>
      </c>
      <c r="AM221" s="79" t="s">
        <v>2010</v>
      </c>
      <c r="AN221" s="79" t="b">
        <v>0</v>
      </c>
      <c r="AO221" s="85" t="s">
        <v>1933</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8</v>
      </c>
      <c r="BC221" s="78" t="str">
        <f>REPLACE(INDEX(GroupVertices[Group],MATCH(Edges[[#This Row],[Vertex 2]],GroupVertices[Vertex],0)),1,1,"")</f>
        <v>8</v>
      </c>
      <c r="BD221" s="48"/>
      <c r="BE221" s="49"/>
      <c r="BF221" s="48"/>
      <c r="BG221" s="49"/>
      <c r="BH221" s="48"/>
      <c r="BI221" s="49"/>
      <c r="BJ221" s="48"/>
      <c r="BK221" s="49"/>
      <c r="BL221" s="48"/>
    </row>
    <row r="222" spans="1:64" ht="15">
      <c r="A222" s="64" t="s">
        <v>400</v>
      </c>
      <c r="B222" s="64" t="s">
        <v>567</v>
      </c>
      <c r="C222" s="65" t="s">
        <v>5495</v>
      </c>
      <c r="D222" s="66">
        <v>3</v>
      </c>
      <c r="E222" s="67" t="s">
        <v>132</v>
      </c>
      <c r="F222" s="68">
        <v>35</v>
      </c>
      <c r="G222" s="65"/>
      <c r="H222" s="69"/>
      <c r="I222" s="70"/>
      <c r="J222" s="70"/>
      <c r="K222" s="34" t="s">
        <v>65</v>
      </c>
      <c r="L222" s="77">
        <v>222</v>
      </c>
      <c r="M222" s="77"/>
      <c r="N222" s="72"/>
      <c r="O222" s="79" t="s">
        <v>600</v>
      </c>
      <c r="P222" s="81">
        <v>43469.197071759256</v>
      </c>
      <c r="Q222" s="79" t="s">
        <v>622</v>
      </c>
      <c r="R222" s="79"/>
      <c r="S222" s="79"/>
      <c r="T222" s="79"/>
      <c r="U222" s="79"/>
      <c r="V222" s="82" t="s">
        <v>1011</v>
      </c>
      <c r="W222" s="81">
        <v>43469.197071759256</v>
      </c>
      <c r="X222" s="82" t="s">
        <v>1341</v>
      </c>
      <c r="Y222" s="79"/>
      <c r="Z222" s="79"/>
      <c r="AA222" s="85" t="s">
        <v>1728</v>
      </c>
      <c r="AB222" s="85" t="s">
        <v>1933</v>
      </c>
      <c r="AC222" s="79" t="b">
        <v>0</v>
      </c>
      <c r="AD222" s="79">
        <v>0</v>
      </c>
      <c r="AE222" s="85" t="s">
        <v>1962</v>
      </c>
      <c r="AF222" s="79" t="b">
        <v>0</v>
      </c>
      <c r="AG222" s="79" t="s">
        <v>1995</v>
      </c>
      <c r="AH222" s="79"/>
      <c r="AI222" s="85" t="s">
        <v>1953</v>
      </c>
      <c r="AJ222" s="79" t="b">
        <v>0</v>
      </c>
      <c r="AK222" s="79">
        <v>0</v>
      </c>
      <c r="AL222" s="85" t="s">
        <v>1953</v>
      </c>
      <c r="AM222" s="79" t="s">
        <v>2010</v>
      </c>
      <c r="AN222" s="79" t="b">
        <v>0</v>
      </c>
      <c r="AO222" s="85" t="s">
        <v>1933</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8</v>
      </c>
      <c r="BC222" s="78" t="str">
        <f>REPLACE(INDEX(GroupVertices[Group],MATCH(Edges[[#This Row],[Vertex 2]],GroupVertices[Vertex],0)),1,1,"")</f>
        <v>8</v>
      </c>
      <c r="BD222" s="48"/>
      <c r="BE222" s="49"/>
      <c r="BF222" s="48"/>
      <c r="BG222" s="49"/>
      <c r="BH222" s="48"/>
      <c r="BI222" s="49"/>
      <c r="BJ222" s="48"/>
      <c r="BK222" s="49"/>
      <c r="BL222" s="48"/>
    </row>
    <row r="223" spans="1:64" ht="15">
      <c r="A223" s="64" t="s">
        <v>400</v>
      </c>
      <c r="B223" s="64" t="s">
        <v>568</v>
      </c>
      <c r="C223" s="65" t="s">
        <v>5495</v>
      </c>
      <c r="D223" s="66">
        <v>3</v>
      </c>
      <c r="E223" s="67" t="s">
        <v>132</v>
      </c>
      <c r="F223" s="68">
        <v>35</v>
      </c>
      <c r="G223" s="65"/>
      <c r="H223" s="69"/>
      <c r="I223" s="70"/>
      <c r="J223" s="70"/>
      <c r="K223" s="34" t="s">
        <v>65</v>
      </c>
      <c r="L223" s="77">
        <v>223</v>
      </c>
      <c r="M223" s="77"/>
      <c r="N223" s="72"/>
      <c r="O223" s="79" t="s">
        <v>601</v>
      </c>
      <c r="P223" s="81">
        <v>43469.197071759256</v>
      </c>
      <c r="Q223" s="79" t="s">
        <v>622</v>
      </c>
      <c r="R223" s="79"/>
      <c r="S223" s="79"/>
      <c r="T223" s="79"/>
      <c r="U223" s="79"/>
      <c r="V223" s="82" t="s">
        <v>1011</v>
      </c>
      <c r="W223" s="81">
        <v>43469.197071759256</v>
      </c>
      <c r="X223" s="82" t="s">
        <v>1341</v>
      </c>
      <c r="Y223" s="79"/>
      <c r="Z223" s="79"/>
      <c r="AA223" s="85" t="s">
        <v>1728</v>
      </c>
      <c r="AB223" s="85" t="s">
        <v>1933</v>
      </c>
      <c r="AC223" s="79" t="b">
        <v>0</v>
      </c>
      <c r="AD223" s="79">
        <v>0</v>
      </c>
      <c r="AE223" s="85" t="s">
        <v>1962</v>
      </c>
      <c r="AF223" s="79" t="b">
        <v>0</v>
      </c>
      <c r="AG223" s="79" t="s">
        <v>1995</v>
      </c>
      <c r="AH223" s="79"/>
      <c r="AI223" s="85" t="s">
        <v>1953</v>
      </c>
      <c r="AJ223" s="79" t="b">
        <v>0</v>
      </c>
      <c r="AK223" s="79">
        <v>0</v>
      </c>
      <c r="AL223" s="85" t="s">
        <v>1953</v>
      </c>
      <c r="AM223" s="79" t="s">
        <v>2010</v>
      </c>
      <c r="AN223" s="79" t="b">
        <v>0</v>
      </c>
      <c r="AO223" s="85" t="s">
        <v>1933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8</v>
      </c>
      <c r="BC223" s="78" t="str">
        <f>REPLACE(INDEX(GroupVertices[Group],MATCH(Edges[[#This Row],[Vertex 2]],GroupVertices[Vertex],0)),1,1,"")</f>
        <v>8</v>
      </c>
      <c r="BD223" s="48">
        <v>1</v>
      </c>
      <c r="BE223" s="49">
        <v>7.142857142857143</v>
      </c>
      <c r="BF223" s="48">
        <v>0</v>
      </c>
      <c r="BG223" s="49">
        <v>0</v>
      </c>
      <c r="BH223" s="48">
        <v>0</v>
      </c>
      <c r="BI223" s="49">
        <v>0</v>
      </c>
      <c r="BJ223" s="48">
        <v>13</v>
      </c>
      <c r="BK223" s="49">
        <v>92.85714285714286</v>
      </c>
      <c r="BL223" s="48">
        <v>14</v>
      </c>
    </row>
    <row r="224" spans="1:64" ht="15">
      <c r="A224" s="64" t="s">
        <v>400</v>
      </c>
      <c r="B224" s="64" t="s">
        <v>457</v>
      </c>
      <c r="C224" s="65" t="s">
        <v>5495</v>
      </c>
      <c r="D224" s="66">
        <v>3</v>
      </c>
      <c r="E224" s="67" t="s">
        <v>132</v>
      </c>
      <c r="F224" s="68">
        <v>35</v>
      </c>
      <c r="G224" s="65"/>
      <c r="H224" s="69"/>
      <c r="I224" s="70"/>
      <c r="J224" s="70"/>
      <c r="K224" s="34" t="s">
        <v>65</v>
      </c>
      <c r="L224" s="77">
        <v>224</v>
      </c>
      <c r="M224" s="77"/>
      <c r="N224" s="72"/>
      <c r="O224" s="79" t="s">
        <v>600</v>
      </c>
      <c r="P224" s="81">
        <v>43469.197071759256</v>
      </c>
      <c r="Q224" s="79" t="s">
        <v>622</v>
      </c>
      <c r="R224" s="79"/>
      <c r="S224" s="79"/>
      <c r="T224" s="79"/>
      <c r="U224" s="79"/>
      <c r="V224" s="82" t="s">
        <v>1011</v>
      </c>
      <c r="W224" s="81">
        <v>43469.197071759256</v>
      </c>
      <c r="X224" s="82" t="s">
        <v>1341</v>
      </c>
      <c r="Y224" s="79"/>
      <c r="Z224" s="79"/>
      <c r="AA224" s="85" t="s">
        <v>1728</v>
      </c>
      <c r="AB224" s="85" t="s">
        <v>1933</v>
      </c>
      <c r="AC224" s="79" t="b">
        <v>0</v>
      </c>
      <c r="AD224" s="79">
        <v>0</v>
      </c>
      <c r="AE224" s="85" t="s">
        <v>1962</v>
      </c>
      <c r="AF224" s="79" t="b">
        <v>0</v>
      </c>
      <c r="AG224" s="79" t="s">
        <v>1995</v>
      </c>
      <c r="AH224" s="79"/>
      <c r="AI224" s="85" t="s">
        <v>1953</v>
      </c>
      <c r="AJ224" s="79" t="b">
        <v>0</v>
      </c>
      <c r="AK224" s="79">
        <v>0</v>
      </c>
      <c r="AL224" s="85" t="s">
        <v>1953</v>
      </c>
      <c r="AM224" s="79" t="s">
        <v>2010</v>
      </c>
      <c r="AN224" s="79" t="b">
        <v>0</v>
      </c>
      <c r="AO224" s="85" t="s">
        <v>1933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8</v>
      </c>
      <c r="BC224" s="78" t="str">
        <f>REPLACE(INDEX(GroupVertices[Group],MATCH(Edges[[#This Row],[Vertex 2]],GroupVertices[Vertex],0)),1,1,"")</f>
        <v>2</v>
      </c>
      <c r="BD224" s="48"/>
      <c r="BE224" s="49"/>
      <c r="BF224" s="48"/>
      <c r="BG224" s="49"/>
      <c r="BH224" s="48"/>
      <c r="BI224" s="49"/>
      <c r="BJ224" s="48"/>
      <c r="BK224" s="49"/>
      <c r="BL224" s="48"/>
    </row>
    <row r="225" spans="1:64" ht="15">
      <c r="A225" s="64" t="s">
        <v>401</v>
      </c>
      <c r="B225" s="64" t="s">
        <v>457</v>
      </c>
      <c r="C225" s="65" t="s">
        <v>5495</v>
      </c>
      <c r="D225" s="66">
        <v>3</v>
      </c>
      <c r="E225" s="67" t="s">
        <v>132</v>
      </c>
      <c r="F225" s="68">
        <v>35</v>
      </c>
      <c r="G225" s="65"/>
      <c r="H225" s="69"/>
      <c r="I225" s="70"/>
      <c r="J225" s="70"/>
      <c r="K225" s="34" t="s">
        <v>65</v>
      </c>
      <c r="L225" s="77">
        <v>225</v>
      </c>
      <c r="M225" s="77"/>
      <c r="N225" s="72"/>
      <c r="O225" s="79" t="s">
        <v>600</v>
      </c>
      <c r="P225" s="81">
        <v>43470.38280092592</v>
      </c>
      <c r="Q225" s="79" t="s">
        <v>623</v>
      </c>
      <c r="R225" s="82" t="s">
        <v>727</v>
      </c>
      <c r="S225" s="79" t="s">
        <v>764</v>
      </c>
      <c r="T225" s="79"/>
      <c r="U225" s="79"/>
      <c r="V225" s="82" t="s">
        <v>1012</v>
      </c>
      <c r="W225" s="81">
        <v>43470.38280092592</v>
      </c>
      <c r="X225" s="82" t="s">
        <v>1342</v>
      </c>
      <c r="Y225" s="79"/>
      <c r="Z225" s="79"/>
      <c r="AA225" s="85" t="s">
        <v>1729</v>
      </c>
      <c r="AB225" s="79"/>
      <c r="AC225" s="79" t="b">
        <v>0</v>
      </c>
      <c r="AD225" s="79">
        <v>0</v>
      </c>
      <c r="AE225" s="85" t="s">
        <v>1953</v>
      </c>
      <c r="AF225" s="79" t="b">
        <v>0</v>
      </c>
      <c r="AG225" s="79" t="s">
        <v>1995</v>
      </c>
      <c r="AH225" s="79"/>
      <c r="AI225" s="85" t="s">
        <v>1953</v>
      </c>
      <c r="AJ225" s="79" t="b">
        <v>0</v>
      </c>
      <c r="AK225" s="79">
        <v>2</v>
      </c>
      <c r="AL225" s="85" t="s">
        <v>1801</v>
      </c>
      <c r="AM225" s="79" t="s">
        <v>2010</v>
      </c>
      <c r="AN225" s="79" t="b">
        <v>0</v>
      </c>
      <c r="AO225" s="85" t="s">
        <v>1801</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17</v>
      </c>
      <c r="BK225" s="49">
        <v>100</v>
      </c>
      <c r="BL225" s="48">
        <v>17</v>
      </c>
    </row>
    <row r="226" spans="1:64" ht="15">
      <c r="A226" s="64" t="s">
        <v>402</v>
      </c>
      <c r="B226" s="64" t="s">
        <v>457</v>
      </c>
      <c r="C226" s="65" t="s">
        <v>5495</v>
      </c>
      <c r="D226" s="66">
        <v>3</v>
      </c>
      <c r="E226" s="67" t="s">
        <v>132</v>
      </c>
      <c r="F226" s="68">
        <v>35</v>
      </c>
      <c r="G226" s="65"/>
      <c r="H226" s="69"/>
      <c r="I226" s="70"/>
      <c r="J226" s="70"/>
      <c r="K226" s="34" t="s">
        <v>65</v>
      </c>
      <c r="L226" s="77">
        <v>226</v>
      </c>
      <c r="M226" s="77"/>
      <c r="N226" s="72"/>
      <c r="O226" s="79" t="s">
        <v>600</v>
      </c>
      <c r="P226" s="81">
        <v>43470.46042824074</v>
      </c>
      <c r="Q226" s="79" t="s">
        <v>624</v>
      </c>
      <c r="R226" s="82" t="s">
        <v>727</v>
      </c>
      <c r="S226" s="79" t="s">
        <v>764</v>
      </c>
      <c r="T226" s="79"/>
      <c r="U226" s="79"/>
      <c r="V226" s="82" t="s">
        <v>1013</v>
      </c>
      <c r="W226" s="81">
        <v>43470.46042824074</v>
      </c>
      <c r="X226" s="82" t="s">
        <v>1343</v>
      </c>
      <c r="Y226" s="79"/>
      <c r="Z226" s="79"/>
      <c r="AA226" s="85" t="s">
        <v>1730</v>
      </c>
      <c r="AB226" s="79"/>
      <c r="AC226" s="79" t="b">
        <v>0</v>
      </c>
      <c r="AD226" s="79">
        <v>0</v>
      </c>
      <c r="AE226" s="85" t="s">
        <v>1953</v>
      </c>
      <c r="AF226" s="79" t="b">
        <v>0</v>
      </c>
      <c r="AG226" s="79" t="s">
        <v>1995</v>
      </c>
      <c r="AH226" s="79"/>
      <c r="AI226" s="85" t="s">
        <v>1953</v>
      </c>
      <c r="AJ226" s="79" t="b">
        <v>0</v>
      </c>
      <c r="AK226" s="79">
        <v>20</v>
      </c>
      <c r="AL226" s="85" t="s">
        <v>1801</v>
      </c>
      <c r="AM226" s="79" t="s">
        <v>2008</v>
      </c>
      <c r="AN226" s="79" t="b">
        <v>0</v>
      </c>
      <c r="AO226" s="85" t="s">
        <v>1801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v>0</v>
      </c>
      <c r="BE226" s="49">
        <v>0</v>
      </c>
      <c r="BF226" s="48">
        <v>0</v>
      </c>
      <c r="BG226" s="49">
        <v>0</v>
      </c>
      <c r="BH226" s="48">
        <v>0</v>
      </c>
      <c r="BI226" s="49">
        <v>0</v>
      </c>
      <c r="BJ226" s="48">
        <v>17</v>
      </c>
      <c r="BK226" s="49">
        <v>100</v>
      </c>
      <c r="BL226" s="48">
        <v>17</v>
      </c>
    </row>
    <row r="227" spans="1:64" ht="15">
      <c r="A227" s="64" t="s">
        <v>403</v>
      </c>
      <c r="B227" s="64" t="s">
        <v>457</v>
      </c>
      <c r="C227" s="65" t="s">
        <v>5495</v>
      </c>
      <c r="D227" s="66">
        <v>3</v>
      </c>
      <c r="E227" s="67" t="s">
        <v>132</v>
      </c>
      <c r="F227" s="68">
        <v>35</v>
      </c>
      <c r="G227" s="65"/>
      <c r="H227" s="69"/>
      <c r="I227" s="70"/>
      <c r="J227" s="70"/>
      <c r="K227" s="34" t="s">
        <v>65</v>
      </c>
      <c r="L227" s="77">
        <v>227</v>
      </c>
      <c r="M227" s="77"/>
      <c r="N227" s="72"/>
      <c r="O227" s="79" t="s">
        <v>600</v>
      </c>
      <c r="P227" s="81">
        <v>43470.47688657408</v>
      </c>
      <c r="Q227" s="79" t="s">
        <v>624</v>
      </c>
      <c r="R227" s="82" t="s">
        <v>727</v>
      </c>
      <c r="S227" s="79" t="s">
        <v>764</v>
      </c>
      <c r="T227" s="79"/>
      <c r="U227" s="79"/>
      <c r="V227" s="82" t="s">
        <v>1014</v>
      </c>
      <c r="W227" s="81">
        <v>43470.47688657408</v>
      </c>
      <c r="X227" s="82" t="s">
        <v>1344</v>
      </c>
      <c r="Y227" s="79"/>
      <c r="Z227" s="79"/>
      <c r="AA227" s="85" t="s">
        <v>1731</v>
      </c>
      <c r="AB227" s="79"/>
      <c r="AC227" s="79" t="b">
        <v>0</v>
      </c>
      <c r="AD227" s="79">
        <v>0</v>
      </c>
      <c r="AE227" s="85" t="s">
        <v>1953</v>
      </c>
      <c r="AF227" s="79" t="b">
        <v>0</v>
      </c>
      <c r="AG227" s="79" t="s">
        <v>1995</v>
      </c>
      <c r="AH227" s="79"/>
      <c r="AI227" s="85" t="s">
        <v>1953</v>
      </c>
      <c r="AJ227" s="79" t="b">
        <v>0</v>
      </c>
      <c r="AK227" s="79">
        <v>20</v>
      </c>
      <c r="AL227" s="85" t="s">
        <v>1801</v>
      </c>
      <c r="AM227" s="79" t="s">
        <v>2008</v>
      </c>
      <c r="AN227" s="79" t="b">
        <v>0</v>
      </c>
      <c r="AO227" s="85" t="s">
        <v>1801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v>0</v>
      </c>
      <c r="BE227" s="49">
        <v>0</v>
      </c>
      <c r="BF227" s="48">
        <v>0</v>
      </c>
      <c r="BG227" s="49">
        <v>0</v>
      </c>
      <c r="BH227" s="48">
        <v>0</v>
      </c>
      <c r="BI227" s="49">
        <v>0</v>
      </c>
      <c r="BJ227" s="48">
        <v>17</v>
      </c>
      <c r="BK227" s="49">
        <v>100</v>
      </c>
      <c r="BL227" s="48">
        <v>17</v>
      </c>
    </row>
    <row r="228" spans="1:64" ht="15">
      <c r="A228" s="64" t="s">
        <v>404</v>
      </c>
      <c r="B228" s="64" t="s">
        <v>457</v>
      </c>
      <c r="C228" s="65" t="s">
        <v>5495</v>
      </c>
      <c r="D228" s="66">
        <v>3</v>
      </c>
      <c r="E228" s="67" t="s">
        <v>132</v>
      </c>
      <c r="F228" s="68">
        <v>35</v>
      </c>
      <c r="G228" s="65"/>
      <c r="H228" s="69"/>
      <c r="I228" s="70"/>
      <c r="J228" s="70"/>
      <c r="K228" s="34" t="s">
        <v>65</v>
      </c>
      <c r="L228" s="77">
        <v>228</v>
      </c>
      <c r="M228" s="77"/>
      <c r="N228" s="72"/>
      <c r="O228" s="79" t="s">
        <v>600</v>
      </c>
      <c r="P228" s="81">
        <v>43470.48884259259</v>
      </c>
      <c r="Q228" s="79" t="s">
        <v>624</v>
      </c>
      <c r="R228" s="82" t="s">
        <v>727</v>
      </c>
      <c r="S228" s="79" t="s">
        <v>764</v>
      </c>
      <c r="T228" s="79"/>
      <c r="U228" s="79"/>
      <c r="V228" s="82" t="s">
        <v>1015</v>
      </c>
      <c r="W228" s="81">
        <v>43470.48884259259</v>
      </c>
      <c r="X228" s="82" t="s">
        <v>1345</v>
      </c>
      <c r="Y228" s="79"/>
      <c r="Z228" s="79"/>
      <c r="AA228" s="85" t="s">
        <v>1732</v>
      </c>
      <c r="AB228" s="79"/>
      <c r="AC228" s="79" t="b">
        <v>0</v>
      </c>
      <c r="AD228" s="79">
        <v>0</v>
      </c>
      <c r="AE228" s="85" t="s">
        <v>1953</v>
      </c>
      <c r="AF228" s="79" t="b">
        <v>0</v>
      </c>
      <c r="AG228" s="79" t="s">
        <v>1995</v>
      </c>
      <c r="AH228" s="79"/>
      <c r="AI228" s="85" t="s">
        <v>1953</v>
      </c>
      <c r="AJ228" s="79" t="b">
        <v>0</v>
      </c>
      <c r="AK228" s="79">
        <v>20</v>
      </c>
      <c r="AL228" s="85" t="s">
        <v>1801</v>
      </c>
      <c r="AM228" s="79" t="s">
        <v>2008</v>
      </c>
      <c r="AN228" s="79" t="b">
        <v>0</v>
      </c>
      <c r="AO228" s="85" t="s">
        <v>1801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17</v>
      </c>
      <c r="BK228" s="49">
        <v>100</v>
      </c>
      <c r="BL228" s="48">
        <v>17</v>
      </c>
    </row>
    <row r="229" spans="1:64" ht="15">
      <c r="A229" s="64" t="s">
        <v>405</v>
      </c>
      <c r="B229" s="64" t="s">
        <v>457</v>
      </c>
      <c r="C229" s="65" t="s">
        <v>5495</v>
      </c>
      <c r="D229" s="66">
        <v>3</v>
      </c>
      <c r="E229" s="67" t="s">
        <v>132</v>
      </c>
      <c r="F229" s="68">
        <v>35</v>
      </c>
      <c r="G229" s="65"/>
      <c r="H229" s="69"/>
      <c r="I229" s="70"/>
      <c r="J229" s="70"/>
      <c r="K229" s="34" t="s">
        <v>65</v>
      </c>
      <c r="L229" s="77">
        <v>229</v>
      </c>
      <c r="M229" s="77"/>
      <c r="N229" s="72"/>
      <c r="O229" s="79" t="s">
        <v>600</v>
      </c>
      <c r="P229" s="81">
        <v>43470.76378472222</v>
      </c>
      <c r="Q229" s="79" t="s">
        <v>624</v>
      </c>
      <c r="R229" s="82" t="s">
        <v>727</v>
      </c>
      <c r="S229" s="79" t="s">
        <v>764</v>
      </c>
      <c r="T229" s="79"/>
      <c r="U229" s="79"/>
      <c r="V229" s="82" t="s">
        <v>1016</v>
      </c>
      <c r="W229" s="81">
        <v>43470.76378472222</v>
      </c>
      <c r="X229" s="82" t="s">
        <v>1346</v>
      </c>
      <c r="Y229" s="79"/>
      <c r="Z229" s="79"/>
      <c r="AA229" s="85" t="s">
        <v>1733</v>
      </c>
      <c r="AB229" s="79"/>
      <c r="AC229" s="79" t="b">
        <v>0</v>
      </c>
      <c r="AD229" s="79">
        <v>0</v>
      </c>
      <c r="AE229" s="85" t="s">
        <v>1953</v>
      </c>
      <c r="AF229" s="79" t="b">
        <v>0</v>
      </c>
      <c r="AG229" s="79" t="s">
        <v>1995</v>
      </c>
      <c r="AH229" s="79"/>
      <c r="AI229" s="85" t="s">
        <v>1953</v>
      </c>
      <c r="AJ229" s="79" t="b">
        <v>0</v>
      </c>
      <c r="AK229" s="79">
        <v>20</v>
      </c>
      <c r="AL229" s="85" t="s">
        <v>1801</v>
      </c>
      <c r="AM229" s="79" t="s">
        <v>2010</v>
      </c>
      <c r="AN229" s="79" t="b">
        <v>0</v>
      </c>
      <c r="AO229" s="85" t="s">
        <v>1801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17</v>
      </c>
      <c r="BK229" s="49">
        <v>100</v>
      </c>
      <c r="BL229" s="48">
        <v>17</v>
      </c>
    </row>
    <row r="230" spans="1:64" ht="15">
      <c r="A230" s="64" t="s">
        <v>406</v>
      </c>
      <c r="B230" s="64" t="s">
        <v>457</v>
      </c>
      <c r="C230" s="65" t="s">
        <v>5495</v>
      </c>
      <c r="D230" s="66">
        <v>3</v>
      </c>
      <c r="E230" s="67" t="s">
        <v>132</v>
      </c>
      <c r="F230" s="68">
        <v>35</v>
      </c>
      <c r="G230" s="65"/>
      <c r="H230" s="69"/>
      <c r="I230" s="70"/>
      <c r="J230" s="70"/>
      <c r="K230" s="34" t="s">
        <v>65</v>
      </c>
      <c r="L230" s="77">
        <v>230</v>
      </c>
      <c r="M230" s="77"/>
      <c r="N230" s="72"/>
      <c r="O230" s="79" t="s">
        <v>600</v>
      </c>
      <c r="P230" s="81">
        <v>43470.89145833333</v>
      </c>
      <c r="Q230" s="79" t="s">
        <v>624</v>
      </c>
      <c r="R230" s="82" t="s">
        <v>727</v>
      </c>
      <c r="S230" s="79" t="s">
        <v>764</v>
      </c>
      <c r="T230" s="79"/>
      <c r="U230" s="79"/>
      <c r="V230" s="82" t="s">
        <v>1017</v>
      </c>
      <c r="W230" s="81">
        <v>43470.89145833333</v>
      </c>
      <c r="X230" s="82" t="s">
        <v>1347</v>
      </c>
      <c r="Y230" s="79"/>
      <c r="Z230" s="79"/>
      <c r="AA230" s="85" t="s">
        <v>1734</v>
      </c>
      <c r="AB230" s="79"/>
      <c r="AC230" s="79" t="b">
        <v>0</v>
      </c>
      <c r="AD230" s="79">
        <v>0</v>
      </c>
      <c r="AE230" s="85" t="s">
        <v>1953</v>
      </c>
      <c r="AF230" s="79" t="b">
        <v>0</v>
      </c>
      <c r="AG230" s="79" t="s">
        <v>1995</v>
      </c>
      <c r="AH230" s="79"/>
      <c r="AI230" s="85" t="s">
        <v>1953</v>
      </c>
      <c r="AJ230" s="79" t="b">
        <v>0</v>
      </c>
      <c r="AK230" s="79">
        <v>20</v>
      </c>
      <c r="AL230" s="85" t="s">
        <v>1801</v>
      </c>
      <c r="AM230" s="79" t="s">
        <v>2008</v>
      </c>
      <c r="AN230" s="79" t="b">
        <v>0</v>
      </c>
      <c r="AO230" s="85" t="s">
        <v>1801</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17</v>
      </c>
      <c r="BK230" s="49">
        <v>100</v>
      </c>
      <c r="BL230" s="48">
        <v>17</v>
      </c>
    </row>
    <row r="231" spans="1:64" ht="15">
      <c r="A231" s="64" t="s">
        <v>407</v>
      </c>
      <c r="B231" s="64" t="s">
        <v>457</v>
      </c>
      <c r="C231" s="65" t="s">
        <v>5495</v>
      </c>
      <c r="D231" s="66">
        <v>3</v>
      </c>
      <c r="E231" s="67" t="s">
        <v>132</v>
      </c>
      <c r="F231" s="68">
        <v>35</v>
      </c>
      <c r="G231" s="65"/>
      <c r="H231" s="69"/>
      <c r="I231" s="70"/>
      <c r="J231" s="70"/>
      <c r="K231" s="34" t="s">
        <v>65</v>
      </c>
      <c r="L231" s="77">
        <v>231</v>
      </c>
      <c r="M231" s="77"/>
      <c r="N231" s="72"/>
      <c r="O231" s="79" t="s">
        <v>600</v>
      </c>
      <c r="P231" s="81">
        <v>43470.91233796296</v>
      </c>
      <c r="Q231" s="79" t="s">
        <v>624</v>
      </c>
      <c r="R231" s="82" t="s">
        <v>727</v>
      </c>
      <c r="S231" s="79" t="s">
        <v>764</v>
      </c>
      <c r="T231" s="79"/>
      <c r="U231" s="79"/>
      <c r="V231" s="82" t="s">
        <v>1018</v>
      </c>
      <c r="W231" s="81">
        <v>43470.91233796296</v>
      </c>
      <c r="X231" s="82" t="s">
        <v>1348</v>
      </c>
      <c r="Y231" s="79"/>
      <c r="Z231" s="79"/>
      <c r="AA231" s="85" t="s">
        <v>1735</v>
      </c>
      <c r="AB231" s="79"/>
      <c r="AC231" s="79" t="b">
        <v>0</v>
      </c>
      <c r="AD231" s="79">
        <v>0</v>
      </c>
      <c r="AE231" s="85" t="s">
        <v>1953</v>
      </c>
      <c r="AF231" s="79" t="b">
        <v>0</v>
      </c>
      <c r="AG231" s="79" t="s">
        <v>1995</v>
      </c>
      <c r="AH231" s="79"/>
      <c r="AI231" s="85" t="s">
        <v>1953</v>
      </c>
      <c r="AJ231" s="79" t="b">
        <v>0</v>
      </c>
      <c r="AK231" s="79">
        <v>20</v>
      </c>
      <c r="AL231" s="85" t="s">
        <v>1801</v>
      </c>
      <c r="AM231" s="79" t="s">
        <v>2013</v>
      </c>
      <c r="AN231" s="79" t="b">
        <v>0</v>
      </c>
      <c r="AO231" s="85" t="s">
        <v>1801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17</v>
      </c>
      <c r="BK231" s="49">
        <v>100</v>
      </c>
      <c r="BL231" s="48">
        <v>17</v>
      </c>
    </row>
    <row r="232" spans="1:64" ht="15">
      <c r="A232" s="64" t="s">
        <v>408</v>
      </c>
      <c r="B232" s="64" t="s">
        <v>457</v>
      </c>
      <c r="C232" s="65" t="s">
        <v>5495</v>
      </c>
      <c r="D232" s="66">
        <v>3</v>
      </c>
      <c r="E232" s="67" t="s">
        <v>132</v>
      </c>
      <c r="F232" s="68">
        <v>35</v>
      </c>
      <c r="G232" s="65"/>
      <c r="H232" s="69"/>
      <c r="I232" s="70"/>
      <c r="J232" s="70"/>
      <c r="K232" s="34" t="s">
        <v>65</v>
      </c>
      <c r="L232" s="77">
        <v>232</v>
      </c>
      <c r="M232" s="77"/>
      <c r="N232" s="72"/>
      <c r="O232" s="79" t="s">
        <v>600</v>
      </c>
      <c r="P232" s="81">
        <v>43471.04436342593</v>
      </c>
      <c r="Q232" s="79" t="s">
        <v>624</v>
      </c>
      <c r="R232" s="82" t="s">
        <v>727</v>
      </c>
      <c r="S232" s="79" t="s">
        <v>764</v>
      </c>
      <c r="T232" s="79"/>
      <c r="U232" s="79"/>
      <c r="V232" s="82" t="s">
        <v>1019</v>
      </c>
      <c r="W232" s="81">
        <v>43471.04436342593</v>
      </c>
      <c r="X232" s="82" t="s">
        <v>1349</v>
      </c>
      <c r="Y232" s="79"/>
      <c r="Z232" s="79"/>
      <c r="AA232" s="85" t="s">
        <v>1736</v>
      </c>
      <c r="AB232" s="79"/>
      <c r="AC232" s="79" t="b">
        <v>0</v>
      </c>
      <c r="AD232" s="79">
        <v>0</v>
      </c>
      <c r="AE232" s="85" t="s">
        <v>1953</v>
      </c>
      <c r="AF232" s="79" t="b">
        <v>0</v>
      </c>
      <c r="AG232" s="79" t="s">
        <v>1995</v>
      </c>
      <c r="AH232" s="79"/>
      <c r="AI232" s="85" t="s">
        <v>1953</v>
      </c>
      <c r="AJ232" s="79" t="b">
        <v>0</v>
      </c>
      <c r="AK232" s="79">
        <v>20</v>
      </c>
      <c r="AL232" s="85" t="s">
        <v>1801</v>
      </c>
      <c r="AM232" s="79" t="s">
        <v>2010</v>
      </c>
      <c r="AN232" s="79" t="b">
        <v>0</v>
      </c>
      <c r="AO232" s="85" t="s">
        <v>1801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17</v>
      </c>
      <c r="BK232" s="49">
        <v>100</v>
      </c>
      <c r="BL232" s="48">
        <v>17</v>
      </c>
    </row>
    <row r="233" spans="1:64" ht="15">
      <c r="A233" s="64" t="s">
        <v>409</v>
      </c>
      <c r="B233" s="64" t="s">
        <v>569</v>
      </c>
      <c r="C233" s="65" t="s">
        <v>5496</v>
      </c>
      <c r="D233" s="66">
        <v>3</v>
      </c>
      <c r="E233" s="67" t="s">
        <v>136</v>
      </c>
      <c r="F233" s="68">
        <v>35</v>
      </c>
      <c r="G233" s="65"/>
      <c r="H233" s="69"/>
      <c r="I233" s="70"/>
      <c r="J233" s="70"/>
      <c r="K233" s="34" t="s">
        <v>65</v>
      </c>
      <c r="L233" s="77">
        <v>233</v>
      </c>
      <c r="M233" s="77"/>
      <c r="N233" s="72"/>
      <c r="O233" s="79" t="s">
        <v>600</v>
      </c>
      <c r="P233" s="81">
        <v>43468.80236111111</v>
      </c>
      <c r="Q233" s="79" t="s">
        <v>625</v>
      </c>
      <c r="R233" s="79" t="s">
        <v>728</v>
      </c>
      <c r="S233" s="79" t="s">
        <v>766</v>
      </c>
      <c r="T233" s="79"/>
      <c r="U233" s="79"/>
      <c r="V233" s="82" t="s">
        <v>1020</v>
      </c>
      <c r="W233" s="81">
        <v>43468.80236111111</v>
      </c>
      <c r="X233" s="82" t="s">
        <v>1350</v>
      </c>
      <c r="Y233" s="79"/>
      <c r="Z233" s="79"/>
      <c r="AA233" s="85" t="s">
        <v>1737</v>
      </c>
      <c r="AB233" s="85" t="s">
        <v>1739</v>
      </c>
      <c r="AC233" s="79" t="b">
        <v>0</v>
      </c>
      <c r="AD233" s="79">
        <v>2</v>
      </c>
      <c r="AE233" s="85" t="s">
        <v>1963</v>
      </c>
      <c r="AF233" s="79" t="b">
        <v>0</v>
      </c>
      <c r="AG233" s="79" t="s">
        <v>1995</v>
      </c>
      <c r="AH233" s="79"/>
      <c r="AI233" s="85" t="s">
        <v>1953</v>
      </c>
      <c r="AJ233" s="79" t="b">
        <v>0</v>
      </c>
      <c r="AK233" s="79">
        <v>1</v>
      </c>
      <c r="AL233" s="85" t="s">
        <v>1953</v>
      </c>
      <c r="AM233" s="79" t="s">
        <v>2007</v>
      </c>
      <c r="AN233" s="79" t="b">
        <v>0</v>
      </c>
      <c r="AO233" s="85" t="s">
        <v>1739</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6</v>
      </c>
      <c r="BC233" s="78" t="str">
        <f>REPLACE(INDEX(GroupVertices[Group],MATCH(Edges[[#This Row],[Vertex 2]],GroupVertices[Vertex],0)),1,1,"")</f>
        <v>6</v>
      </c>
      <c r="BD233" s="48"/>
      <c r="BE233" s="49"/>
      <c r="BF233" s="48"/>
      <c r="BG233" s="49"/>
      <c r="BH233" s="48"/>
      <c r="BI233" s="49"/>
      <c r="BJ233" s="48"/>
      <c r="BK233" s="49"/>
      <c r="BL233" s="48"/>
    </row>
    <row r="234" spans="1:64" ht="15">
      <c r="A234" s="64" t="s">
        <v>409</v>
      </c>
      <c r="B234" s="64" t="s">
        <v>569</v>
      </c>
      <c r="C234" s="65" t="s">
        <v>5496</v>
      </c>
      <c r="D234" s="66">
        <v>3</v>
      </c>
      <c r="E234" s="67" t="s">
        <v>136</v>
      </c>
      <c r="F234" s="68">
        <v>35</v>
      </c>
      <c r="G234" s="65"/>
      <c r="H234" s="69"/>
      <c r="I234" s="70"/>
      <c r="J234" s="70"/>
      <c r="K234" s="34" t="s">
        <v>65</v>
      </c>
      <c r="L234" s="77">
        <v>234</v>
      </c>
      <c r="M234" s="77"/>
      <c r="N234" s="72"/>
      <c r="O234" s="79" t="s">
        <v>600</v>
      </c>
      <c r="P234" s="81">
        <v>43468.80291666667</v>
      </c>
      <c r="Q234" s="79" t="s">
        <v>626</v>
      </c>
      <c r="R234" s="79"/>
      <c r="S234" s="79"/>
      <c r="T234" s="79" t="s">
        <v>558</v>
      </c>
      <c r="U234" s="79"/>
      <c r="V234" s="82" t="s">
        <v>1020</v>
      </c>
      <c r="W234" s="81">
        <v>43468.80291666667</v>
      </c>
      <c r="X234" s="82" t="s">
        <v>1351</v>
      </c>
      <c r="Y234" s="79"/>
      <c r="Z234" s="79"/>
      <c r="AA234" s="85" t="s">
        <v>1738</v>
      </c>
      <c r="AB234" s="85" t="s">
        <v>1737</v>
      </c>
      <c r="AC234" s="79" t="b">
        <v>0</v>
      </c>
      <c r="AD234" s="79">
        <v>2</v>
      </c>
      <c r="AE234" s="85" t="s">
        <v>1964</v>
      </c>
      <c r="AF234" s="79" t="b">
        <v>0</v>
      </c>
      <c r="AG234" s="79" t="s">
        <v>1995</v>
      </c>
      <c r="AH234" s="79"/>
      <c r="AI234" s="85" t="s">
        <v>1953</v>
      </c>
      <c r="AJ234" s="79" t="b">
        <v>0</v>
      </c>
      <c r="AK234" s="79">
        <v>0</v>
      </c>
      <c r="AL234" s="85" t="s">
        <v>1953</v>
      </c>
      <c r="AM234" s="79" t="s">
        <v>2007</v>
      </c>
      <c r="AN234" s="79" t="b">
        <v>0</v>
      </c>
      <c r="AO234" s="85" t="s">
        <v>1737</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6</v>
      </c>
      <c r="BC234" s="78" t="str">
        <f>REPLACE(INDEX(GroupVertices[Group],MATCH(Edges[[#This Row],[Vertex 2]],GroupVertices[Vertex],0)),1,1,"")</f>
        <v>6</v>
      </c>
      <c r="BD234" s="48"/>
      <c r="BE234" s="49"/>
      <c r="BF234" s="48"/>
      <c r="BG234" s="49"/>
      <c r="BH234" s="48"/>
      <c r="BI234" s="49"/>
      <c r="BJ234" s="48"/>
      <c r="BK234" s="49"/>
      <c r="BL234" s="48"/>
    </row>
    <row r="235" spans="1:64" ht="15">
      <c r="A235" s="64" t="s">
        <v>410</v>
      </c>
      <c r="B235" s="64" t="s">
        <v>569</v>
      </c>
      <c r="C235" s="65" t="s">
        <v>5496</v>
      </c>
      <c r="D235" s="66">
        <v>3</v>
      </c>
      <c r="E235" s="67" t="s">
        <v>136</v>
      </c>
      <c r="F235" s="68">
        <v>35</v>
      </c>
      <c r="G235" s="65"/>
      <c r="H235" s="69"/>
      <c r="I235" s="70"/>
      <c r="J235" s="70"/>
      <c r="K235" s="34" t="s">
        <v>65</v>
      </c>
      <c r="L235" s="77">
        <v>235</v>
      </c>
      <c r="M235" s="77"/>
      <c r="N235" s="72"/>
      <c r="O235" s="79" t="s">
        <v>600</v>
      </c>
      <c r="P235" s="81">
        <v>43468.79744212963</v>
      </c>
      <c r="Q235" s="79" t="s">
        <v>627</v>
      </c>
      <c r="R235" s="82" t="s">
        <v>729</v>
      </c>
      <c r="S235" s="79" t="s">
        <v>767</v>
      </c>
      <c r="T235" s="79" t="s">
        <v>558</v>
      </c>
      <c r="U235" s="79"/>
      <c r="V235" s="82" t="s">
        <v>1021</v>
      </c>
      <c r="W235" s="81">
        <v>43468.79744212963</v>
      </c>
      <c r="X235" s="82" t="s">
        <v>1352</v>
      </c>
      <c r="Y235" s="79"/>
      <c r="Z235" s="79"/>
      <c r="AA235" s="85" t="s">
        <v>1739</v>
      </c>
      <c r="AB235" s="85" t="s">
        <v>1741</v>
      </c>
      <c r="AC235" s="79" t="b">
        <v>0</v>
      </c>
      <c r="AD235" s="79">
        <v>1</v>
      </c>
      <c r="AE235" s="85" t="s">
        <v>1965</v>
      </c>
      <c r="AF235" s="79" t="b">
        <v>0</v>
      </c>
      <c r="AG235" s="79" t="s">
        <v>1995</v>
      </c>
      <c r="AH235" s="79"/>
      <c r="AI235" s="85" t="s">
        <v>1953</v>
      </c>
      <c r="AJ235" s="79" t="b">
        <v>0</v>
      </c>
      <c r="AK235" s="79">
        <v>0</v>
      </c>
      <c r="AL235" s="85" t="s">
        <v>1953</v>
      </c>
      <c r="AM235" s="79" t="s">
        <v>2010</v>
      </c>
      <c r="AN235" s="79" t="b">
        <v>0</v>
      </c>
      <c r="AO235" s="85" t="s">
        <v>1741</v>
      </c>
      <c r="AP235" s="79" t="s">
        <v>176</v>
      </c>
      <c r="AQ235" s="79">
        <v>0</v>
      </c>
      <c r="AR235" s="79">
        <v>0</v>
      </c>
      <c r="AS235" s="79" t="s">
        <v>2023</v>
      </c>
      <c r="AT235" s="79" t="s">
        <v>2026</v>
      </c>
      <c r="AU235" s="79" t="s">
        <v>2028</v>
      </c>
      <c r="AV235" s="79" t="s">
        <v>2030</v>
      </c>
      <c r="AW235" s="79" t="s">
        <v>2033</v>
      </c>
      <c r="AX235" s="79" t="s">
        <v>2036</v>
      </c>
      <c r="AY235" s="79" t="s">
        <v>2038</v>
      </c>
      <c r="AZ235" s="82" t="s">
        <v>2040</v>
      </c>
      <c r="BA235">
        <v>2</v>
      </c>
      <c r="BB235" s="78" t="str">
        <f>REPLACE(INDEX(GroupVertices[Group],MATCH(Edges[[#This Row],[Vertex 1]],GroupVertices[Vertex],0)),1,1,"")</f>
        <v>6</v>
      </c>
      <c r="BC235" s="78" t="str">
        <f>REPLACE(INDEX(GroupVertices[Group],MATCH(Edges[[#This Row],[Vertex 2]],GroupVertices[Vertex],0)),1,1,"")</f>
        <v>6</v>
      </c>
      <c r="BD235" s="48"/>
      <c r="BE235" s="49"/>
      <c r="BF235" s="48"/>
      <c r="BG235" s="49"/>
      <c r="BH235" s="48"/>
      <c r="BI235" s="49"/>
      <c r="BJ235" s="48"/>
      <c r="BK235" s="49"/>
      <c r="BL235" s="48"/>
    </row>
    <row r="236" spans="1:64" ht="15">
      <c r="A236" s="64" t="s">
        <v>410</v>
      </c>
      <c r="B236" s="64" t="s">
        <v>569</v>
      </c>
      <c r="C236" s="65" t="s">
        <v>5496</v>
      </c>
      <c r="D236" s="66">
        <v>3</v>
      </c>
      <c r="E236" s="67" t="s">
        <v>136</v>
      </c>
      <c r="F236" s="68">
        <v>35</v>
      </c>
      <c r="G236" s="65"/>
      <c r="H236" s="69"/>
      <c r="I236" s="70"/>
      <c r="J236" s="70"/>
      <c r="K236" s="34" t="s">
        <v>65</v>
      </c>
      <c r="L236" s="77">
        <v>236</v>
      </c>
      <c r="M236" s="77"/>
      <c r="N236" s="72"/>
      <c r="O236" s="79" t="s">
        <v>600</v>
      </c>
      <c r="P236" s="81">
        <v>43468.8096875</v>
      </c>
      <c r="Q236" s="79" t="s">
        <v>628</v>
      </c>
      <c r="R236" s="79"/>
      <c r="S236" s="79"/>
      <c r="T236" s="79"/>
      <c r="U236" s="79"/>
      <c r="V236" s="82" t="s">
        <v>1021</v>
      </c>
      <c r="W236" s="81">
        <v>43468.8096875</v>
      </c>
      <c r="X236" s="82" t="s">
        <v>1353</v>
      </c>
      <c r="Y236" s="79"/>
      <c r="Z236" s="79"/>
      <c r="AA236" s="85" t="s">
        <v>1740</v>
      </c>
      <c r="AB236" s="79"/>
      <c r="AC236" s="79" t="b">
        <v>0</v>
      </c>
      <c r="AD236" s="79">
        <v>0</v>
      </c>
      <c r="AE236" s="85" t="s">
        <v>1953</v>
      </c>
      <c r="AF236" s="79" t="b">
        <v>0</v>
      </c>
      <c r="AG236" s="79" t="s">
        <v>1995</v>
      </c>
      <c r="AH236" s="79"/>
      <c r="AI236" s="85" t="s">
        <v>1953</v>
      </c>
      <c r="AJ236" s="79" t="b">
        <v>0</v>
      </c>
      <c r="AK236" s="79">
        <v>1</v>
      </c>
      <c r="AL236" s="85" t="s">
        <v>1737</v>
      </c>
      <c r="AM236" s="79" t="s">
        <v>2010</v>
      </c>
      <c r="AN236" s="79" t="b">
        <v>0</v>
      </c>
      <c r="AO236" s="85" t="s">
        <v>1737</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6</v>
      </c>
      <c r="BC236" s="78" t="str">
        <f>REPLACE(INDEX(GroupVertices[Group],MATCH(Edges[[#This Row],[Vertex 2]],GroupVertices[Vertex],0)),1,1,"")</f>
        <v>6</v>
      </c>
      <c r="BD236" s="48"/>
      <c r="BE236" s="49"/>
      <c r="BF236" s="48"/>
      <c r="BG236" s="49"/>
      <c r="BH236" s="48"/>
      <c r="BI236" s="49"/>
      <c r="BJ236" s="48"/>
      <c r="BK236" s="49"/>
      <c r="BL236" s="48"/>
    </row>
    <row r="237" spans="1:64" ht="15">
      <c r="A237" s="64" t="s">
        <v>411</v>
      </c>
      <c r="B237" s="64" t="s">
        <v>570</v>
      </c>
      <c r="C237" s="65" t="s">
        <v>5495</v>
      </c>
      <c r="D237" s="66">
        <v>3</v>
      </c>
      <c r="E237" s="67" t="s">
        <v>132</v>
      </c>
      <c r="F237" s="68">
        <v>35</v>
      </c>
      <c r="G237" s="65"/>
      <c r="H237" s="69"/>
      <c r="I237" s="70"/>
      <c r="J237" s="70"/>
      <c r="K237" s="34" t="s">
        <v>65</v>
      </c>
      <c r="L237" s="77">
        <v>237</v>
      </c>
      <c r="M237" s="77"/>
      <c r="N237" s="72"/>
      <c r="O237" s="79" t="s">
        <v>600</v>
      </c>
      <c r="P237" s="81">
        <v>43468.76736111111</v>
      </c>
      <c r="Q237" s="79" t="s">
        <v>629</v>
      </c>
      <c r="R237" s="82" t="s">
        <v>730</v>
      </c>
      <c r="S237" s="79" t="s">
        <v>768</v>
      </c>
      <c r="T237" s="79" t="s">
        <v>790</v>
      </c>
      <c r="U237" s="79"/>
      <c r="V237" s="82" t="s">
        <v>1022</v>
      </c>
      <c r="W237" s="81">
        <v>43468.76736111111</v>
      </c>
      <c r="X237" s="82" t="s">
        <v>1354</v>
      </c>
      <c r="Y237" s="79"/>
      <c r="Z237" s="79"/>
      <c r="AA237" s="85" t="s">
        <v>1741</v>
      </c>
      <c r="AB237" s="85" t="s">
        <v>1742</v>
      </c>
      <c r="AC237" s="79" t="b">
        <v>0</v>
      </c>
      <c r="AD237" s="79">
        <v>1</v>
      </c>
      <c r="AE237" s="85" t="s">
        <v>1963</v>
      </c>
      <c r="AF237" s="79" t="b">
        <v>0</v>
      </c>
      <c r="AG237" s="79" t="s">
        <v>1995</v>
      </c>
      <c r="AH237" s="79"/>
      <c r="AI237" s="85" t="s">
        <v>1953</v>
      </c>
      <c r="AJ237" s="79" t="b">
        <v>0</v>
      </c>
      <c r="AK237" s="79">
        <v>0</v>
      </c>
      <c r="AL237" s="85" t="s">
        <v>1953</v>
      </c>
      <c r="AM237" s="79" t="s">
        <v>2007</v>
      </c>
      <c r="AN237" s="79" t="b">
        <v>0</v>
      </c>
      <c r="AO237" s="85" t="s">
        <v>1742</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6</v>
      </c>
      <c r="BC237" s="78" t="str">
        <f>REPLACE(INDEX(GroupVertices[Group],MATCH(Edges[[#This Row],[Vertex 2]],GroupVertices[Vertex],0)),1,1,"")</f>
        <v>6</v>
      </c>
      <c r="BD237" s="48">
        <v>1</v>
      </c>
      <c r="BE237" s="49">
        <v>3.8461538461538463</v>
      </c>
      <c r="BF237" s="48">
        <v>0</v>
      </c>
      <c r="BG237" s="49">
        <v>0</v>
      </c>
      <c r="BH237" s="48">
        <v>0</v>
      </c>
      <c r="BI237" s="49">
        <v>0</v>
      </c>
      <c r="BJ237" s="48">
        <v>25</v>
      </c>
      <c r="BK237" s="49">
        <v>96.15384615384616</v>
      </c>
      <c r="BL237" s="48">
        <v>26</v>
      </c>
    </row>
    <row r="238" spans="1:64" ht="15">
      <c r="A238" s="64" t="s">
        <v>409</v>
      </c>
      <c r="B238" s="64" t="s">
        <v>570</v>
      </c>
      <c r="C238" s="65" t="s">
        <v>5496</v>
      </c>
      <c r="D238" s="66">
        <v>3</v>
      </c>
      <c r="E238" s="67" t="s">
        <v>136</v>
      </c>
      <c r="F238" s="68">
        <v>35</v>
      </c>
      <c r="G238" s="65"/>
      <c r="H238" s="69"/>
      <c r="I238" s="70"/>
      <c r="J238" s="70"/>
      <c r="K238" s="34" t="s">
        <v>65</v>
      </c>
      <c r="L238" s="77">
        <v>238</v>
      </c>
      <c r="M238" s="77"/>
      <c r="N238" s="72"/>
      <c r="O238" s="79" t="s">
        <v>600</v>
      </c>
      <c r="P238" s="81">
        <v>43468.80236111111</v>
      </c>
      <c r="Q238" s="79" t="s">
        <v>625</v>
      </c>
      <c r="R238" s="79" t="s">
        <v>728</v>
      </c>
      <c r="S238" s="79" t="s">
        <v>766</v>
      </c>
      <c r="T238" s="79"/>
      <c r="U238" s="79"/>
      <c r="V238" s="82" t="s">
        <v>1020</v>
      </c>
      <c r="W238" s="81">
        <v>43468.80236111111</v>
      </c>
      <c r="X238" s="82" t="s">
        <v>1350</v>
      </c>
      <c r="Y238" s="79"/>
      <c r="Z238" s="79"/>
      <c r="AA238" s="85" t="s">
        <v>1737</v>
      </c>
      <c r="AB238" s="85" t="s">
        <v>1739</v>
      </c>
      <c r="AC238" s="79" t="b">
        <v>0</v>
      </c>
      <c r="AD238" s="79">
        <v>2</v>
      </c>
      <c r="AE238" s="85" t="s">
        <v>1963</v>
      </c>
      <c r="AF238" s="79" t="b">
        <v>0</v>
      </c>
      <c r="AG238" s="79" t="s">
        <v>1995</v>
      </c>
      <c r="AH238" s="79"/>
      <c r="AI238" s="85" t="s">
        <v>1953</v>
      </c>
      <c r="AJ238" s="79" t="b">
        <v>0</v>
      </c>
      <c r="AK238" s="79">
        <v>1</v>
      </c>
      <c r="AL238" s="85" t="s">
        <v>1953</v>
      </c>
      <c r="AM238" s="79" t="s">
        <v>2007</v>
      </c>
      <c r="AN238" s="79" t="b">
        <v>0</v>
      </c>
      <c r="AO238" s="85" t="s">
        <v>1739</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6</v>
      </c>
      <c r="BC238" s="78" t="str">
        <f>REPLACE(INDEX(GroupVertices[Group],MATCH(Edges[[#This Row],[Vertex 2]],GroupVertices[Vertex],0)),1,1,"")</f>
        <v>6</v>
      </c>
      <c r="BD238" s="48">
        <v>0</v>
      </c>
      <c r="BE238" s="49">
        <v>0</v>
      </c>
      <c r="BF238" s="48">
        <v>1</v>
      </c>
      <c r="BG238" s="49">
        <v>2.4390243902439024</v>
      </c>
      <c r="BH238" s="48">
        <v>0</v>
      </c>
      <c r="BI238" s="49">
        <v>0</v>
      </c>
      <c r="BJ238" s="48">
        <v>40</v>
      </c>
      <c r="BK238" s="49">
        <v>97.5609756097561</v>
      </c>
      <c r="BL238" s="48">
        <v>41</v>
      </c>
    </row>
    <row r="239" spans="1:64" ht="15">
      <c r="A239" s="64" t="s">
        <v>409</v>
      </c>
      <c r="B239" s="64" t="s">
        <v>570</v>
      </c>
      <c r="C239" s="65" t="s">
        <v>5496</v>
      </c>
      <c r="D239" s="66">
        <v>3</v>
      </c>
      <c r="E239" s="67" t="s">
        <v>136</v>
      </c>
      <c r="F239" s="68">
        <v>35</v>
      </c>
      <c r="G239" s="65"/>
      <c r="H239" s="69"/>
      <c r="I239" s="70"/>
      <c r="J239" s="70"/>
      <c r="K239" s="34" t="s">
        <v>65</v>
      </c>
      <c r="L239" s="77">
        <v>239</v>
      </c>
      <c r="M239" s="77"/>
      <c r="N239" s="72"/>
      <c r="O239" s="79" t="s">
        <v>600</v>
      </c>
      <c r="P239" s="81">
        <v>43468.80291666667</v>
      </c>
      <c r="Q239" s="79" t="s">
        <v>626</v>
      </c>
      <c r="R239" s="79"/>
      <c r="S239" s="79"/>
      <c r="T239" s="79" t="s">
        <v>558</v>
      </c>
      <c r="U239" s="79"/>
      <c r="V239" s="82" t="s">
        <v>1020</v>
      </c>
      <c r="W239" s="81">
        <v>43468.80291666667</v>
      </c>
      <c r="X239" s="82" t="s">
        <v>1351</v>
      </c>
      <c r="Y239" s="79"/>
      <c r="Z239" s="79"/>
      <c r="AA239" s="85" t="s">
        <v>1738</v>
      </c>
      <c r="AB239" s="85" t="s">
        <v>1737</v>
      </c>
      <c r="AC239" s="79" t="b">
        <v>0</v>
      </c>
      <c r="AD239" s="79">
        <v>2</v>
      </c>
      <c r="AE239" s="85" t="s">
        <v>1964</v>
      </c>
      <c r="AF239" s="79" t="b">
        <v>0</v>
      </c>
      <c r="AG239" s="79" t="s">
        <v>1995</v>
      </c>
      <c r="AH239" s="79"/>
      <c r="AI239" s="85" t="s">
        <v>1953</v>
      </c>
      <c r="AJ239" s="79" t="b">
        <v>0</v>
      </c>
      <c r="AK239" s="79">
        <v>0</v>
      </c>
      <c r="AL239" s="85" t="s">
        <v>1953</v>
      </c>
      <c r="AM239" s="79" t="s">
        <v>2007</v>
      </c>
      <c r="AN239" s="79" t="b">
        <v>0</v>
      </c>
      <c r="AO239" s="85" t="s">
        <v>1737</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6</v>
      </c>
      <c r="BC239" s="78" t="str">
        <f>REPLACE(INDEX(GroupVertices[Group],MATCH(Edges[[#This Row],[Vertex 2]],GroupVertices[Vertex],0)),1,1,"")</f>
        <v>6</v>
      </c>
      <c r="BD239" s="48">
        <v>0</v>
      </c>
      <c r="BE239" s="49">
        <v>0</v>
      </c>
      <c r="BF239" s="48">
        <v>0</v>
      </c>
      <c r="BG239" s="49">
        <v>0</v>
      </c>
      <c r="BH239" s="48">
        <v>0</v>
      </c>
      <c r="BI239" s="49">
        <v>0</v>
      </c>
      <c r="BJ239" s="48">
        <v>41</v>
      </c>
      <c r="BK239" s="49">
        <v>100</v>
      </c>
      <c r="BL239" s="48">
        <v>41</v>
      </c>
    </row>
    <row r="240" spans="1:64" ht="15">
      <c r="A240" s="64" t="s">
        <v>410</v>
      </c>
      <c r="B240" s="64" t="s">
        <v>570</v>
      </c>
      <c r="C240" s="65" t="s">
        <v>5496</v>
      </c>
      <c r="D240" s="66">
        <v>3</v>
      </c>
      <c r="E240" s="67" t="s">
        <v>136</v>
      </c>
      <c r="F240" s="68">
        <v>35</v>
      </c>
      <c r="G240" s="65"/>
      <c r="H240" s="69"/>
      <c r="I240" s="70"/>
      <c r="J240" s="70"/>
      <c r="K240" s="34" t="s">
        <v>65</v>
      </c>
      <c r="L240" s="77">
        <v>240</v>
      </c>
      <c r="M240" s="77"/>
      <c r="N240" s="72"/>
      <c r="O240" s="79" t="s">
        <v>600</v>
      </c>
      <c r="P240" s="81">
        <v>43468.700902777775</v>
      </c>
      <c r="Q240" s="79" t="s">
        <v>630</v>
      </c>
      <c r="R240" s="79" t="s">
        <v>731</v>
      </c>
      <c r="S240" s="79" t="s">
        <v>769</v>
      </c>
      <c r="T240" s="79" t="s">
        <v>789</v>
      </c>
      <c r="U240" s="79"/>
      <c r="V240" s="82" t="s">
        <v>1021</v>
      </c>
      <c r="W240" s="81">
        <v>43468.700902777775</v>
      </c>
      <c r="X240" s="82" t="s">
        <v>1355</v>
      </c>
      <c r="Y240" s="79"/>
      <c r="Z240" s="79"/>
      <c r="AA240" s="85" t="s">
        <v>1742</v>
      </c>
      <c r="AB240" s="79"/>
      <c r="AC240" s="79" t="b">
        <v>0</v>
      </c>
      <c r="AD240" s="79">
        <v>2</v>
      </c>
      <c r="AE240" s="85" t="s">
        <v>1953</v>
      </c>
      <c r="AF240" s="79" t="b">
        <v>1</v>
      </c>
      <c r="AG240" s="79" t="s">
        <v>1995</v>
      </c>
      <c r="AH240" s="79"/>
      <c r="AI240" s="85" t="s">
        <v>2002</v>
      </c>
      <c r="AJ240" s="79" t="b">
        <v>0</v>
      </c>
      <c r="AK240" s="79">
        <v>1</v>
      </c>
      <c r="AL240" s="85" t="s">
        <v>1953</v>
      </c>
      <c r="AM240" s="79" t="s">
        <v>2010</v>
      </c>
      <c r="AN240" s="79" t="b">
        <v>0</v>
      </c>
      <c r="AO240" s="85" t="s">
        <v>1742</v>
      </c>
      <c r="AP240" s="79" t="s">
        <v>176</v>
      </c>
      <c r="AQ240" s="79">
        <v>0</v>
      </c>
      <c r="AR240" s="79">
        <v>0</v>
      </c>
      <c r="AS240" s="79" t="s">
        <v>2023</v>
      </c>
      <c r="AT240" s="79" t="s">
        <v>2026</v>
      </c>
      <c r="AU240" s="79" t="s">
        <v>2028</v>
      </c>
      <c r="AV240" s="79" t="s">
        <v>2030</v>
      </c>
      <c r="AW240" s="79" t="s">
        <v>2033</v>
      </c>
      <c r="AX240" s="79" t="s">
        <v>2036</v>
      </c>
      <c r="AY240" s="79" t="s">
        <v>2038</v>
      </c>
      <c r="AZ240" s="82" t="s">
        <v>2040</v>
      </c>
      <c r="BA240">
        <v>3</v>
      </c>
      <c r="BB240" s="78" t="str">
        <f>REPLACE(INDEX(GroupVertices[Group],MATCH(Edges[[#This Row],[Vertex 1]],GroupVertices[Vertex],0)),1,1,"")</f>
        <v>6</v>
      </c>
      <c r="BC240" s="78" t="str">
        <f>REPLACE(INDEX(GroupVertices[Group],MATCH(Edges[[#This Row],[Vertex 2]],GroupVertices[Vertex],0)),1,1,"")</f>
        <v>6</v>
      </c>
      <c r="BD240" s="48">
        <v>1</v>
      </c>
      <c r="BE240" s="49">
        <v>5.2631578947368425</v>
      </c>
      <c r="BF240" s="48">
        <v>0</v>
      </c>
      <c r="BG240" s="49">
        <v>0</v>
      </c>
      <c r="BH240" s="48">
        <v>0</v>
      </c>
      <c r="BI240" s="49">
        <v>0</v>
      </c>
      <c r="BJ240" s="48">
        <v>18</v>
      </c>
      <c r="BK240" s="49">
        <v>94.73684210526316</v>
      </c>
      <c r="BL240" s="48">
        <v>19</v>
      </c>
    </row>
    <row r="241" spans="1:64" ht="15">
      <c r="A241" s="64" t="s">
        <v>410</v>
      </c>
      <c r="B241" s="64" t="s">
        <v>570</v>
      </c>
      <c r="C241" s="65" t="s">
        <v>5496</v>
      </c>
      <c r="D241" s="66">
        <v>3</v>
      </c>
      <c r="E241" s="67" t="s">
        <v>136</v>
      </c>
      <c r="F241" s="68">
        <v>35</v>
      </c>
      <c r="G241" s="65"/>
      <c r="H241" s="69"/>
      <c r="I241" s="70"/>
      <c r="J241" s="70"/>
      <c r="K241" s="34" t="s">
        <v>65</v>
      </c>
      <c r="L241" s="77">
        <v>241</v>
      </c>
      <c r="M241" s="77"/>
      <c r="N241" s="72"/>
      <c r="O241" s="79" t="s">
        <v>600</v>
      </c>
      <c r="P241" s="81">
        <v>43468.79744212963</v>
      </c>
      <c r="Q241" s="79" t="s">
        <v>627</v>
      </c>
      <c r="R241" s="82" t="s">
        <v>729</v>
      </c>
      <c r="S241" s="79" t="s">
        <v>767</v>
      </c>
      <c r="T241" s="79" t="s">
        <v>558</v>
      </c>
      <c r="U241" s="79"/>
      <c r="V241" s="82" t="s">
        <v>1021</v>
      </c>
      <c r="W241" s="81">
        <v>43468.79744212963</v>
      </c>
      <c r="X241" s="82" t="s">
        <v>1352</v>
      </c>
      <c r="Y241" s="79"/>
      <c r="Z241" s="79"/>
      <c r="AA241" s="85" t="s">
        <v>1739</v>
      </c>
      <c r="AB241" s="85" t="s">
        <v>1741</v>
      </c>
      <c r="AC241" s="79" t="b">
        <v>0</v>
      </c>
      <c r="AD241" s="79">
        <v>1</v>
      </c>
      <c r="AE241" s="85" t="s">
        <v>1965</v>
      </c>
      <c r="AF241" s="79" t="b">
        <v>0</v>
      </c>
      <c r="AG241" s="79" t="s">
        <v>1995</v>
      </c>
      <c r="AH241" s="79"/>
      <c r="AI241" s="85" t="s">
        <v>1953</v>
      </c>
      <c r="AJ241" s="79" t="b">
        <v>0</v>
      </c>
      <c r="AK241" s="79">
        <v>0</v>
      </c>
      <c r="AL241" s="85" t="s">
        <v>1953</v>
      </c>
      <c r="AM241" s="79" t="s">
        <v>2010</v>
      </c>
      <c r="AN241" s="79" t="b">
        <v>0</v>
      </c>
      <c r="AO241" s="85" t="s">
        <v>1741</v>
      </c>
      <c r="AP241" s="79" t="s">
        <v>176</v>
      </c>
      <c r="AQ241" s="79">
        <v>0</v>
      </c>
      <c r="AR241" s="79">
        <v>0</v>
      </c>
      <c r="AS241" s="79" t="s">
        <v>2023</v>
      </c>
      <c r="AT241" s="79" t="s">
        <v>2026</v>
      </c>
      <c r="AU241" s="79" t="s">
        <v>2028</v>
      </c>
      <c r="AV241" s="79" t="s">
        <v>2030</v>
      </c>
      <c r="AW241" s="79" t="s">
        <v>2033</v>
      </c>
      <c r="AX241" s="79" t="s">
        <v>2036</v>
      </c>
      <c r="AY241" s="79" t="s">
        <v>2038</v>
      </c>
      <c r="AZ241" s="82" t="s">
        <v>2040</v>
      </c>
      <c r="BA241">
        <v>3</v>
      </c>
      <c r="BB241" s="78" t="str">
        <f>REPLACE(INDEX(GroupVertices[Group],MATCH(Edges[[#This Row],[Vertex 1]],GroupVertices[Vertex],0)),1,1,"")</f>
        <v>6</v>
      </c>
      <c r="BC241" s="78" t="str">
        <f>REPLACE(INDEX(GroupVertices[Group],MATCH(Edges[[#This Row],[Vertex 2]],GroupVertices[Vertex],0)),1,1,"")</f>
        <v>6</v>
      </c>
      <c r="BD241" s="48">
        <v>1</v>
      </c>
      <c r="BE241" s="49">
        <v>2.1739130434782608</v>
      </c>
      <c r="BF241" s="48">
        <v>0</v>
      </c>
      <c r="BG241" s="49">
        <v>0</v>
      </c>
      <c r="BH241" s="48">
        <v>0</v>
      </c>
      <c r="BI241" s="49">
        <v>0</v>
      </c>
      <c r="BJ241" s="48">
        <v>45</v>
      </c>
      <c r="BK241" s="49">
        <v>97.82608695652173</v>
      </c>
      <c r="BL241" s="48">
        <v>46</v>
      </c>
    </row>
    <row r="242" spans="1:64" ht="15">
      <c r="A242" s="64" t="s">
        <v>410</v>
      </c>
      <c r="B242" s="64" t="s">
        <v>570</v>
      </c>
      <c r="C242" s="65" t="s">
        <v>5496</v>
      </c>
      <c r="D242" s="66">
        <v>3</v>
      </c>
      <c r="E242" s="67" t="s">
        <v>136</v>
      </c>
      <c r="F242" s="68">
        <v>35</v>
      </c>
      <c r="G242" s="65"/>
      <c r="H242" s="69"/>
      <c r="I242" s="70"/>
      <c r="J242" s="70"/>
      <c r="K242" s="34" t="s">
        <v>65</v>
      </c>
      <c r="L242" s="77">
        <v>242</v>
      </c>
      <c r="M242" s="77"/>
      <c r="N242" s="72"/>
      <c r="O242" s="79" t="s">
        <v>600</v>
      </c>
      <c r="P242" s="81">
        <v>43468.8096875</v>
      </c>
      <c r="Q242" s="79" t="s">
        <v>628</v>
      </c>
      <c r="R242" s="79"/>
      <c r="S242" s="79"/>
      <c r="T242" s="79"/>
      <c r="U242" s="79"/>
      <c r="V242" s="82" t="s">
        <v>1021</v>
      </c>
      <c r="W242" s="81">
        <v>43468.8096875</v>
      </c>
      <c r="X242" s="82" t="s">
        <v>1353</v>
      </c>
      <c r="Y242" s="79"/>
      <c r="Z242" s="79"/>
      <c r="AA242" s="85" t="s">
        <v>1740</v>
      </c>
      <c r="AB242" s="79"/>
      <c r="AC242" s="79" t="b">
        <v>0</v>
      </c>
      <c r="AD242" s="79">
        <v>0</v>
      </c>
      <c r="AE242" s="85" t="s">
        <v>1953</v>
      </c>
      <c r="AF242" s="79" t="b">
        <v>0</v>
      </c>
      <c r="AG242" s="79" t="s">
        <v>1995</v>
      </c>
      <c r="AH242" s="79"/>
      <c r="AI242" s="85" t="s">
        <v>1953</v>
      </c>
      <c r="AJ242" s="79" t="b">
        <v>0</v>
      </c>
      <c r="AK242" s="79">
        <v>1</v>
      </c>
      <c r="AL242" s="85" t="s">
        <v>1737</v>
      </c>
      <c r="AM242" s="79" t="s">
        <v>2010</v>
      </c>
      <c r="AN242" s="79" t="b">
        <v>0</v>
      </c>
      <c r="AO242" s="85" t="s">
        <v>1737</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6</v>
      </c>
      <c r="BC242" s="78" t="str">
        <f>REPLACE(INDEX(GroupVertices[Group],MATCH(Edges[[#This Row],[Vertex 2]],GroupVertices[Vertex],0)),1,1,"")</f>
        <v>6</v>
      </c>
      <c r="BD242" s="48">
        <v>0</v>
      </c>
      <c r="BE242" s="49">
        <v>0</v>
      </c>
      <c r="BF242" s="48">
        <v>0</v>
      </c>
      <c r="BG242" s="49">
        <v>0</v>
      </c>
      <c r="BH242" s="48">
        <v>0</v>
      </c>
      <c r="BI242" s="49">
        <v>0</v>
      </c>
      <c r="BJ242" s="48">
        <v>16</v>
      </c>
      <c r="BK242" s="49">
        <v>100</v>
      </c>
      <c r="BL242" s="48">
        <v>16</v>
      </c>
    </row>
    <row r="243" spans="1:64" ht="15">
      <c r="A243" s="64" t="s">
        <v>411</v>
      </c>
      <c r="B243" s="64" t="s">
        <v>557</v>
      </c>
      <c r="C243" s="65" t="s">
        <v>5495</v>
      </c>
      <c r="D243" s="66">
        <v>3</v>
      </c>
      <c r="E243" s="67" t="s">
        <v>132</v>
      </c>
      <c r="F243" s="68">
        <v>35</v>
      </c>
      <c r="G243" s="65"/>
      <c r="H243" s="69"/>
      <c r="I243" s="70"/>
      <c r="J243" s="70"/>
      <c r="K243" s="34" t="s">
        <v>65</v>
      </c>
      <c r="L243" s="77">
        <v>243</v>
      </c>
      <c r="M243" s="77"/>
      <c r="N243" s="72"/>
      <c r="O243" s="79" t="s">
        <v>600</v>
      </c>
      <c r="P243" s="81">
        <v>43468.76736111111</v>
      </c>
      <c r="Q243" s="79" t="s">
        <v>629</v>
      </c>
      <c r="R243" s="82" t="s">
        <v>730</v>
      </c>
      <c r="S243" s="79" t="s">
        <v>768</v>
      </c>
      <c r="T243" s="79" t="s">
        <v>790</v>
      </c>
      <c r="U243" s="79"/>
      <c r="V243" s="82" t="s">
        <v>1022</v>
      </c>
      <c r="W243" s="81">
        <v>43468.76736111111</v>
      </c>
      <c r="X243" s="82" t="s">
        <v>1354</v>
      </c>
      <c r="Y243" s="79"/>
      <c r="Z243" s="79"/>
      <c r="AA243" s="85" t="s">
        <v>1741</v>
      </c>
      <c r="AB243" s="85" t="s">
        <v>1742</v>
      </c>
      <c r="AC243" s="79" t="b">
        <v>0</v>
      </c>
      <c r="AD243" s="79">
        <v>1</v>
      </c>
      <c r="AE243" s="85" t="s">
        <v>1963</v>
      </c>
      <c r="AF243" s="79" t="b">
        <v>0</v>
      </c>
      <c r="AG243" s="79" t="s">
        <v>1995</v>
      </c>
      <c r="AH243" s="79"/>
      <c r="AI243" s="85" t="s">
        <v>1953</v>
      </c>
      <c r="AJ243" s="79" t="b">
        <v>0</v>
      </c>
      <c r="AK243" s="79">
        <v>0</v>
      </c>
      <c r="AL243" s="85" t="s">
        <v>1953</v>
      </c>
      <c r="AM243" s="79" t="s">
        <v>2007</v>
      </c>
      <c r="AN243" s="79" t="b">
        <v>0</v>
      </c>
      <c r="AO243" s="85" t="s">
        <v>1742</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6</v>
      </c>
      <c r="BC243" s="78" t="str">
        <f>REPLACE(INDEX(GroupVertices[Group],MATCH(Edges[[#This Row],[Vertex 2]],GroupVertices[Vertex],0)),1,1,"")</f>
        <v>6</v>
      </c>
      <c r="BD243" s="48"/>
      <c r="BE243" s="49"/>
      <c r="BF243" s="48"/>
      <c r="BG243" s="49"/>
      <c r="BH243" s="48"/>
      <c r="BI243" s="49"/>
      <c r="BJ243" s="48"/>
      <c r="BK243" s="49"/>
      <c r="BL243" s="48"/>
    </row>
    <row r="244" spans="1:64" ht="15">
      <c r="A244" s="64" t="s">
        <v>409</v>
      </c>
      <c r="B244" s="64" t="s">
        <v>557</v>
      </c>
      <c r="C244" s="65" t="s">
        <v>5496</v>
      </c>
      <c r="D244" s="66">
        <v>3</v>
      </c>
      <c r="E244" s="67" t="s">
        <v>136</v>
      </c>
      <c r="F244" s="68">
        <v>35</v>
      </c>
      <c r="G244" s="65"/>
      <c r="H244" s="69"/>
      <c r="I244" s="70"/>
      <c r="J244" s="70"/>
      <c r="K244" s="34" t="s">
        <v>65</v>
      </c>
      <c r="L244" s="77">
        <v>244</v>
      </c>
      <c r="M244" s="77"/>
      <c r="N244" s="72"/>
      <c r="O244" s="79" t="s">
        <v>600</v>
      </c>
      <c r="P244" s="81">
        <v>43468.80236111111</v>
      </c>
      <c r="Q244" s="79" t="s">
        <v>625</v>
      </c>
      <c r="R244" s="79" t="s">
        <v>728</v>
      </c>
      <c r="S244" s="79" t="s">
        <v>766</v>
      </c>
      <c r="T244" s="79"/>
      <c r="U244" s="79"/>
      <c r="V244" s="82" t="s">
        <v>1020</v>
      </c>
      <c r="W244" s="81">
        <v>43468.80236111111</v>
      </c>
      <c r="X244" s="82" t="s">
        <v>1350</v>
      </c>
      <c r="Y244" s="79"/>
      <c r="Z244" s="79"/>
      <c r="AA244" s="85" t="s">
        <v>1737</v>
      </c>
      <c r="AB244" s="85" t="s">
        <v>1739</v>
      </c>
      <c r="AC244" s="79" t="b">
        <v>0</v>
      </c>
      <c r="AD244" s="79">
        <v>2</v>
      </c>
      <c r="AE244" s="85" t="s">
        <v>1963</v>
      </c>
      <c r="AF244" s="79" t="b">
        <v>0</v>
      </c>
      <c r="AG244" s="79" t="s">
        <v>1995</v>
      </c>
      <c r="AH244" s="79"/>
      <c r="AI244" s="85" t="s">
        <v>1953</v>
      </c>
      <c r="AJ244" s="79" t="b">
        <v>0</v>
      </c>
      <c r="AK244" s="79">
        <v>1</v>
      </c>
      <c r="AL244" s="85" t="s">
        <v>1953</v>
      </c>
      <c r="AM244" s="79" t="s">
        <v>2007</v>
      </c>
      <c r="AN244" s="79" t="b">
        <v>0</v>
      </c>
      <c r="AO244" s="85" t="s">
        <v>1739</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6</v>
      </c>
      <c r="BC244" s="78" t="str">
        <f>REPLACE(INDEX(GroupVertices[Group],MATCH(Edges[[#This Row],[Vertex 2]],GroupVertices[Vertex],0)),1,1,"")</f>
        <v>6</v>
      </c>
      <c r="BD244" s="48"/>
      <c r="BE244" s="49"/>
      <c r="BF244" s="48"/>
      <c r="BG244" s="49"/>
      <c r="BH244" s="48"/>
      <c r="BI244" s="49"/>
      <c r="BJ244" s="48"/>
      <c r="BK244" s="49"/>
      <c r="BL244" s="48"/>
    </row>
    <row r="245" spans="1:64" ht="15">
      <c r="A245" s="64" t="s">
        <v>409</v>
      </c>
      <c r="B245" s="64" t="s">
        <v>557</v>
      </c>
      <c r="C245" s="65" t="s">
        <v>5496</v>
      </c>
      <c r="D245" s="66">
        <v>3</v>
      </c>
      <c r="E245" s="67" t="s">
        <v>136</v>
      </c>
      <c r="F245" s="68">
        <v>35</v>
      </c>
      <c r="G245" s="65"/>
      <c r="H245" s="69"/>
      <c r="I245" s="70"/>
      <c r="J245" s="70"/>
      <c r="K245" s="34" t="s">
        <v>65</v>
      </c>
      <c r="L245" s="77">
        <v>245</v>
      </c>
      <c r="M245" s="77"/>
      <c r="N245" s="72"/>
      <c r="O245" s="79" t="s">
        <v>600</v>
      </c>
      <c r="P245" s="81">
        <v>43468.80291666667</v>
      </c>
      <c r="Q245" s="79" t="s">
        <v>626</v>
      </c>
      <c r="R245" s="79"/>
      <c r="S245" s="79"/>
      <c r="T245" s="79" t="s">
        <v>558</v>
      </c>
      <c r="U245" s="79"/>
      <c r="V245" s="82" t="s">
        <v>1020</v>
      </c>
      <c r="W245" s="81">
        <v>43468.80291666667</v>
      </c>
      <c r="X245" s="82" t="s">
        <v>1351</v>
      </c>
      <c r="Y245" s="79"/>
      <c r="Z245" s="79"/>
      <c r="AA245" s="85" t="s">
        <v>1738</v>
      </c>
      <c r="AB245" s="85" t="s">
        <v>1737</v>
      </c>
      <c r="AC245" s="79" t="b">
        <v>0</v>
      </c>
      <c r="AD245" s="79">
        <v>2</v>
      </c>
      <c r="AE245" s="85" t="s">
        <v>1964</v>
      </c>
      <c r="AF245" s="79" t="b">
        <v>0</v>
      </c>
      <c r="AG245" s="79" t="s">
        <v>1995</v>
      </c>
      <c r="AH245" s="79"/>
      <c r="AI245" s="85" t="s">
        <v>1953</v>
      </c>
      <c r="AJ245" s="79" t="b">
        <v>0</v>
      </c>
      <c r="AK245" s="79">
        <v>0</v>
      </c>
      <c r="AL245" s="85" t="s">
        <v>1953</v>
      </c>
      <c r="AM245" s="79" t="s">
        <v>2007</v>
      </c>
      <c r="AN245" s="79" t="b">
        <v>0</v>
      </c>
      <c r="AO245" s="85" t="s">
        <v>1737</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6</v>
      </c>
      <c r="BC245" s="78" t="str">
        <f>REPLACE(INDEX(GroupVertices[Group],MATCH(Edges[[#This Row],[Vertex 2]],GroupVertices[Vertex],0)),1,1,"")</f>
        <v>6</v>
      </c>
      <c r="BD245" s="48"/>
      <c r="BE245" s="49"/>
      <c r="BF245" s="48"/>
      <c r="BG245" s="49"/>
      <c r="BH245" s="48"/>
      <c r="BI245" s="49"/>
      <c r="BJ245" s="48"/>
      <c r="BK245" s="49"/>
      <c r="BL245" s="48"/>
    </row>
    <row r="246" spans="1:64" ht="15">
      <c r="A246" s="64" t="s">
        <v>410</v>
      </c>
      <c r="B246" s="64" t="s">
        <v>557</v>
      </c>
      <c r="C246" s="65" t="s">
        <v>5496</v>
      </c>
      <c r="D246" s="66">
        <v>3</v>
      </c>
      <c r="E246" s="67" t="s">
        <v>136</v>
      </c>
      <c r="F246" s="68">
        <v>35</v>
      </c>
      <c r="G246" s="65"/>
      <c r="H246" s="69"/>
      <c r="I246" s="70"/>
      <c r="J246" s="70"/>
      <c r="K246" s="34" t="s">
        <v>65</v>
      </c>
      <c r="L246" s="77">
        <v>246</v>
      </c>
      <c r="M246" s="77"/>
      <c r="N246" s="72"/>
      <c r="O246" s="79" t="s">
        <v>600</v>
      </c>
      <c r="P246" s="81">
        <v>43468.700902777775</v>
      </c>
      <c r="Q246" s="79" t="s">
        <v>630</v>
      </c>
      <c r="R246" s="79" t="s">
        <v>731</v>
      </c>
      <c r="S246" s="79" t="s">
        <v>769</v>
      </c>
      <c r="T246" s="79" t="s">
        <v>789</v>
      </c>
      <c r="U246" s="79"/>
      <c r="V246" s="82" t="s">
        <v>1021</v>
      </c>
      <c r="W246" s="81">
        <v>43468.700902777775</v>
      </c>
      <c r="X246" s="82" t="s">
        <v>1355</v>
      </c>
      <c r="Y246" s="79"/>
      <c r="Z246" s="79"/>
      <c r="AA246" s="85" t="s">
        <v>1742</v>
      </c>
      <c r="AB246" s="79"/>
      <c r="AC246" s="79" t="b">
        <v>0</v>
      </c>
      <c r="AD246" s="79">
        <v>2</v>
      </c>
      <c r="AE246" s="85" t="s">
        <v>1953</v>
      </c>
      <c r="AF246" s="79" t="b">
        <v>1</v>
      </c>
      <c r="AG246" s="79" t="s">
        <v>1995</v>
      </c>
      <c r="AH246" s="79"/>
      <c r="AI246" s="85" t="s">
        <v>2002</v>
      </c>
      <c r="AJ246" s="79" t="b">
        <v>0</v>
      </c>
      <c r="AK246" s="79">
        <v>1</v>
      </c>
      <c r="AL246" s="85" t="s">
        <v>1953</v>
      </c>
      <c r="AM246" s="79" t="s">
        <v>2010</v>
      </c>
      <c r="AN246" s="79" t="b">
        <v>0</v>
      </c>
      <c r="AO246" s="85" t="s">
        <v>1742</v>
      </c>
      <c r="AP246" s="79" t="s">
        <v>176</v>
      </c>
      <c r="AQ246" s="79">
        <v>0</v>
      </c>
      <c r="AR246" s="79">
        <v>0</v>
      </c>
      <c r="AS246" s="79" t="s">
        <v>2023</v>
      </c>
      <c r="AT246" s="79" t="s">
        <v>2026</v>
      </c>
      <c r="AU246" s="79" t="s">
        <v>2028</v>
      </c>
      <c r="AV246" s="79" t="s">
        <v>2030</v>
      </c>
      <c r="AW246" s="79" t="s">
        <v>2033</v>
      </c>
      <c r="AX246" s="79" t="s">
        <v>2036</v>
      </c>
      <c r="AY246" s="79" t="s">
        <v>2038</v>
      </c>
      <c r="AZ246" s="82" t="s">
        <v>2040</v>
      </c>
      <c r="BA246">
        <v>3</v>
      </c>
      <c r="BB246" s="78" t="str">
        <f>REPLACE(INDEX(GroupVertices[Group],MATCH(Edges[[#This Row],[Vertex 1]],GroupVertices[Vertex],0)),1,1,"")</f>
        <v>6</v>
      </c>
      <c r="BC246" s="78" t="str">
        <f>REPLACE(INDEX(GroupVertices[Group],MATCH(Edges[[#This Row],[Vertex 2]],GroupVertices[Vertex],0)),1,1,"")</f>
        <v>6</v>
      </c>
      <c r="BD246" s="48"/>
      <c r="BE246" s="49"/>
      <c r="BF246" s="48"/>
      <c r="BG246" s="49"/>
      <c r="BH246" s="48"/>
      <c r="BI246" s="49"/>
      <c r="BJ246" s="48"/>
      <c r="BK246" s="49"/>
      <c r="BL246" s="48"/>
    </row>
    <row r="247" spans="1:64" ht="15">
      <c r="A247" s="64" t="s">
        <v>410</v>
      </c>
      <c r="B247" s="64" t="s">
        <v>557</v>
      </c>
      <c r="C247" s="65" t="s">
        <v>5496</v>
      </c>
      <c r="D247" s="66">
        <v>3</v>
      </c>
      <c r="E247" s="67" t="s">
        <v>136</v>
      </c>
      <c r="F247" s="68">
        <v>35</v>
      </c>
      <c r="G247" s="65"/>
      <c r="H247" s="69"/>
      <c r="I247" s="70"/>
      <c r="J247" s="70"/>
      <c r="K247" s="34" t="s">
        <v>65</v>
      </c>
      <c r="L247" s="77">
        <v>247</v>
      </c>
      <c r="M247" s="77"/>
      <c r="N247" s="72"/>
      <c r="O247" s="79" t="s">
        <v>600</v>
      </c>
      <c r="P247" s="81">
        <v>43468.79744212963</v>
      </c>
      <c r="Q247" s="79" t="s">
        <v>627</v>
      </c>
      <c r="R247" s="82" t="s">
        <v>729</v>
      </c>
      <c r="S247" s="79" t="s">
        <v>767</v>
      </c>
      <c r="T247" s="79" t="s">
        <v>558</v>
      </c>
      <c r="U247" s="79"/>
      <c r="V247" s="82" t="s">
        <v>1021</v>
      </c>
      <c r="W247" s="81">
        <v>43468.79744212963</v>
      </c>
      <c r="X247" s="82" t="s">
        <v>1352</v>
      </c>
      <c r="Y247" s="79"/>
      <c r="Z247" s="79"/>
      <c r="AA247" s="85" t="s">
        <v>1739</v>
      </c>
      <c r="AB247" s="85" t="s">
        <v>1741</v>
      </c>
      <c r="AC247" s="79" t="b">
        <v>0</v>
      </c>
      <c r="AD247" s="79">
        <v>1</v>
      </c>
      <c r="AE247" s="85" t="s">
        <v>1965</v>
      </c>
      <c r="AF247" s="79" t="b">
        <v>0</v>
      </c>
      <c r="AG247" s="79" t="s">
        <v>1995</v>
      </c>
      <c r="AH247" s="79"/>
      <c r="AI247" s="85" t="s">
        <v>1953</v>
      </c>
      <c r="AJ247" s="79" t="b">
        <v>0</v>
      </c>
      <c r="AK247" s="79">
        <v>0</v>
      </c>
      <c r="AL247" s="85" t="s">
        <v>1953</v>
      </c>
      <c r="AM247" s="79" t="s">
        <v>2010</v>
      </c>
      <c r="AN247" s="79" t="b">
        <v>0</v>
      </c>
      <c r="AO247" s="85" t="s">
        <v>1741</v>
      </c>
      <c r="AP247" s="79" t="s">
        <v>176</v>
      </c>
      <c r="AQ247" s="79">
        <v>0</v>
      </c>
      <c r="AR247" s="79">
        <v>0</v>
      </c>
      <c r="AS247" s="79" t="s">
        <v>2023</v>
      </c>
      <c r="AT247" s="79" t="s">
        <v>2026</v>
      </c>
      <c r="AU247" s="79" t="s">
        <v>2028</v>
      </c>
      <c r="AV247" s="79" t="s">
        <v>2030</v>
      </c>
      <c r="AW247" s="79" t="s">
        <v>2033</v>
      </c>
      <c r="AX247" s="79" t="s">
        <v>2036</v>
      </c>
      <c r="AY247" s="79" t="s">
        <v>2038</v>
      </c>
      <c r="AZ247" s="82" t="s">
        <v>2040</v>
      </c>
      <c r="BA247">
        <v>3</v>
      </c>
      <c r="BB247" s="78" t="str">
        <f>REPLACE(INDEX(GroupVertices[Group],MATCH(Edges[[#This Row],[Vertex 1]],GroupVertices[Vertex],0)),1,1,"")</f>
        <v>6</v>
      </c>
      <c r="BC247" s="78" t="str">
        <f>REPLACE(INDEX(GroupVertices[Group],MATCH(Edges[[#This Row],[Vertex 2]],GroupVertices[Vertex],0)),1,1,"")</f>
        <v>6</v>
      </c>
      <c r="BD247" s="48"/>
      <c r="BE247" s="49"/>
      <c r="BF247" s="48"/>
      <c r="BG247" s="49"/>
      <c r="BH247" s="48"/>
      <c r="BI247" s="49"/>
      <c r="BJ247" s="48"/>
      <c r="BK247" s="49"/>
      <c r="BL247" s="48"/>
    </row>
    <row r="248" spans="1:64" ht="15">
      <c r="A248" s="64" t="s">
        <v>410</v>
      </c>
      <c r="B248" s="64" t="s">
        <v>557</v>
      </c>
      <c r="C248" s="65" t="s">
        <v>5496</v>
      </c>
      <c r="D248" s="66">
        <v>3</v>
      </c>
      <c r="E248" s="67" t="s">
        <v>136</v>
      </c>
      <c r="F248" s="68">
        <v>35</v>
      </c>
      <c r="G248" s="65"/>
      <c r="H248" s="69"/>
      <c r="I248" s="70"/>
      <c r="J248" s="70"/>
      <c r="K248" s="34" t="s">
        <v>65</v>
      </c>
      <c r="L248" s="77">
        <v>248</v>
      </c>
      <c r="M248" s="77"/>
      <c r="N248" s="72"/>
      <c r="O248" s="79" t="s">
        <v>600</v>
      </c>
      <c r="P248" s="81">
        <v>43468.8096875</v>
      </c>
      <c r="Q248" s="79" t="s">
        <v>628</v>
      </c>
      <c r="R248" s="79"/>
      <c r="S248" s="79"/>
      <c r="T248" s="79"/>
      <c r="U248" s="79"/>
      <c r="V248" s="82" t="s">
        <v>1021</v>
      </c>
      <c r="W248" s="81">
        <v>43468.8096875</v>
      </c>
      <c r="X248" s="82" t="s">
        <v>1353</v>
      </c>
      <c r="Y248" s="79"/>
      <c r="Z248" s="79"/>
      <c r="AA248" s="85" t="s">
        <v>1740</v>
      </c>
      <c r="AB248" s="79"/>
      <c r="AC248" s="79" t="b">
        <v>0</v>
      </c>
      <c r="AD248" s="79">
        <v>0</v>
      </c>
      <c r="AE248" s="85" t="s">
        <v>1953</v>
      </c>
      <c r="AF248" s="79" t="b">
        <v>0</v>
      </c>
      <c r="AG248" s="79" t="s">
        <v>1995</v>
      </c>
      <c r="AH248" s="79"/>
      <c r="AI248" s="85" t="s">
        <v>1953</v>
      </c>
      <c r="AJ248" s="79" t="b">
        <v>0</v>
      </c>
      <c r="AK248" s="79">
        <v>1</v>
      </c>
      <c r="AL248" s="85" t="s">
        <v>1737</v>
      </c>
      <c r="AM248" s="79" t="s">
        <v>2010</v>
      </c>
      <c r="AN248" s="79" t="b">
        <v>0</v>
      </c>
      <c r="AO248" s="85" t="s">
        <v>1737</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6</v>
      </c>
      <c r="BC248" s="78" t="str">
        <f>REPLACE(INDEX(GroupVertices[Group],MATCH(Edges[[#This Row],[Vertex 2]],GroupVertices[Vertex],0)),1,1,"")</f>
        <v>6</v>
      </c>
      <c r="BD248" s="48"/>
      <c r="BE248" s="49"/>
      <c r="BF248" s="48"/>
      <c r="BG248" s="49"/>
      <c r="BH248" s="48"/>
      <c r="BI248" s="49"/>
      <c r="BJ248" s="48"/>
      <c r="BK248" s="49"/>
      <c r="BL248" s="48"/>
    </row>
    <row r="249" spans="1:64" ht="15">
      <c r="A249" s="64" t="s">
        <v>411</v>
      </c>
      <c r="B249" s="64" t="s">
        <v>558</v>
      </c>
      <c r="C249" s="65" t="s">
        <v>5495</v>
      </c>
      <c r="D249" s="66">
        <v>3</v>
      </c>
      <c r="E249" s="67" t="s">
        <v>132</v>
      </c>
      <c r="F249" s="68">
        <v>35</v>
      </c>
      <c r="G249" s="65"/>
      <c r="H249" s="69"/>
      <c r="I249" s="70"/>
      <c r="J249" s="70"/>
      <c r="K249" s="34" t="s">
        <v>65</v>
      </c>
      <c r="L249" s="77">
        <v>249</v>
      </c>
      <c r="M249" s="77"/>
      <c r="N249" s="72"/>
      <c r="O249" s="79" t="s">
        <v>600</v>
      </c>
      <c r="P249" s="81">
        <v>43468.76736111111</v>
      </c>
      <c r="Q249" s="79" t="s">
        <v>629</v>
      </c>
      <c r="R249" s="82" t="s">
        <v>730</v>
      </c>
      <c r="S249" s="79" t="s">
        <v>768</v>
      </c>
      <c r="T249" s="79" t="s">
        <v>790</v>
      </c>
      <c r="U249" s="79"/>
      <c r="V249" s="82" t="s">
        <v>1022</v>
      </c>
      <c r="W249" s="81">
        <v>43468.76736111111</v>
      </c>
      <c r="X249" s="82" t="s">
        <v>1354</v>
      </c>
      <c r="Y249" s="79"/>
      <c r="Z249" s="79"/>
      <c r="AA249" s="85" t="s">
        <v>1741</v>
      </c>
      <c r="AB249" s="85" t="s">
        <v>1742</v>
      </c>
      <c r="AC249" s="79" t="b">
        <v>0</v>
      </c>
      <c r="AD249" s="79">
        <v>1</v>
      </c>
      <c r="AE249" s="85" t="s">
        <v>1963</v>
      </c>
      <c r="AF249" s="79" t="b">
        <v>0</v>
      </c>
      <c r="AG249" s="79" t="s">
        <v>1995</v>
      </c>
      <c r="AH249" s="79"/>
      <c r="AI249" s="85" t="s">
        <v>1953</v>
      </c>
      <c r="AJ249" s="79" t="b">
        <v>0</v>
      </c>
      <c r="AK249" s="79">
        <v>0</v>
      </c>
      <c r="AL249" s="85" t="s">
        <v>1953</v>
      </c>
      <c r="AM249" s="79" t="s">
        <v>2007</v>
      </c>
      <c r="AN249" s="79" t="b">
        <v>0</v>
      </c>
      <c r="AO249" s="85" t="s">
        <v>1742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6</v>
      </c>
      <c r="BC249" s="78" t="str">
        <f>REPLACE(INDEX(GroupVertices[Group],MATCH(Edges[[#This Row],[Vertex 2]],GroupVertices[Vertex],0)),1,1,"")</f>
        <v>6</v>
      </c>
      <c r="BD249" s="48"/>
      <c r="BE249" s="49"/>
      <c r="BF249" s="48"/>
      <c r="BG249" s="49"/>
      <c r="BH249" s="48"/>
      <c r="BI249" s="49"/>
      <c r="BJ249" s="48"/>
      <c r="BK249" s="49"/>
      <c r="BL249" s="48"/>
    </row>
    <row r="250" spans="1:64" ht="15">
      <c r="A250" s="64" t="s">
        <v>409</v>
      </c>
      <c r="B250" s="64" t="s">
        <v>558</v>
      </c>
      <c r="C250" s="65" t="s">
        <v>5496</v>
      </c>
      <c r="D250" s="66">
        <v>3</v>
      </c>
      <c r="E250" s="67" t="s">
        <v>136</v>
      </c>
      <c r="F250" s="68">
        <v>35</v>
      </c>
      <c r="G250" s="65"/>
      <c r="H250" s="69"/>
      <c r="I250" s="70"/>
      <c r="J250" s="70"/>
      <c r="K250" s="34" t="s">
        <v>65</v>
      </c>
      <c r="L250" s="77">
        <v>250</v>
      </c>
      <c r="M250" s="77"/>
      <c r="N250" s="72"/>
      <c r="O250" s="79" t="s">
        <v>600</v>
      </c>
      <c r="P250" s="81">
        <v>43468.80236111111</v>
      </c>
      <c r="Q250" s="79" t="s">
        <v>625</v>
      </c>
      <c r="R250" s="79" t="s">
        <v>728</v>
      </c>
      <c r="S250" s="79" t="s">
        <v>766</v>
      </c>
      <c r="T250" s="79"/>
      <c r="U250" s="79"/>
      <c r="V250" s="82" t="s">
        <v>1020</v>
      </c>
      <c r="W250" s="81">
        <v>43468.80236111111</v>
      </c>
      <c r="X250" s="82" t="s">
        <v>1350</v>
      </c>
      <c r="Y250" s="79"/>
      <c r="Z250" s="79"/>
      <c r="AA250" s="85" t="s">
        <v>1737</v>
      </c>
      <c r="AB250" s="85" t="s">
        <v>1739</v>
      </c>
      <c r="AC250" s="79" t="b">
        <v>0</v>
      </c>
      <c r="AD250" s="79">
        <v>2</v>
      </c>
      <c r="AE250" s="85" t="s">
        <v>1963</v>
      </c>
      <c r="AF250" s="79" t="b">
        <v>0</v>
      </c>
      <c r="AG250" s="79" t="s">
        <v>1995</v>
      </c>
      <c r="AH250" s="79"/>
      <c r="AI250" s="85" t="s">
        <v>1953</v>
      </c>
      <c r="AJ250" s="79" t="b">
        <v>0</v>
      </c>
      <c r="AK250" s="79">
        <v>1</v>
      </c>
      <c r="AL250" s="85" t="s">
        <v>1953</v>
      </c>
      <c r="AM250" s="79" t="s">
        <v>2007</v>
      </c>
      <c r="AN250" s="79" t="b">
        <v>0</v>
      </c>
      <c r="AO250" s="85" t="s">
        <v>1739</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6</v>
      </c>
      <c r="BC250" s="78" t="str">
        <f>REPLACE(INDEX(GroupVertices[Group],MATCH(Edges[[#This Row],[Vertex 2]],GroupVertices[Vertex],0)),1,1,"")</f>
        <v>6</v>
      </c>
      <c r="BD250" s="48"/>
      <c r="BE250" s="49"/>
      <c r="BF250" s="48"/>
      <c r="BG250" s="49"/>
      <c r="BH250" s="48"/>
      <c r="BI250" s="49"/>
      <c r="BJ250" s="48"/>
      <c r="BK250" s="49"/>
      <c r="BL250" s="48"/>
    </row>
    <row r="251" spans="1:64" ht="15">
      <c r="A251" s="64" t="s">
        <v>409</v>
      </c>
      <c r="B251" s="64" t="s">
        <v>558</v>
      </c>
      <c r="C251" s="65" t="s">
        <v>5496</v>
      </c>
      <c r="D251" s="66">
        <v>3</v>
      </c>
      <c r="E251" s="67" t="s">
        <v>136</v>
      </c>
      <c r="F251" s="68">
        <v>35</v>
      </c>
      <c r="G251" s="65"/>
      <c r="H251" s="69"/>
      <c r="I251" s="70"/>
      <c r="J251" s="70"/>
      <c r="K251" s="34" t="s">
        <v>65</v>
      </c>
      <c r="L251" s="77">
        <v>251</v>
      </c>
      <c r="M251" s="77"/>
      <c r="N251" s="72"/>
      <c r="O251" s="79" t="s">
        <v>600</v>
      </c>
      <c r="P251" s="81">
        <v>43468.80291666667</v>
      </c>
      <c r="Q251" s="79" t="s">
        <v>626</v>
      </c>
      <c r="R251" s="79"/>
      <c r="S251" s="79"/>
      <c r="T251" s="79" t="s">
        <v>558</v>
      </c>
      <c r="U251" s="79"/>
      <c r="V251" s="82" t="s">
        <v>1020</v>
      </c>
      <c r="W251" s="81">
        <v>43468.80291666667</v>
      </c>
      <c r="X251" s="82" t="s">
        <v>1351</v>
      </c>
      <c r="Y251" s="79"/>
      <c r="Z251" s="79"/>
      <c r="AA251" s="85" t="s">
        <v>1738</v>
      </c>
      <c r="AB251" s="85" t="s">
        <v>1737</v>
      </c>
      <c r="AC251" s="79" t="b">
        <v>0</v>
      </c>
      <c r="AD251" s="79">
        <v>2</v>
      </c>
      <c r="AE251" s="85" t="s">
        <v>1964</v>
      </c>
      <c r="AF251" s="79" t="b">
        <v>0</v>
      </c>
      <c r="AG251" s="79" t="s">
        <v>1995</v>
      </c>
      <c r="AH251" s="79"/>
      <c r="AI251" s="85" t="s">
        <v>1953</v>
      </c>
      <c r="AJ251" s="79" t="b">
        <v>0</v>
      </c>
      <c r="AK251" s="79">
        <v>0</v>
      </c>
      <c r="AL251" s="85" t="s">
        <v>1953</v>
      </c>
      <c r="AM251" s="79" t="s">
        <v>2007</v>
      </c>
      <c r="AN251" s="79" t="b">
        <v>0</v>
      </c>
      <c r="AO251" s="85" t="s">
        <v>1737</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6</v>
      </c>
      <c r="BC251" s="78" t="str">
        <f>REPLACE(INDEX(GroupVertices[Group],MATCH(Edges[[#This Row],[Vertex 2]],GroupVertices[Vertex],0)),1,1,"")</f>
        <v>6</v>
      </c>
      <c r="BD251" s="48"/>
      <c r="BE251" s="49"/>
      <c r="BF251" s="48"/>
      <c r="BG251" s="49"/>
      <c r="BH251" s="48"/>
      <c r="BI251" s="49"/>
      <c r="BJ251" s="48"/>
      <c r="BK251" s="49"/>
      <c r="BL251" s="48"/>
    </row>
    <row r="252" spans="1:64" ht="15">
      <c r="A252" s="64" t="s">
        <v>410</v>
      </c>
      <c r="B252" s="64" t="s">
        <v>558</v>
      </c>
      <c r="C252" s="65" t="s">
        <v>5496</v>
      </c>
      <c r="D252" s="66">
        <v>3</v>
      </c>
      <c r="E252" s="67" t="s">
        <v>136</v>
      </c>
      <c r="F252" s="68">
        <v>35</v>
      </c>
      <c r="G252" s="65"/>
      <c r="H252" s="69"/>
      <c r="I252" s="70"/>
      <c r="J252" s="70"/>
      <c r="K252" s="34" t="s">
        <v>65</v>
      </c>
      <c r="L252" s="77">
        <v>252</v>
      </c>
      <c r="M252" s="77"/>
      <c r="N252" s="72"/>
      <c r="O252" s="79" t="s">
        <v>600</v>
      </c>
      <c r="P252" s="81">
        <v>43468.700902777775</v>
      </c>
      <c r="Q252" s="79" t="s">
        <v>630</v>
      </c>
      <c r="R252" s="79" t="s">
        <v>731</v>
      </c>
      <c r="S252" s="79" t="s">
        <v>769</v>
      </c>
      <c r="T252" s="79" t="s">
        <v>789</v>
      </c>
      <c r="U252" s="79"/>
      <c r="V252" s="82" t="s">
        <v>1021</v>
      </c>
      <c r="W252" s="81">
        <v>43468.700902777775</v>
      </c>
      <c r="X252" s="82" t="s">
        <v>1355</v>
      </c>
      <c r="Y252" s="79"/>
      <c r="Z252" s="79"/>
      <c r="AA252" s="85" t="s">
        <v>1742</v>
      </c>
      <c r="AB252" s="79"/>
      <c r="AC252" s="79" t="b">
        <v>0</v>
      </c>
      <c r="AD252" s="79">
        <v>2</v>
      </c>
      <c r="AE252" s="85" t="s">
        <v>1953</v>
      </c>
      <c r="AF252" s="79" t="b">
        <v>1</v>
      </c>
      <c r="AG252" s="79" t="s">
        <v>1995</v>
      </c>
      <c r="AH252" s="79"/>
      <c r="AI252" s="85" t="s">
        <v>2002</v>
      </c>
      <c r="AJ252" s="79" t="b">
        <v>0</v>
      </c>
      <c r="AK252" s="79">
        <v>1</v>
      </c>
      <c r="AL252" s="85" t="s">
        <v>1953</v>
      </c>
      <c r="AM252" s="79" t="s">
        <v>2010</v>
      </c>
      <c r="AN252" s="79" t="b">
        <v>0</v>
      </c>
      <c r="AO252" s="85" t="s">
        <v>1742</v>
      </c>
      <c r="AP252" s="79" t="s">
        <v>176</v>
      </c>
      <c r="AQ252" s="79">
        <v>0</v>
      </c>
      <c r="AR252" s="79">
        <v>0</v>
      </c>
      <c r="AS252" s="79" t="s">
        <v>2023</v>
      </c>
      <c r="AT252" s="79" t="s">
        <v>2026</v>
      </c>
      <c r="AU252" s="79" t="s">
        <v>2028</v>
      </c>
      <c r="AV252" s="79" t="s">
        <v>2030</v>
      </c>
      <c r="AW252" s="79" t="s">
        <v>2033</v>
      </c>
      <c r="AX252" s="79" t="s">
        <v>2036</v>
      </c>
      <c r="AY252" s="79" t="s">
        <v>2038</v>
      </c>
      <c r="AZ252" s="82" t="s">
        <v>2040</v>
      </c>
      <c r="BA252">
        <v>3</v>
      </c>
      <c r="BB252" s="78" t="str">
        <f>REPLACE(INDEX(GroupVertices[Group],MATCH(Edges[[#This Row],[Vertex 1]],GroupVertices[Vertex],0)),1,1,"")</f>
        <v>6</v>
      </c>
      <c r="BC252" s="78" t="str">
        <f>REPLACE(INDEX(GroupVertices[Group],MATCH(Edges[[#This Row],[Vertex 2]],GroupVertices[Vertex],0)),1,1,"")</f>
        <v>6</v>
      </c>
      <c r="BD252" s="48"/>
      <c r="BE252" s="49"/>
      <c r="BF252" s="48"/>
      <c r="BG252" s="49"/>
      <c r="BH252" s="48"/>
      <c r="BI252" s="49"/>
      <c r="BJ252" s="48"/>
      <c r="BK252" s="49"/>
      <c r="BL252" s="48"/>
    </row>
    <row r="253" spans="1:64" ht="15">
      <c r="A253" s="64" t="s">
        <v>410</v>
      </c>
      <c r="B253" s="64" t="s">
        <v>558</v>
      </c>
      <c r="C253" s="65" t="s">
        <v>5496</v>
      </c>
      <c r="D253" s="66">
        <v>3</v>
      </c>
      <c r="E253" s="67" t="s">
        <v>136</v>
      </c>
      <c r="F253" s="68">
        <v>35</v>
      </c>
      <c r="G253" s="65"/>
      <c r="H253" s="69"/>
      <c r="I253" s="70"/>
      <c r="J253" s="70"/>
      <c r="K253" s="34" t="s">
        <v>65</v>
      </c>
      <c r="L253" s="77">
        <v>253</v>
      </c>
      <c r="M253" s="77"/>
      <c r="N253" s="72"/>
      <c r="O253" s="79" t="s">
        <v>600</v>
      </c>
      <c r="P253" s="81">
        <v>43468.79744212963</v>
      </c>
      <c r="Q253" s="79" t="s">
        <v>627</v>
      </c>
      <c r="R253" s="82" t="s">
        <v>729</v>
      </c>
      <c r="S253" s="79" t="s">
        <v>767</v>
      </c>
      <c r="T253" s="79" t="s">
        <v>558</v>
      </c>
      <c r="U253" s="79"/>
      <c r="V253" s="82" t="s">
        <v>1021</v>
      </c>
      <c r="W253" s="81">
        <v>43468.79744212963</v>
      </c>
      <c r="X253" s="82" t="s">
        <v>1352</v>
      </c>
      <c r="Y253" s="79"/>
      <c r="Z253" s="79"/>
      <c r="AA253" s="85" t="s">
        <v>1739</v>
      </c>
      <c r="AB253" s="85" t="s">
        <v>1741</v>
      </c>
      <c r="AC253" s="79" t="b">
        <v>0</v>
      </c>
      <c r="AD253" s="79">
        <v>1</v>
      </c>
      <c r="AE253" s="85" t="s">
        <v>1965</v>
      </c>
      <c r="AF253" s="79" t="b">
        <v>0</v>
      </c>
      <c r="AG253" s="79" t="s">
        <v>1995</v>
      </c>
      <c r="AH253" s="79"/>
      <c r="AI253" s="85" t="s">
        <v>1953</v>
      </c>
      <c r="AJ253" s="79" t="b">
        <v>0</v>
      </c>
      <c r="AK253" s="79">
        <v>0</v>
      </c>
      <c r="AL253" s="85" t="s">
        <v>1953</v>
      </c>
      <c r="AM253" s="79" t="s">
        <v>2010</v>
      </c>
      <c r="AN253" s="79" t="b">
        <v>0</v>
      </c>
      <c r="AO253" s="85" t="s">
        <v>1741</v>
      </c>
      <c r="AP253" s="79" t="s">
        <v>176</v>
      </c>
      <c r="AQ253" s="79">
        <v>0</v>
      </c>
      <c r="AR253" s="79">
        <v>0</v>
      </c>
      <c r="AS253" s="79" t="s">
        <v>2023</v>
      </c>
      <c r="AT253" s="79" t="s">
        <v>2026</v>
      </c>
      <c r="AU253" s="79" t="s">
        <v>2028</v>
      </c>
      <c r="AV253" s="79" t="s">
        <v>2030</v>
      </c>
      <c r="AW253" s="79" t="s">
        <v>2033</v>
      </c>
      <c r="AX253" s="79" t="s">
        <v>2036</v>
      </c>
      <c r="AY253" s="79" t="s">
        <v>2038</v>
      </c>
      <c r="AZ253" s="82" t="s">
        <v>2040</v>
      </c>
      <c r="BA253">
        <v>3</v>
      </c>
      <c r="BB253" s="78" t="str">
        <f>REPLACE(INDEX(GroupVertices[Group],MATCH(Edges[[#This Row],[Vertex 1]],GroupVertices[Vertex],0)),1,1,"")</f>
        <v>6</v>
      </c>
      <c r="BC253" s="78" t="str">
        <f>REPLACE(INDEX(GroupVertices[Group],MATCH(Edges[[#This Row],[Vertex 2]],GroupVertices[Vertex],0)),1,1,"")</f>
        <v>6</v>
      </c>
      <c r="BD253" s="48"/>
      <c r="BE253" s="49"/>
      <c r="BF253" s="48"/>
      <c r="BG253" s="49"/>
      <c r="BH253" s="48"/>
      <c r="BI253" s="49"/>
      <c r="BJ253" s="48"/>
      <c r="BK253" s="49"/>
      <c r="BL253" s="48"/>
    </row>
    <row r="254" spans="1:64" ht="15">
      <c r="A254" s="64" t="s">
        <v>410</v>
      </c>
      <c r="B254" s="64" t="s">
        <v>558</v>
      </c>
      <c r="C254" s="65" t="s">
        <v>5496</v>
      </c>
      <c r="D254" s="66">
        <v>3</v>
      </c>
      <c r="E254" s="67" t="s">
        <v>136</v>
      </c>
      <c r="F254" s="68">
        <v>35</v>
      </c>
      <c r="G254" s="65"/>
      <c r="H254" s="69"/>
      <c r="I254" s="70"/>
      <c r="J254" s="70"/>
      <c r="K254" s="34" t="s">
        <v>65</v>
      </c>
      <c r="L254" s="77">
        <v>254</v>
      </c>
      <c r="M254" s="77"/>
      <c r="N254" s="72"/>
      <c r="O254" s="79" t="s">
        <v>600</v>
      </c>
      <c r="P254" s="81">
        <v>43468.8096875</v>
      </c>
      <c r="Q254" s="79" t="s">
        <v>628</v>
      </c>
      <c r="R254" s="79"/>
      <c r="S254" s="79"/>
      <c r="T254" s="79"/>
      <c r="U254" s="79"/>
      <c r="V254" s="82" t="s">
        <v>1021</v>
      </c>
      <c r="W254" s="81">
        <v>43468.8096875</v>
      </c>
      <c r="X254" s="82" t="s">
        <v>1353</v>
      </c>
      <c r="Y254" s="79"/>
      <c r="Z254" s="79"/>
      <c r="AA254" s="85" t="s">
        <v>1740</v>
      </c>
      <c r="AB254" s="79"/>
      <c r="AC254" s="79" t="b">
        <v>0</v>
      </c>
      <c r="AD254" s="79">
        <v>0</v>
      </c>
      <c r="AE254" s="85" t="s">
        <v>1953</v>
      </c>
      <c r="AF254" s="79" t="b">
        <v>0</v>
      </c>
      <c r="AG254" s="79" t="s">
        <v>1995</v>
      </c>
      <c r="AH254" s="79"/>
      <c r="AI254" s="85" t="s">
        <v>1953</v>
      </c>
      <c r="AJ254" s="79" t="b">
        <v>0</v>
      </c>
      <c r="AK254" s="79">
        <v>1</v>
      </c>
      <c r="AL254" s="85" t="s">
        <v>1737</v>
      </c>
      <c r="AM254" s="79" t="s">
        <v>2010</v>
      </c>
      <c r="AN254" s="79" t="b">
        <v>0</v>
      </c>
      <c r="AO254" s="85" t="s">
        <v>1737</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6</v>
      </c>
      <c r="BC254" s="78" t="str">
        <f>REPLACE(INDEX(GroupVertices[Group],MATCH(Edges[[#This Row],[Vertex 2]],GroupVertices[Vertex],0)),1,1,"")</f>
        <v>6</v>
      </c>
      <c r="BD254" s="48"/>
      <c r="BE254" s="49"/>
      <c r="BF254" s="48"/>
      <c r="BG254" s="49"/>
      <c r="BH254" s="48"/>
      <c r="BI254" s="49"/>
      <c r="BJ254" s="48"/>
      <c r="BK254" s="49"/>
      <c r="BL254" s="48"/>
    </row>
    <row r="255" spans="1:64" ht="15">
      <c r="A255" s="64" t="s">
        <v>411</v>
      </c>
      <c r="B255" s="64" t="s">
        <v>457</v>
      </c>
      <c r="C255" s="65" t="s">
        <v>5495</v>
      </c>
      <c r="D255" s="66">
        <v>3</v>
      </c>
      <c r="E255" s="67" t="s">
        <v>132</v>
      </c>
      <c r="F255" s="68">
        <v>35</v>
      </c>
      <c r="G255" s="65"/>
      <c r="H255" s="69"/>
      <c r="I255" s="70"/>
      <c r="J255" s="70"/>
      <c r="K255" s="34" t="s">
        <v>65</v>
      </c>
      <c r="L255" s="77">
        <v>255</v>
      </c>
      <c r="M255" s="77"/>
      <c r="N255" s="72"/>
      <c r="O255" s="79" t="s">
        <v>600</v>
      </c>
      <c r="P255" s="81">
        <v>43468.76736111111</v>
      </c>
      <c r="Q255" s="79" t="s">
        <v>629</v>
      </c>
      <c r="R255" s="82" t="s">
        <v>730</v>
      </c>
      <c r="S255" s="79" t="s">
        <v>768</v>
      </c>
      <c r="T255" s="79" t="s">
        <v>790</v>
      </c>
      <c r="U255" s="79"/>
      <c r="V255" s="82" t="s">
        <v>1022</v>
      </c>
      <c r="W255" s="81">
        <v>43468.76736111111</v>
      </c>
      <c r="X255" s="82" t="s">
        <v>1354</v>
      </c>
      <c r="Y255" s="79"/>
      <c r="Z255" s="79"/>
      <c r="AA255" s="85" t="s">
        <v>1741</v>
      </c>
      <c r="AB255" s="85" t="s">
        <v>1742</v>
      </c>
      <c r="AC255" s="79" t="b">
        <v>0</v>
      </c>
      <c r="AD255" s="79">
        <v>1</v>
      </c>
      <c r="AE255" s="85" t="s">
        <v>1963</v>
      </c>
      <c r="AF255" s="79" t="b">
        <v>0</v>
      </c>
      <c r="AG255" s="79" t="s">
        <v>1995</v>
      </c>
      <c r="AH255" s="79"/>
      <c r="AI255" s="85" t="s">
        <v>1953</v>
      </c>
      <c r="AJ255" s="79" t="b">
        <v>0</v>
      </c>
      <c r="AK255" s="79">
        <v>0</v>
      </c>
      <c r="AL255" s="85" t="s">
        <v>1953</v>
      </c>
      <c r="AM255" s="79" t="s">
        <v>2007</v>
      </c>
      <c r="AN255" s="79" t="b">
        <v>0</v>
      </c>
      <c r="AO255" s="85" t="s">
        <v>1742</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6</v>
      </c>
      <c r="BC255" s="78" t="str">
        <f>REPLACE(INDEX(GroupVertices[Group],MATCH(Edges[[#This Row],[Vertex 2]],GroupVertices[Vertex],0)),1,1,"")</f>
        <v>2</v>
      </c>
      <c r="BD255" s="48"/>
      <c r="BE255" s="49"/>
      <c r="BF255" s="48"/>
      <c r="BG255" s="49"/>
      <c r="BH255" s="48"/>
      <c r="BI255" s="49"/>
      <c r="BJ255" s="48"/>
      <c r="BK255" s="49"/>
      <c r="BL255" s="48"/>
    </row>
    <row r="256" spans="1:64" ht="15">
      <c r="A256" s="64" t="s">
        <v>411</v>
      </c>
      <c r="B256" s="64" t="s">
        <v>410</v>
      </c>
      <c r="C256" s="65" t="s">
        <v>5495</v>
      </c>
      <c r="D256" s="66">
        <v>3</v>
      </c>
      <c r="E256" s="67" t="s">
        <v>132</v>
      </c>
      <c r="F256" s="68">
        <v>35</v>
      </c>
      <c r="G256" s="65"/>
      <c r="H256" s="69"/>
      <c r="I256" s="70"/>
      <c r="J256" s="70"/>
      <c r="K256" s="34" t="s">
        <v>66</v>
      </c>
      <c r="L256" s="77">
        <v>256</v>
      </c>
      <c r="M256" s="77"/>
      <c r="N256" s="72"/>
      <c r="O256" s="79" t="s">
        <v>601</v>
      </c>
      <c r="P256" s="81">
        <v>43468.76736111111</v>
      </c>
      <c r="Q256" s="79" t="s">
        <v>629</v>
      </c>
      <c r="R256" s="82" t="s">
        <v>730</v>
      </c>
      <c r="S256" s="79" t="s">
        <v>768</v>
      </c>
      <c r="T256" s="79" t="s">
        <v>790</v>
      </c>
      <c r="U256" s="79"/>
      <c r="V256" s="82" t="s">
        <v>1022</v>
      </c>
      <c r="W256" s="81">
        <v>43468.76736111111</v>
      </c>
      <c r="X256" s="82" t="s">
        <v>1354</v>
      </c>
      <c r="Y256" s="79"/>
      <c r="Z256" s="79"/>
      <c r="AA256" s="85" t="s">
        <v>1741</v>
      </c>
      <c r="AB256" s="85" t="s">
        <v>1742</v>
      </c>
      <c r="AC256" s="79" t="b">
        <v>0</v>
      </c>
      <c r="AD256" s="79">
        <v>1</v>
      </c>
      <c r="AE256" s="85" t="s">
        <v>1963</v>
      </c>
      <c r="AF256" s="79" t="b">
        <v>0</v>
      </c>
      <c r="AG256" s="79" t="s">
        <v>1995</v>
      </c>
      <c r="AH256" s="79"/>
      <c r="AI256" s="85" t="s">
        <v>1953</v>
      </c>
      <c r="AJ256" s="79" t="b">
        <v>0</v>
      </c>
      <c r="AK256" s="79">
        <v>0</v>
      </c>
      <c r="AL256" s="85" t="s">
        <v>1953</v>
      </c>
      <c r="AM256" s="79" t="s">
        <v>2007</v>
      </c>
      <c r="AN256" s="79" t="b">
        <v>0</v>
      </c>
      <c r="AO256" s="85" t="s">
        <v>1742</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6</v>
      </c>
      <c r="BC256" s="78" t="str">
        <f>REPLACE(INDEX(GroupVertices[Group],MATCH(Edges[[#This Row],[Vertex 2]],GroupVertices[Vertex],0)),1,1,"")</f>
        <v>6</v>
      </c>
      <c r="BD256" s="48"/>
      <c r="BE256" s="49"/>
      <c r="BF256" s="48"/>
      <c r="BG256" s="49"/>
      <c r="BH256" s="48"/>
      <c r="BI256" s="49"/>
      <c r="BJ256" s="48"/>
      <c r="BK256" s="49"/>
      <c r="BL256" s="48"/>
    </row>
    <row r="257" spans="1:64" ht="15">
      <c r="A257" s="64" t="s">
        <v>409</v>
      </c>
      <c r="B257" s="64" t="s">
        <v>411</v>
      </c>
      <c r="C257" s="65" t="s">
        <v>5496</v>
      </c>
      <c r="D257" s="66">
        <v>3</v>
      </c>
      <c r="E257" s="67" t="s">
        <v>136</v>
      </c>
      <c r="F257" s="68">
        <v>35</v>
      </c>
      <c r="G257" s="65"/>
      <c r="H257" s="69"/>
      <c r="I257" s="70"/>
      <c r="J257" s="70"/>
      <c r="K257" s="34" t="s">
        <v>65</v>
      </c>
      <c r="L257" s="77">
        <v>257</v>
      </c>
      <c r="M257" s="77"/>
      <c r="N257" s="72"/>
      <c r="O257" s="79" t="s">
        <v>600</v>
      </c>
      <c r="P257" s="81">
        <v>43468.80236111111</v>
      </c>
      <c r="Q257" s="79" t="s">
        <v>625</v>
      </c>
      <c r="R257" s="79" t="s">
        <v>728</v>
      </c>
      <c r="S257" s="79" t="s">
        <v>766</v>
      </c>
      <c r="T257" s="79"/>
      <c r="U257" s="79"/>
      <c r="V257" s="82" t="s">
        <v>1020</v>
      </c>
      <c r="W257" s="81">
        <v>43468.80236111111</v>
      </c>
      <c r="X257" s="82" t="s">
        <v>1350</v>
      </c>
      <c r="Y257" s="79"/>
      <c r="Z257" s="79"/>
      <c r="AA257" s="85" t="s">
        <v>1737</v>
      </c>
      <c r="AB257" s="85" t="s">
        <v>1739</v>
      </c>
      <c r="AC257" s="79" t="b">
        <v>0</v>
      </c>
      <c r="AD257" s="79">
        <v>2</v>
      </c>
      <c r="AE257" s="85" t="s">
        <v>1963</v>
      </c>
      <c r="AF257" s="79" t="b">
        <v>0</v>
      </c>
      <c r="AG257" s="79" t="s">
        <v>1995</v>
      </c>
      <c r="AH257" s="79"/>
      <c r="AI257" s="85" t="s">
        <v>1953</v>
      </c>
      <c r="AJ257" s="79" t="b">
        <v>0</v>
      </c>
      <c r="AK257" s="79">
        <v>1</v>
      </c>
      <c r="AL257" s="85" t="s">
        <v>1953</v>
      </c>
      <c r="AM257" s="79" t="s">
        <v>2007</v>
      </c>
      <c r="AN257" s="79" t="b">
        <v>0</v>
      </c>
      <c r="AO257" s="85" t="s">
        <v>1739</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6</v>
      </c>
      <c r="BC257" s="78" t="str">
        <f>REPLACE(INDEX(GroupVertices[Group],MATCH(Edges[[#This Row],[Vertex 2]],GroupVertices[Vertex],0)),1,1,"")</f>
        <v>6</v>
      </c>
      <c r="BD257" s="48"/>
      <c r="BE257" s="49"/>
      <c r="BF257" s="48"/>
      <c r="BG257" s="49"/>
      <c r="BH257" s="48"/>
      <c r="BI257" s="49"/>
      <c r="BJ257" s="48"/>
      <c r="BK257" s="49"/>
      <c r="BL257" s="48"/>
    </row>
    <row r="258" spans="1:64" ht="15">
      <c r="A258" s="64" t="s">
        <v>409</v>
      </c>
      <c r="B258" s="64" t="s">
        <v>411</v>
      </c>
      <c r="C258" s="65" t="s">
        <v>5496</v>
      </c>
      <c r="D258" s="66">
        <v>3</v>
      </c>
      <c r="E258" s="67" t="s">
        <v>136</v>
      </c>
      <c r="F258" s="68">
        <v>35</v>
      </c>
      <c r="G258" s="65"/>
      <c r="H258" s="69"/>
      <c r="I258" s="70"/>
      <c r="J258" s="70"/>
      <c r="K258" s="34" t="s">
        <v>65</v>
      </c>
      <c r="L258" s="77">
        <v>258</v>
      </c>
      <c r="M258" s="77"/>
      <c r="N258" s="72"/>
      <c r="O258" s="79" t="s">
        <v>600</v>
      </c>
      <c r="P258" s="81">
        <v>43468.80291666667</v>
      </c>
      <c r="Q258" s="79" t="s">
        <v>626</v>
      </c>
      <c r="R258" s="79"/>
      <c r="S258" s="79"/>
      <c r="T258" s="79" t="s">
        <v>558</v>
      </c>
      <c r="U258" s="79"/>
      <c r="V258" s="82" t="s">
        <v>1020</v>
      </c>
      <c r="W258" s="81">
        <v>43468.80291666667</v>
      </c>
      <c r="X258" s="82" t="s">
        <v>1351</v>
      </c>
      <c r="Y258" s="79"/>
      <c r="Z258" s="79"/>
      <c r="AA258" s="85" t="s">
        <v>1738</v>
      </c>
      <c r="AB258" s="85" t="s">
        <v>1737</v>
      </c>
      <c r="AC258" s="79" t="b">
        <v>0</v>
      </c>
      <c r="AD258" s="79">
        <v>2</v>
      </c>
      <c r="AE258" s="85" t="s">
        <v>1964</v>
      </c>
      <c r="AF258" s="79" t="b">
        <v>0</v>
      </c>
      <c r="AG258" s="79" t="s">
        <v>1995</v>
      </c>
      <c r="AH258" s="79"/>
      <c r="AI258" s="85" t="s">
        <v>1953</v>
      </c>
      <c r="AJ258" s="79" t="b">
        <v>0</v>
      </c>
      <c r="AK258" s="79">
        <v>0</v>
      </c>
      <c r="AL258" s="85" t="s">
        <v>1953</v>
      </c>
      <c r="AM258" s="79" t="s">
        <v>2007</v>
      </c>
      <c r="AN258" s="79" t="b">
        <v>0</v>
      </c>
      <c r="AO258" s="85" t="s">
        <v>1737</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6</v>
      </c>
      <c r="BC258" s="78" t="str">
        <f>REPLACE(INDEX(GroupVertices[Group],MATCH(Edges[[#This Row],[Vertex 2]],GroupVertices[Vertex],0)),1,1,"")</f>
        <v>6</v>
      </c>
      <c r="BD258" s="48"/>
      <c r="BE258" s="49"/>
      <c r="BF258" s="48"/>
      <c r="BG258" s="49"/>
      <c r="BH258" s="48"/>
      <c r="BI258" s="49"/>
      <c r="BJ258" s="48"/>
      <c r="BK258" s="49"/>
      <c r="BL258" s="48"/>
    </row>
    <row r="259" spans="1:64" ht="15">
      <c r="A259" s="64" t="s">
        <v>410</v>
      </c>
      <c r="B259" s="64" t="s">
        <v>411</v>
      </c>
      <c r="C259" s="65" t="s">
        <v>5495</v>
      </c>
      <c r="D259" s="66">
        <v>3</v>
      </c>
      <c r="E259" s="67" t="s">
        <v>132</v>
      </c>
      <c r="F259" s="68">
        <v>35</v>
      </c>
      <c r="G259" s="65"/>
      <c r="H259" s="69"/>
      <c r="I259" s="70"/>
      <c r="J259" s="70"/>
      <c r="K259" s="34" t="s">
        <v>66</v>
      </c>
      <c r="L259" s="77">
        <v>259</v>
      </c>
      <c r="M259" s="77"/>
      <c r="N259" s="72"/>
      <c r="O259" s="79" t="s">
        <v>601</v>
      </c>
      <c r="P259" s="81">
        <v>43468.79744212963</v>
      </c>
      <c r="Q259" s="79" t="s">
        <v>627</v>
      </c>
      <c r="R259" s="82" t="s">
        <v>729</v>
      </c>
      <c r="S259" s="79" t="s">
        <v>767</v>
      </c>
      <c r="T259" s="79" t="s">
        <v>558</v>
      </c>
      <c r="U259" s="79"/>
      <c r="V259" s="82" t="s">
        <v>1021</v>
      </c>
      <c r="W259" s="81">
        <v>43468.79744212963</v>
      </c>
      <c r="X259" s="82" t="s">
        <v>1352</v>
      </c>
      <c r="Y259" s="79"/>
      <c r="Z259" s="79"/>
      <c r="AA259" s="85" t="s">
        <v>1739</v>
      </c>
      <c r="AB259" s="85" t="s">
        <v>1741</v>
      </c>
      <c r="AC259" s="79" t="b">
        <v>0</v>
      </c>
      <c r="AD259" s="79">
        <v>1</v>
      </c>
      <c r="AE259" s="85" t="s">
        <v>1965</v>
      </c>
      <c r="AF259" s="79" t="b">
        <v>0</v>
      </c>
      <c r="AG259" s="79" t="s">
        <v>1995</v>
      </c>
      <c r="AH259" s="79"/>
      <c r="AI259" s="85" t="s">
        <v>1953</v>
      </c>
      <c r="AJ259" s="79" t="b">
        <v>0</v>
      </c>
      <c r="AK259" s="79">
        <v>0</v>
      </c>
      <c r="AL259" s="85" t="s">
        <v>1953</v>
      </c>
      <c r="AM259" s="79" t="s">
        <v>2010</v>
      </c>
      <c r="AN259" s="79" t="b">
        <v>0</v>
      </c>
      <c r="AO259" s="85" t="s">
        <v>1741</v>
      </c>
      <c r="AP259" s="79" t="s">
        <v>176</v>
      </c>
      <c r="AQ259" s="79">
        <v>0</v>
      </c>
      <c r="AR259" s="79">
        <v>0</v>
      </c>
      <c r="AS259" s="79" t="s">
        <v>2023</v>
      </c>
      <c r="AT259" s="79" t="s">
        <v>2026</v>
      </c>
      <c r="AU259" s="79" t="s">
        <v>2028</v>
      </c>
      <c r="AV259" s="79" t="s">
        <v>2030</v>
      </c>
      <c r="AW259" s="79" t="s">
        <v>2033</v>
      </c>
      <c r="AX259" s="79" t="s">
        <v>2036</v>
      </c>
      <c r="AY259" s="79" t="s">
        <v>2038</v>
      </c>
      <c r="AZ259" s="82" t="s">
        <v>2040</v>
      </c>
      <c r="BA259">
        <v>1</v>
      </c>
      <c r="BB259" s="78" t="str">
        <f>REPLACE(INDEX(GroupVertices[Group],MATCH(Edges[[#This Row],[Vertex 1]],GroupVertices[Vertex],0)),1,1,"")</f>
        <v>6</v>
      </c>
      <c r="BC259" s="78" t="str">
        <f>REPLACE(INDEX(GroupVertices[Group],MATCH(Edges[[#This Row],[Vertex 2]],GroupVertices[Vertex],0)),1,1,"")</f>
        <v>6</v>
      </c>
      <c r="BD259" s="48"/>
      <c r="BE259" s="49"/>
      <c r="BF259" s="48"/>
      <c r="BG259" s="49"/>
      <c r="BH259" s="48"/>
      <c r="BI259" s="49"/>
      <c r="BJ259" s="48"/>
      <c r="BK259" s="49"/>
      <c r="BL259" s="48"/>
    </row>
    <row r="260" spans="1:64" ht="15">
      <c r="A260" s="64" t="s">
        <v>410</v>
      </c>
      <c r="B260" s="64" t="s">
        <v>411</v>
      </c>
      <c r="C260" s="65" t="s">
        <v>5495</v>
      </c>
      <c r="D260" s="66">
        <v>3</v>
      </c>
      <c r="E260" s="67" t="s">
        <v>132</v>
      </c>
      <c r="F260" s="68">
        <v>35</v>
      </c>
      <c r="G260" s="65"/>
      <c r="H260" s="69"/>
      <c r="I260" s="70"/>
      <c r="J260" s="70"/>
      <c r="K260" s="34" t="s">
        <v>66</v>
      </c>
      <c r="L260" s="77">
        <v>260</v>
      </c>
      <c r="M260" s="77"/>
      <c r="N260" s="72"/>
      <c r="O260" s="79" t="s">
        <v>600</v>
      </c>
      <c r="P260" s="81">
        <v>43468.8096875</v>
      </c>
      <c r="Q260" s="79" t="s">
        <v>628</v>
      </c>
      <c r="R260" s="79"/>
      <c r="S260" s="79"/>
      <c r="T260" s="79"/>
      <c r="U260" s="79"/>
      <c r="V260" s="82" t="s">
        <v>1021</v>
      </c>
      <c r="W260" s="81">
        <v>43468.8096875</v>
      </c>
      <c r="X260" s="82" t="s">
        <v>1353</v>
      </c>
      <c r="Y260" s="79"/>
      <c r="Z260" s="79"/>
      <c r="AA260" s="85" t="s">
        <v>1740</v>
      </c>
      <c r="AB260" s="79"/>
      <c r="AC260" s="79" t="b">
        <v>0</v>
      </c>
      <c r="AD260" s="79">
        <v>0</v>
      </c>
      <c r="AE260" s="85" t="s">
        <v>1953</v>
      </c>
      <c r="AF260" s="79" t="b">
        <v>0</v>
      </c>
      <c r="AG260" s="79" t="s">
        <v>1995</v>
      </c>
      <c r="AH260" s="79"/>
      <c r="AI260" s="85" t="s">
        <v>1953</v>
      </c>
      <c r="AJ260" s="79" t="b">
        <v>0</v>
      </c>
      <c r="AK260" s="79">
        <v>1</v>
      </c>
      <c r="AL260" s="85" t="s">
        <v>1737</v>
      </c>
      <c r="AM260" s="79" t="s">
        <v>2010</v>
      </c>
      <c r="AN260" s="79" t="b">
        <v>0</v>
      </c>
      <c r="AO260" s="85" t="s">
        <v>1737</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6</v>
      </c>
      <c r="BC260" s="78" t="str">
        <f>REPLACE(INDEX(GroupVertices[Group],MATCH(Edges[[#This Row],[Vertex 2]],GroupVertices[Vertex],0)),1,1,"")</f>
        <v>6</v>
      </c>
      <c r="BD260" s="48"/>
      <c r="BE260" s="49"/>
      <c r="BF260" s="48"/>
      <c r="BG260" s="49"/>
      <c r="BH260" s="48"/>
      <c r="BI260" s="49"/>
      <c r="BJ260" s="48"/>
      <c r="BK260" s="49"/>
      <c r="BL260" s="48"/>
    </row>
    <row r="261" spans="1:64" ht="15">
      <c r="A261" s="64" t="s">
        <v>409</v>
      </c>
      <c r="B261" s="64" t="s">
        <v>457</v>
      </c>
      <c r="C261" s="65" t="s">
        <v>5496</v>
      </c>
      <c r="D261" s="66">
        <v>3</v>
      </c>
      <c r="E261" s="67" t="s">
        <v>136</v>
      </c>
      <c r="F261" s="68">
        <v>35</v>
      </c>
      <c r="G261" s="65"/>
      <c r="H261" s="69"/>
      <c r="I261" s="70"/>
      <c r="J261" s="70"/>
      <c r="K261" s="34" t="s">
        <v>65</v>
      </c>
      <c r="L261" s="77">
        <v>261</v>
      </c>
      <c r="M261" s="77"/>
      <c r="N261" s="72"/>
      <c r="O261" s="79" t="s">
        <v>600</v>
      </c>
      <c r="P261" s="81">
        <v>43468.80236111111</v>
      </c>
      <c r="Q261" s="79" t="s">
        <v>625</v>
      </c>
      <c r="R261" s="79" t="s">
        <v>728</v>
      </c>
      <c r="S261" s="79" t="s">
        <v>766</v>
      </c>
      <c r="T261" s="79"/>
      <c r="U261" s="79"/>
      <c r="V261" s="82" t="s">
        <v>1020</v>
      </c>
      <c r="W261" s="81">
        <v>43468.80236111111</v>
      </c>
      <c r="X261" s="82" t="s">
        <v>1350</v>
      </c>
      <c r="Y261" s="79"/>
      <c r="Z261" s="79"/>
      <c r="AA261" s="85" t="s">
        <v>1737</v>
      </c>
      <c r="AB261" s="85" t="s">
        <v>1739</v>
      </c>
      <c r="AC261" s="79" t="b">
        <v>0</v>
      </c>
      <c r="AD261" s="79">
        <v>2</v>
      </c>
      <c r="AE261" s="85" t="s">
        <v>1963</v>
      </c>
      <c r="AF261" s="79" t="b">
        <v>0</v>
      </c>
      <c r="AG261" s="79" t="s">
        <v>1995</v>
      </c>
      <c r="AH261" s="79"/>
      <c r="AI261" s="85" t="s">
        <v>1953</v>
      </c>
      <c r="AJ261" s="79" t="b">
        <v>0</v>
      </c>
      <c r="AK261" s="79">
        <v>1</v>
      </c>
      <c r="AL261" s="85" t="s">
        <v>1953</v>
      </c>
      <c r="AM261" s="79" t="s">
        <v>2007</v>
      </c>
      <c r="AN261" s="79" t="b">
        <v>0</v>
      </c>
      <c r="AO261" s="85" t="s">
        <v>1739</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6</v>
      </c>
      <c r="BC261" s="78" t="str">
        <f>REPLACE(INDEX(GroupVertices[Group],MATCH(Edges[[#This Row],[Vertex 2]],GroupVertices[Vertex],0)),1,1,"")</f>
        <v>2</v>
      </c>
      <c r="BD261" s="48"/>
      <c r="BE261" s="49"/>
      <c r="BF261" s="48"/>
      <c r="BG261" s="49"/>
      <c r="BH261" s="48"/>
      <c r="BI261" s="49"/>
      <c r="BJ261" s="48"/>
      <c r="BK261" s="49"/>
      <c r="BL261" s="48"/>
    </row>
    <row r="262" spans="1:64" ht="15">
      <c r="A262" s="64" t="s">
        <v>409</v>
      </c>
      <c r="B262" s="64" t="s">
        <v>410</v>
      </c>
      <c r="C262" s="65" t="s">
        <v>5496</v>
      </c>
      <c r="D262" s="66">
        <v>3</v>
      </c>
      <c r="E262" s="67" t="s">
        <v>136</v>
      </c>
      <c r="F262" s="68">
        <v>35</v>
      </c>
      <c r="G262" s="65"/>
      <c r="H262" s="69"/>
      <c r="I262" s="70"/>
      <c r="J262" s="70"/>
      <c r="K262" s="34" t="s">
        <v>66</v>
      </c>
      <c r="L262" s="77">
        <v>262</v>
      </c>
      <c r="M262" s="77"/>
      <c r="N262" s="72"/>
      <c r="O262" s="79" t="s">
        <v>601</v>
      </c>
      <c r="P262" s="81">
        <v>43468.80236111111</v>
      </c>
      <c r="Q262" s="79" t="s">
        <v>625</v>
      </c>
      <c r="R262" s="79" t="s">
        <v>728</v>
      </c>
      <c r="S262" s="79" t="s">
        <v>766</v>
      </c>
      <c r="T262" s="79"/>
      <c r="U262" s="79"/>
      <c r="V262" s="82" t="s">
        <v>1020</v>
      </c>
      <c r="W262" s="81">
        <v>43468.80236111111</v>
      </c>
      <c r="X262" s="82" t="s">
        <v>1350</v>
      </c>
      <c r="Y262" s="79"/>
      <c r="Z262" s="79"/>
      <c r="AA262" s="85" t="s">
        <v>1737</v>
      </c>
      <c r="AB262" s="85" t="s">
        <v>1739</v>
      </c>
      <c r="AC262" s="79" t="b">
        <v>0</v>
      </c>
      <c r="AD262" s="79">
        <v>2</v>
      </c>
      <c r="AE262" s="85" t="s">
        <v>1963</v>
      </c>
      <c r="AF262" s="79" t="b">
        <v>0</v>
      </c>
      <c r="AG262" s="79" t="s">
        <v>1995</v>
      </c>
      <c r="AH262" s="79"/>
      <c r="AI262" s="85" t="s">
        <v>1953</v>
      </c>
      <c r="AJ262" s="79" t="b">
        <v>0</v>
      </c>
      <c r="AK262" s="79">
        <v>1</v>
      </c>
      <c r="AL262" s="85" t="s">
        <v>1953</v>
      </c>
      <c r="AM262" s="79" t="s">
        <v>2007</v>
      </c>
      <c r="AN262" s="79" t="b">
        <v>0</v>
      </c>
      <c r="AO262" s="85" t="s">
        <v>1739</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6</v>
      </c>
      <c r="BC262" s="78" t="str">
        <f>REPLACE(INDEX(GroupVertices[Group],MATCH(Edges[[#This Row],[Vertex 2]],GroupVertices[Vertex],0)),1,1,"")</f>
        <v>6</v>
      </c>
      <c r="BD262" s="48"/>
      <c r="BE262" s="49"/>
      <c r="BF262" s="48"/>
      <c r="BG262" s="49"/>
      <c r="BH262" s="48"/>
      <c r="BI262" s="49"/>
      <c r="BJ262" s="48"/>
      <c r="BK262" s="49"/>
      <c r="BL262" s="48"/>
    </row>
    <row r="263" spans="1:64" ht="15">
      <c r="A263" s="64" t="s">
        <v>409</v>
      </c>
      <c r="B263" s="64" t="s">
        <v>457</v>
      </c>
      <c r="C263" s="65" t="s">
        <v>5496</v>
      </c>
      <c r="D263" s="66">
        <v>3</v>
      </c>
      <c r="E263" s="67" t="s">
        <v>136</v>
      </c>
      <c r="F263" s="68">
        <v>35</v>
      </c>
      <c r="G263" s="65"/>
      <c r="H263" s="69"/>
      <c r="I263" s="70"/>
      <c r="J263" s="70"/>
      <c r="K263" s="34" t="s">
        <v>65</v>
      </c>
      <c r="L263" s="77">
        <v>263</v>
      </c>
      <c r="M263" s="77"/>
      <c r="N263" s="72"/>
      <c r="O263" s="79" t="s">
        <v>600</v>
      </c>
      <c r="P263" s="81">
        <v>43468.80291666667</v>
      </c>
      <c r="Q263" s="79" t="s">
        <v>626</v>
      </c>
      <c r="R263" s="79"/>
      <c r="S263" s="79"/>
      <c r="T263" s="79" t="s">
        <v>558</v>
      </c>
      <c r="U263" s="79"/>
      <c r="V263" s="82" t="s">
        <v>1020</v>
      </c>
      <c r="W263" s="81">
        <v>43468.80291666667</v>
      </c>
      <c r="X263" s="82" t="s">
        <v>1351</v>
      </c>
      <c r="Y263" s="79"/>
      <c r="Z263" s="79"/>
      <c r="AA263" s="85" t="s">
        <v>1738</v>
      </c>
      <c r="AB263" s="85" t="s">
        <v>1737</v>
      </c>
      <c r="AC263" s="79" t="b">
        <v>0</v>
      </c>
      <c r="AD263" s="79">
        <v>2</v>
      </c>
      <c r="AE263" s="85" t="s">
        <v>1964</v>
      </c>
      <c r="AF263" s="79" t="b">
        <v>0</v>
      </c>
      <c r="AG263" s="79" t="s">
        <v>1995</v>
      </c>
      <c r="AH263" s="79"/>
      <c r="AI263" s="85" t="s">
        <v>1953</v>
      </c>
      <c r="AJ263" s="79" t="b">
        <v>0</v>
      </c>
      <c r="AK263" s="79">
        <v>0</v>
      </c>
      <c r="AL263" s="85" t="s">
        <v>1953</v>
      </c>
      <c r="AM263" s="79" t="s">
        <v>2007</v>
      </c>
      <c r="AN263" s="79" t="b">
        <v>0</v>
      </c>
      <c r="AO263" s="85" t="s">
        <v>1737</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6</v>
      </c>
      <c r="BC263" s="78" t="str">
        <f>REPLACE(INDEX(GroupVertices[Group],MATCH(Edges[[#This Row],[Vertex 2]],GroupVertices[Vertex],0)),1,1,"")</f>
        <v>2</v>
      </c>
      <c r="BD263" s="48"/>
      <c r="BE263" s="49"/>
      <c r="BF263" s="48"/>
      <c r="BG263" s="49"/>
      <c r="BH263" s="48"/>
      <c r="BI263" s="49"/>
      <c r="BJ263" s="48"/>
      <c r="BK263" s="49"/>
      <c r="BL263" s="48"/>
    </row>
    <row r="264" spans="1:64" ht="15">
      <c r="A264" s="64" t="s">
        <v>409</v>
      </c>
      <c r="B264" s="64" t="s">
        <v>410</v>
      </c>
      <c r="C264" s="65" t="s">
        <v>5496</v>
      </c>
      <c r="D264" s="66">
        <v>3</v>
      </c>
      <c r="E264" s="67" t="s">
        <v>136</v>
      </c>
      <c r="F264" s="68">
        <v>35</v>
      </c>
      <c r="G264" s="65"/>
      <c r="H264" s="69"/>
      <c r="I264" s="70"/>
      <c r="J264" s="70"/>
      <c r="K264" s="34" t="s">
        <v>66</v>
      </c>
      <c r="L264" s="77">
        <v>264</v>
      </c>
      <c r="M264" s="77"/>
      <c r="N264" s="72"/>
      <c r="O264" s="79" t="s">
        <v>601</v>
      </c>
      <c r="P264" s="81">
        <v>43468.80291666667</v>
      </c>
      <c r="Q264" s="79" t="s">
        <v>626</v>
      </c>
      <c r="R264" s="79"/>
      <c r="S264" s="79"/>
      <c r="T264" s="79" t="s">
        <v>558</v>
      </c>
      <c r="U264" s="79"/>
      <c r="V264" s="82" t="s">
        <v>1020</v>
      </c>
      <c r="W264" s="81">
        <v>43468.80291666667</v>
      </c>
      <c r="X264" s="82" t="s">
        <v>1351</v>
      </c>
      <c r="Y264" s="79"/>
      <c r="Z264" s="79"/>
      <c r="AA264" s="85" t="s">
        <v>1738</v>
      </c>
      <c r="AB264" s="85" t="s">
        <v>1737</v>
      </c>
      <c r="AC264" s="79" t="b">
        <v>0</v>
      </c>
      <c r="AD264" s="79">
        <v>2</v>
      </c>
      <c r="AE264" s="85" t="s">
        <v>1964</v>
      </c>
      <c r="AF264" s="79" t="b">
        <v>0</v>
      </c>
      <c r="AG264" s="79" t="s">
        <v>1995</v>
      </c>
      <c r="AH264" s="79"/>
      <c r="AI264" s="85" t="s">
        <v>1953</v>
      </c>
      <c r="AJ264" s="79" t="b">
        <v>0</v>
      </c>
      <c r="AK264" s="79">
        <v>0</v>
      </c>
      <c r="AL264" s="85" t="s">
        <v>1953</v>
      </c>
      <c r="AM264" s="79" t="s">
        <v>2007</v>
      </c>
      <c r="AN264" s="79" t="b">
        <v>0</v>
      </c>
      <c r="AO264" s="85" t="s">
        <v>1737</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6</v>
      </c>
      <c r="BC264" s="78" t="str">
        <f>REPLACE(INDEX(GroupVertices[Group],MATCH(Edges[[#This Row],[Vertex 2]],GroupVertices[Vertex],0)),1,1,"")</f>
        <v>6</v>
      </c>
      <c r="BD264" s="48"/>
      <c r="BE264" s="49"/>
      <c r="BF264" s="48"/>
      <c r="BG264" s="49"/>
      <c r="BH264" s="48"/>
      <c r="BI264" s="49"/>
      <c r="BJ264" s="48"/>
      <c r="BK264" s="49"/>
      <c r="BL264" s="48"/>
    </row>
    <row r="265" spans="1:64" ht="15">
      <c r="A265" s="64" t="s">
        <v>410</v>
      </c>
      <c r="B265" s="64" t="s">
        <v>409</v>
      </c>
      <c r="C265" s="65" t="s">
        <v>5496</v>
      </c>
      <c r="D265" s="66">
        <v>3</v>
      </c>
      <c r="E265" s="67" t="s">
        <v>136</v>
      </c>
      <c r="F265" s="68">
        <v>35</v>
      </c>
      <c r="G265" s="65"/>
      <c r="H265" s="69"/>
      <c r="I265" s="70"/>
      <c r="J265" s="70"/>
      <c r="K265" s="34" t="s">
        <v>66</v>
      </c>
      <c r="L265" s="77">
        <v>265</v>
      </c>
      <c r="M265" s="77"/>
      <c r="N265" s="72"/>
      <c r="O265" s="79" t="s">
        <v>600</v>
      </c>
      <c r="P265" s="81">
        <v>43468.79744212963</v>
      </c>
      <c r="Q265" s="79" t="s">
        <v>627</v>
      </c>
      <c r="R265" s="82" t="s">
        <v>729</v>
      </c>
      <c r="S265" s="79" t="s">
        <v>767</v>
      </c>
      <c r="T265" s="79" t="s">
        <v>558</v>
      </c>
      <c r="U265" s="79"/>
      <c r="V265" s="82" t="s">
        <v>1021</v>
      </c>
      <c r="W265" s="81">
        <v>43468.79744212963</v>
      </c>
      <c r="X265" s="82" t="s">
        <v>1352</v>
      </c>
      <c r="Y265" s="79"/>
      <c r="Z265" s="79"/>
      <c r="AA265" s="85" t="s">
        <v>1739</v>
      </c>
      <c r="AB265" s="85" t="s">
        <v>1741</v>
      </c>
      <c r="AC265" s="79" t="b">
        <v>0</v>
      </c>
      <c r="AD265" s="79">
        <v>1</v>
      </c>
      <c r="AE265" s="85" t="s">
        <v>1965</v>
      </c>
      <c r="AF265" s="79" t="b">
        <v>0</v>
      </c>
      <c r="AG265" s="79" t="s">
        <v>1995</v>
      </c>
      <c r="AH265" s="79"/>
      <c r="AI265" s="85" t="s">
        <v>1953</v>
      </c>
      <c r="AJ265" s="79" t="b">
        <v>0</v>
      </c>
      <c r="AK265" s="79">
        <v>0</v>
      </c>
      <c r="AL265" s="85" t="s">
        <v>1953</v>
      </c>
      <c r="AM265" s="79" t="s">
        <v>2010</v>
      </c>
      <c r="AN265" s="79" t="b">
        <v>0</v>
      </c>
      <c r="AO265" s="85" t="s">
        <v>1741</v>
      </c>
      <c r="AP265" s="79" t="s">
        <v>176</v>
      </c>
      <c r="AQ265" s="79">
        <v>0</v>
      </c>
      <c r="AR265" s="79">
        <v>0</v>
      </c>
      <c r="AS265" s="79" t="s">
        <v>2023</v>
      </c>
      <c r="AT265" s="79" t="s">
        <v>2026</v>
      </c>
      <c r="AU265" s="79" t="s">
        <v>2028</v>
      </c>
      <c r="AV265" s="79" t="s">
        <v>2030</v>
      </c>
      <c r="AW265" s="79" t="s">
        <v>2033</v>
      </c>
      <c r="AX265" s="79" t="s">
        <v>2036</v>
      </c>
      <c r="AY265" s="79" t="s">
        <v>2038</v>
      </c>
      <c r="AZ265" s="82" t="s">
        <v>2040</v>
      </c>
      <c r="BA265">
        <v>2</v>
      </c>
      <c r="BB265" s="78" t="str">
        <f>REPLACE(INDEX(GroupVertices[Group],MATCH(Edges[[#This Row],[Vertex 1]],GroupVertices[Vertex],0)),1,1,"")</f>
        <v>6</v>
      </c>
      <c r="BC265" s="78" t="str">
        <f>REPLACE(INDEX(GroupVertices[Group],MATCH(Edges[[#This Row],[Vertex 2]],GroupVertices[Vertex],0)),1,1,"")</f>
        <v>6</v>
      </c>
      <c r="BD265" s="48"/>
      <c r="BE265" s="49"/>
      <c r="BF265" s="48"/>
      <c r="BG265" s="49"/>
      <c r="BH265" s="48"/>
      <c r="BI265" s="49"/>
      <c r="BJ265" s="48"/>
      <c r="BK265" s="49"/>
      <c r="BL265" s="48"/>
    </row>
    <row r="266" spans="1:64" ht="15">
      <c r="A266" s="64" t="s">
        <v>410</v>
      </c>
      <c r="B266" s="64" t="s">
        <v>409</v>
      </c>
      <c r="C266" s="65" t="s">
        <v>5496</v>
      </c>
      <c r="D266" s="66">
        <v>3</v>
      </c>
      <c r="E266" s="67" t="s">
        <v>136</v>
      </c>
      <c r="F266" s="68">
        <v>35</v>
      </c>
      <c r="G266" s="65"/>
      <c r="H266" s="69"/>
      <c r="I266" s="70"/>
      <c r="J266" s="70"/>
      <c r="K266" s="34" t="s">
        <v>66</v>
      </c>
      <c r="L266" s="77">
        <v>266</v>
      </c>
      <c r="M266" s="77"/>
      <c r="N266" s="72"/>
      <c r="O266" s="79" t="s">
        <v>600</v>
      </c>
      <c r="P266" s="81">
        <v>43468.8096875</v>
      </c>
      <c r="Q266" s="79" t="s">
        <v>628</v>
      </c>
      <c r="R266" s="79"/>
      <c r="S266" s="79"/>
      <c r="T266" s="79"/>
      <c r="U266" s="79"/>
      <c r="V266" s="82" t="s">
        <v>1021</v>
      </c>
      <c r="W266" s="81">
        <v>43468.8096875</v>
      </c>
      <c r="X266" s="82" t="s">
        <v>1353</v>
      </c>
      <c r="Y266" s="79"/>
      <c r="Z266" s="79"/>
      <c r="AA266" s="85" t="s">
        <v>1740</v>
      </c>
      <c r="AB266" s="79"/>
      <c r="AC266" s="79" t="b">
        <v>0</v>
      </c>
      <c r="AD266" s="79">
        <v>0</v>
      </c>
      <c r="AE266" s="85" t="s">
        <v>1953</v>
      </c>
      <c r="AF266" s="79" t="b">
        <v>0</v>
      </c>
      <c r="AG266" s="79" t="s">
        <v>1995</v>
      </c>
      <c r="AH266" s="79"/>
      <c r="AI266" s="85" t="s">
        <v>1953</v>
      </c>
      <c r="AJ266" s="79" t="b">
        <v>0</v>
      </c>
      <c r="AK266" s="79">
        <v>1</v>
      </c>
      <c r="AL266" s="85" t="s">
        <v>1737</v>
      </c>
      <c r="AM266" s="79" t="s">
        <v>2010</v>
      </c>
      <c r="AN266" s="79" t="b">
        <v>0</v>
      </c>
      <c r="AO266" s="85" t="s">
        <v>1737</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6</v>
      </c>
      <c r="BC266" s="78" t="str">
        <f>REPLACE(INDEX(GroupVertices[Group],MATCH(Edges[[#This Row],[Vertex 2]],GroupVertices[Vertex],0)),1,1,"")</f>
        <v>6</v>
      </c>
      <c r="BD266" s="48"/>
      <c r="BE266" s="49"/>
      <c r="BF266" s="48"/>
      <c r="BG266" s="49"/>
      <c r="BH266" s="48"/>
      <c r="BI266" s="49"/>
      <c r="BJ266" s="48"/>
      <c r="BK266" s="49"/>
      <c r="BL266" s="48"/>
    </row>
    <row r="267" spans="1:64" ht="15">
      <c r="A267" s="64" t="s">
        <v>410</v>
      </c>
      <c r="B267" s="64" t="s">
        <v>457</v>
      </c>
      <c r="C267" s="65" t="s">
        <v>5496</v>
      </c>
      <c r="D267" s="66">
        <v>3</v>
      </c>
      <c r="E267" s="67" t="s">
        <v>136</v>
      </c>
      <c r="F267" s="68">
        <v>35</v>
      </c>
      <c r="G267" s="65"/>
      <c r="H267" s="69"/>
      <c r="I267" s="70"/>
      <c r="J267" s="70"/>
      <c r="K267" s="34" t="s">
        <v>65</v>
      </c>
      <c r="L267" s="77">
        <v>267</v>
      </c>
      <c r="M267" s="77"/>
      <c r="N267" s="72"/>
      <c r="O267" s="79" t="s">
        <v>600</v>
      </c>
      <c r="P267" s="81">
        <v>43468.700902777775</v>
      </c>
      <c r="Q267" s="79" t="s">
        <v>630</v>
      </c>
      <c r="R267" s="79" t="s">
        <v>731</v>
      </c>
      <c r="S267" s="79" t="s">
        <v>769</v>
      </c>
      <c r="T267" s="79" t="s">
        <v>789</v>
      </c>
      <c r="U267" s="79"/>
      <c r="V267" s="82" t="s">
        <v>1021</v>
      </c>
      <c r="W267" s="81">
        <v>43468.700902777775</v>
      </c>
      <c r="X267" s="82" t="s">
        <v>1355</v>
      </c>
      <c r="Y267" s="79"/>
      <c r="Z267" s="79"/>
      <c r="AA267" s="85" t="s">
        <v>1742</v>
      </c>
      <c r="AB267" s="79"/>
      <c r="AC267" s="79" t="b">
        <v>0</v>
      </c>
      <c r="AD267" s="79">
        <v>2</v>
      </c>
      <c r="AE267" s="85" t="s">
        <v>1953</v>
      </c>
      <c r="AF267" s="79" t="b">
        <v>1</v>
      </c>
      <c r="AG267" s="79" t="s">
        <v>1995</v>
      </c>
      <c r="AH267" s="79"/>
      <c r="AI267" s="85" t="s">
        <v>2002</v>
      </c>
      <c r="AJ267" s="79" t="b">
        <v>0</v>
      </c>
      <c r="AK267" s="79">
        <v>1</v>
      </c>
      <c r="AL267" s="85" t="s">
        <v>1953</v>
      </c>
      <c r="AM267" s="79" t="s">
        <v>2010</v>
      </c>
      <c r="AN267" s="79" t="b">
        <v>0</v>
      </c>
      <c r="AO267" s="85" t="s">
        <v>1742</v>
      </c>
      <c r="AP267" s="79" t="s">
        <v>176</v>
      </c>
      <c r="AQ267" s="79">
        <v>0</v>
      </c>
      <c r="AR267" s="79">
        <v>0</v>
      </c>
      <c r="AS267" s="79" t="s">
        <v>2023</v>
      </c>
      <c r="AT267" s="79" t="s">
        <v>2026</v>
      </c>
      <c r="AU267" s="79" t="s">
        <v>2028</v>
      </c>
      <c r="AV267" s="79" t="s">
        <v>2030</v>
      </c>
      <c r="AW267" s="79" t="s">
        <v>2033</v>
      </c>
      <c r="AX267" s="79" t="s">
        <v>2036</v>
      </c>
      <c r="AY267" s="79" t="s">
        <v>2038</v>
      </c>
      <c r="AZ267" s="82" t="s">
        <v>2040</v>
      </c>
      <c r="BA267">
        <v>4</v>
      </c>
      <c r="BB267" s="78" t="str">
        <f>REPLACE(INDEX(GroupVertices[Group],MATCH(Edges[[#This Row],[Vertex 1]],GroupVertices[Vertex],0)),1,1,"")</f>
        <v>6</v>
      </c>
      <c r="BC267" s="78" t="str">
        <f>REPLACE(INDEX(GroupVertices[Group],MATCH(Edges[[#This Row],[Vertex 2]],GroupVertices[Vertex],0)),1,1,"")</f>
        <v>2</v>
      </c>
      <c r="BD267" s="48"/>
      <c r="BE267" s="49"/>
      <c r="BF267" s="48"/>
      <c r="BG267" s="49"/>
      <c r="BH267" s="48"/>
      <c r="BI267" s="49"/>
      <c r="BJ267" s="48"/>
      <c r="BK267" s="49"/>
      <c r="BL267" s="48"/>
    </row>
    <row r="268" spans="1:64" ht="15">
      <c r="A268" s="64" t="s">
        <v>410</v>
      </c>
      <c r="B268" s="64" t="s">
        <v>457</v>
      </c>
      <c r="C268" s="65" t="s">
        <v>5496</v>
      </c>
      <c r="D268" s="66">
        <v>3</v>
      </c>
      <c r="E268" s="67" t="s">
        <v>136</v>
      </c>
      <c r="F268" s="68">
        <v>35</v>
      </c>
      <c r="G268" s="65"/>
      <c r="H268" s="69"/>
      <c r="I268" s="70"/>
      <c r="J268" s="70"/>
      <c r="K268" s="34" t="s">
        <v>65</v>
      </c>
      <c r="L268" s="77">
        <v>268</v>
      </c>
      <c r="M268" s="77"/>
      <c r="N268" s="72"/>
      <c r="O268" s="79" t="s">
        <v>600</v>
      </c>
      <c r="P268" s="81">
        <v>43468.79744212963</v>
      </c>
      <c r="Q268" s="79" t="s">
        <v>627</v>
      </c>
      <c r="R268" s="82" t="s">
        <v>729</v>
      </c>
      <c r="S268" s="79" t="s">
        <v>767</v>
      </c>
      <c r="T268" s="79" t="s">
        <v>558</v>
      </c>
      <c r="U268" s="79"/>
      <c r="V268" s="82" t="s">
        <v>1021</v>
      </c>
      <c r="W268" s="81">
        <v>43468.79744212963</v>
      </c>
      <c r="X268" s="82" t="s">
        <v>1352</v>
      </c>
      <c r="Y268" s="79"/>
      <c r="Z268" s="79"/>
      <c r="AA268" s="85" t="s">
        <v>1739</v>
      </c>
      <c r="AB268" s="85" t="s">
        <v>1741</v>
      </c>
      <c r="AC268" s="79" t="b">
        <v>0</v>
      </c>
      <c r="AD268" s="79">
        <v>1</v>
      </c>
      <c r="AE268" s="85" t="s">
        <v>1965</v>
      </c>
      <c r="AF268" s="79" t="b">
        <v>0</v>
      </c>
      <c r="AG268" s="79" t="s">
        <v>1995</v>
      </c>
      <c r="AH268" s="79"/>
      <c r="AI268" s="85" t="s">
        <v>1953</v>
      </c>
      <c r="AJ268" s="79" t="b">
        <v>0</v>
      </c>
      <c r="AK268" s="79">
        <v>0</v>
      </c>
      <c r="AL268" s="85" t="s">
        <v>1953</v>
      </c>
      <c r="AM268" s="79" t="s">
        <v>2010</v>
      </c>
      <c r="AN268" s="79" t="b">
        <v>0</v>
      </c>
      <c r="AO268" s="85" t="s">
        <v>1741</v>
      </c>
      <c r="AP268" s="79" t="s">
        <v>176</v>
      </c>
      <c r="AQ268" s="79">
        <v>0</v>
      </c>
      <c r="AR268" s="79">
        <v>0</v>
      </c>
      <c r="AS268" s="79" t="s">
        <v>2023</v>
      </c>
      <c r="AT268" s="79" t="s">
        <v>2026</v>
      </c>
      <c r="AU268" s="79" t="s">
        <v>2028</v>
      </c>
      <c r="AV268" s="79" t="s">
        <v>2030</v>
      </c>
      <c r="AW268" s="79" t="s">
        <v>2033</v>
      </c>
      <c r="AX268" s="79" t="s">
        <v>2036</v>
      </c>
      <c r="AY268" s="79" t="s">
        <v>2038</v>
      </c>
      <c r="AZ268" s="82" t="s">
        <v>2040</v>
      </c>
      <c r="BA268">
        <v>4</v>
      </c>
      <c r="BB268" s="78" t="str">
        <f>REPLACE(INDEX(GroupVertices[Group],MATCH(Edges[[#This Row],[Vertex 1]],GroupVertices[Vertex],0)),1,1,"")</f>
        <v>6</v>
      </c>
      <c r="BC268" s="78" t="str">
        <f>REPLACE(INDEX(GroupVertices[Group],MATCH(Edges[[#This Row],[Vertex 2]],GroupVertices[Vertex],0)),1,1,"")</f>
        <v>2</v>
      </c>
      <c r="BD268" s="48"/>
      <c r="BE268" s="49"/>
      <c r="BF268" s="48"/>
      <c r="BG268" s="49"/>
      <c r="BH268" s="48"/>
      <c r="BI268" s="49"/>
      <c r="BJ268" s="48"/>
      <c r="BK268" s="49"/>
      <c r="BL268" s="48"/>
    </row>
    <row r="269" spans="1:64" ht="15">
      <c r="A269" s="64" t="s">
        <v>410</v>
      </c>
      <c r="B269" s="64" t="s">
        <v>457</v>
      </c>
      <c r="C269" s="65" t="s">
        <v>5496</v>
      </c>
      <c r="D269" s="66">
        <v>3</v>
      </c>
      <c r="E269" s="67" t="s">
        <v>136</v>
      </c>
      <c r="F269" s="68">
        <v>35</v>
      </c>
      <c r="G269" s="65"/>
      <c r="H269" s="69"/>
      <c r="I269" s="70"/>
      <c r="J269" s="70"/>
      <c r="K269" s="34" t="s">
        <v>65</v>
      </c>
      <c r="L269" s="77">
        <v>269</v>
      </c>
      <c r="M269" s="77"/>
      <c r="N269" s="72"/>
      <c r="O269" s="79" t="s">
        <v>600</v>
      </c>
      <c r="P269" s="81">
        <v>43468.8096875</v>
      </c>
      <c r="Q269" s="79" t="s">
        <v>628</v>
      </c>
      <c r="R269" s="79"/>
      <c r="S269" s="79"/>
      <c r="T269" s="79"/>
      <c r="U269" s="79"/>
      <c r="V269" s="82" t="s">
        <v>1021</v>
      </c>
      <c r="W269" s="81">
        <v>43468.8096875</v>
      </c>
      <c r="X269" s="82" t="s">
        <v>1353</v>
      </c>
      <c r="Y269" s="79"/>
      <c r="Z269" s="79"/>
      <c r="AA269" s="85" t="s">
        <v>1740</v>
      </c>
      <c r="AB269" s="79"/>
      <c r="AC269" s="79" t="b">
        <v>0</v>
      </c>
      <c r="AD269" s="79">
        <v>0</v>
      </c>
      <c r="AE269" s="85" t="s">
        <v>1953</v>
      </c>
      <c r="AF269" s="79" t="b">
        <v>0</v>
      </c>
      <c r="AG269" s="79" t="s">
        <v>1995</v>
      </c>
      <c r="AH269" s="79"/>
      <c r="AI269" s="85" t="s">
        <v>1953</v>
      </c>
      <c r="AJ269" s="79" t="b">
        <v>0</v>
      </c>
      <c r="AK269" s="79">
        <v>1</v>
      </c>
      <c r="AL269" s="85" t="s">
        <v>1737</v>
      </c>
      <c r="AM269" s="79" t="s">
        <v>2010</v>
      </c>
      <c r="AN269" s="79" t="b">
        <v>0</v>
      </c>
      <c r="AO269" s="85" t="s">
        <v>1737</v>
      </c>
      <c r="AP269" s="79" t="s">
        <v>176</v>
      </c>
      <c r="AQ269" s="79">
        <v>0</v>
      </c>
      <c r="AR269" s="79">
        <v>0</v>
      </c>
      <c r="AS269" s="79"/>
      <c r="AT269" s="79"/>
      <c r="AU269" s="79"/>
      <c r="AV269" s="79"/>
      <c r="AW269" s="79"/>
      <c r="AX269" s="79"/>
      <c r="AY269" s="79"/>
      <c r="AZ269" s="79"/>
      <c r="BA269">
        <v>4</v>
      </c>
      <c r="BB269" s="78" t="str">
        <f>REPLACE(INDEX(GroupVertices[Group],MATCH(Edges[[#This Row],[Vertex 1]],GroupVertices[Vertex],0)),1,1,"")</f>
        <v>6</v>
      </c>
      <c r="BC269" s="78" t="str">
        <f>REPLACE(INDEX(GroupVertices[Group],MATCH(Edges[[#This Row],[Vertex 2]],GroupVertices[Vertex],0)),1,1,"")</f>
        <v>2</v>
      </c>
      <c r="BD269" s="48"/>
      <c r="BE269" s="49"/>
      <c r="BF269" s="48"/>
      <c r="BG269" s="49"/>
      <c r="BH269" s="48"/>
      <c r="BI269" s="49"/>
      <c r="BJ269" s="48"/>
      <c r="BK269" s="49"/>
      <c r="BL269" s="48"/>
    </row>
    <row r="270" spans="1:64" ht="15">
      <c r="A270" s="64" t="s">
        <v>410</v>
      </c>
      <c r="B270" s="64" t="s">
        <v>457</v>
      </c>
      <c r="C270" s="65" t="s">
        <v>5496</v>
      </c>
      <c r="D270" s="66">
        <v>3</v>
      </c>
      <c r="E270" s="67" t="s">
        <v>136</v>
      </c>
      <c r="F270" s="68">
        <v>35</v>
      </c>
      <c r="G270" s="65"/>
      <c r="H270" s="69"/>
      <c r="I270" s="70"/>
      <c r="J270" s="70"/>
      <c r="K270" s="34" t="s">
        <v>65</v>
      </c>
      <c r="L270" s="77">
        <v>270</v>
      </c>
      <c r="M270" s="77"/>
      <c r="N270" s="72"/>
      <c r="O270" s="79" t="s">
        <v>600</v>
      </c>
      <c r="P270" s="81">
        <v>43471.17302083333</v>
      </c>
      <c r="Q270" s="79" t="s">
        <v>624</v>
      </c>
      <c r="R270" s="82" t="s">
        <v>727</v>
      </c>
      <c r="S270" s="79" t="s">
        <v>764</v>
      </c>
      <c r="T270" s="79"/>
      <c r="U270" s="79"/>
      <c r="V270" s="82" t="s">
        <v>1021</v>
      </c>
      <c r="W270" s="81">
        <v>43471.17302083333</v>
      </c>
      <c r="X270" s="82" t="s">
        <v>1356</v>
      </c>
      <c r="Y270" s="79"/>
      <c r="Z270" s="79"/>
      <c r="AA270" s="85" t="s">
        <v>1743</v>
      </c>
      <c r="AB270" s="79"/>
      <c r="AC270" s="79" t="b">
        <v>0</v>
      </c>
      <c r="AD270" s="79">
        <v>0</v>
      </c>
      <c r="AE270" s="85" t="s">
        <v>1953</v>
      </c>
      <c r="AF270" s="79" t="b">
        <v>0</v>
      </c>
      <c r="AG270" s="79" t="s">
        <v>1995</v>
      </c>
      <c r="AH270" s="79"/>
      <c r="AI270" s="85" t="s">
        <v>1953</v>
      </c>
      <c r="AJ270" s="79" t="b">
        <v>0</v>
      </c>
      <c r="AK270" s="79">
        <v>20</v>
      </c>
      <c r="AL270" s="85" t="s">
        <v>1801</v>
      </c>
      <c r="AM270" s="79" t="s">
        <v>2010</v>
      </c>
      <c r="AN270" s="79" t="b">
        <v>0</v>
      </c>
      <c r="AO270" s="85" t="s">
        <v>1801</v>
      </c>
      <c r="AP270" s="79" t="s">
        <v>176</v>
      </c>
      <c r="AQ270" s="79">
        <v>0</v>
      </c>
      <c r="AR270" s="79">
        <v>0</v>
      </c>
      <c r="AS270" s="79"/>
      <c r="AT270" s="79"/>
      <c r="AU270" s="79"/>
      <c r="AV270" s="79"/>
      <c r="AW270" s="79"/>
      <c r="AX270" s="79"/>
      <c r="AY270" s="79"/>
      <c r="AZ270" s="79"/>
      <c r="BA270">
        <v>4</v>
      </c>
      <c r="BB270" s="78" t="str">
        <f>REPLACE(INDEX(GroupVertices[Group],MATCH(Edges[[#This Row],[Vertex 1]],GroupVertices[Vertex],0)),1,1,"")</f>
        <v>6</v>
      </c>
      <c r="BC270" s="78" t="str">
        <f>REPLACE(INDEX(GroupVertices[Group],MATCH(Edges[[#This Row],[Vertex 2]],GroupVertices[Vertex],0)),1,1,"")</f>
        <v>2</v>
      </c>
      <c r="BD270" s="48">
        <v>0</v>
      </c>
      <c r="BE270" s="49">
        <v>0</v>
      </c>
      <c r="BF270" s="48">
        <v>0</v>
      </c>
      <c r="BG270" s="49">
        <v>0</v>
      </c>
      <c r="BH270" s="48">
        <v>0</v>
      </c>
      <c r="BI270" s="49">
        <v>0</v>
      </c>
      <c r="BJ270" s="48">
        <v>17</v>
      </c>
      <c r="BK270" s="49">
        <v>100</v>
      </c>
      <c r="BL270" s="48">
        <v>17</v>
      </c>
    </row>
    <row r="271" spans="1:64" ht="15">
      <c r="A271" s="64" t="s">
        <v>412</v>
      </c>
      <c r="B271" s="64" t="s">
        <v>457</v>
      </c>
      <c r="C271" s="65" t="s">
        <v>5495</v>
      </c>
      <c r="D271" s="66">
        <v>3</v>
      </c>
      <c r="E271" s="67" t="s">
        <v>132</v>
      </c>
      <c r="F271" s="68">
        <v>35</v>
      </c>
      <c r="G271" s="65"/>
      <c r="H271" s="69"/>
      <c r="I271" s="70"/>
      <c r="J271" s="70"/>
      <c r="K271" s="34" t="s">
        <v>65</v>
      </c>
      <c r="L271" s="77">
        <v>271</v>
      </c>
      <c r="M271" s="77"/>
      <c r="N271" s="72"/>
      <c r="O271" s="79" t="s">
        <v>600</v>
      </c>
      <c r="P271" s="81">
        <v>43471.19849537037</v>
      </c>
      <c r="Q271" s="79" t="s">
        <v>624</v>
      </c>
      <c r="R271" s="82" t="s">
        <v>727</v>
      </c>
      <c r="S271" s="79" t="s">
        <v>764</v>
      </c>
      <c r="T271" s="79"/>
      <c r="U271" s="79"/>
      <c r="V271" s="82" t="s">
        <v>1023</v>
      </c>
      <c r="W271" s="81">
        <v>43471.19849537037</v>
      </c>
      <c r="X271" s="82" t="s">
        <v>1357</v>
      </c>
      <c r="Y271" s="79"/>
      <c r="Z271" s="79"/>
      <c r="AA271" s="85" t="s">
        <v>1744</v>
      </c>
      <c r="AB271" s="79"/>
      <c r="AC271" s="79" t="b">
        <v>0</v>
      </c>
      <c r="AD271" s="79">
        <v>0</v>
      </c>
      <c r="AE271" s="85" t="s">
        <v>1953</v>
      </c>
      <c r="AF271" s="79" t="b">
        <v>0</v>
      </c>
      <c r="AG271" s="79" t="s">
        <v>1995</v>
      </c>
      <c r="AH271" s="79"/>
      <c r="AI271" s="85" t="s">
        <v>1953</v>
      </c>
      <c r="AJ271" s="79" t="b">
        <v>0</v>
      </c>
      <c r="AK271" s="79">
        <v>20</v>
      </c>
      <c r="AL271" s="85" t="s">
        <v>1801</v>
      </c>
      <c r="AM271" s="79" t="s">
        <v>2007</v>
      </c>
      <c r="AN271" s="79" t="b">
        <v>0</v>
      </c>
      <c r="AO271" s="85" t="s">
        <v>1801</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v>0</v>
      </c>
      <c r="BE271" s="49">
        <v>0</v>
      </c>
      <c r="BF271" s="48">
        <v>0</v>
      </c>
      <c r="BG271" s="49">
        <v>0</v>
      </c>
      <c r="BH271" s="48">
        <v>0</v>
      </c>
      <c r="BI271" s="49">
        <v>0</v>
      </c>
      <c r="BJ271" s="48">
        <v>17</v>
      </c>
      <c r="BK271" s="49">
        <v>100</v>
      </c>
      <c r="BL271" s="48">
        <v>17</v>
      </c>
    </row>
    <row r="272" spans="1:64" ht="15">
      <c r="A272" s="64" t="s">
        <v>413</v>
      </c>
      <c r="B272" s="64" t="s">
        <v>457</v>
      </c>
      <c r="C272" s="65" t="s">
        <v>5495</v>
      </c>
      <c r="D272" s="66">
        <v>3</v>
      </c>
      <c r="E272" s="67" t="s">
        <v>132</v>
      </c>
      <c r="F272" s="68">
        <v>35</v>
      </c>
      <c r="G272" s="65"/>
      <c r="H272" s="69"/>
      <c r="I272" s="70"/>
      <c r="J272" s="70"/>
      <c r="K272" s="34" t="s">
        <v>65</v>
      </c>
      <c r="L272" s="77">
        <v>272</v>
      </c>
      <c r="M272" s="77"/>
      <c r="N272" s="72"/>
      <c r="O272" s="79" t="s">
        <v>600</v>
      </c>
      <c r="P272" s="81">
        <v>43471.586643518516</v>
      </c>
      <c r="Q272" s="79" t="s">
        <v>624</v>
      </c>
      <c r="R272" s="82" t="s">
        <v>727</v>
      </c>
      <c r="S272" s="79" t="s">
        <v>764</v>
      </c>
      <c r="T272" s="79"/>
      <c r="U272" s="79"/>
      <c r="V272" s="82" t="s">
        <v>1024</v>
      </c>
      <c r="W272" s="81">
        <v>43471.586643518516</v>
      </c>
      <c r="X272" s="82" t="s">
        <v>1358</v>
      </c>
      <c r="Y272" s="79"/>
      <c r="Z272" s="79"/>
      <c r="AA272" s="85" t="s">
        <v>1745</v>
      </c>
      <c r="AB272" s="79"/>
      <c r="AC272" s="79" t="b">
        <v>0</v>
      </c>
      <c r="AD272" s="79">
        <v>0</v>
      </c>
      <c r="AE272" s="85" t="s">
        <v>1953</v>
      </c>
      <c r="AF272" s="79" t="b">
        <v>0</v>
      </c>
      <c r="AG272" s="79" t="s">
        <v>1995</v>
      </c>
      <c r="AH272" s="79"/>
      <c r="AI272" s="85" t="s">
        <v>1953</v>
      </c>
      <c r="AJ272" s="79" t="b">
        <v>0</v>
      </c>
      <c r="AK272" s="79">
        <v>22</v>
      </c>
      <c r="AL272" s="85" t="s">
        <v>1801</v>
      </c>
      <c r="AM272" s="79" t="s">
        <v>2007</v>
      </c>
      <c r="AN272" s="79" t="b">
        <v>0</v>
      </c>
      <c r="AO272" s="85" t="s">
        <v>1801</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v>0</v>
      </c>
      <c r="BE272" s="49">
        <v>0</v>
      </c>
      <c r="BF272" s="48">
        <v>0</v>
      </c>
      <c r="BG272" s="49">
        <v>0</v>
      </c>
      <c r="BH272" s="48">
        <v>0</v>
      </c>
      <c r="BI272" s="49">
        <v>0</v>
      </c>
      <c r="BJ272" s="48">
        <v>17</v>
      </c>
      <c r="BK272" s="49">
        <v>100</v>
      </c>
      <c r="BL272" s="48">
        <v>17</v>
      </c>
    </row>
    <row r="273" spans="1:64" ht="15">
      <c r="A273" s="64" t="s">
        <v>414</v>
      </c>
      <c r="B273" s="64" t="s">
        <v>457</v>
      </c>
      <c r="C273" s="65" t="s">
        <v>5495</v>
      </c>
      <c r="D273" s="66">
        <v>3</v>
      </c>
      <c r="E273" s="67" t="s">
        <v>132</v>
      </c>
      <c r="F273" s="68">
        <v>35</v>
      </c>
      <c r="G273" s="65"/>
      <c r="H273" s="69"/>
      <c r="I273" s="70"/>
      <c r="J273" s="70"/>
      <c r="K273" s="34" t="s">
        <v>65</v>
      </c>
      <c r="L273" s="77">
        <v>273</v>
      </c>
      <c r="M273" s="77"/>
      <c r="N273" s="72"/>
      <c r="O273" s="79" t="s">
        <v>600</v>
      </c>
      <c r="P273" s="81">
        <v>43471.85254629629</v>
      </c>
      <c r="Q273" s="79" t="s">
        <v>624</v>
      </c>
      <c r="R273" s="82" t="s">
        <v>727</v>
      </c>
      <c r="S273" s="79" t="s">
        <v>764</v>
      </c>
      <c r="T273" s="79"/>
      <c r="U273" s="79"/>
      <c r="V273" s="82" t="s">
        <v>1025</v>
      </c>
      <c r="W273" s="81">
        <v>43471.85254629629</v>
      </c>
      <c r="X273" s="82" t="s">
        <v>1359</v>
      </c>
      <c r="Y273" s="79"/>
      <c r="Z273" s="79"/>
      <c r="AA273" s="85" t="s">
        <v>1746</v>
      </c>
      <c r="AB273" s="79"/>
      <c r="AC273" s="79" t="b">
        <v>0</v>
      </c>
      <c r="AD273" s="79">
        <v>0</v>
      </c>
      <c r="AE273" s="85" t="s">
        <v>1953</v>
      </c>
      <c r="AF273" s="79" t="b">
        <v>0</v>
      </c>
      <c r="AG273" s="79" t="s">
        <v>1995</v>
      </c>
      <c r="AH273" s="79"/>
      <c r="AI273" s="85" t="s">
        <v>1953</v>
      </c>
      <c r="AJ273" s="79" t="b">
        <v>0</v>
      </c>
      <c r="AK273" s="79">
        <v>22</v>
      </c>
      <c r="AL273" s="85" t="s">
        <v>1801</v>
      </c>
      <c r="AM273" s="79" t="s">
        <v>2008</v>
      </c>
      <c r="AN273" s="79" t="b">
        <v>0</v>
      </c>
      <c r="AO273" s="85" t="s">
        <v>1801</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v>0</v>
      </c>
      <c r="BE273" s="49">
        <v>0</v>
      </c>
      <c r="BF273" s="48">
        <v>0</v>
      </c>
      <c r="BG273" s="49">
        <v>0</v>
      </c>
      <c r="BH273" s="48">
        <v>0</v>
      </c>
      <c r="BI273" s="49">
        <v>0</v>
      </c>
      <c r="BJ273" s="48">
        <v>17</v>
      </c>
      <c r="BK273" s="49">
        <v>100</v>
      </c>
      <c r="BL273" s="48">
        <v>17</v>
      </c>
    </row>
    <row r="274" spans="1:64" ht="15">
      <c r="A274" s="64" t="s">
        <v>415</v>
      </c>
      <c r="B274" s="64" t="s">
        <v>417</v>
      </c>
      <c r="C274" s="65" t="s">
        <v>5495</v>
      </c>
      <c r="D274" s="66">
        <v>3</v>
      </c>
      <c r="E274" s="67" t="s">
        <v>132</v>
      </c>
      <c r="F274" s="68">
        <v>35</v>
      </c>
      <c r="G274" s="65"/>
      <c r="H274" s="69"/>
      <c r="I274" s="70"/>
      <c r="J274" s="70"/>
      <c r="K274" s="34" t="s">
        <v>65</v>
      </c>
      <c r="L274" s="77">
        <v>274</v>
      </c>
      <c r="M274" s="77"/>
      <c r="N274" s="72"/>
      <c r="O274" s="79" t="s">
        <v>600</v>
      </c>
      <c r="P274" s="81">
        <v>43472.13186342592</v>
      </c>
      <c r="Q274" s="79" t="s">
        <v>631</v>
      </c>
      <c r="R274" s="79"/>
      <c r="S274" s="79"/>
      <c r="T274" s="79"/>
      <c r="U274" s="79"/>
      <c r="V274" s="82" t="s">
        <v>1026</v>
      </c>
      <c r="W274" s="81">
        <v>43472.13186342592</v>
      </c>
      <c r="X274" s="82" t="s">
        <v>1360</v>
      </c>
      <c r="Y274" s="79"/>
      <c r="Z274" s="79"/>
      <c r="AA274" s="85" t="s">
        <v>1747</v>
      </c>
      <c r="AB274" s="79"/>
      <c r="AC274" s="79" t="b">
        <v>0</v>
      </c>
      <c r="AD274" s="79">
        <v>0</v>
      </c>
      <c r="AE274" s="85" t="s">
        <v>1953</v>
      </c>
      <c r="AF274" s="79" t="b">
        <v>0</v>
      </c>
      <c r="AG274" s="79" t="s">
        <v>1995</v>
      </c>
      <c r="AH274" s="79"/>
      <c r="AI274" s="85" t="s">
        <v>1953</v>
      </c>
      <c r="AJ274" s="79" t="b">
        <v>0</v>
      </c>
      <c r="AK274" s="79">
        <v>3</v>
      </c>
      <c r="AL274" s="85" t="s">
        <v>1750</v>
      </c>
      <c r="AM274" s="79" t="s">
        <v>2008</v>
      </c>
      <c r="AN274" s="79" t="b">
        <v>0</v>
      </c>
      <c r="AO274" s="85" t="s">
        <v>1750</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9</v>
      </c>
      <c r="BC274" s="78" t="str">
        <f>REPLACE(INDEX(GroupVertices[Group],MATCH(Edges[[#This Row],[Vertex 2]],GroupVertices[Vertex],0)),1,1,"")</f>
        <v>9</v>
      </c>
      <c r="BD274" s="48">
        <v>0</v>
      </c>
      <c r="BE274" s="49">
        <v>0</v>
      </c>
      <c r="BF274" s="48">
        <v>1</v>
      </c>
      <c r="BG274" s="49">
        <v>4.545454545454546</v>
      </c>
      <c r="BH274" s="48">
        <v>0</v>
      </c>
      <c r="BI274" s="49">
        <v>0</v>
      </c>
      <c r="BJ274" s="48">
        <v>21</v>
      </c>
      <c r="BK274" s="49">
        <v>95.45454545454545</v>
      </c>
      <c r="BL274" s="48">
        <v>22</v>
      </c>
    </row>
    <row r="275" spans="1:64" ht="15">
      <c r="A275" s="64" t="s">
        <v>416</v>
      </c>
      <c r="B275" s="64" t="s">
        <v>417</v>
      </c>
      <c r="C275" s="65" t="s">
        <v>5495</v>
      </c>
      <c r="D275" s="66">
        <v>3</v>
      </c>
      <c r="E275" s="67" t="s">
        <v>132</v>
      </c>
      <c r="F275" s="68">
        <v>35</v>
      </c>
      <c r="G275" s="65"/>
      <c r="H275" s="69"/>
      <c r="I275" s="70"/>
      <c r="J275" s="70"/>
      <c r="K275" s="34" t="s">
        <v>65</v>
      </c>
      <c r="L275" s="77">
        <v>275</v>
      </c>
      <c r="M275" s="77"/>
      <c r="N275" s="72"/>
      <c r="O275" s="79" t="s">
        <v>600</v>
      </c>
      <c r="P275" s="81">
        <v>43472.13239583333</v>
      </c>
      <c r="Q275" s="79" t="s">
        <v>631</v>
      </c>
      <c r="R275" s="79"/>
      <c r="S275" s="79"/>
      <c r="T275" s="79"/>
      <c r="U275" s="79"/>
      <c r="V275" s="82" t="s">
        <v>1027</v>
      </c>
      <c r="W275" s="81">
        <v>43472.13239583333</v>
      </c>
      <c r="X275" s="82" t="s">
        <v>1361</v>
      </c>
      <c r="Y275" s="79"/>
      <c r="Z275" s="79"/>
      <c r="AA275" s="85" t="s">
        <v>1748</v>
      </c>
      <c r="AB275" s="79"/>
      <c r="AC275" s="79" t="b">
        <v>0</v>
      </c>
      <c r="AD275" s="79">
        <v>0</v>
      </c>
      <c r="AE275" s="85" t="s">
        <v>1953</v>
      </c>
      <c r="AF275" s="79" t="b">
        <v>0</v>
      </c>
      <c r="AG275" s="79" t="s">
        <v>1995</v>
      </c>
      <c r="AH275" s="79"/>
      <c r="AI275" s="85" t="s">
        <v>1953</v>
      </c>
      <c r="AJ275" s="79" t="b">
        <v>0</v>
      </c>
      <c r="AK275" s="79">
        <v>3</v>
      </c>
      <c r="AL275" s="85" t="s">
        <v>1750</v>
      </c>
      <c r="AM275" s="79" t="s">
        <v>2008</v>
      </c>
      <c r="AN275" s="79" t="b">
        <v>0</v>
      </c>
      <c r="AO275" s="85" t="s">
        <v>1750</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9</v>
      </c>
      <c r="BC275" s="78" t="str">
        <f>REPLACE(INDEX(GroupVertices[Group],MATCH(Edges[[#This Row],[Vertex 2]],GroupVertices[Vertex],0)),1,1,"")</f>
        <v>9</v>
      </c>
      <c r="BD275" s="48">
        <v>0</v>
      </c>
      <c r="BE275" s="49">
        <v>0</v>
      </c>
      <c r="BF275" s="48">
        <v>1</v>
      </c>
      <c r="BG275" s="49">
        <v>4.545454545454546</v>
      </c>
      <c r="BH275" s="48">
        <v>0</v>
      </c>
      <c r="BI275" s="49">
        <v>0</v>
      </c>
      <c r="BJ275" s="48">
        <v>21</v>
      </c>
      <c r="BK275" s="49">
        <v>95.45454545454545</v>
      </c>
      <c r="BL275" s="48">
        <v>22</v>
      </c>
    </row>
    <row r="276" spans="1:64" ht="15">
      <c r="A276" s="64" t="s">
        <v>417</v>
      </c>
      <c r="B276" s="64" t="s">
        <v>417</v>
      </c>
      <c r="C276" s="65" t="s">
        <v>5496</v>
      </c>
      <c r="D276" s="66">
        <v>3</v>
      </c>
      <c r="E276" s="67" t="s">
        <v>136</v>
      </c>
      <c r="F276" s="68">
        <v>35</v>
      </c>
      <c r="G276" s="65"/>
      <c r="H276" s="69"/>
      <c r="I276" s="70"/>
      <c r="J276" s="70"/>
      <c r="K276" s="34" t="s">
        <v>65</v>
      </c>
      <c r="L276" s="77">
        <v>276</v>
      </c>
      <c r="M276" s="77"/>
      <c r="N276" s="72"/>
      <c r="O276" s="79" t="s">
        <v>176</v>
      </c>
      <c r="P276" s="81">
        <v>43452.73710648148</v>
      </c>
      <c r="Q276" s="79" t="s">
        <v>632</v>
      </c>
      <c r="R276" s="82" t="s">
        <v>732</v>
      </c>
      <c r="S276" s="79" t="s">
        <v>770</v>
      </c>
      <c r="T276" s="79"/>
      <c r="U276" s="79"/>
      <c r="V276" s="82" t="s">
        <v>1028</v>
      </c>
      <c r="W276" s="81">
        <v>43452.73710648148</v>
      </c>
      <c r="X276" s="82" t="s">
        <v>1362</v>
      </c>
      <c r="Y276" s="79"/>
      <c r="Z276" s="79"/>
      <c r="AA276" s="85" t="s">
        <v>1749</v>
      </c>
      <c r="AB276" s="85" t="s">
        <v>1934</v>
      </c>
      <c r="AC276" s="79" t="b">
        <v>0</v>
      </c>
      <c r="AD276" s="79">
        <v>5</v>
      </c>
      <c r="AE276" s="85" t="s">
        <v>1966</v>
      </c>
      <c r="AF276" s="79" t="b">
        <v>0</v>
      </c>
      <c r="AG276" s="79" t="s">
        <v>1995</v>
      </c>
      <c r="AH276" s="79"/>
      <c r="AI276" s="85" t="s">
        <v>1953</v>
      </c>
      <c r="AJ276" s="79" t="b">
        <v>0</v>
      </c>
      <c r="AK276" s="79">
        <v>0</v>
      </c>
      <c r="AL276" s="85" t="s">
        <v>1953</v>
      </c>
      <c r="AM276" s="79" t="s">
        <v>2007</v>
      </c>
      <c r="AN276" s="79" t="b">
        <v>0</v>
      </c>
      <c r="AO276" s="85" t="s">
        <v>1934</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9</v>
      </c>
      <c r="BC276" s="78" t="str">
        <f>REPLACE(INDEX(GroupVertices[Group],MATCH(Edges[[#This Row],[Vertex 2]],GroupVertices[Vertex],0)),1,1,"")</f>
        <v>9</v>
      </c>
      <c r="BD276" s="48">
        <v>1</v>
      </c>
      <c r="BE276" s="49">
        <v>4.3478260869565215</v>
      </c>
      <c r="BF276" s="48">
        <v>0</v>
      </c>
      <c r="BG276" s="49">
        <v>0</v>
      </c>
      <c r="BH276" s="48">
        <v>0</v>
      </c>
      <c r="BI276" s="49">
        <v>0</v>
      </c>
      <c r="BJ276" s="48">
        <v>22</v>
      </c>
      <c r="BK276" s="49">
        <v>95.65217391304348</v>
      </c>
      <c r="BL276" s="48">
        <v>23</v>
      </c>
    </row>
    <row r="277" spans="1:64" ht="15">
      <c r="A277" s="64" t="s">
        <v>417</v>
      </c>
      <c r="B277" s="64" t="s">
        <v>417</v>
      </c>
      <c r="C277" s="65" t="s">
        <v>5496</v>
      </c>
      <c r="D277" s="66">
        <v>3</v>
      </c>
      <c r="E277" s="67" t="s">
        <v>136</v>
      </c>
      <c r="F277" s="68">
        <v>35</v>
      </c>
      <c r="G277" s="65"/>
      <c r="H277" s="69"/>
      <c r="I277" s="70"/>
      <c r="J277" s="70"/>
      <c r="K277" s="34" t="s">
        <v>65</v>
      </c>
      <c r="L277" s="77">
        <v>277</v>
      </c>
      <c r="M277" s="77"/>
      <c r="N277" s="72"/>
      <c r="O277" s="79" t="s">
        <v>176</v>
      </c>
      <c r="P277" s="81">
        <v>43472.12587962963</v>
      </c>
      <c r="Q277" s="79" t="s">
        <v>633</v>
      </c>
      <c r="R277" s="82" t="s">
        <v>732</v>
      </c>
      <c r="S277" s="79" t="s">
        <v>770</v>
      </c>
      <c r="T277" s="79"/>
      <c r="U277" s="79"/>
      <c r="V277" s="82" t="s">
        <v>1028</v>
      </c>
      <c r="W277" s="81">
        <v>43472.12587962963</v>
      </c>
      <c r="X277" s="82" t="s">
        <v>1363</v>
      </c>
      <c r="Y277" s="79"/>
      <c r="Z277" s="79"/>
      <c r="AA277" s="85" t="s">
        <v>1750</v>
      </c>
      <c r="AB277" s="85" t="s">
        <v>1935</v>
      </c>
      <c r="AC277" s="79" t="b">
        <v>0</v>
      </c>
      <c r="AD277" s="79">
        <v>10</v>
      </c>
      <c r="AE277" s="85" t="s">
        <v>1966</v>
      </c>
      <c r="AF277" s="79" t="b">
        <v>0</v>
      </c>
      <c r="AG277" s="79" t="s">
        <v>1995</v>
      </c>
      <c r="AH277" s="79"/>
      <c r="AI277" s="85" t="s">
        <v>1953</v>
      </c>
      <c r="AJ277" s="79" t="b">
        <v>0</v>
      </c>
      <c r="AK277" s="79">
        <v>3</v>
      </c>
      <c r="AL277" s="85" t="s">
        <v>1953</v>
      </c>
      <c r="AM277" s="79" t="s">
        <v>2007</v>
      </c>
      <c r="AN277" s="79" t="b">
        <v>0</v>
      </c>
      <c r="AO277" s="85" t="s">
        <v>1935</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9</v>
      </c>
      <c r="BC277" s="78" t="str">
        <f>REPLACE(INDEX(GroupVertices[Group],MATCH(Edges[[#This Row],[Vertex 2]],GroupVertices[Vertex],0)),1,1,"")</f>
        <v>9</v>
      </c>
      <c r="BD277" s="48">
        <v>0</v>
      </c>
      <c r="BE277" s="49">
        <v>0</v>
      </c>
      <c r="BF277" s="48">
        <v>2</v>
      </c>
      <c r="BG277" s="49">
        <v>5.2631578947368425</v>
      </c>
      <c r="BH277" s="48">
        <v>0</v>
      </c>
      <c r="BI277" s="49">
        <v>0</v>
      </c>
      <c r="BJ277" s="48">
        <v>36</v>
      </c>
      <c r="BK277" s="49">
        <v>94.73684210526316</v>
      </c>
      <c r="BL277" s="48">
        <v>38</v>
      </c>
    </row>
    <row r="278" spans="1:64" ht="15">
      <c r="A278" s="64" t="s">
        <v>418</v>
      </c>
      <c r="B278" s="64" t="s">
        <v>417</v>
      </c>
      <c r="C278" s="65" t="s">
        <v>5495</v>
      </c>
      <c r="D278" s="66">
        <v>3</v>
      </c>
      <c r="E278" s="67" t="s">
        <v>132</v>
      </c>
      <c r="F278" s="68">
        <v>35</v>
      </c>
      <c r="G278" s="65"/>
      <c r="H278" s="69"/>
      <c r="I278" s="70"/>
      <c r="J278" s="70"/>
      <c r="K278" s="34" t="s">
        <v>65</v>
      </c>
      <c r="L278" s="77">
        <v>278</v>
      </c>
      <c r="M278" s="77"/>
      <c r="N278" s="72"/>
      <c r="O278" s="79" t="s">
        <v>600</v>
      </c>
      <c r="P278" s="81">
        <v>43472.35162037037</v>
      </c>
      <c r="Q278" s="79" t="s">
        <v>631</v>
      </c>
      <c r="R278" s="79"/>
      <c r="S278" s="79"/>
      <c r="T278" s="79"/>
      <c r="U278" s="79"/>
      <c r="V278" s="82" t="s">
        <v>1029</v>
      </c>
      <c r="W278" s="81">
        <v>43472.35162037037</v>
      </c>
      <c r="X278" s="82" t="s">
        <v>1364</v>
      </c>
      <c r="Y278" s="79"/>
      <c r="Z278" s="79"/>
      <c r="AA278" s="85" t="s">
        <v>1751</v>
      </c>
      <c r="AB278" s="79"/>
      <c r="AC278" s="79" t="b">
        <v>0</v>
      </c>
      <c r="AD278" s="79">
        <v>0</v>
      </c>
      <c r="AE278" s="85" t="s">
        <v>1953</v>
      </c>
      <c r="AF278" s="79" t="b">
        <v>0</v>
      </c>
      <c r="AG278" s="79" t="s">
        <v>1995</v>
      </c>
      <c r="AH278" s="79"/>
      <c r="AI278" s="85" t="s">
        <v>1953</v>
      </c>
      <c r="AJ278" s="79" t="b">
        <v>0</v>
      </c>
      <c r="AK278" s="79">
        <v>3</v>
      </c>
      <c r="AL278" s="85" t="s">
        <v>1750</v>
      </c>
      <c r="AM278" s="79" t="s">
        <v>2010</v>
      </c>
      <c r="AN278" s="79" t="b">
        <v>0</v>
      </c>
      <c r="AO278" s="85" t="s">
        <v>1750</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9</v>
      </c>
      <c r="BC278" s="78" t="str">
        <f>REPLACE(INDEX(GroupVertices[Group],MATCH(Edges[[#This Row],[Vertex 2]],GroupVertices[Vertex],0)),1,1,"")</f>
        <v>9</v>
      </c>
      <c r="BD278" s="48">
        <v>0</v>
      </c>
      <c r="BE278" s="49">
        <v>0</v>
      </c>
      <c r="BF278" s="48">
        <v>1</v>
      </c>
      <c r="BG278" s="49">
        <v>4.545454545454546</v>
      </c>
      <c r="BH278" s="48">
        <v>0</v>
      </c>
      <c r="BI278" s="49">
        <v>0</v>
      </c>
      <c r="BJ278" s="48">
        <v>21</v>
      </c>
      <c r="BK278" s="49">
        <v>95.45454545454545</v>
      </c>
      <c r="BL278" s="48">
        <v>22</v>
      </c>
    </row>
    <row r="279" spans="1:64" ht="15">
      <c r="A279" s="64" t="s">
        <v>419</v>
      </c>
      <c r="B279" s="64" t="s">
        <v>420</v>
      </c>
      <c r="C279" s="65" t="s">
        <v>5495</v>
      </c>
      <c r="D279" s="66">
        <v>3</v>
      </c>
      <c r="E279" s="67" t="s">
        <v>132</v>
      </c>
      <c r="F279" s="68">
        <v>35</v>
      </c>
      <c r="G279" s="65"/>
      <c r="H279" s="69"/>
      <c r="I279" s="70"/>
      <c r="J279" s="70"/>
      <c r="K279" s="34" t="s">
        <v>66</v>
      </c>
      <c r="L279" s="77">
        <v>279</v>
      </c>
      <c r="M279" s="77"/>
      <c r="N279" s="72"/>
      <c r="O279" s="79" t="s">
        <v>600</v>
      </c>
      <c r="P279" s="81">
        <v>43470.39625</v>
      </c>
      <c r="Q279" s="79" t="s">
        <v>634</v>
      </c>
      <c r="R279" s="82" t="s">
        <v>733</v>
      </c>
      <c r="S279" s="79" t="s">
        <v>771</v>
      </c>
      <c r="T279" s="79" t="s">
        <v>791</v>
      </c>
      <c r="U279" s="79"/>
      <c r="V279" s="82" t="s">
        <v>1030</v>
      </c>
      <c r="W279" s="81">
        <v>43470.39625</v>
      </c>
      <c r="X279" s="82" t="s">
        <v>1365</v>
      </c>
      <c r="Y279" s="79"/>
      <c r="Z279" s="79"/>
      <c r="AA279" s="85" t="s">
        <v>1752</v>
      </c>
      <c r="AB279" s="79"/>
      <c r="AC279" s="79" t="b">
        <v>0</v>
      </c>
      <c r="AD279" s="79">
        <v>0</v>
      </c>
      <c r="AE279" s="85" t="s">
        <v>1953</v>
      </c>
      <c r="AF279" s="79" t="b">
        <v>1</v>
      </c>
      <c r="AG279" s="79" t="s">
        <v>1998</v>
      </c>
      <c r="AH279" s="79"/>
      <c r="AI279" s="85" t="s">
        <v>1801</v>
      </c>
      <c r="AJ279" s="79" t="b">
        <v>0</v>
      </c>
      <c r="AK279" s="79">
        <v>0</v>
      </c>
      <c r="AL279" s="85" t="s">
        <v>1953</v>
      </c>
      <c r="AM279" s="79" t="s">
        <v>2008</v>
      </c>
      <c r="AN279" s="79" t="b">
        <v>0</v>
      </c>
      <c r="AO279" s="85" t="s">
        <v>1752</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3</v>
      </c>
      <c r="BC279" s="78" t="str">
        <f>REPLACE(INDEX(GroupVertices[Group],MATCH(Edges[[#This Row],[Vertex 2]],GroupVertices[Vertex],0)),1,1,"")</f>
        <v>3</v>
      </c>
      <c r="BD279" s="48">
        <v>0</v>
      </c>
      <c r="BE279" s="49">
        <v>0</v>
      </c>
      <c r="BF279" s="48">
        <v>0</v>
      </c>
      <c r="BG279" s="49">
        <v>0</v>
      </c>
      <c r="BH279" s="48">
        <v>0</v>
      </c>
      <c r="BI279" s="49">
        <v>0</v>
      </c>
      <c r="BJ279" s="48">
        <v>7</v>
      </c>
      <c r="BK279" s="49">
        <v>100</v>
      </c>
      <c r="BL279" s="48">
        <v>7</v>
      </c>
    </row>
    <row r="280" spans="1:64" ht="15">
      <c r="A280" s="64" t="s">
        <v>420</v>
      </c>
      <c r="B280" s="64" t="s">
        <v>419</v>
      </c>
      <c r="C280" s="65" t="s">
        <v>5495</v>
      </c>
      <c r="D280" s="66">
        <v>3</v>
      </c>
      <c r="E280" s="67" t="s">
        <v>132</v>
      </c>
      <c r="F280" s="68">
        <v>35</v>
      </c>
      <c r="G280" s="65"/>
      <c r="H280" s="69"/>
      <c r="I280" s="70"/>
      <c r="J280" s="70"/>
      <c r="K280" s="34" t="s">
        <v>66</v>
      </c>
      <c r="L280" s="77">
        <v>280</v>
      </c>
      <c r="M280" s="77"/>
      <c r="N280" s="72"/>
      <c r="O280" s="79" t="s">
        <v>600</v>
      </c>
      <c r="P280" s="81">
        <v>43472.53115740741</v>
      </c>
      <c r="Q280" s="79" t="s">
        <v>635</v>
      </c>
      <c r="R280" s="82" t="s">
        <v>733</v>
      </c>
      <c r="S280" s="79" t="s">
        <v>771</v>
      </c>
      <c r="T280" s="79" t="s">
        <v>791</v>
      </c>
      <c r="U280" s="79"/>
      <c r="V280" s="82" t="s">
        <v>1031</v>
      </c>
      <c r="W280" s="81">
        <v>43472.53115740741</v>
      </c>
      <c r="X280" s="82" t="s">
        <v>1366</v>
      </c>
      <c r="Y280" s="79"/>
      <c r="Z280" s="79"/>
      <c r="AA280" s="85" t="s">
        <v>1753</v>
      </c>
      <c r="AB280" s="79"/>
      <c r="AC280" s="79" t="b">
        <v>0</v>
      </c>
      <c r="AD280" s="79">
        <v>0</v>
      </c>
      <c r="AE280" s="85" t="s">
        <v>1953</v>
      </c>
      <c r="AF280" s="79" t="b">
        <v>1</v>
      </c>
      <c r="AG280" s="79" t="s">
        <v>1998</v>
      </c>
      <c r="AH280" s="79"/>
      <c r="AI280" s="85" t="s">
        <v>1801</v>
      </c>
      <c r="AJ280" s="79" t="b">
        <v>0</v>
      </c>
      <c r="AK280" s="79">
        <v>1</v>
      </c>
      <c r="AL280" s="85" t="s">
        <v>1752</v>
      </c>
      <c r="AM280" s="79" t="s">
        <v>2014</v>
      </c>
      <c r="AN280" s="79" t="b">
        <v>0</v>
      </c>
      <c r="AO280" s="85" t="s">
        <v>1752</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3</v>
      </c>
      <c r="BC280" s="78" t="str">
        <f>REPLACE(INDEX(GroupVertices[Group],MATCH(Edges[[#This Row],[Vertex 2]],GroupVertices[Vertex],0)),1,1,"")</f>
        <v>3</v>
      </c>
      <c r="BD280" s="48">
        <v>0</v>
      </c>
      <c r="BE280" s="49">
        <v>0</v>
      </c>
      <c r="BF280" s="48">
        <v>0</v>
      </c>
      <c r="BG280" s="49">
        <v>0</v>
      </c>
      <c r="BH280" s="48">
        <v>0</v>
      </c>
      <c r="BI280" s="49">
        <v>0</v>
      </c>
      <c r="BJ280" s="48">
        <v>9</v>
      </c>
      <c r="BK280" s="49">
        <v>100</v>
      </c>
      <c r="BL280" s="48">
        <v>9</v>
      </c>
    </row>
    <row r="281" spans="1:64" ht="15">
      <c r="A281" s="64" t="s">
        <v>421</v>
      </c>
      <c r="B281" s="64" t="s">
        <v>420</v>
      </c>
      <c r="C281" s="65" t="s">
        <v>5495</v>
      </c>
      <c r="D281" s="66">
        <v>3</v>
      </c>
      <c r="E281" s="67" t="s">
        <v>132</v>
      </c>
      <c r="F281" s="68">
        <v>35</v>
      </c>
      <c r="G281" s="65"/>
      <c r="H281" s="69"/>
      <c r="I281" s="70"/>
      <c r="J281" s="70"/>
      <c r="K281" s="34" t="s">
        <v>65</v>
      </c>
      <c r="L281" s="77">
        <v>281</v>
      </c>
      <c r="M281" s="77"/>
      <c r="N281" s="72"/>
      <c r="O281" s="79" t="s">
        <v>600</v>
      </c>
      <c r="P281" s="81">
        <v>43441.38292824074</v>
      </c>
      <c r="Q281" s="79" t="s">
        <v>636</v>
      </c>
      <c r="R281" s="79"/>
      <c r="S281" s="79"/>
      <c r="T281" s="79" t="s">
        <v>792</v>
      </c>
      <c r="U281" s="82" t="s">
        <v>815</v>
      </c>
      <c r="V281" s="82" t="s">
        <v>815</v>
      </c>
      <c r="W281" s="81">
        <v>43441.38292824074</v>
      </c>
      <c r="X281" s="82" t="s">
        <v>1367</v>
      </c>
      <c r="Y281" s="79"/>
      <c r="Z281" s="79"/>
      <c r="AA281" s="85" t="s">
        <v>1754</v>
      </c>
      <c r="AB281" s="79"/>
      <c r="AC281" s="79" t="b">
        <v>0</v>
      </c>
      <c r="AD281" s="79">
        <v>8</v>
      </c>
      <c r="AE281" s="85" t="s">
        <v>1953</v>
      </c>
      <c r="AF281" s="79" t="b">
        <v>0</v>
      </c>
      <c r="AG281" s="79" t="s">
        <v>1995</v>
      </c>
      <c r="AH281" s="79"/>
      <c r="AI281" s="85" t="s">
        <v>1953</v>
      </c>
      <c r="AJ281" s="79" t="b">
        <v>0</v>
      </c>
      <c r="AK281" s="79">
        <v>1</v>
      </c>
      <c r="AL281" s="85" t="s">
        <v>1953</v>
      </c>
      <c r="AM281" s="79" t="s">
        <v>2008</v>
      </c>
      <c r="AN281" s="79" t="b">
        <v>0</v>
      </c>
      <c r="AO281" s="85" t="s">
        <v>1754</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3</v>
      </c>
      <c r="BC281" s="78" t="str">
        <f>REPLACE(INDEX(GroupVertices[Group],MATCH(Edges[[#This Row],[Vertex 2]],GroupVertices[Vertex],0)),1,1,"")</f>
        <v>3</v>
      </c>
      <c r="BD281" s="48"/>
      <c r="BE281" s="49"/>
      <c r="BF281" s="48"/>
      <c r="BG281" s="49"/>
      <c r="BH281" s="48"/>
      <c r="BI281" s="49"/>
      <c r="BJ281" s="48"/>
      <c r="BK281" s="49"/>
      <c r="BL281" s="48"/>
    </row>
    <row r="282" spans="1:64" ht="15">
      <c r="A282" s="64" t="s">
        <v>422</v>
      </c>
      <c r="B282" s="64" t="s">
        <v>422</v>
      </c>
      <c r="C282" s="65" t="s">
        <v>5495</v>
      </c>
      <c r="D282" s="66">
        <v>3</v>
      </c>
      <c r="E282" s="67" t="s">
        <v>132</v>
      </c>
      <c r="F282" s="68">
        <v>35</v>
      </c>
      <c r="G282" s="65"/>
      <c r="H282" s="69"/>
      <c r="I282" s="70"/>
      <c r="J282" s="70"/>
      <c r="K282" s="34" t="s">
        <v>65</v>
      </c>
      <c r="L282" s="77">
        <v>282</v>
      </c>
      <c r="M282" s="77"/>
      <c r="N282" s="72"/>
      <c r="O282" s="79" t="s">
        <v>176</v>
      </c>
      <c r="P282" s="81">
        <v>43473.39303240741</v>
      </c>
      <c r="Q282" s="79" t="s">
        <v>637</v>
      </c>
      <c r="R282" s="82" t="s">
        <v>734</v>
      </c>
      <c r="S282" s="79" t="s">
        <v>764</v>
      </c>
      <c r="T282" s="79"/>
      <c r="U282" s="79"/>
      <c r="V282" s="82" t="s">
        <v>1032</v>
      </c>
      <c r="W282" s="81">
        <v>43473.39303240741</v>
      </c>
      <c r="X282" s="82" t="s">
        <v>1368</v>
      </c>
      <c r="Y282" s="79"/>
      <c r="Z282" s="79"/>
      <c r="AA282" s="85" t="s">
        <v>1755</v>
      </c>
      <c r="AB282" s="79"/>
      <c r="AC282" s="79" t="b">
        <v>0</v>
      </c>
      <c r="AD282" s="79">
        <v>0</v>
      </c>
      <c r="AE282" s="85" t="s">
        <v>1953</v>
      </c>
      <c r="AF282" s="79" t="b">
        <v>0</v>
      </c>
      <c r="AG282" s="79" t="s">
        <v>1999</v>
      </c>
      <c r="AH282" s="79"/>
      <c r="AI282" s="85" t="s">
        <v>1953</v>
      </c>
      <c r="AJ282" s="79" t="b">
        <v>0</v>
      </c>
      <c r="AK282" s="79">
        <v>0</v>
      </c>
      <c r="AL282" s="85" t="s">
        <v>1953</v>
      </c>
      <c r="AM282" s="79" t="s">
        <v>2007</v>
      </c>
      <c r="AN282" s="79" t="b">
        <v>0</v>
      </c>
      <c r="AO282" s="85" t="s">
        <v>1755</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4</v>
      </c>
      <c r="BC282" s="78" t="str">
        <f>REPLACE(INDEX(GroupVertices[Group],MATCH(Edges[[#This Row],[Vertex 2]],GroupVertices[Vertex],0)),1,1,"")</f>
        <v>4</v>
      </c>
      <c r="BD282" s="48">
        <v>1</v>
      </c>
      <c r="BE282" s="49">
        <v>2.9411764705882355</v>
      </c>
      <c r="BF282" s="48">
        <v>0</v>
      </c>
      <c r="BG282" s="49">
        <v>0</v>
      </c>
      <c r="BH282" s="48">
        <v>0</v>
      </c>
      <c r="BI282" s="49">
        <v>0</v>
      </c>
      <c r="BJ282" s="48">
        <v>33</v>
      </c>
      <c r="BK282" s="49">
        <v>97.05882352941177</v>
      </c>
      <c r="BL282" s="48">
        <v>34</v>
      </c>
    </row>
    <row r="283" spans="1:64" ht="15">
      <c r="A283" s="64" t="s">
        <v>423</v>
      </c>
      <c r="B283" s="64" t="s">
        <v>571</v>
      </c>
      <c r="C283" s="65" t="s">
        <v>5495</v>
      </c>
      <c r="D283" s="66">
        <v>3</v>
      </c>
      <c r="E283" s="67" t="s">
        <v>132</v>
      </c>
      <c r="F283" s="68">
        <v>35</v>
      </c>
      <c r="G283" s="65"/>
      <c r="H283" s="69"/>
      <c r="I283" s="70"/>
      <c r="J283" s="70"/>
      <c r="K283" s="34" t="s">
        <v>65</v>
      </c>
      <c r="L283" s="77">
        <v>283</v>
      </c>
      <c r="M283" s="77"/>
      <c r="N283" s="72"/>
      <c r="O283" s="79" t="s">
        <v>600</v>
      </c>
      <c r="P283" s="81">
        <v>43473.704513888886</v>
      </c>
      <c r="Q283" s="79" t="s">
        <v>638</v>
      </c>
      <c r="R283" s="79"/>
      <c r="S283" s="79"/>
      <c r="T283" s="79"/>
      <c r="U283" s="79"/>
      <c r="V283" s="82" t="s">
        <v>1033</v>
      </c>
      <c r="W283" s="81">
        <v>43473.704513888886</v>
      </c>
      <c r="X283" s="82" t="s">
        <v>1369</v>
      </c>
      <c r="Y283" s="79"/>
      <c r="Z283" s="79"/>
      <c r="AA283" s="85" t="s">
        <v>1756</v>
      </c>
      <c r="AB283" s="79"/>
      <c r="AC283" s="79" t="b">
        <v>0</v>
      </c>
      <c r="AD283" s="79">
        <v>0</v>
      </c>
      <c r="AE283" s="85" t="s">
        <v>1953</v>
      </c>
      <c r="AF283" s="79" t="b">
        <v>1</v>
      </c>
      <c r="AG283" s="79" t="s">
        <v>1995</v>
      </c>
      <c r="AH283" s="79"/>
      <c r="AI283" s="85" t="s">
        <v>2003</v>
      </c>
      <c r="AJ283" s="79" t="b">
        <v>0</v>
      </c>
      <c r="AK283" s="79">
        <v>7</v>
      </c>
      <c r="AL283" s="85" t="s">
        <v>1854</v>
      </c>
      <c r="AM283" s="79" t="s">
        <v>2007</v>
      </c>
      <c r="AN283" s="79" t="b">
        <v>0</v>
      </c>
      <c r="AO283" s="85" t="s">
        <v>1854</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5</v>
      </c>
      <c r="BC283" s="78" t="str">
        <f>REPLACE(INDEX(GroupVertices[Group],MATCH(Edges[[#This Row],[Vertex 2]],GroupVertices[Vertex],0)),1,1,"")</f>
        <v>5</v>
      </c>
      <c r="BD283" s="48"/>
      <c r="BE283" s="49"/>
      <c r="BF283" s="48"/>
      <c r="BG283" s="49"/>
      <c r="BH283" s="48"/>
      <c r="BI283" s="49"/>
      <c r="BJ283" s="48"/>
      <c r="BK283" s="49"/>
      <c r="BL283" s="48"/>
    </row>
    <row r="284" spans="1:64" ht="15">
      <c r="A284" s="64" t="s">
        <v>423</v>
      </c>
      <c r="B284" s="64" t="s">
        <v>492</v>
      </c>
      <c r="C284" s="65" t="s">
        <v>5495</v>
      </c>
      <c r="D284" s="66">
        <v>3</v>
      </c>
      <c r="E284" s="67" t="s">
        <v>132</v>
      </c>
      <c r="F284" s="68">
        <v>35</v>
      </c>
      <c r="G284" s="65"/>
      <c r="H284" s="69"/>
      <c r="I284" s="70"/>
      <c r="J284" s="70"/>
      <c r="K284" s="34" t="s">
        <v>65</v>
      </c>
      <c r="L284" s="77">
        <v>284</v>
      </c>
      <c r="M284" s="77"/>
      <c r="N284" s="72"/>
      <c r="O284" s="79" t="s">
        <v>600</v>
      </c>
      <c r="P284" s="81">
        <v>43473.704513888886</v>
      </c>
      <c r="Q284" s="79" t="s">
        <v>638</v>
      </c>
      <c r="R284" s="79"/>
      <c r="S284" s="79"/>
      <c r="T284" s="79"/>
      <c r="U284" s="79"/>
      <c r="V284" s="82" t="s">
        <v>1033</v>
      </c>
      <c r="W284" s="81">
        <v>43473.704513888886</v>
      </c>
      <c r="X284" s="82" t="s">
        <v>1369</v>
      </c>
      <c r="Y284" s="79"/>
      <c r="Z284" s="79"/>
      <c r="AA284" s="85" t="s">
        <v>1756</v>
      </c>
      <c r="AB284" s="79"/>
      <c r="AC284" s="79" t="b">
        <v>0</v>
      </c>
      <c r="AD284" s="79">
        <v>0</v>
      </c>
      <c r="AE284" s="85" t="s">
        <v>1953</v>
      </c>
      <c r="AF284" s="79" t="b">
        <v>1</v>
      </c>
      <c r="AG284" s="79" t="s">
        <v>1995</v>
      </c>
      <c r="AH284" s="79"/>
      <c r="AI284" s="85" t="s">
        <v>2003</v>
      </c>
      <c r="AJ284" s="79" t="b">
        <v>0</v>
      </c>
      <c r="AK284" s="79">
        <v>7</v>
      </c>
      <c r="AL284" s="85" t="s">
        <v>1854</v>
      </c>
      <c r="AM284" s="79" t="s">
        <v>2007</v>
      </c>
      <c r="AN284" s="79" t="b">
        <v>0</v>
      </c>
      <c r="AO284" s="85" t="s">
        <v>1854</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5</v>
      </c>
      <c r="BC284" s="78" t="str">
        <f>REPLACE(INDEX(GroupVertices[Group],MATCH(Edges[[#This Row],[Vertex 2]],GroupVertices[Vertex],0)),1,1,"")</f>
        <v>5</v>
      </c>
      <c r="BD284" s="48">
        <v>0</v>
      </c>
      <c r="BE284" s="49">
        <v>0</v>
      </c>
      <c r="BF284" s="48">
        <v>0</v>
      </c>
      <c r="BG284" s="49">
        <v>0</v>
      </c>
      <c r="BH284" s="48">
        <v>0</v>
      </c>
      <c r="BI284" s="49">
        <v>0</v>
      </c>
      <c r="BJ284" s="48">
        <v>20</v>
      </c>
      <c r="BK284" s="49">
        <v>100</v>
      </c>
      <c r="BL284" s="48">
        <v>20</v>
      </c>
    </row>
    <row r="285" spans="1:64" ht="15">
      <c r="A285" s="64" t="s">
        <v>424</v>
      </c>
      <c r="B285" s="64" t="s">
        <v>571</v>
      </c>
      <c r="C285" s="65" t="s">
        <v>5495</v>
      </c>
      <c r="D285" s="66">
        <v>3</v>
      </c>
      <c r="E285" s="67" t="s">
        <v>132</v>
      </c>
      <c r="F285" s="68">
        <v>35</v>
      </c>
      <c r="G285" s="65"/>
      <c r="H285" s="69"/>
      <c r="I285" s="70"/>
      <c r="J285" s="70"/>
      <c r="K285" s="34" t="s">
        <v>65</v>
      </c>
      <c r="L285" s="77">
        <v>285</v>
      </c>
      <c r="M285" s="77"/>
      <c r="N285" s="72"/>
      <c r="O285" s="79" t="s">
        <v>600</v>
      </c>
      <c r="P285" s="81">
        <v>43473.72059027778</v>
      </c>
      <c r="Q285" s="79" t="s">
        <v>638</v>
      </c>
      <c r="R285" s="79"/>
      <c r="S285" s="79"/>
      <c r="T285" s="79"/>
      <c r="U285" s="79"/>
      <c r="V285" s="82" t="s">
        <v>1034</v>
      </c>
      <c r="W285" s="81">
        <v>43473.72059027778</v>
      </c>
      <c r="X285" s="82" t="s">
        <v>1370</v>
      </c>
      <c r="Y285" s="79"/>
      <c r="Z285" s="79"/>
      <c r="AA285" s="85" t="s">
        <v>1757</v>
      </c>
      <c r="AB285" s="79"/>
      <c r="AC285" s="79" t="b">
        <v>0</v>
      </c>
      <c r="AD285" s="79">
        <v>0</v>
      </c>
      <c r="AE285" s="85" t="s">
        <v>1953</v>
      </c>
      <c r="AF285" s="79" t="b">
        <v>1</v>
      </c>
      <c r="AG285" s="79" t="s">
        <v>1995</v>
      </c>
      <c r="AH285" s="79"/>
      <c r="AI285" s="85" t="s">
        <v>2003</v>
      </c>
      <c r="AJ285" s="79" t="b">
        <v>0</v>
      </c>
      <c r="AK285" s="79">
        <v>7</v>
      </c>
      <c r="AL285" s="85" t="s">
        <v>1854</v>
      </c>
      <c r="AM285" s="79" t="s">
        <v>2010</v>
      </c>
      <c r="AN285" s="79" t="b">
        <v>0</v>
      </c>
      <c r="AO285" s="85" t="s">
        <v>1854</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5</v>
      </c>
      <c r="BC285" s="78" t="str">
        <f>REPLACE(INDEX(GroupVertices[Group],MATCH(Edges[[#This Row],[Vertex 2]],GroupVertices[Vertex],0)),1,1,"")</f>
        <v>5</v>
      </c>
      <c r="BD285" s="48"/>
      <c r="BE285" s="49"/>
      <c r="BF285" s="48"/>
      <c r="BG285" s="49"/>
      <c r="BH285" s="48"/>
      <c r="BI285" s="49"/>
      <c r="BJ285" s="48"/>
      <c r="BK285" s="49"/>
      <c r="BL285" s="48"/>
    </row>
    <row r="286" spans="1:64" ht="15">
      <c r="A286" s="64" t="s">
        <v>424</v>
      </c>
      <c r="B286" s="64" t="s">
        <v>492</v>
      </c>
      <c r="C286" s="65" t="s">
        <v>5495</v>
      </c>
      <c r="D286" s="66">
        <v>3</v>
      </c>
      <c r="E286" s="67" t="s">
        <v>132</v>
      </c>
      <c r="F286" s="68">
        <v>35</v>
      </c>
      <c r="G286" s="65"/>
      <c r="H286" s="69"/>
      <c r="I286" s="70"/>
      <c r="J286" s="70"/>
      <c r="K286" s="34" t="s">
        <v>65</v>
      </c>
      <c r="L286" s="77">
        <v>286</v>
      </c>
      <c r="M286" s="77"/>
      <c r="N286" s="72"/>
      <c r="O286" s="79" t="s">
        <v>600</v>
      </c>
      <c r="P286" s="81">
        <v>43473.72059027778</v>
      </c>
      <c r="Q286" s="79" t="s">
        <v>638</v>
      </c>
      <c r="R286" s="79"/>
      <c r="S286" s="79"/>
      <c r="T286" s="79"/>
      <c r="U286" s="79"/>
      <c r="V286" s="82" t="s">
        <v>1034</v>
      </c>
      <c r="W286" s="81">
        <v>43473.72059027778</v>
      </c>
      <c r="X286" s="82" t="s">
        <v>1370</v>
      </c>
      <c r="Y286" s="79"/>
      <c r="Z286" s="79"/>
      <c r="AA286" s="85" t="s">
        <v>1757</v>
      </c>
      <c r="AB286" s="79"/>
      <c r="AC286" s="79" t="b">
        <v>0</v>
      </c>
      <c r="AD286" s="79">
        <v>0</v>
      </c>
      <c r="AE286" s="85" t="s">
        <v>1953</v>
      </c>
      <c r="AF286" s="79" t="b">
        <v>1</v>
      </c>
      <c r="AG286" s="79" t="s">
        <v>1995</v>
      </c>
      <c r="AH286" s="79"/>
      <c r="AI286" s="85" t="s">
        <v>2003</v>
      </c>
      <c r="AJ286" s="79" t="b">
        <v>0</v>
      </c>
      <c r="AK286" s="79">
        <v>7</v>
      </c>
      <c r="AL286" s="85" t="s">
        <v>1854</v>
      </c>
      <c r="AM286" s="79" t="s">
        <v>2010</v>
      </c>
      <c r="AN286" s="79" t="b">
        <v>0</v>
      </c>
      <c r="AO286" s="85" t="s">
        <v>1854</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5</v>
      </c>
      <c r="BC286" s="78" t="str">
        <f>REPLACE(INDEX(GroupVertices[Group],MATCH(Edges[[#This Row],[Vertex 2]],GroupVertices[Vertex],0)),1,1,"")</f>
        <v>5</v>
      </c>
      <c r="BD286" s="48">
        <v>0</v>
      </c>
      <c r="BE286" s="49">
        <v>0</v>
      </c>
      <c r="BF286" s="48">
        <v>0</v>
      </c>
      <c r="BG286" s="49">
        <v>0</v>
      </c>
      <c r="BH286" s="48">
        <v>0</v>
      </c>
      <c r="BI286" s="49">
        <v>0</v>
      </c>
      <c r="BJ286" s="48">
        <v>20</v>
      </c>
      <c r="BK286" s="49">
        <v>100</v>
      </c>
      <c r="BL286" s="48">
        <v>20</v>
      </c>
    </row>
    <row r="287" spans="1:64" ht="15">
      <c r="A287" s="64" t="s">
        <v>425</v>
      </c>
      <c r="B287" s="64" t="s">
        <v>571</v>
      </c>
      <c r="C287" s="65" t="s">
        <v>5495</v>
      </c>
      <c r="D287" s="66">
        <v>3</v>
      </c>
      <c r="E287" s="67" t="s">
        <v>132</v>
      </c>
      <c r="F287" s="68">
        <v>35</v>
      </c>
      <c r="G287" s="65"/>
      <c r="H287" s="69"/>
      <c r="I287" s="70"/>
      <c r="J287" s="70"/>
      <c r="K287" s="34" t="s">
        <v>65</v>
      </c>
      <c r="L287" s="77">
        <v>287</v>
      </c>
      <c r="M287" s="77"/>
      <c r="N287" s="72"/>
      <c r="O287" s="79" t="s">
        <v>600</v>
      </c>
      <c r="P287" s="81">
        <v>43473.76383101852</v>
      </c>
      <c r="Q287" s="79" t="s">
        <v>638</v>
      </c>
      <c r="R287" s="79"/>
      <c r="S287" s="79"/>
      <c r="T287" s="79"/>
      <c r="U287" s="79"/>
      <c r="V287" s="82" t="s">
        <v>1035</v>
      </c>
      <c r="W287" s="81">
        <v>43473.76383101852</v>
      </c>
      <c r="X287" s="82" t="s">
        <v>1371</v>
      </c>
      <c r="Y287" s="79"/>
      <c r="Z287" s="79"/>
      <c r="AA287" s="85" t="s">
        <v>1758</v>
      </c>
      <c r="AB287" s="79"/>
      <c r="AC287" s="79" t="b">
        <v>0</v>
      </c>
      <c r="AD287" s="79">
        <v>0</v>
      </c>
      <c r="AE287" s="85" t="s">
        <v>1953</v>
      </c>
      <c r="AF287" s="79" t="b">
        <v>1</v>
      </c>
      <c r="AG287" s="79" t="s">
        <v>1995</v>
      </c>
      <c r="AH287" s="79"/>
      <c r="AI287" s="85" t="s">
        <v>2003</v>
      </c>
      <c r="AJ287" s="79" t="b">
        <v>0</v>
      </c>
      <c r="AK287" s="79">
        <v>7</v>
      </c>
      <c r="AL287" s="85" t="s">
        <v>1854</v>
      </c>
      <c r="AM287" s="79" t="s">
        <v>2008</v>
      </c>
      <c r="AN287" s="79" t="b">
        <v>0</v>
      </c>
      <c r="AO287" s="85" t="s">
        <v>1854</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5</v>
      </c>
      <c r="BC287" s="78" t="str">
        <f>REPLACE(INDEX(GroupVertices[Group],MATCH(Edges[[#This Row],[Vertex 2]],GroupVertices[Vertex],0)),1,1,"")</f>
        <v>5</v>
      </c>
      <c r="BD287" s="48"/>
      <c r="BE287" s="49"/>
      <c r="BF287" s="48"/>
      <c r="BG287" s="49"/>
      <c r="BH287" s="48"/>
      <c r="BI287" s="49"/>
      <c r="BJ287" s="48"/>
      <c r="BK287" s="49"/>
      <c r="BL287" s="48"/>
    </row>
    <row r="288" spans="1:64" ht="15">
      <c r="A288" s="64" t="s">
        <v>425</v>
      </c>
      <c r="B288" s="64" t="s">
        <v>492</v>
      </c>
      <c r="C288" s="65" t="s">
        <v>5495</v>
      </c>
      <c r="D288" s="66">
        <v>3</v>
      </c>
      <c r="E288" s="67" t="s">
        <v>132</v>
      </c>
      <c r="F288" s="68">
        <v>35</v>
      </c>
      <c r="G288" s="65"/>
      <c r="H288" s="69"/>
      <c r="I288" s="70"/>
      <c r="J288" s="70"/>
      <c r="K288" s="34" t="s">
        <v>65</v>
      </c>
      <c r="L288" s="77">
        <v>288</v>
      </c>
      <c r="M288" s="77"/>
      <c r="N288" s="72"/>
      <c r="O288" s="79" t="s">
        <v>600</v>
      </c>
      <c r="P288" s="81">
        <v>43473.76383101852</v>
      </c>
      <c r="Q288" s="79" t="s">
        <v>638</v>
      </c>
      <c r="R288" s="79"/>
      <c r="S288" s="79"/>
      <c r="T288" s="79"/>
      <c r="U288" s="79"/>
      <c r="V288" s="82" t="s">
        <v>1035</v>
      </c>
      <c r="W288" s="81">
        <v>43473.76383101852</v>
      </c>
      <c r="X288" s="82" t="s">
        <v>1371</v>
      </c>
      <c r="Y288" s="79"/>
      <c r="Z288" s="79"/>
      <c r="AA288" s="85" t="s">
        <v>1758</v>
      </c>
      <c r="AB288" s="79"/>
      <c r="AC288" s="79" t="b">
        <v>0</v>
      </c>
      <c r="AD288" s="79">
        <v>0</v>
      </c>
      <c r="AE288" s="85" t="s">
        <v>1953</v>
      </c>
      <c r="AF288" s="79" t="b">
        <v>1</v>
      </c>
      <c r="AG288" s="79" t="s">
        <v>1995</v>
      </c>
      <c r="AH288" s="79"/>
      <c r="AI288" s="85" t="s">
        <v>2003</v>
      </c>
      <c r="AJ288" s="79" t="b">
        <v>0</v>
      </c>
      <c r="AK288" s="79">
        <v>7</v>
      </c>
      <c r="AL288" s="85" t="s">
        <v>1854</v>
      </c>
      <c r="AM288" s="79" t="s">
        <v>2008</v>
      </c>
      <c r="AN288" s="79" t="b">
        <v>0</v>
      </c>
      <c r="AO288" s="85" t="s">
        <v>1854</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5</v>
      </c>
      <c r="BC288" s="78" t="str">
        <f>REPLACE(INDEX(GroupVertices[Group],MATCH(Edges[[#This Row],[Vertex 2]],GroupVertices[Vertex],0)),1,1,"")</f>
        <v>5</v>
      </c>
      <c r="BD288" s="48">
        <v>0</v>
      </c>
      <c r="BE288" s="49">
        <v>0</v>
      </c>
      <c r="BF288" s="48">
        <v>0</v>
      </c>
      <c r="BG288" s="49">
        <v>0</v>
      </c>
      <c r="BH288" s="48">
        <v>0</v>
      </c>
      <c r="BI288" s="49">
        <v>0</v>
      </c>
      <c r="BJ288" s="48">
        <v>20</v>
      </c>
      <c r="BK288" s="49">
        <v>100</v>
      </c>
      <c r="BL288" s="48">
        <v>20</v>
      </c>
    </row>
    <row r="289" spans="1:64" ht="15">
      <c r="A289" s="64" t="s">
        <v>426</v>
      </c>
      <c r="B289" s="64" t="s">
        <v>571</v>
      </c>
      <c r="C289" s="65" t="s">
        <v>5495</v>
      </c>
      <c r="D289" s="66">
        <v>3</v>
      </c>
      <c r="E289" s="67" t="s">
        <v>132</v>
      </c>
      <c r="F289" s="68">
        <v>35</v>
      </c>
      <c r="G289" s="65"/>
      <c r="H289" s="69"/>
      <c r="I289" s="70"/>
      <c r="J289" s="70"/>
      <c r="K289" s="34" t="s">
        <v>65</v>
      </c>
      <c r="L289" s="77">
        <v>289</v>
      </c>
      <c r="M289" s="77"/>
      <c r="N289" s="72"/>
      <c r="O289" s="79" t="s">
        <v>600</v>
      </c>
      <c r="P289" s="81">
        <v>43473.78518518519</v>
      </c>
      <c r="Q289" s="79" t="s">
        <v>638</v>
      </c>
      <c r="R289" s="79"/>
      <c r="S289" s="79"/>
      <c r="T289" s="79"/>
      <c r="U289" s="79"/>
      <c r="V289" s="82" t="s">
        <v>1036</v>
      </c>
      <c r="W289" s="81">
        <v>43473.78518518519</v>
      </c>
      <c r="X289" s="82" t="s">
        <v>1372</v>
      </c>
      <c r="Y289" s="79"/>
      <c r="Z289" s="79"/>
      <c r="AA289" s="85" t="s">
        <v>1759</v>
      </c>
      <c r="AB289" s="79"/>
      <c r="AC289" s="79" t="b">
        <v>0</v>
      </c>
      <c r="AD289" s="79">
        <v>0</v>
      </c>
      <c r="AE289" s="85" t="s">
        <v>1953</v>
      </c>
      <c r="AF289" s="79" t="b">
        <v>1</v>
      </c>
      <c r="AG289" s="79" t="s">
        <v>1995</v>
      </c>
      <c r="AH289" s="79"/>
      <c r="AI289" s="85" t="s">
        <v>2003</v>
      </c>
      <c r="AJ289" s="79" t="b">
        <v>0</v>
      </c>
      <c r="AK289" s="79">
        <v>7</v>
      </c>
      <c r="AL289" s="85" t="s">
        <v>1854</v>
      </c>
      <c r="AM289" s="79" t="s">
        <v>2007</v>
      </c>
      <c r="AN289" s="79" t="b">
        <v>0</v>
      </c>
      <c r="AO289" s="85" t="s">
        <v>1854</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5</v>
      </c>
      <c r="BC289" s="78" t="str">
        <f>REPLACE(INDEX(GroupVertices[Group],MATCH(Edges[[#This Row],[Vertex 2]],GroupVertices[Vertex],0)),1,1,"")</f>
        <v>5</v>
      </c>
      <c r="BD289" s="48"/>
      <c r="BE289" s="49"/>
      <c r="BF289" s="48"/>
      <c r="BG289" s="49"/>
      <c r="BH289" s="48"/>
      <c r="BI289" s="49"/>
      <c r="BJ289" s="48"/>
      <c r="BK289" s="49"/>
      <c r="BL289" s="48"/>
    </row>
    <row r="290" spans="1:64" ht="15">
      <c r="A290" s="64" t="s">
        <v>426</v>
      </c>
      <c r="B290" s="64" t="s">
        <v>492</v>
      </c>
      <c r="C290" s="65" t="s">
        <v>5495</v>
      </c>
      <c r="D290" s="66">
        <v>3</v>
      </c>
      <c r="E290" s="67" t="s">
        <v>132</v>
      </c>
      <c r="F290" s="68">
        <v>35</v>
      </c>
      <c r="G290" s="65"/>
      <c r="H290" s="69"/>
      <c r="I290" s="70"/>
      <c r="J290" s="70"/>
      <c r="K290" s="34" t="s">
        <v>65</v>
      </c>
      <c r="L290" s="77">
        <v>290</v>
      </c>
      <c r="M290" s="77"/>
      <c r="N290" s="72"/>
      <c r="O290" s="79" t="s">
        <v>600</v>
      </c>
      <c r="P290" s="81">
        <v>43473.78518518519</v>
      </c>
      <c r="Q290" s="79" t="s">
        <v>638</v>
      </c>
      <c r="R290" s="79"/>
      <c r="S290" s="79"/>
      <c r="T290" s="79"/>
      <c r="U290" s="79"/>
      <c r="V290" s="82" t="s">
        <v>1036</v>
      </c>
      <c r="W290" s="81">
        <v>43473.78518518519</v>
      </c>
      <c r="X290" s="82" t="s">
        <v>1372</v>
      </c>
      <c r="Y290" s="79"/>
      <c r="Z290" s="79"/>
      <c r="AA290" s="85" t="s">
        <v>1759</v>
      </c>
      <c r="AB290" s="79"/>
      <c r="AC290" s="79" t="b">
        <v>0</v>
      </c>
      <c r="AD290" s="79">
        <v>0</v>
      </c>
      <c r="AE290" s="85" t="s">
        <v>1953</v>
      </c>
      <c r="AF290" s="79" t="b">
        <v>1</v>
      </c>
      <c r="AG290" s="79" t="s">
        <v>1995</v>
      </c>
      <c r="AH290" s="79"/>
      <c r="AI290" s="85" t="s">
        <v>2003</v>
      </c>
      <c r="AJ290" s="79" t="b">
        <v>0</v>
      </c>
      <c r="AK290" s="79">
        <v>7</v>
      </c>
      <c r="AL290" s="85" t="s">
        <v>1854</v>
      </c>
      <c r="AM290" s="79" t="s">
        <v>2007</v>
      </c>
      <c r="AN290" s="79" t="b">
        <v>0</v>
      </c>
      <c r="AO290" s="85" t="s">
        <v>1854</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5</v>
      </c>
      <c r="BC290" s="78" t="str">
        <f>REPLACE(INDEX(GroupVertices[Group],MATCH(Edges[[#This Row],[Vertex 2]],GroupVertices[Vertex],0)),1,1,"")</f>
        <v>5</v>
      </c>
      <c r="BD290" s="48">
        <v>0</v>
      </c>
      <c r="BE290" s="49">
        <v>0</v>
      </c>
      <c r="BF290" s="48">
        <v>0</v>
      </c>
      <c r="BG290" s="49">
        <v>0</v>
      </c>
      <c r="BH290" s="48">
        <v>0</v>
      </c>
      <c r="BI290" s="49">
        <v>0</v>
      </c>
      <c r="BJ290" s="48">
        <v>20</v>
      </c>
      <c r="BK290" s="49">
        <v>100</v>
      </c>
      <c r="BL290" s="48">
        <v>20</v>
      </c>
    </row>
    <row r="291" spans="1:64" ht="15">
      <c r="A291" s="64" t="s">
        <v>427</v>
      </c>
      <c r="B291" s="64" t="s">
        <v>571</v>
      </c>
      <c r="C291" s="65" t="s">
        <v>5495</v>
      </c>
      <c r="D291" s="66">
        <v>3</v>
      </c>
      <c r="E291" s="67" t="s">
        <v>132</v>
      </c>
      <c r="F291" s="68">
        <v>35</v>
      </c>
      <c r="G291" s="65"/>
      <c r="H291" s="69"/>
      <c r="I291" s="70"/>
      <c r="J291" s="70"/>
      <c r="K291" s="34" t="s">
        <v>65</v>
      </c>
      <c r="L291" s="77">
        <v>291</v>
      </c>
      <c r="M291" s="77"/>
      <c r="N291" s="72"/>
      <c r="O291" s="79" t="s">
        <v>600</v>
      </c>
      <c r="P291" s="81">
        <v>43473.91636574074</v>
      </c>
      <c r="Q291" s="79" t="s">
        <v>638</v>
      </c>
      <c r="R291" s="79"/>
      <c r="S291" s="79"/>
      <c r="T291" s="79"/>
      <c r="U291" s="79"/>
      <c r="V291" s="82" t="s">
        <v>1037</v>
      </c>
      <c r="W291" s="81">
        <v>43473.91636574074</v>
      </c>
      <c r="X291" s="82" t="s">
        <v>1373</v>
      </c>
      <c r="Y291" s="79"/>
      <c r="Z291" s="79"/>
      <c r="AA291" s="85" t="s">
        <v>1760</v>
      </c>
      <c r="AB291" s="79"/>
      <c r="AC291" s="79" t="b">
        <v>0</v>
      </c>
      <c r="AD291" s="79">
        <v>0</v>
      </c>
      <c r="AE291" s="85" t="s">
        <v>1953</v>
      </c>
      <c r="AF291" s="79" t="b">
        <v>1</v>
      </c>
      <c r="AG291" s="79" t="s">
        <v>1995</v>
      </c>
      <c r="AH291" s="79"/>
      <c r="AI291" s="85" t="s">
        <v>2003</v>
      </c>
      <c r="AJ291" s="79" t="b">
        <v>0</v>
      </c>
      <c r="AK291" s="79">
        <v>7</v>
      </c>
      <c r="AL291" s="85" t="s">
        <v>1854</v>
      </c>
      <c r="AM291" s="79" t="s">
        <v>2007</v>
      </c>
      <c r="AN291" s="79" t="b">
        <v>0</v>
      </c>
      <c r="AO291" s="85" t="s">
        <v>1854</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5</v>
      </c>
      <c r="BC291" s="78" t="str">
        <f>REPLACE(INDEX(GroupVertices[Group],MATCH(Edges[[#This Row],[Vertex 2]],GroupVertices[Vertex],0)),1,1,"")</f>
        <v>5</v>
      </c>
      <c r="BD291" s="48"/>
      <c r="BE291" s="49"/>
      <c r="BF291" s="48"/>
      <c r="BG291" s="49"/>
      <c r="BH291" s="48"/>
      <c r="BI291" s="49"/>
      <c r="BJ291" s="48"/>
      <c r="BK291" s="49"/>
      <c r="BL291" s="48"/>
    </row>
    <row r="292" spans="1:64" ht="15">
      <c r="A292" s="64" t="s">
        <v>427</v>
      </c>
      <c r="B292" s="64" t="s">
        <v>492</v>
      </c>
      <c r="C292" s="65" t="s">
        <v>5495</v>
      </c>
      <c r="D292" s="66">
        <v>3</v>
      </c>
      <c r="E292" s="67" t="s">
        <v>132</v>
      </c>
      <c r="F292" s="68">
        <v>35</v>
      </c>
      <c r="G292" s="65"/>
      <c r="H292" s="69"/>
      <c r="I292" s="70"/>
      <c r="J292" s="70"/>
      <c r="K292" s="34" t="s">
        <v>65</v>
      </c>
      <c r="L292" s="77">
        <v>292</v>
      </c>
      <c r="M292" s="77"/>
      <c r="N292" s="72"/>
      <c r="O292" s="79" t="s">
        <v>600</v>
      </c>
      <c r="P292" s="81">
        <v>43473.91636574074</v>
      </c>
      <c r="Q292" s="79" t="s">
        <v>638</v>
      </c>
      <c r="R292" s="79"/>
      <c r="S292" s="79"/>
      <c r="T292" s="79"/>
      <c r="U292" s="79"/>
      <c r="V292" s="82" t="s">
        <v>1037</v>
      </c>
      <c r="W292" s="81">
        <v>43473.91636574074</v>
      </c>
      <c r="X292" s="82" t="s">
        <v>1373</v>
      </c>
      <c r="Y292" s="79"/>
      <c r="Z292" s="79"/>
      <c r="AA292" s="85" t="s">
        <v>1760</v>
      </c>
      <c r="AB292" s="79"/>
      <c r="AC292" s="79" t="b">
        <v>0</v>
      </c>
      <c r="AD292" s="79">
        <v>0</v>
      </c>
      <c r="AE292" s="85" t="s">
        <v>1953</v>
      </c>
      <c r="AF292" s="79" t="b">
        <v>1</v>
      </c>
      <c r="AG292" s="79" t="s">
        <v>1995</v>
      </c>
      <c r="AH292" s="79"/>
      <c r="AI292" s="85" t="s">
        <v>2003</v>
      </c>
      <c r="AJ292" s="79" t="b">
        <v>0</v>
      </c>
      <c r="AK292" s="79">
        <v>7</v>
      </c>
      <c r="AL292" s="85" t="s">
        <v>1854</v>
      </c>
      <c r="AM292" s="79" t="s">
        <v>2007</v>
      </c>
      <c r="AN292" s="79" t="b">
        <v>0</v>
      </c>
      <c r="AO292" s="85" t="s">
        <v>1854</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5</v>
      </c>
      <c r="BC292" s="78" t="str">
        <f>REPLACE(INDEX(GroupVertices[Group],MATCH(Edges[[#This Row],[Vertex 2]],GroupVertices[Vertex],0)),1,1,"")</f>
        <v>5</v>
      </c>
      <c r="BD292" s="48">
        <v>0</v>
      </c>
      <c r="BE292" s="49">
        <v>0</v>
      </c>
      <c r="BF292" s="48">
        <v>0</v>
      </c>
      <c r="BG292" s="49">
        <v>0</v>
      </c>
      <c r="BH292" s="48">
        <v>0</v>
      </c>
      <c r="BI292" s="49">
        <v>0</v>
      </c>
      <c r="BJ292" s="48">
        <v>20</v>
      </c>
      <c r="BK292" s="49">
        <v>100</v>
      </c>
      <c r="BL292" s="48">
        <v>20</v>
      </c>
    </row>
    <row r="293" spans="1:64" ht="15">
      <c r="A293" s="64" t="s">
        <v>428</v>
      </c>
      <c r="B293" s="64" t="s">
        <v>457</v>
      </c>
      <c r="C293" s="65" t="s">
        <v>5495</v>
      </c>
      <c r="D293" s="66">
        <v>3</v>
      </c>
      <c r="E293" s="67" t="s">
        <v>132</v>
      </c>
      <c r="F293" s="68">
        <v>35</v>
      </c>
      <c r="G293" s="65"/>
      <c r="H293" s="69"/>
      <c r="I293" s="70"/>
      <c r="J293" s="70"/>
      <c r="K293" s="34" t="s">
        <v>65</v>
      </c>
      <c r="L293" s="77">
        <v>293</v>
      </c>
      <c r="M293" s="77"/>
      <c r="N293" s="72"/>
      <c r="O293" s="79" t="s">
        <v>600</v>
      </c>
      <c r="P293" s="81">
        <v>43473.98876157407</v>
      </c>
      <c r="Q293" s="79" t="s">
        <v>624</v>
      </c>
      <c r="R293" s="82" t="s">
        <v>727</v>
      </c>
      <c r="S293" s="79" t="s">
        <v>764</v>
      </c>
      <c r="T293" s="79"/>
      <c r="U293" s="79"/>
      <c r="V293" s="82" t="s">
        <v>1038</v>
      </c>
      <c r="W293" s="81">
        <v>43473.98876157407</v>
      </c>
      <c r="X293" s="82" t="s">
        <v>1374</v>
      </c>
      <c r="Y293" s="79"/>
      <c r="Z293" s="79"/>
      <c r="AA293" s="85" t="s">
        <v>1761</v>
      </c>
      <c r="AB293" s="79"/>
      <c r="AC293" s="79" t="b">
        <v>0</v>
      </c>
      <c r="AD293" s="79">
        <v>0</v>
      </c>
      <c r="AE293" s="85" t="s">
        <v>1953</v>
      </c>
      <c r="AF293" s="79" t="b">
        <v>0</v>
      </c>
      <c r="AG293" s="79" t="s">
        <v>1995</v>
      </c>
      <c r="AH293" s="79"/>
      <c r="AI293" s="85" t="s">
        <v>1953</v>
      </c>
      <c r="AJ293" s="79" t="b">
        <v>0</v>
      </c>
      <c r="AK293" s="79">
        <v>23</v>
      </c>
      <c r="AL293" s="85" t="s">
        <v>1801</v>
      </c>
      <c r="AM293" s="79" t="s">
        <v>2010</v>
      </c>
      <c r="AN293" s="79" t="b">
        <v>0</v>
      </c>
      <c r="AO293" s="85" t="s">
        <v>1801</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2</v>
      </c>
      <c r="BD293" s="48">
        <v>0</v>
      </c>
      <c r="BE293" s="49">
        <v>0</v>
      </c>
      <c r="BF293" s="48">
        <v>0</v>
      </c>
      <c r="BG293" s="49">
        <v>0</v>
      </c>
      <c r="BH293" s="48">
        <v>0</v>
      </c>
      <c r="BI293" s="49">
        <v>0</v>
      </c>
      <c r="BJ293" s="48">
        <v>17</v>
      </c>
      <c r="BK293" s="49">
        <v>100</v>
      </c>
      <c r="BL293" s="48">
        <v>17</v>
      </c>
    </row>
    <row r="294" spans="1:64" ht="15">
      <c r="A294" s="64" t="s">
        <v>429</v>
      </c>
      <c r="B294" s="64" t="s">
        <v>572</v>
      </c>
      <c r="C294" s="65" t="s">
        <v>5495</v>
      </c>
      <c r="D294" s="66">
        <v>3</v>
      </c>
      <c r="E294" s="67" t="s">
        <v>132</v>
      </c>
      <c r="F294" s="68">
        <v>35</v>
      </c>
      <c r="G294" s="65"/>
      <c r="H294" s="69"/>
      <c r="I294" s="70"/>
      <c r="J294" s="70"/>
      <c r="K294" s="34" t="s">
        <v>65</v>
      </c>
      <c r="L294" s="77">
        <v>294</v>
      </c>
      <c r="M294" s="77"/>
      <c r="N294" s="72"/>
      <c r="O294" s="79" t="s">
        <v>601</v>
      </c>
      <c r="P294" s="81">
        <v>43474.05195601852</v>
      </c>
      <c r="Q294" s="79" t="s">
        <v>639</v>
      </c>
      <c r="R294" s="79"/>
      <c r="S294" s="79"/>
      <c r="T294" s="79"/>
      <c r="U294" s="79"/>
      <c r="V294" s="82" t="s">
        <v>1039</v>
      </c>
      <c r="W294" s="81">
        <v>43474.05195601852</v>
      </c>
      <c r="X294" s="82" t="s">
        <v>1375</v>
      </c>
      <c r="Y294" s="79"/>
      <c r="Z294" s="79"/>
      <c r="AA294" s="85" t="s">
        <v>1762</v>
      </c>
      <c r="AB294" s="85" t="s">
        <v>1936</v>
      </c>
      <c r="AC294" s="79" t="b">
        <v>0</v>
      </c>
      <c r="AD294" s="79">
        <v>1</v>
      </c>
      <c r="AE294" s="85" t="s">
        <v>1967</v>
      </c>
      <c r="AF294" s="79" t="b">
        <v>0</v>
      </c>
      <c r="AG294" s="79" t="s">
        <v>1995</v>
      </c>
      <c r="AH294" s="79"/>
      <c r="AI294" s="85" t="s">
        <v>1953</v>
      </c>
      <c r="AJ294" s="79" t="b">
        <v>0</v>
      </c>
      <c r="AK294" s="79">
        <v>0</v>
      </c>
      <c r="AL294" s="85" t="s">
        <v>1953</v>
      </c>
      <c r="AM294" s="79" t="s">
        <v>2007</v>
      </c>
      <c r="AN294" s="79" t="b">
        <v>0</v>
      </c>
      <c r="AO294" s="85" t="s">
        <v>1936</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28</v>
      </c>
      <c r="BC294" s="78" t="str">
        <f>REPLACE(INDEX(GroupVertices[Group],MATCH(Edges[[#This Row],[Vertex 2]],GroupVertices[Vertex],0)),1,1,"")</f>
        <v>28</v>
      </c>
      <c r="BD294" s="48">
        <v>0</v>
      </c>
      <c r="BE294" s="49">
        <v>0</v>
      </c>
      <c r="BF294" s="48">
        <v>0</v>
      </c>
      <c r="BG294" s="49">
        <v>0</v>
      </c>
      <c r="BH294" s="48">
        <v>0</v>
      </c>
      <c r="BI294" s="49">
        <v>0</v>
      </c>
      <c r="BJ294" s="48">
        <v>23</v>
      </c>
      <c r="BK294" s="49">
        <v>100</v>
      </c>
      <c r="BL294" s="48">
        <v>23</v>
      </c>
    </row>
    <row r="295" spans="1:64" ht="15">
      <c r="A295" s="64" t="s">
        <v>430</v>
      </c>
      <c r="B295" s="64" t="s">
        <v>571</v>
      </c>
      <c r="C295" s="65" t="s">
        <v>5495</v>
      </c>
      <c r="D295" s="66">
        <v>3</v>
      </c>
      <c r="E295" s="67" t="s">
        <v>132</v>
      </c>
      <c r="F295" s="68">
        <v>35</v>
      </c>
      <c r="G295" s="65"/>
      <c r="H295" s="69"/>
      <c r="I295" s="70"/>
      <c r="J295" s="70"/>
      <c r="K295" s="34" t="s">
        <v>65</v>
      </c>
      <c r="L295" s="77">
        <v>295</v>
      </c>
      <c r="M295" s="77"/>
      <c r="N295" s="72"/>
      <c r="O295" s="79" t="s">
        <v>600</v>
      </c>
      <c r="P295" s="81">
        <v>43474.05274305555</v>
      </c>
      <c r="Q295" s="79" t="s">
        <v>638</v>
      </c>
      <c r="R295" s="79"/>
      <c r="S295" s="79"/>
      <c r="T295" s="79"/>
      <c r="U295" s="79"/>
      <c r="V295" s="82" t="s">
        <v>1040</v>
      </c>
      <c r="W295" s="81">
        <v>43474.05274305555</v>
      </c>
      <c r="X295" s="82" t="s">
        <v>1376</v>
      </c>
      <c r="Y295" s="79"/>
      <c r="Z295" s="79"/>
      <c r="AA295" s="85" t="s">
        <v>1763</v>
      </c>
      <c r="AB295" s="79"/>
      <c r="AC295" s="79" t="b">
        <v>0</v>
      </c>
      <c r="AD295" s="79">
        <v>0</v>
      </c>
      <c r="AE295" s="85" t="s">
        <v>1953</v>
      </c>
      <c r="AF295" s="79" t="b">
        <v>1</v>
      </c>
      <c r="AG295" s="79" t="s">
        <v>1995</v>
      </c>
      <c r="AH295" s="79"/>
      <c r="AI295" s="85" t="s">
        <v>2003</v>
      </c>
      <c r="AJ295" s="79" t="b">
        <v>0</v>
      </c>
      <c r="AK295" s="79">
        <v>7</v>
      </c>
      <c r="AL295" s="85" t="s">
        <v>1854</v>
      </c>
      <c r="AM295" s="79" t="s">
        <v>2010</v>
      </c>
      <c r="AN295" s="79" t="b">
        <v>0</v>
      </c>
      <c r="AO295" s="85" t="s">
        <v>1854</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5</v>
      </c>
      <c r="BC295" s="78" t="str">
        <f>REPLACE(INDEX(GroupVertices[Group],MATCH(Edges[[#This Row],[Vertex 2]],GroupVertices[Vertex],0)),1,1,"")</f>
        <v>5</v>
      </c>
      <c r="BD295" s="48"/>
      <c r="BE295" s="49"/>
      <c r="BF295" s="48"/>
      <c r="BG295" s="49"/>
      <c r="BH295" s="48"/>
      <c r="BI295" s="49"/>
      <c r="BJ295" s="48"/>
      <c r="BK295" s="49"/>
      <c r="BL295" s="48"/>
    </row>
    <row r="296" spans="1:64" ht="15">
      <c r="A296" s="64" t="s">
        <v>430</v>
      </c>
      <c r="B296" s="64" t="s">
        <v>492</v>
      </c>
      <c r="C296" s="65" t="s">
        <v>5495</v>
      </c>
      <c r="D296" s="66">
        <v>3</v>
      </c>
      <c r="E296" s="67" t="s">
        <v>132</v>
      </c>
      <c r="F296" s="68">
        <v>35</v>
      </c>
      <c r="G296" s="65"/>
      <c r="H296" s="69"/>
      <c r="I296" s="70"/>
      <c r="J296" s="70"/>
      <c r="K296" s="34" t="s">
        <v>65</v>
      </c>
      <c r="L296" s="77">
        <v>296</v>
      </c>
      <c r="M296" s="77"/>
      <c r="N296" s="72"/>
      <c r="O296" s="79" t="s">
        <v>600</v>
      </c>
      <c r="P296" s="81">
        <v>43474.05274305555</v>
      </c>
      <c r="Q296" s="79" t="s">
        <v>638</v>
      </c>
      <c r="R296" s="79"/>
      <c r="S296" s="79"/>
      <c r="T296" s="79"/>
      <c r="U296" s="79"/>
      <c r="V296" s="82" t="s">
        <v>1040</v>
      </c>
      <c r="W296" s="81">
        <v>43474.05274305555</v>
      </c>
      <c r="X296" s="82" t="s">
        <v>1376</v>
      </c>
      <c r="Y296" s="79"/>
      <c r="Z296" s="79"/>
      <c r="AA296" s="85" t="s">
        <v>1763</v>
      </c>
      <c r="AB296" s="79"/>
      <c r="AC296" s="79" t="b">
        <v>0</v>
      </c>
      <c r="AD296" s="79">
        <v>0</v>
      </c>
      <c r="AE296" s="85" t="s">
        <v>1953</v>
      </c>
      <c r="AF296" s="79" t="b">
        <v>1</v>
      </c>
      <c r="AG296" s="79" t="s">
        <v>1995</v>
      </c>
      <c r="AH296" s="79"/>
      <c r="AI296" s="85" t="s">
        <v>2003</v>
      </c>
      <c r="AJ296" s="79" t="b">
        <v>0</v>
      </c>
      <c r="AK296" s="79">
        <v>7</v>
      </c>
      <c r="AL296" s="85" t="s">
        <v>1854</v>
      </c>
      <c r="AM296" s="79" t="s">
        <v>2010</v>
      </c>
      <c r="AN296" s="79" t="b">
        <v>0</v>
      </c>
      <c r="AO296" s="85" t="s">
        <v>1854</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5</v>
      </c>
      <c r="BC296" s="78" t="str">
        <f>REPLACE(INDEX(GroupVertices[Group],MATCH(Edges[[#This Row],[Vertex 2]],GroupVertices[Vertex],0)),1,1,"")</f>
        <v>5</v>
      </c>
      <c r="BD296" s="48">
        <v>0</v>
      </c>
      <c r="BE296" s="49">
        <v>0</v>
      </c>
      <c r="BF296" s="48">
        <v>0</v>
      </c>
      <c r="BG296" s="49">
        <v>0</v>
      </c>
      <c r="BH296" s="48">
        <v>0</v>
      </c>
      <c r="BI296" s="49">
        <v>0</v>
      </c>
      <c r="BJ296" s="48">
        <v>20</v>
      </c>
      <c r="BK296" s="49">
        <v>100</v>
      </c>
      <c r="BL296" s="48">
        <v>20</v>
      </c>
    </row>
    <row r="297" spans="1:64" ht="15">
      <c r="A297" s="64" t="s">
        <v>431</v>
      </c>
      <c r="B297" s="64" t="s">
        <v>432</v>
      </c>
      <c r="C297" s="65" t="s">
        <v>5496</v>
      </c>
      <c r="D297" s="66">
        <v>3</v>
      </c>
      <c r="E297" s="67" t="s">
        <v>136</v>
      </c>
      <c r="F297" s="68">
        <v>35</v>
      </c>
      <c r="G297" s="65"/>
      <c r="H297" s="69"/>
      <c r="I297" s="70"/>
      <c r="J297" s="70"/>
      <c r="K297" s="34" t="s">
        <v>66</v>
      </c>
      <c r="L297" s="77">
        <v>297</v>
      </c>
      <c r="M297" s="77"/>
      <c r="N297" s="72"/>
      <c r="O297" s="79" t="s">
        <v>601</v>
      </c>
      <c r="P297" s="81">
        <v>43474.58605324074</v>
      </c>
      <c r="Q297" s="79" t="s">
        <v>640</v>
      </c>
      <c r="R297" s="79"/>
      <c r="S297" s="79"/>
      <c r="T297" s="79"/>
      <c r="U297" s="79"/>
      <c r="V297" s="82" t="s">
        <v>1041</v>
      </c>
      <c r="W297" s="81">
        <v>43474.58605324074</v>
      </c>
      <c r="X297" s="82" t="s">
        <v>1377</v>
      </c>
      <c r="Y297" s="79"/>
      <c r="Z297" s="79"/>
      <c r="AA297" s="85" t="s">
        <v>1764</v>
      </c>
      <c r="AB297" s="85" t="s">
        <v>1769</v>
      </c>
      <c r="AC297" s="79" t="b">
        <v>0</v>
      </c>
      <c r="AD297" s="79">
        <v>1</v>
      </c>
      <c r="AE297" s="85" t="s">
        <v>1968</v>
      </c>
      <c r="AF297" s="79" t="b">
        <v>0</v>
      </c>
      <c r="AG297" s="79" t="s">
        <v>2000</v>
      </c>
      <c r="AH297" s="79"/>
      <c r="AI297" s="85" t="s">
        <v>1953</v>
      </c>
      <c r="AJ297" s="79" t="b">
        <v>0</v>
      </c>
      <c r="AK297" s="79">
        <v>0</v>
      </c>
      <c r="AL297" s="85" t="s">
        <v>1953</v>
      </c>
      <c r="AM297" s="79" t="s">
        <v>2012</v>
      </c>
      <c r="AN297" s="79" t="b">
        <v>0</v>
      </c>
      <c r="AO297" s="85" t="s">
        <v>1769</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21</v>
      </c>
      <c r="BC297" s="78" t="str">
        <f>REPLACE(INDEX(GroupVertices[Group],MATCH(Edges[[#This Row],[Vertex 2]],GroupVertices[Vertex],0)),1,1,"")</f>
        <v>21</v>
      </c>
      <c r="BD297" s="48">
        <v>0</v>
      </c>
      <c r="BE297" s="49">
        <v>0</v>
      </c>
      <c r="BF297" s="48">
        <v>0</v>
      </c>
      <c r="BG297" s="49">
        <v>0</v>
      </c>
      <c r="BH297" s="48">
        <v>0</v>
      </c>
      <c r="BI297" s="49">
        <v>0</v>
      </c>
      <c r="BJ297" s="48">
        <v>52</v>
      </c>
      <c r="BK297" s="49">
        <v>100</v>
      </c>
      <c r="BL297" s="48">
        <v>52</v>
      </c>
    </row>
    <row r="298" spans="1:64" ht="15">
      <c r="A298" s="64" t="s">
        <v>431</v>
      </c>
      <c r="B298" s="64" t="s">
        <v>432</v>
      </c>
      <c r="C298" s="65" t="s">
        <v>5496</v>
      </c>
      <c r="D298" s="66">
        <v>3</v>
      </c>
      <c r="E298" s="67" t="s">
        <v>136</v>
      </c>
      <c r="F298" s="68">
        <v>35</v>
      </c>
      <c r="G298" s="65"/>
      <c r="H298" s="69"/>
      <c r="I298" s="70"/>
      <c r="J298" s="70"/>
      <c r="K298" s="34" t="s">
        <v>66</v>
      </c>
      <c r="L298" s="77">
        <v>298</v>
      </c>
      <c r="M298" s="77"/>
      <c r="N298" s="72"/>
      <c r="O298" s="79" t="s">
        <v>601</v>
      </c>
      <c r="P298" s="81">
        <v>43474.591261574074</v>
      </c>
      <c r="Q298" s="79" t="s">
        <v>641</v>
      </c>
      <c r="R298" s="79"/>
      <c r="S298" s="79"/>
      <c r="T298" s="79"/>
      <c r="U298" s="79"/>
      <c r="V298" s="82" t="s">
        <v>1041</v>
      </c>
      <c r="W298" s="81">
        <v>43474.591261574074</v>
      </c>
      <c r="X298" s="82" t="s">
        <v>1378</v>
      </c>
      <c r="Y298" s="79"/>
      <c r="Z298" s="79"/>
      <c r="AA298" s="85" t="s">
        <v>1765</v>
      </c>
      <c r="AB298" s="85" t="s">
        <v>1766</v>
      </c>
      <c r="AC298" s="79" t="b">
        <v>0</v>
      </c>
      <c r="AD298" s="79">
        <v>0</v>
      </c>
      <c r="AE298" s="85" t="s">
        <v>1968</v>
      </c>
      <c r="AF298" s="79" t="b">
        <v>0</v>
      </c>
      <c r="AG298" s="79" t="s">
        <v>2000</v>
      </c>
      <c r="AH298" s="79"/>
      <c r="AI298" s="85" t="s">
        <v>1953</v>
      </c>
      <c r="AJ298" s="79" t="b">
        <v>0</v>
      </c>
      <c r="AK298" s="79">
        <v>0</v>
      </c>
      <c r="AL298" s="85" t="s">
        <v>1953</v>
      </c>
      <c r="AM298" s="79" t="s">
        <v>2012</v>
      </c>
      <c r="AN298" s="79" t="b">
        <v>0</v>
      </c>
      <c r="AO298" s="85" t="s">
        <v>1766</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21</v>
      </c>
      <c r="BC298" s="78" t="str">
        <f>REPLACE(INDEX(GroupVertices[Group],MATCH(Edges[[#This Row],[Vertex 2]],GroupVertices[Vertex],0)),1,1,"")</f>
        <v>21</v>
      </c>
      <c r="BD298" s="48">
        <v>0</v>
      </c>
      <c r="BE298" s="49">
        <v>0</v>
      </c>
      <c r="BF298" s="48">
        <v>0</v>
      </c>
      <c r="BG298" s="49">
        <v>0</v>
      </c>
      <c r="BH298" s="48">
        <v>0</v>
      </c>
      <c r="BI298" s="49">
        <v>0</v>
      </c>
      <c r="BJ298" s="48">
        <v>68</v>
      </c>
      <c r="BK298" s="49">
        <v>100</v>
      </c>
      <c r="BL298" s="48">
        <v>68</v>
      </c>
    </row>
    <row r="299" spans="1:64" ht="15">
      <c r="A299" s="64" t="s">
        <v>432</v>
      </c>
      <c r="B299" s="64" t="s">
        <v>431</v>
      </c>
      <c r="C299" s="65" t="s">
        <v>5495</v>
      </c>
      <c r="D299" s="66">
        <v>3</v>
      </c>
      <c r="E299" s="67" t="s">
        <v>132</v>
      </c>
      <c r="F299" s="68">
        <v>35</v>
      </c>
      <c r="G299" s="65"/>
      <c r="H299" s="69"/>
      <c r="I299" s="70"/>
      <c r="J299" s="70"/>
      <c r="K299" s="34" t="s">
        <v>66</v>
      </c>
      <c r="L299" s="77">
        <v>299</v>
      </c>
      <c r="M299" s="77"/>
      <c r="N299" s="72"/>
      <c r="O299" s="79" t="s">
        <v>601</v>
      </c>
      <c r="P299" s="81">
        <v>43474.589849537035</v>
      </c>
      <c r="Q299" s="79" t="s">
        <v>642</v>
      </c>
      <c r="R299" s="79"/>
      <c r="S299" s="79"/>
      <c r="T299" s="79"/>
      <c r="U299" s="79"/>
      <c r="V299" s="82" t="s">
        <v>1042</v>
      </c>
      <c r="W299" s="81">
        <v>43474.589849537035</v>
      </c>
      <c r="X299" s="82" t="s">
        <v>1379</v>
      </c>
      <c r="Y299" s="79"/>
      <c r="Z299" s="79"/>
      <c r="AA299" s="85" t="s">
        <v>1766</v>
      </c>
      <c r="AB299" s="85" t="s">
        <v>1764</v>
      </c>
      <c r="AC299" s="79" t="b">
        <v>0</v>
      </c>
      <c r="AD299" s="79">
        <v>0</v>
      </c>
      <c r="AE299" s="85" t="s">
        <v>1969</v>
      </c>
      <c r="AF299" s="79" t="b">
        <v>0</v>
      </c>
      <c r="AG299" s="79" t="s">
        <v>2000</v>
      </c>
      <c r="AH299" s="79"/>
      <c r="AI299" s="85" t="s">
        <v>1953</v>
      </c>
      <c r="AJ299" s="79" t="b">
        <v>0</v>
      </c>
      <c r="AK299" s="79">
        <v>0</v>
      </c>
      <c r="AL299" s="85" t="s">
        <v>1953</v>
      </c>
      <c r="AM299" s="79" t="s">
        <v>2010</v>
      </c>
      <c r="AN299" s="79" t="b">
        <v>0</v>
      </c>
      <c r="AO299" s="85" t="s">
        <v>1764</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21</v>
      </c>
      <c r="BC299" s="78" t="str">
        <f>REPLACE(INDEX(GroupVertices[Group],MATCH(Edges[[#This Row],[Vertex 2]],GroupVertices[Vertex],0)),1,1,"")</f>
        <v>21</v>
      </c>
      <c r="BD299" s="48">
        <v>0</v>
      </c>
      <c r="BE299" s="49">
        <v>0</v>
      </c>
      <c r="BF299" s="48">
        <v>0</v>
      </c>
      <c r="BG299" s="49">
        <v>0</v>
      </c>
      <c r="BH299" s="48">
        <v>0</v>
      </c>
      <c r="BI299" s="49">
        <v>0</v>
      </c>
      <c r="BJ299" s="48">
        <v>37</v>
      </c>
      <c r="BK299" s="49">
        <v>100</v>
      </c>
      <c r="BL299" s="48">
        <v>37</v>
      </c>
    </row>
    <row r="300" spans="1:64" ht="15">
      <c r="A300" s="64" t="s">
        <v>433</v>
      </c>
      <c r="B300" s="64" t="s">
        <v>432</v>
      </c>
      <c r="C300" s="65" t="s">
        <v>5495</v>
      </c>
      <c r="D300" s="66">
        <v>3</v>
      </c>
      <c r="E300" s="67" t="s">
        <v>132</v>
      </c>
      <c r="F300" s="68">
        <v>35</v>
      </c>
      <c r="G300" s="65"/>
      <c r="H300" s="69"/>
      <c r="I300" s="70"/>
      <c r="J300" s="70"/>
      <c r="K300" s="34" t="s">
        <v>66</v>
      </c>
      <c r="L300" s="77">
        <v>300</v>
      </c>
      <c r="M300" s="77"/>
      <c r="N300" s="72"/>
      <c r="O300" s="79" t="s">
        <v>601</v>
      </c>
      <c r="P300" s="81">
        <v>43474.95751157407</v>
      </c>
      <c r="Q300" s="79" t="s">
        <v>643</v>
      </c>
      <c r="R300" s="79"/>
      <c r="S300" s="79"/>
      <c r="T300" s="79"/>
      <c r="U300" s="79"/>
      <c r="V300" s="82" t="s">
        <v>1043</v>
      </c>
      <c r="W300" s="81">
        <v>43474.95751157407</v>
      </c>
      <c r="X300" s="82" t="s">
        <v>1380</v>
      </c>
      <c r="Y300" s="79"/>
      <c r="Z300" s="79"/>
      <c r="AA300" s="85" t="s">
        <v>1767</v>
      </c>
      <c r="AB300" s="85" t="s">
        <v>1769</v>
      </c>
      <c r="AC300" s="79" t="b">
        <v>0</v>
      </c>
      <c r="AD300" s="79">
        <v>0</v>
      </c>
      <c r="AE300" s="85" t="s">
        <v>1968</v>
      </c>
      <c r="AF300" s="79" t="b">
        <v>0</v>
      </c>
      <c r="AG300" s="79" t="s">
        <v>2000</v>
      </c>
      <c r="AH300" s="79"/>
      <c r="AI300" s="85" t="s">
        <v>1953</v>
      </c>
      <c r="AJ300" s="79" t="b">
        <v>0</v>
      </c>
      <c r="AK300" s="79">
        <v>0</v>
      </c>
      <c r="AL300" s="85" t="s">
        <v>1953</v>
      </c>
      <c r="AM300" s="79" t="s">
        <v>2007</v>
      </c>
      <c r="AN300" s="79" t="b">
        <v>0</v>
      </c>
      <c r="AO300" s="85" t="s">
        <v>1769</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21</v>
      </c>
      <c r="BC300" s="78" t="str">
        <f>REPLACE(INDEX(GroupVertices[Group],MATCH(Edges[[#This Row],[Vertex 2]],GroupVertices[Vertex],0)),1,1,"")</f>
        <v>21</v>
      </c>
      <c r="BD300" s="48">
        <v>0</v>
      </c>
      <c r="BE300" s="49">
        <v>0</v>
      </c>
      <c r="BF300" s="48">
        <v>0</v>
      </c>
      <c r="BG300" s="49">
        <v>0</v>
      </c>
      <c r="BH300" s="48">
        <v>0</v>
      </c>
      <c r="BI300" s="49">
        <v>0</v>
      </c>
      <c r="BJ300" s="48">
        <v>62</v>
      </c>
      <c r="BK300" s="49">
        <v>100</v>
      </c>
      <c r="BL300" s="48">
        <v>62</v>
      </c>
    </row>
    <row r="301" spans="1:64" ht="15">
      <c r="A301" s="64" t="s">
        <v>432</v>
      </c>
      <c r="B301" s="64" t="s">
        <v>433</v>
      </c>
      <c r="C301" s="65" t="s">
        <v>5495</v>
      </c>
      <c r="D301" s="66">
        <v>3</v>
      </c>
      <c r="E301" s="67" t="s">
        <v>132</v>
      </c>
      <c r="F301" s="68">
        <v>35</v>
      </c>
      <c r="G301" s="65"/>
      <c r="H301" s="69"/>
      <c r="I301" s="70"/>
      <c r="J301" s="70"/>
      <c r="K301" s="34" t="s">
        <v>66</v>
      </c>
      <c r="L301" s="77">
        <v>301</v>
      </c>
      <c r="M301" s="77"/>
      <c r="N301" s="72"/>
      <c r="O301" s="79" t="s">
        <v>601</v>
      </c>
      <c r="P301" s="81">
        <v>43475.0240625</v>
      </c>
      <c r="Q301" s="79" t="s">
        <v>644</v>
      </c>
      <c r="R301" s="79"/>
      <c r="S301" s="79"/>
      <c r="T301" s="79"/>
      <c r="U301" s="79"/>
      <c r="V301" s="82" t="s">
        <v>1042</v>
      </c>
      <c r="W301" s="81">
        <v>43475.0240625</v>
      </c>
      <c r="X301" s="82" t="s">
        <v>1381</v>
      </c>
      <c r="Y301" s="79"/>
      <c r="Z301" s="79"/>
      <c r="AA301" s="85" t="s">
        <v>1768</v>
      </c>
      <c r="AB301" s="85" t="s">
        <v>1767</v>
      </c>
      <c r="AC301" s="79" t="b">
        <v>0</v>
      </c>
      <c r="AD301" s="79">
        <v>0</v>
      </c>
      <c r="AE301" s="85" t="s">
        <v>1970</v>
      </c>
      <c r="AF301" s="79" t="b">
        <v>0</v>
      </c>
      <c r="AG301" s="79" t="s">
        <v>2000</v>
      </c>
      <c r="AH301" s="79"/>
      <c r="AI301" s="85" t="s">
        <v>1953</v>
      </c>
      <c r="AJ301" s="79" t="b">
        <v>0</v>
      </c>
      <c r="AK301" s="79">
        <v>0</v>
      </c>
      <c r="AL301" s="85" t="s">
        <v>1953</v>
      </c>
      <c r="AM301" s="79" t="s">
        <v>2010</v>
      </c>
      <c r="AN301" s="79" t="b">
        <v>0</v>
      </c>
      <c r="AO301" s="85" t="s">
        <v>1767</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21</v>
      </c>
      <c r="BC301" s="78" t="str">
        <f>REPLACE(INDEX(GroupVertices[Group],MATCH(Edges[[#This Row],[Vertex 2]],GroupVertices[Vertex],0)),1,1,"")</f>
        <v>21</v>
      </c>
      <c r="BD301" s="48">
        <v>0</v>
      </c>
      <c r="BE301" s="49">
        <v>0</v>
      </c>
      <c r="BF301" s="48">
        <v>0</v>
      </c>
      <c r="BG301" s="49">
        <v>0</v>
      </c>
      <c r="BH301" s="48">
        <v>0</v>
      </c>
      <c r="BI301" s="49">
        <v>0</v>
      </c>
      <c r="BJ301" s="48">
        <v>88</v>
      </c>
      <c r="BK301" s="49">
        <v>100</v>
      </c>
      <c r="BL301" s="48">
        <v>88</v>
      </c>
    </row>
    <row r="302" spans="1:64" ht="15">
      <c r="A302" s="64" t="s">
        <v>432</v>
      </c>
      <c r="B302" s="64" t="s">
        <v>432</v>
      </c>
      <c r="C302" s="65" t="s">
        <v>5495</v>
      </c>
      <c r="D302" s="66">
        <v>3</v>
      </c>
      <c r="E302" s="67" t="s">
        <v>132</v>
      </c>
      <c r="F302" s="68">
        <v>35</v>
      </c>
      <c r="G302" s="65"/>
      <c r="H302" s="69"/>
      <c r="I302" s="70"/>
      <c r="J302" s="70"/>
      <c r="K302" s="34" t="s">
        <v>65</v>
      </c>
      <c r="L302" s="77">
        <v>302</v>
      </c>
      <c r="M302" s="77"/>
      <c r="N302" s="72"/>
      <c r="O302" s="79" t="s">
        <v>176</v>
      </c>
      <c r="P302" s="81">
        <v>43474.48401620371</v>
      </c>
      <c r="Q302" s="79" t="s">
        <v>645</v>
      </c>
      <c r="R302" s="79"/>
      <c r="S302" s="79"/>
      <c r="T302" s="79"/>
      <c r="U302" s="79"/>
      <c r="V302" s="82" t="s">
        <v>1042</v>
      </c>
      <c r="W302" s="81">
        <v>43474.48401620371</v>
      </c>
      <c r="X302" s="82" t="s">
        <v>1382</v>
      </c>
      <c r="Y302" s="79"/>
      <c r="Z302" s="79"/>
      <c r="AA302" s="85" t="s">
        <v>1769</v>
      </c>
      <c r="AB302" s="79"/>
      <c r="AC302" s="79" t="b">
        <v>0</v>
      </c>
      <c r="AD302" s="79">
        <v>3</v>
      </c>
      <c r="AE302" s="85" t="s">
        <v>1953</v>
      </c>
      <c r="AF302" s="79" t="b">
        <v>0</v>
      </c>
      <c r="AG302" s="79" t="s">
        <v>2000</v>
      </c>
      <c r="AH302" s="79"/>
      <c r="AI302" s="85" t="s">
        <v>1953</v>
      </c>
      <c r="AJ302" s="79" t="b">
        <v>0</v>
      </c>
      <c r="AK302" s="79">
        <v>0</v>
      </c>
      <c r="AL302" s="85" t="s">
        <v>1953</v>
      </c>
      <c r="AM302" s="79" t="s">
        <v>2010</v>
      </c>
      <c r="AN302" s="79" t="b">
        <v>0</v>
      </c>
      <c r="AO302" s="85" t="s">
        <v>1769</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21</v>
      </c>
      <c r="BC302" s="78" t="str">
        <f>REPLACE(INDEX(GroupVertices[Group],MATCH(Edges[[#This Row],[Vertex 2]],GroupVertices[Vertex],0)),1,1,"")</f>
        <v>21</v>
      </c>
      <c r="BD302" s="48">
        <v>0</v>
      </c>
      <c r="BE302" s="49">
        <v>0</v>
      </c>
      <c r="BF302" s="48">
        <v>0</v>
      </c>
      <c r="BG302" s="49">
        <v>0</v>
      </c>
      <c r="BH302" s="48">
        <v>0</v>
      </c>
      <c r="BI302" s="49">
        <v>0</v>
      </c>
      <c r="BJ302" s="48">
        <v>59</v>
      </c>
      <c r="BK302" s="49">
        <v>100</v>
      </c>
      <c r="BL302" s="48">
        <v>59</v>
      </c>
    </row>
    <row r="303" spans="1:64" ht="15">
      <c r="A303" s="64" t="s">
        <v>434</v>
      </c>
      <c r="B303" s="64" t="s">
        <v>573</v>
      </c>
      <c r="C303" s="65" t="s">
        <v>5495</v>
      </c>
      <c r="D303" s="66">
        <v>3</v>
      </c>
      <c r="E303" s="67" t="s">
        <v>132</v>
      </c>
      <c r="F303" s="68">
        <v>35</v>
      </c>
      <c r="G303" s="65"/>
      <c r="H303" s="69"/>
      <c r="I303" s="70"/>
      <c r="J303" s="70"/>
      <c r="K303" s="34" t="s">
        <v>65</v>
      </c>
      <c r="L303" s="77">
        <v>303</v>
      </c>
      <c r="M303" s="77"/>
      <c r="N303" s="72"/>
      <c r="O303" s="79" t="s">
        <v>600</v>
      </c>
      <c r="P303" s="81">
        <v>43277.814050925925</v>
      </c>
      <c r="Q303" s="79" t="s">
        <v>646</v>
      </c>
      <c r="R303" s="82" t="s">
        <v>735</v>
      </c>
      <c r="S303" s="79" t="s">
        <v>763</v>
      </c>
      <c r="T303" s="79" t="s">
        <v>457</v>
      </c>
      <c r="U303" s="79"/>
      <c r="V303" s="82" t="s">
        <v>1044</v>
      </c>
      <c r="W303" s="81">
        <v>43277.814050925925</v>
      </c>
      <c r="X303" s="82" t="s">
        <v>1383</v>
      </c>
      <c r="Y303" s="79"/>
      <c r="Z303" s="79"/>
      <c r="AA303" s="85" t="s">
        <v>1770</v>
      </c>
      <c r="AB303" s="79"/>
      <c r="AC303" s="79" t="b">
        <v>0</v>
      </c>
      <c r="AD303" s="79">
        <v>5</v>
      </c>
      <c r="AE303" s="85" t="s">
        <v>1953</v>
      </c>
      <c r="AF303" s="79" t="b">
        <v>0</v>
      </c>
      <c r="AG303" s="79" t="s">
        <v>1995</v>
      </c>
      <c r="AH303" s="79"/>
      <c r="AI303" s="85" t="s">
        <v>1953</v>
      </c>
      <c r="AJ303" s="79" t="b">
        <v>0</v>
      </c>
      <c r="AK303" s="79">
        <v>2</v>
      </c>
      <c r="AL303" s="85" t="s">
        <v>1953</v>
      </c>
      <c r="AM303" s="79" t="s">
        <v>2010</v>
      </c>
      <c r="AN303" s="79" t="b">
        <v>0</v>
      </c>
      <c r="AO303" s="85" t="s">
        <v>1770</v>
      </c>
      <c r="AP303" s="79" t="s">
        <v>2021</v>
      </c>
      <c r="AQ303" s="79">
        <v>0</v>
      </c>
      <c r="AR303" s="79">
        <v>0</v>
      </c>
      <c r="AS303" s="79"/>
      <c r="AT303" s="79"/>
      <c r="AU303" s="79"/>
      <c r="AV303" s="79"/>
      <c r="AW303" s="79"/>
      <c r="AX303" s="79"/>
      <c r="AY303" s="79"/>
      <c r="AZ303" s="79"/>
      <c r="BA303">
        <v>1</v>
      </c>
      <c r="BB303" s="78" t="str">
        <f>REPLACE(INDEX(GroupVertices[Group],MATCH(Edges[[#This Row],[Vertex 1]],GroupVertices[Vertex],0)),1,1,"")</f>
        <v>20</v>
      </c>
      <c r="BC303" s="78" t="str">
        <f>REPLACE(INDEX(GroupVertices[Group],MATCH(Edges[[#This Row],[Vertex 2]],GroupVertices[Vertex],0)),1,1,"")</f>
        <v>20</v>
      </c>
      <c r="BD303" s="48">
        <v>4</v>
      </c>
      <c r="BE303" s="49">
        <v>10</v>
      </c>
      <c r="BF303" s="48">
        <v>2</v>
      </c>
      <c r="BG303" s="49">
        <v>5</v>
      </c>
      <c r="BH303" s="48">
        <v>0</v>
      </c>
      <c r="BI303" s="49">
        <v>0</v>
      </c>
      <c r="BJ303" s="48">
        <v>34</v>
      </c>
      <c r="BK303" s="49">
        <v>85</v>
      </c>
      <c r="BL303" s="48">
        <v>40</v>
      </c>
    </row>
    <row r="304" spans="1:64" ht="15">
      <c r="A304" s="64" t="s">
        <v>435</v>
      </c>
      <c r="B304" s="64" t="s">
        <v>573</v>
      </c>
      <c r="C304" s="65" t="s">
        <v>5495</v>
      </c>
      <c r="D304" s="66">
        <v>3</v>
      </c>
      <c r="E304" s="67" t="s">
        <v>132</v>
      </c>
      <c r="F304" s="68">
        <v>35</v>
      </c>
      <c r="G304" s="65"/>
      <c r="H304" s="69"/>
      <c r="I304" s="70"/>
      <c r="J304" s="70"/>
      <c r="K304" s="34" t="s">
        <v>65</v>
      </c>
      <c r="L304" s="77">
        <v>304</v>
      </c>
      <c r="M304" s="77"/>
      <c r="N304" s="72"/>
      <c r="O304" s="79" t="s">
        <v>600</v>
      </c>
      <c r="P304" s="81">
        <v>43475.54231481482</v>
      </c>
      <c r="Q304" s="79" t="s">
        <v>647</v>
      </c>
      <c r="R304" s="79"/>
      <c r="S304" s="79"/>
      <c r="T304" s="79" t="s">
        <v>457</v>
      </c>
      <c r="U304" s="79"/>
      <c r="V304" s="82" t="s">
        <v>1045</v>
      </c>
      <c r="W304" s="81">
        <v>43475.54231481482</v>
      </c>
      <c r="X304" s="82" t="s">
        <v>1384</v>
      </c>
      <c r="Y304" s="79"/>
      <c r="Z304" s="79"/>
      <c r="AA304" s="85" t="s">
        <v>1771</v>
      </c>
      <c r="AB304" s="79"/>
      <c r="AC304" s="79" t="b">
        <v>0</v>
      </c>
      <c r="AD304" s="79">
        <v>0</v>
      </c>
      <c r="AE304" s="85" t="s">
        <v>1953</v>
      </c>
      <c r="AF304" s="79" t="b">
        <v>0</v>
      </c>
      <c r="AG304" s="79" t="s">
        <v>1995</v>
      </c>
      <c r="AH304" s="79"/>
      <c r="AI304" s="85" t="s">
        <v>1953</v>
      </c>
      <c r="AJ304" s="79" t="b">
        <v>0</v>
      </c>
      <c r="AK304" s="79">
        <v>2</v>
      </c>
      <c r="AL304" s="85" t="s">
        <v>1770</v>
      </c>
      <c r="AM304" s="79" t="s">
        <v>2006</v>
      </c>
      <c r="AN304" s="79" t="b">
        <v>0</v>
      </c>
      <c r="AO304" s="85" t="s">
        <v>1770</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20</v>
      </c>
      <c r="BC304" s="78" t="str">
        <f>REPLACE(INDEX(GroupVertices[Group],MATCH(Edges[[#This Row],[Vertex 2]],GroupVertices[Vertex],0)),1,1,"")</f>
        <v>20</v>
      </c>
      <c r="BD304" s="48"/>
      <c r="BE304" s="49"/>
      <c r="BF304" s="48"/>
      <c r="BG304" s="49"/>
      <c r="BH304" s="48"/>
      <c r="BI304" s="49"/>
      <c r="BJ304" s="48"/>
      <c r="BK304" s="49"/>
      <c r="BL304" s="48"/>
    </row>
    <row r="305" spans="1:64" ht="15">
      <c r="A305" s="64" t="s">
        <v>434</v>
      </c>
      <c r="B305" s="64" t="s">
        <v>457</v>
      </c>
      <c r="C305" s="65" t="s">
        <v>5495</v>
      </c>
      <c r="D305" s="66">
        <v>3</v>
      </c>
      <c r="E305" s="67" t="s">
        <v>132</v>
      </c>
      <c r="F305" s="68">
        <v>35</v>
      </c>
      <c r="G305" s="65"/>
      <c r="H305" s="69"/>
      <c r="I305" s="70"/>
      <c r="J305" s="70"/>
      <c r="K305" s="34" t="s">
        <v>65</v>
      </c>
      <c r="L305" s="77">
        <v>305</v>
      </c>
      <c r="M305" s="77"/>
      <c r="N305" s="72"/>
      <c r="O305" s="79" t="s">
        <v>600</v>
      </c>
      <c r="P305" s="81">
        <v>43471.12006944444</v>
      </c>
      <c r="Q305" s="79" t="s">
        <v>624</v>
      </c>
      <c r="R305" s="82" t="s">
        <v>727</v>
      </c>
      <c r="S305" s="79" t="s">
        <v>764</v>
      </c>
      <c r="T305" s="79"/>
      <c r="U305" s="79"/>
      <c r="V305" s="82" t="s">
        <v>1044</v>
      </c>
      <c r="W305" s="81">
        <v>43471.12006944444</v>
      </c>
      <c r="X305" s="82" t="s">
        <v>1385</v>
      </c>
      <c r="Y305" s="79"/>
      <c r="Z305" s="79"/>
      <c r="AA305" s="85" t="s">
        <v>1772</v>
      </c>
      <c r="AB305" s="79"/>
      <c r="AC305" s="79" t="b">
        <v>0</v>
      </c>
      <c r="AD305" s="79">
        <v>0</v>
      </c>
      <c r="AE305" s="85" t="s">
        <v>1953</v>
      </c>
      <c r="AF305" s="79" t="b">
        <v>0</v>
      </c>
      <c r="AG305" s="79" t="s">
        <v>1995</v>
      </c>
      <c r="AH305" s="79"/>
      <c r="AI305" s="85" t="s">
        <v>1953</v>
      </c>
      <c r="AJ305" s="79" t="b">
        <v>0</v>
      </c>
      <c r="AK305" s="79">
        <v>20</v>
      </c>
      <c r="AL305" s="85" t="s">
        <v>1801</v>
      </c>
      <c r="AM305" s="79" t="s">
        <v>2010</v>
      </c>
      <c r="AN305" s="79" t="b">
        <v>0</v>
      </c>
      <c r="AO305" s="85" t="s">
        <v>1801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20</v>
      </c>
      <c r="BC305" s="78" t="str">
        <f>REPLACE(INDEX(GroupVertices[Group],MATCH(Edges[[#This Row],[Vertex 2]],GroupVertices[Vertex],0)),1,1,"")</f>
        <v>2</v>
      </c>
      <c r="BD305" s="48">
        <v>0</v>
      </c>
      <c r="BE305" s="49">
        <v>0</v>
      </c>
      <c r="BF305" s="48">
        <v>0</v>
      </c>
      <c r="BG305" s="49">
        <v>0</v>
      </c>
      <c r="BH305" s="48">
        <v>0</v>
      </c>
      <c r="BI305" s="49">
        <v>0</v>
      </c>
      <c r="BJ305" s="48">
        <v>17</v>
      </c>
      <c r="BK305" s="49">
        <v>100</v>
      </c>
      <c r="BL305" s="48">
        <v>17</v>
      </c>
    </row>
    <row r="306" spans="1:64" ht="15">
      <c r="A306" s="64" t="s">
        <v>435</v>
      </c>
      <c r="B306" s="64" t="s">
        <v>434</v>
      </c>
      <c r="C306" s="65" t="s">
        <v>5495</v>
      </c>
      <c r="D306" s="66">
        <v>3</v>
      </c>
      <c r="E306" s="67" t="s">
        <v>132</v>
      </c>
      <c r="F306" s="68">
        <v>35</v>
      </c>
      <c r="G306" s="65"/>
      <c r="H306" s="69"/>
      <c r="I306" s="70"/>
      <c r="J306" s="70"/>
      <c r="K306" s="34" t="s">
        <v>65</v>
      </c>
      <c r="L306" s="77">
        <v>306</v>
      </c>
      <c r="M306" s="77"/>
      <c r="N306" s="72"/>
      <c r="O306" s="79" t="s">
        <v>600</v>
      </c>
      <c r="P306" s="81">
        <v>43475.54231481482</v>
      </c>
      <c r="Q306" s="79" t="s">
        <v>647</v>
      </c>
      <c r="R306" s="79"/>
      <c r="S306" s="79"/>
      <c r="T306" s="79" t="s">
        <v>457</v>
      </c>
      <c r="U306" s="79"/>
      <c r="V306" s="82" t="s">
        <v>1045</v>
      </c>
      <c r="W306" s="81">
        <v>43475.54231481482</v>
      </c>
      <c r="X306" s="82" t="s">
        <v>1384</v>
      </c>
      <c r="Y306" s="79"/>
      <c r="Z306" s="79"/>
      <c r="AA306" s="85" t="s">
        <v>1771</v>
      </c>
      <c r="AB306" s="79"/>
      <c r="AC306" s="79" t="b">
        <v>0</v>
      </c>
      <c r="AD306" s="79">
        <v>0</v>
      </c>
      <c r="AE306" s="85" t="s">
        <v>1953</v>
      </c>
      <c r="AF306" s="79" t="b">
        <v>0</v>
      </c>
      <c r="AG306" s="79" t="s">
        <v>1995</v>
      </c>
      <c r="AH306" s="79"/>
      <c r="AI306" s="85" t="s">
        <v>1953</v>
      </c>
      <c r="AJ306" s="79" t="b">
        <v>0</v>
      </c>
      <c r="AK306" s="79">
        <v>2</v>
      </c>
      <c r="AL306" s="85" t="s">
        <v>1770</v>
      </c>
      <c r="AM306" s="79" t="s">
        <v>2006</v>
      </c>
      <c r="AN306" s="79" t="b">
        <v>0</v>
      </c>
      <c r="AO306" s="85" t="s">
        <v>1770</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20</v>
      </c>
      <c r="BC306" s="78" t="str">
        <f>REPLACE(INDEX(GroupVertices[Group],MATCH(Edges[[#This Row],[Vertex 2]],GroupVertices[Vertex],0)),1,1,"")</f>
        <v>20</v>
      </c>
      <c r="BD306" s="48">
        <v>3</v>
      </c>
      <c r="BE306" s="49">
        <v>15</v>
      </c>
      <c r="BF306" s="48">
        <v>0</v>
      </c>
      <c r="BG306" s="49">
        <v>0</v>
      </c>
      <c r="BH306" s="48">
        <v>0</v>
      </c>
      <c r="BI306" s="49">
        <v>0</v>
      </c>
      <c r="BJ306" s="48">
        <v>17</v>
      </c>
      <c r="BK306" s="49">
        <v>85</v>
      </c>
      <c r="BL306" s="48">
        <v>20</v>
      </c>
    </row>
    <row r="307" spans="1:64" ht="15">
      <c r="A307" s="64" t="s">
        <v>436</v>
      </c>
      <c r="B307" s="64" t="s">
        <v>457</v>
      </c>
      <c r="C307" s="65" t="s">
        <v>5495</v>
      </c>
      <c r="D307" s="66">
        <v>3</v>
      </c>
      <c r="E307" s="67" t="s">
        <v>132</v>
      </c>
      <c r="F307" s="68">
        <v>35</v>
      </c>
      <c r="G307" s="65"/>
      <c r="H307" s="69"/>
      <c r="I307" s="70"/>
      <c r="J307" s="70"/>
      <c r="K307" s="34" t="s">
        <v>65</v>
      </c>
      <c r="L307" s="77">
        <v>307</v>
      </c>
      <c r="M307" s="77"/>
      <c r="N307" s="72"/>
      <c r="O307" s="79" t="s">
        <v>600</v>
      </c>
      <c r="P307" s="81">
        <v>43475.95207175926</v>
      </c>
      <c r="Q307" s="79" t="s">
        <v>648</v>
      </c>
      <c r="R307" s="82" t="s">
        <v>736</v>
      </c>
      <c r="S307" s="79" t="s">
        <v>764</v>
      </c>
      <c r="T307" s="79"/>
      <c r="U307" s="79"/>
      <c r="V307" s="82" t="s">
        <v>1046</v>
      </c>
      <c r="W307" s="81">
        <v>43475.95207175926</v>
      </c>
      <c r="X307" s="82" t="s">
        <v>1386</v>
      </c>
      <c r="Y307" s="79"/>
      <c r="Z307" s="79"/>
      <c r="AA307" s="85" t="s">
        <v>1773</v>
      </c>
      <c r="AB307" s="79"/>
      <c r="AC307" s="79" t="b">
        <v>0</v>
      </c>
      <c r="AD307" s="79">
        <v>0</v>
      </c>
      <c r="AE307" s="85" t="s">
        <v>1953</v>
      </c>
      <c r="AF307" s="79" t="b">
        <v>0</v>
      </c>
      <c r="AG307" s="79" t="s">
        <v>1995</v>
      </c>
      <c r="AH307" s="79"/>
      <c r="AI307" s="85" t="s">
        <v>1953</v>
      </c>
      <c r="AJ307" s="79" t="b">
        <v>0</v>
      </c>
      <c r="AK307" s="79">
        <v>2</v>
      </c>
      <c r="AL307" s="85" t="s">
        <v>1808</v>
      </c>
      <c r="AM307" s="79" t="s">
        <v>2008</v>
      </c>
      <c r="AN307" s="79" t="b">
        <v>0</v>
      </c>
      <c r="AO307" s="85" t="s">
        <v>1808</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436</v>
      </c>
      <c r="B308" s="64" t="s">
        <v>461</v>
      </c>
      <c r="C308" s="65" t="s">
        <v>5495</v>
      </c>
      <c r="D308" s="66">
        <v>3</v>
      </c>
      <c r="E308" s="67" t="s">
        <v>132</v>
      </c>
      <c r="F308" s="68">
        <v>35</v>
      </c>
      <c r="G308" s="65"/>
      <c r="H308" s="69"/>
      <c r="I308" s="70"/>
      <c r="J308" s="70"/>
      <c r="K308" s="34" t="s">
        <v>65</v>
      </c>
      <c r="L308" s="77">
        <v>308</v>
      </c>
      <c r="M308" s="77"/>
      <c r="N308" s="72"/>
      <c r="O308" s="79" t="s">
        <v>600</v>
      </c>
      <c r="P308" s="81">
        <v>43475.95207175926</v>
      </c>
      <c r="Q308" s="79" t="s">
        <v>648</v>
      </c>
      <c r="R308" s="82" t="s">
        <v>736</v>
      </c>
      <c r="S308" s="79" t="s">
        <v>764</v>
      </c>
      <c r="T308" s="79"/>
      <c r="U308" s="79"/>
      <c r="V308" s="82" t="s">
        <v>1046</v>
      </c>
      <c r="W308" s="81">
        <v>43475.95207175926</v>
      </c>
      <c r="X308" s="82" t="s">
        <v>1386</v>
      </c>
      <c r="Y308" s="79"/>
      <c r="Z308" s="79"/>
      <c r="AA308" s="85" t="s">
        <v>1773</v>
      </c>
      <c r="AB308" s="79"/>
      <c r="AC308" s="79" t="b">
        <v>0</v>
      </c>
      <c r="AD308" s="79">
        <v>0</v>
      </c>
      <c r="AE308" s="85" t="s">
        <v>1953</v>
      </c>
      <c r="AF308" s="79" t="b">
        <v>0</v>
      </c>
      <c r="AG308" s="79" t="s">
        <v>1995</v>
      </c>
      <c r="AH308" s="79"/>
      <c r="AI308" s="85" t="s">
        <v>1953</v>
      </c>
      <c r="AJ308" s="79" t="b">
        <v>0</v>
      </c>
      <c r="AK308" s="79">
        <v>2</v>
      </c>
      <c r="AL308" s="85" t="s">
        <v>1808</v>
      </c>
      <c r="AM308" s="79" t="s">
        <v>2008</v>
      </c>
      <c r="AN308" s="79" t="b">
        <v>0</v>
      </c>
      <c r="AO308" s="85" t="s">
        <v>1808</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v>0</v>
      </c>
      <c r="BE308" s="49">
        <v>0</v>
      </c>
      <c r="BF308" s="48">
        <v>0</v>
      </c>
      <c r="BG308" s="49">
        <v>0</v>
      </c>
      <c r="BH308" s="48">
        <v>0</v>
      </c>
      <c r="BI308" s="49">
        <v>0</v>
      </c>
      <c r="BJ308" s="48">
        <v>17</v>
      </c>
      <c r="BK308" s="49">
        <v>100</v>
      </c>
      <c r="BL308" s="48">
        <v>17</v>
      </c>
    </row>
    <row r="309" spans="1:64" ht="15">
      <c r="A309" s="64" t="s">
        <v>437</v>
      </c>
      <c r="B309" s="64" t="s">
        <v>457</v>
      </c>
      <c r="C309" s="65" t="s">
        <v>5495</v>
      </c>
      <c r="D309" s="66">
        <v>3</v>
      </c>
      <c r="E309" s="67" t="s">
        <v>132</v>
      </c>
      <c r="F309" s="68">
        <v>35</v>
      </c>
      <c r="G309" s="65"/>
      <c r="H309" s="69"/>
      <c r="I309" s="70"/>
      <c r="J309" s="70"/>
      <c r="K309" s="34" t="s">
        <v>65</v>
      </c>
      <c r="L309" s="77">
        <v>309</v>
      </c>
      <c r="M309" s="77"/>
      <c r="N309" s="72"/>
      <c r="O309" s="79" t="s">
        <v>600</v>
      </c>
      <c r="P309" s="81">
        <v>43475.95245370371</v>
      </c>
      <c r="Q309" s="79" t="s">
        <v>648</v>
      </c>
      <c r="R309" s="82" t="s">
        <v>736</v>
      </c>
      <c r="S309" s="79" t="s">
        <v>764</v>
      </c>
      <c r="T309" s="79"/>
      <c r="U309" s="79"/>
      <c r="V309" s="82" t="s">
        <v>1047</v>
      </c>
      <c r="W309" s="81">
        <v>43475.95245370371</v>
      </c>
      <c r="X309" s="82" t="s">
        <v>1387</v>
      </c>
      <c r="Y309" s="79"/>
      <c r="Z309" s="79"/>
      <c r="AA309" s="85" t="s">
        <v>1774</v>
      </c>
      <c r="AB309" s="79"/>
      <c r="AC309" s="79" t="b">
        <v>0</v>
      </c>
      <c r="AD309" s="79">
        <v>0</v>
      </c>
      <c r="AE309" s="85" t="s">
        <v>1953</v>
      </c>
      <c r="AF309" s="79" t="b">
        <v>0</v>
      </c>
      <c r="AG309" s="79" t="s">
        <v>1995</v>
      </c>
      <c r="AH309" s="79"/>
      <c r="AI309" s="85" t="s">
        <v>1953</v>
      </c>
      <c r="AJ309" s="79" t="b">
        <v>0</v>
      </c>
      <c r="AK309" s="79">
        <v>2</v>
      </c>
      <c r="AL309" s="85" t="s">
        <v>1808</v>
      </c>
      <c r="AM309" s="79" t="s">
        <v>2010</v>
      </c>
      <c r="AN309" s="79" t="b">
        <v>0</v>
      </c>
      <c r="AO309" s="85" t="s">
        <v>1808</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437</v>
      </c>
      <c r="B310" s="64" t="s">
        <v>461</v>
      </c>
      <c r="C310" s="65" t="s">
        <v>5495</v>
      </c>
      <c r="D310" s="66">
        <v>3</v>
      </c>
      <c r="E310" s="67" t="s">
        <v>132</v>
      </c>
      <c r="F310" s="68">
        <v>35</v>
      </c>
      <c r="G310" s="65"/>
      <c r="H310" s="69"/>
      <c r="I310" s="70"/>
      <c r="J310" s="70"/>
      <c r="K310" s="34" t="s">
        <v>65</v>
      </c>
      <c r="L310" s="77">
        <v>310</v>
      </c>
      <c r="M310" s="77"/>
      <c r="N310" s="72"/>
      <c r="O310" s="79" t="s">
        <v>600</v>
      </c>
      <c r="P310" s="81">
        <v>43475.95245370371</v>
      </c>
      <c r="Q310" s="79" t="s">
        <v>648</v>
      </c>
      <c r="R310" s="82" t="s">
        <v>736</v>
      </c>
      <c r="S310" s="79" t="s">
        <v>764</v>
      </c>
      <c r="T310" s="79"/>
      <c r="U310" s="79"/>
      <c r="V310" s="82" t="s">
        <v>1047</v>
      </c>
      <c r="W310" s="81">
        <v>43475.95245370371</v>
      </c>
      <c r="X310" s="82" t="s">
        <v>1387</v>
      </c>
      <c r="Y310" s="79"/>
      <c r="Z310" s="79"/>
      <c r="AA310" s="85" t="s">
        <v>1774</v>
      </c>
      <c r="AB310" s="79"/>
      <c r="AC310" s="79" t="b">
        <v>0</v>
      </c>
      <c r="AD310" s="79">
        <v>0</v>
      </c>
      <c r="AE310" s="85" t="s">
        <v>1953</v>
      </c>
      <c r="AF310" s="79" t="b">
        <v>0</v>
      </c>
      <c r="AG310" s="79" t="s">
        <v>1995</v>
      </c>
      <c r="AH310" s="79"/>
      <c r="AI310" s="85" t="s">
        <v>1953</v>
      </c>
      <c r="AJ310" s="79" t="b">
        <v>0</v>
      </c>
      <c r="AK310" s="79">
        <v>2</v>
      </c>
      <c r="AL310" s="85" t="s">
        <v>1808</v>
      </c>
      <c r="AM310" s="79" t="s">
        <v>2010</v>
      </c>
      <c r="AN310" s="79" t="b">
        <v>0</v>
      </c>
      <c r="AO310" s="85" t="s">
        <v>1808</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2</v>
      </c>
      <c r="BD310" s="48">
        <v>0</v>
      </c>
      <c r="BE310" s="49">
        <v>0</v>
      </c>
      <c r="BF310" s="48">
        <v>0</v>
      </c>
      <c r="BG310" s="49">
        <v>0</v>
      </c>
      <c r="BH310" s="48">
        <v>0</v>
      </c>
      <c r="BI310" s="49">
        <v>0</v>
      </c>
      <c r="BJ310" s="48">
        <v>17</v>
      </c>
      <c r="BK310" s="49">
        <v>100</v>
      </c>
      <c r="BL310" s="48">
        <v>17</v>
      </c>
    </row>
    <row r="311" spans="1:64" ht="15">
      <c r="A311" s="64" t="s">
        <v>438</v>
      </c>
      <c r="B311" s="64" t="s">
        <v>457</v>
      </c>
      <c r="C311" s="65" t="s">
        <v>5495</v>
      </c>
      <c r="D311" s="66">
        <v>3</v>
      </c>
      <c r="E311" s="67" t="s">
        <v>132</v>
      </c>
      <c r="F311" s="68">
        <v>35</v>
      </c>
      <c r="G311" s="65"/>
      <c r="H311" s="69"/>
      <c r="I311" s="70"/>
      <c r="J311" s="70"/>
      <c r="K311" s="34" t="s">
        <v>65</v>
      </c>
      <c r="L311" s="77">
        <v>311</v>
      </c>
      <c r="M311" s="77"/>
      <c r="N311" s="72"/>
      <c r="O311" s="79" t="s">
        <v>600</v>
      </c>
      <c r="P311" s="81">
        <v>43476.003657407404</v>
      </c>
      <c r="Q311" s="79" t="s">
        <v>649</v>
      </c>
      <c r="R311" s="79"/>
      <c r="S311" s="79"/>
      <c r="T311" s="79"/>
      <c r="U311" s="79"/>
      <c r="V311" s="82" t="s">
        <v>1048</v>
      </c>
      <c r="W311" s="81">
        <v>43476.003657407404</v>
      </c>
      <c r="X311" s="82" t="s">
        <v>1388</v>
      </c>
      <c r="Y311" s="79"/>
      <c r="Z311" s="79"/>
      <c r="AA311" s="85" t="s">
        <v>1775</v>
      </c>
      <c r="AB311" s="79"/>
      <c r="AC311" s="79" t="b">
        <v>0</v>
      </c>
      <c r="AD311" s="79">
        <v>0</v>
      </c>
      <c r="AE311" s="85" t="s">
        <v>1953</v>
      </c>
      <c r="AF311" s="79" t="b">
        <v>0</v>
      </c>
      <c r="AG311" s="79" t="s">
        <v>1995</v>
      </c>
      <c r="AH311" s="79"/>
      <c r="AI311" s="85" t="s">
        <v>1953</v>
      </c>
      <c r="AJ311" s="79" t="b">
        <v>0</v>
      </c>
      <c r="AK311" s="79">
        <v>3</v>
      </c>
      <c r="AL311" s="85" t="s">
        <v>1923</v>
      </c>
      <c r="AM311" s="79" t="s">
        <v>2008</v>
      </c>
      <c r="AN311" s="79" t="b">
        <v>0</v>
      </c>
      <c r="AO311" s="85" t="s">
        <v>1923</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2</v>
      </c>
      <c r="BD311" s="48">
        <v>1</v>
      </c>
      <c r="BE311" s="49">
        <v>5</v>
      </c>
      <c r="BF311" s="48">
        <v>0</v>
      </c>
      <c r="BG311" s="49">
        <v>0</v>
      </c>
      <c r="BH311" s="48">
        <v>0</v>
      </c>
      <c r="BI311" s="49">
        <v>0</v>
      </c>
      <c r="BJ311" s="48">
        <v>19</v>
      </c>
      <c r="BK311" s="49">
        <v>95</v>
      </c>
      <c r="BL311" s="48">
        <v>20</v>
      </c>
    </row>
    <row r="312" spans="1:64" ht="15">
      <c r="A312" s="64" t="s">
        <v>439</v>
      </c>
      <c r="B312" s="64" t="s">
        <v>439</v>
      </c>
      <c r="C312" s="65" t="s">
        <v>5495</v>
      </c>
      <c r="D312" s="66">
        <v>3</v>
      </c>
      <c r="E312" s="67" t="s">
        <v>132</v>
      </c>
      <c r="F312" s="68">
        <v>35</v>
      </c>
      <c r="G312" s="65"/>
      <c r="H312" s="69"/>
      <c r="I312" s="70"/>
      <c r="J312" s="70"/>
      <c r="K312" s="34" t="s">
        <v>65</v>
      </c>
      <c r="L312" s="77">
        <v>312</v>
      </c>
      <c r="M312" s="77"/>
      <c r="N312" s="72"/>
      <c r="O312" s="79" t="s">
        <v>176</v>
      </c>
      <c r="P312" s="81">
        <v>43477.60946759259</v>
      </c>
      <c r="Q312" s="79" t="s">
        <v>650</v>
      </c>
      <c r="R312" s="82" t="s">
        <v>737</v>
      </c>
      <c r="S312" s="79" t="s">
        <v>772</v>
      </c>
      <c r="T312" s="79"/>
      <c r="U312" s="79"/>
      <c r="V312" s="82" t="s">
        <v>1049</v>
      </c>
      <c r="W312" s="81">
        <v>43477.60946759259</v>
      </c>
      <c r="X312" s="82" t="s">
        <v>1389</v>
      </c>
      <c r="Y312" s="79"/>
      <c r="Z312" s="79"/>
      <c r="AA312" s="85" t="s">
        <v>1776</v>
      </c>
      <c r="AB312" s="85" t="s">
        <v>1937</v>
      </c>
      <c r="AC312" s="79" t="b">
        <v>0</v>
      </c>
      <c r="AD312" s="79">
        <v>0</v>
      </c>
      <c r="AE312" s="85" t="s">
        <v>1971</v>
      </c>
      <c r="AF312" s="79" t="b">
        <v>0</v>
      </c>
      <c r="AG312" s="79" t="s">
        <v>1995</v>
      </c>
      <c r="AH312" s="79"/>
      <c r="AI312" s="85" t="s">
        <v>1953</v>
      </c>
      <c r="AJ312" s="79" t="b">
        <v>0</v>
      </c>
      <c r="AK312" s="79">
        <v>0</v>
      </c>
      <c r="AL312" s="85" t="s">
        <v>1953</v>
      </c>
      <c r="AM312" s="79" t="s">
        <v>2008</v>
      </c>
      <c r="AN312" s="79" t="b">
        <v>0</v>
      </c>
      <c r="AO312" s="85" t="s">
        <v>1937</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4</v>
      </c>
      <c r="BC312" s="78" t="str">
        <f>REPLACE(INDEX(GroupVertices[Group],MATCH(Edges[[#This Row],[Vertex 2]],GroupVertices[Vertex],0)),1,1,"")</f>
        <v>4</v>
      </c>
      <c r="BD312" s="48">
        <v>0</v>
      </c>
      <c r="BE312" s="49">
        <v>0</v>
      </c>
      <c r="BF312" s="48">
        <v>0</v>
      </c>
      <c r="BG312" s="49">
        <v>0</v>
      </c>
      <c r="BH312" s="48">
        <v>0</v>
      </c>
      <c r="BI312" s="49">
        <v>0</v>
      </c>
      <c r="BJ312" s="48">
        <v>24</v>
      </c>
      <c r="BK312" s="49">
        <v>100</v>
      </c>
      <c r="BL312" s="48">
        <v>24</v>
      </c>
    </row>
    <row r="313" spans="1:64" ht="15">
      <c r="A313" s="64" t="s">
        <v>440</v>
      </c>
      <c r="B313" s="64" t="s">
        <v>440</v>
      </c>
      <c r="C313" s="65" t="s">
        <v>5495</v>
      </c>
      <c r="D313" s="66">
        <v>3</v>
      </c>
      <c r="E313" s="67" t="s">
        <v>132</v>
      </c>
      <c r="F313" s="68">
        <v>35</v>
      </c>
      <c r="G313" s="65"/>
      <c r="H313" s="69"/>
      <c r="I313" s="70"/>
      <c r="J313" s="70"/>
      <c r="K313" s="34" t="s">
        <v>65</v>
      </c>
      <c r="L313" s="77">
        <v>313</v>
      </c>
      <c r="M313" s="77"/>
      <c r="N313" s="72"/>
      <c r="O313" s="79" t="s">
        <v>176</v>
      </c>
      <c r="P313" s="81">
        <v>43463.866793981484</v>
      </c>
      <c r="Q313" s="79" t="s">
        <v>651</v>
      </c>
      <c r="R313" s="79"/>
      <c r="S313" s="79"/>
      <c r="T313" s="79"/>
      <c r="U313" s="79"/>
      <c r="V313" s="82" t="s">
        <v>1050</v>
      </c>
      <c r="W313" s="81">
        <v>43463.866793981484</v>
      </c>
      <c r="X313" s="82" t="s">
        <v>1390</v>
      </c>
      <c r="Y313" s="79"/>
      <c r="Z313" s="79"/>
      <c r="AA313" s="85" t="s">
        <v>1777</v>
      </c>
      <c r="AB313" s="79"/>
      <c r="AC313" s="79" t="b">
        <v>0</v>
      </c>
      <c r="AD313" s="79">
        <v>1</v>
      </c>
      <c r="AE313" s="85" t="s">
        <v>1953</v>
      </c>
      <c r="AF313" s="79" t="b">
        <v>0</v>
      </c>
      <c r="AG313" s="79" t="s">
        <v>1995</v>
      </c>
      <c r="AH313" s="79"/>
      <c r="AI313" s="85" t="s">
        <v>1953</v>
      </c>
      <c r="AJ313" s="79" t="b">
        <v>0</v>
      </c>
      <c r="AK313" s="79">
        <v>0</v>
      </c>
      <c r="AL313" s="85" t="s">
        <v>1953</v>
      </c>
      <c r="AM313" s="79" t="s">
        <v>2007</v>
      </c>
      <c r="AN313" s="79" t="b">
        <v>0</v>
      </c>
      <c r="AO313" s="85" t="s">
        <v>1777</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15</v>
      </c>
      <c r="BK313" s="49">
        <v>100</v>
      </c>
      <c r="BL313" s="48">
        <v>15</v>
      </c>
    </row>
    <row r="314" spans="1:64" ht="15">
      <c r="A314" s="64" t="s">
        <v>440</v>
      </c>
      <c r="B314" s="64" t="s">
        <v>457</v>
      </c>
      <c r="C314" s="65" t="s">
        <v>5495</v>
      </c>
      <c r="D314" s="66">
        <v>3</v>
      </c>
      <c r="E314" s="67" t="s">
        <v>132</v>
      </c>
      <c r="F314" s="68">
        <v>35</v>
      </c>
      <c r="G314" s="65"/>
      <c r="H314" s="69"/>
      <c r="I314" s="70"/>
      <c r="J314" s="70"/>
      <c r="K314" s="34" t="s">
        <v>65</v>
      </c>
      <c r="L314" s="77">
        <v>314</v>
      </c>
      <c r="M314" s="77"/>
      <c r="N314" s="72"/>
      <c r="O314" s="79" t="s">
        <v>600</v>
      </c>
      <c r="P314" s="81">
        <v>43478.8331712963</v>
      </c>
      <c r="Q314" s="79" t="s">
        <v>649</v>
      </c>
      <c r="R314" s="79"/>
      <c r="S314" s="79"/>
      <c r="T314" s="79"/>
      <c r="U314" s="79"/>
      <c r="V314" s="82" t="s">
        <v>1050</v>
      </c>
      <c r="W314" s="81">
        <v>43478.8331712963</v>
      </c>
      <c r="X314" s="82" t="s">
        <v>1391</v>
      </c>
      <c r="Y314" s="79"/>
      <c r="Z314" s="79"/>
      <c r="AA314" s="85" t="s">
        <v>1778</v>
      </c>
      <c r="AB314" s="79"/>
      <c r="AC314" s="79" t="b">
        <v>0</v>
      </c>
      <c r="AD314" s="79">
        <v>0</v>
      </c>
      <c r="AE314" s="85" t="s">
        <v>1953</v>
      </c>
      <c r="AF314" s="79" t="b">
        <v>0</v>
      </c>
      <c r="AG314" s="79" t="s">
        <v>1995</v>
      </c>
      <c r="AH314" s="79"/>
      <c r="AI314" s="85" t="s">
        <v>1953</v>
      </c>
      <c r="AJ314" s="79" t="b">
        <v>0</v>
      </c>
      <c r="AK314" s="79">
        <v>8</v>
      </c>
      <c r="AL314" s="85" t="s">
        <v>1923</v>
      </c>
      <c r="AM314" s="79" t="s">
        <v>2007</v>
      </c>
      <c r="AN314" s="79" t="b">
        <v>0</v>
      </c>
      <c r="AO314" s="85" t="s">
        <v>1923</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v>1</v>
      </c>
      <c r="BE314" s="49">
        <v>5</v>
      </c>
      <c r="BF314" s="48">
        <v>0</v>
      </c>
      <c r="BG314" s="49">
        <v>0</v>
      </c>
      <c r="BH314" s="48">
        <v>0</v>
      </c>
      <c r="BI314" s="49">
        <v>0</v>
      </c>
      <c r="BJ314" s="48">
        <v>19</v>
      </c>
      <c r="BK314" s="49">
        <v>95</v>
      </c>
      <c r="BL314" s="48">
        <v>20</v>
      </c>
    </row>
    <row r="315" spans="1:64" ht="15">
      <c r="A315" s="64" t="s">
        <v>441</v>
      </c>
      <c r="B315" s="64" t="s">
        <v>574</v>
      </c>
      <c r="C315" s="65" t="s">
        <v>5495</v>
      </c>
      <c r="D315" s="66">
        <v>3</v>
      </c>
      <c r="E315" s="67" t="s">
        <v>132</v>
      </c>
      <c r="F315" s="68">
        <v>35</v>
      </c>
      <c r="G315" s="65"/>
      <c r="H315" s="69"/>
      <c r="I315" s="70"/>
      <c r="J315" s="70"/>
      <c r="K315" s="34" t="s">
        <v>65</v>
      </c>
      <c r="L315" s="77">
        <v>315</v>
      </c>
      <c r="M315" s="77"/>
      <c r="N315" s="72"/>
      <c r="O315" s="79" t="s">
        <v>601</v>
      </c>
      <c r="P315" s="81">
        <v>43479.27217592593</v>
      </c>
      <c r="Q315" s="79" t="s">
        <v>652</v>
      </c>
      <c r="R315" s="79" t="s">
        <v>738</v>
      </c>
      <c r="S315" s="79" t="s">
        <v>773</v>
      </c>
      <c r="T315" s="79"/>
      <c r="U315" s="79"/>
      <c r="V315" s="82" t="s">
        <v>1051</v>
      </c>
      <c r="W315" s="81">
        <v>43479.27217592593</v>
      </c>
      <c r="X315" s="82" t="s">
        <v>1392</v>
      </c>
      <c r="Y315" s="79"/>
      <c r="Z315" s="79"/>
      <c r="AA315" s="85" t="s">
        <v>1779</v>
      </c>
      <c r="AB315" s="79"/>
      <c r="AC315" s="79" t="b">
        <v>0</v>
      </c>
      <c r="AD315" s="79">
        <v>0</v>
      </c>
      <c r="AE315" s="85" t="s">
        <v>1972</v>
      </c>
      <c r="AF315" s="79" t="b">
        <v>0</v>
      </c>
      <c r="AG315" s="79" t="s">
        <v>1995</v>
      </c>
      <c r="AH315" s="79"/>
      <c r="AI315" s="85" t="s">
        <v>1953</v>
      </c>
      <c r="AJ315" s="79" t="b">
        <v>0</v>
      </c>
      <c r="AK315" s="79">
        <v>0</v>
      </c>
      <c r="AL315" s="85" t="s">
        <v>1953</v>
      </c>
      <c r="AM315" s="79" t="s">
        <v>2006</v>
      </c>
      <c r="AN315" s="79" t="b">
        <v>0</v>
      </c>
      <c r="AO315" s="85" t="s">
        <v>1779</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27</v>
      </c>
      <c r="BC315" s="78" t="str">
        <f>REPLACE(INDEX(GroupVertices[Group],MATCH(Edges[[#This Row],[Vertex 2]],GroupVertices[Vertex],0)),1,1,"")</f>
        <v>27</v>
      </c>
      <c r="BD315" s="48">
        <v>1</v>
      </c>
      <c r="BE315" s="49">
        <v>3.7037037037037037</v>
      </c>
      <c r="BF315" s="48">
        <v>0</v>
      </c>
      <c r="BG315" s="49">
        <v>0</v>
      </c>
      <c r="BH315" s="48">
        <v>0</v>
      </c>
      <c r="BI315" s="49">
        <v>0</v>
      </c>
      <c r="BJ315" s="48">
        <v>26</v>
      </c>
      <c r="BK315" s="49">
        <v>96.29629629629629</v>
      </c>
      <c r="BL315" s="48">
        <v>27</v>
      </c>
    </row>
    <row r="316" spans="1:64" ht="15">
      <c r="A316" s="64" t="s">
        <v>442</v>
      </c>
      <c r="B316" s="64" t="s">
        <v>457</v>
      </c>
      <c r="C316" s="65" t="s">
        <v>5495</v>
      </c>
      <c r="D316" s="66">
        <v>3</v>
      </c>
      <c r="E316" s="67" t="s">
        <v>132</v>
      </c>
      <c r="F316" s="68">
        <v>35</v>
      </c>
      <c r="G316" s="65"/>
      <c r="H316" s="69"/>
      <c r="I316" s="70"/>
      <c r="J316" s="70"/>
      <c r="K316" s="34" t="s">
        <v>65</v>
      </c>
      <c r="L316" s="77">
        <v>316</v>
      </c>
      <c r="M316" s="77"/>
      <c r="N316" s="72"/>
      <c r="O316" s="79" t="s">
        <v>600</v>
      </c>
      <c r="P316" s="81">
        <v>43479.67738425926</v>
      </c>
      <c r="Q316" s="79" t="s">
        <v>653</v>
      </c>
      <c r="R316" s="79"/>
      <c r="S316" s="79"/>
      <c r="T316" s="79"/>
      <c r="U316" s="79"/>
      <c r="V316" s="82" t="s">
        <v>1052</v>
      </c>
      <c r="W316" s="81">
        <v>43479.67738425926</v>
      </c>
      <c r="X316" s="82" t="s">
        <v>1393</v>
      </c>
      <c r="Y316" s="79"/>
      <c r="Z316" s="79"/>
      <c r="AA316" s="85" t="s">
        <v>1780</v>
      </c>
      <c r="AB316" s="79"/>
      <c r="AC316" s="79" t="b">
        <v>0</v>
      </c>
      <c r="AD316" s="79">
        <v>0</v>
      </c>
      <c r="AE316" s="85" t="s">
        <v>1953</v>
      </c>
      <c r="AF316" s="79" t="b">
        <v>0</v>
      </c>
      <c r="AG316" s="79" t="s">
        <v>1995</v>
      </c>
      <c r="AH316" s="79"/>
      <c r="AI316" s="85" t="s">
        <v>1953</v>
      </c>
      <c r="AJ316" s="79" t="b">
        <v>0</v>
      </c>
      <c r="AK316" s="79">
        <v>0</v>
      </c>
      <c r="AL316" s="85" t="s">
        <v>1953</v>
      </c>
      <c r="AM316" s="79" t="s">
        <v>2010</v>
      </c>
      <c r="AN316" s="79" t="b">
        <v>0</v>
      </c>
      <c r="AO316" s="85" t="s">
        <v>1780</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2</v>
      </c>
      <c r="BD316" s="48">
        <v>0</v>
      </c>
      <c r="BE316" s="49">
        <v>0</v>
      </c>
      <c r="BF316" s="48">
        <v>0</v>
      </c>
      <c r="BG316" s="49">
        <v>0</v>
      </c>
      <c r="BH316" s="48">
        <v>0</v>
      </c>
      <c r="BI316" s="49">
        <v>0</v>
      </c>
      <c r="BJ316" s="48">
        <v>19</v>
      </c>
      <c r="BK316" s="49">
        <v>100</v>
      </c>
      <c r="BL316" s="48">
        <v>19</v>
      </c>
    </row>
    <row r="317" spans="1:64" ht="15">
      <c r="A317" s="64" t="s">
        <v>443</v>
      </c>
      <c r="B317" s="64" t="s">
        <v>539</v>
      </c>
      <c r="C317" s="65" t="s">
        <v>5495</v>
      </c>
      <c r="D317" s="66">
        <v>3</v>
      </c>
      <c r="E317" s="67" t="s">
        <v>132</v>
      </c>
      <c r="F317" s="68">
        <v>35</v>
      </c>
      <c r="G317" s="65"/>
      <c r="H317" s="69"/>
      <c r="I317" s="70"/>
      <c r="J317" s="70"/>
      <c r="K317" s="34" t="s">
        <v>65</v>
      </c>
      <c r="L317" s="77">
        <v>317</v>
      </c>
      <c r="M317" s="77"/>
      <c r="N317" s="72"/>
      <c r="O317" s="79" t="s">
        <v>600</v>
      </c>
      <c r="P317" s="81">
        <v>43479.73940972222</v>
      </c>
      <c r="Q317" s="79" t="s">
        <v>654</v>
      </c>
      <c r="R317" s="79"/>
      <c r="S317" s="79"/>
      <c r="T317" s="79" t="s">
        <v>457</v>
      </c>
      <c r="U317" s="79"/>
      <c r="V317" s="82" t="s">
        <v>1053</v>
      </c>
      <c r="W317" s="81">
        <v>43479.73940972222</v>
      </c>
      <c r="X317" s="82" t="s">
        <v>1394</v>
      </c>
      <c r="Y317" s="79"/>
      <c r="Z317" s="79"/>
      <c r="AA317" s="85" t="s">
        <v>1781</v>
      </c>
      <c r="AB317" s="79"/>
      <c r="AC317" s="79" t="b">
        <v>0</v>
      </c>
      <c r="AD317" s="79">
        <v>0</v>
      </c>
      <c r="AE317" s="85" t="s">
        <v>1953</v>
      </c>
      <c r="AF317" s="79" t="b">
        <v>0</v>
      </c>
      <c r="AG317" s="79" t="s">
        <v>1995</v>
      </c>
      <c r="AH317" s="79"/>
      <c r="AI317" s="85" t="s">
        <v>1953</v>
      </c>
      <c r="AJ317" s="79" t="b">
        <v>0</v>
      </c>
      <c r="AK317" s="79">
        <v>13</v>
      </c>
      <c r="AL317" s="85" t="s">
        <v>1915</v>
      </c>
      <c r="AM317" s="79" t="s">
        <v>2007</v>
      </c>
      <c r="AN317" s="79" t="b">
        <v>0</v>
      </c>
      <c r="AO317" s="85" t="s">
        <v>1915</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2</v>
      </c>
      <c r="BD317" s="48">
        <v>0</v>
      </c>
      <c r="BE317" s="49">
        <v>0</v>
      </c>
      <c r="BF317" s="48">
        <v>0</v>
      </c>
      <c r="BG317" s="49">
        <v>0</v>
      </c>
      <c r="BH317" s="48">
        <v>0</v>
      </c>
      <c r="BI317" s="49">
        <v>0</v>
      </c>
      <c r="BJ317" s="48">
        <v>23</v>
      </c>
      <c r="BK317" s="49">
        <v>100</v>
      </c>
      <c r="BL317" s="48">
        <v>23</v>
      </c>
    </row>
    <row r="318" spans="1:64" ht="15">
      <c r="A318" s="64" t="s">
        <v>444</v>
      </c>
      <c r="B318" s="64" t="s">
        <v>457</v>
      </c>
      <c r="C318" s="65" t="s">
        <v>5495</v>
      </c>
      <c r="D318" s="66">
        <v>3</v>
      </c>
      <c r="E318" s="67" t="s">
        <v>132</v>
      </c>
      <c r="F318" s="68">
        <v>35</v>
      </c>
      <c r="G318" s="65"/>
      <c r="H318" s="69"/>
      <c r="I318" s="70"/>
      <c r="J318" s="70"/>
      <c r="K318" s="34" t="s">
        <v>65</v>
      </c>
      <c r="L318" s="77">
        <v>318</v>
      </c>
      <c r="M318" s="77"/>
      <c r="N318" s="72"/>
      <c r="O318" s="79" t="s">
        <v>600</v>
      </c>
      <c r="P318" s="81">
        <v>43470.47804398148</v>
      </c>
      <c r="Q318" s="79" t="s">
        <v>624</v>
      </c>
      <c r="R318" s="82" t="s">
        <v>727</v>
      </c>
      <c r="S318" s="79" t="s">
        <v>764</v>
      </c>
      <c r="T318" s="79"/>
      <c r="U318" s="79"/>
      <c r="V318" s="82" t="s">
        <v>1054</v>
      </c>
      <c r="W318" s="81">
        <v>43470.47804398148</v>
      </c>
      <c r="X318" s="82" t="s">
        <v>1395</v>
      </c>
      <c r="Y318" s="79"/>
      <c r="Z318" s="79"/>
      <c r="AA318" s="85" t="s">
        <v>1782</v>
      </c>
      <c r="AB318" s="79"/>
      <c r="AC318" s="79" t="b">
        <v>0</v>
      </c>
      <c r="AD318" s="79">
        <v>0</v>
      </c>
      <c r="AE318" s="85" t="s">
        <v>1953</v>
      </c>
      <c r="AF318" s="79" t="b">
        <v>0</v>
      </c>
      <c r="AG318" s="79" t="s">
        <v>1995</v>
      </c>
      <c r="AH318" s="79"/>
      <c r="AI318" s="85" t="s">
        <v>1953</v>
      </c>
      <c r="AJ318" s="79" t="b">
        <v>0</v>
      </c>
      <c r="AK318" s="79">
        <v>20</v>
      </c>
      <c r="AL318" s="85" t="s">
        <v>1801</v>
      </c>
      <c r="AM318" s="79" t="s">
        <v>2010</v>
      </c>
      <c r="AN318" s="79" t="b">
        <v>0</v>
      </c>
      <c r="AO318" s="85" t="s">
        <v>1801</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2</v>
      </c>
      <c r="BC318" s="78" t="str">
        <f>REPLACE(INDEX(GroupVertices[Group],MATCH(Edges[[#This Row],[Vertex 2]],GroupVertices[Vertex],0)),1,1,"")</f>
        <v>2</v>
      </c>
      <c r="BD318" s="48">
        <v>0</v>
      </c>
      <c r="BE318" s="49">
        <v>0</v>
      </c>
      <c r="BF318" s="48">
        <v>0</v>
      </c>
      <c r="BG318" s="49">
        <v>0</v>
      </c>
      <c r="BH318" s="48">
        <v>0</v>
      </c>
      <c r="BI318" s="49">
        <v>0</v>
      </c>
      <c r="BJ318" s="48">
        <v>17</v>
      </c>
      <c r="BK318" s="49">
        <v>100</v>
      </c>
      <c r="BL318" s="48">
        <v>17</v>
      </c>
    </row>
    <row r="319" spans="1:64" ht="15">
      <c r="A319" s="64" t="s">
        <v>444</v>
      </c>
      <c r="B319" s="64" t="s">
        <v>539</v>
      </c>
      <c r="C319" s="65" t="s">
        <v>5495</v>
      </c>
      <c r="D319" s="66">
        <v>3</v>
      </c>
      <c r="E319" s="67" t="s">
        <v>132</v>
      </c>
      <c r="F319" s="68">
        <v>35</v>
      </c>
      <c r="G319" s="65"/>
      <c r="H319" s="69"/>
      <c r="I319" s="70"/>
      <c r="J319" s="70"/>
      <c r="K319" s="34" t="s">
        <v>65</v>
      </c>
      <c r="L319" s="77">
        <v>319</v>
      </c>
      <c r="M319" s="77"/>
      <c r="N319" s="72"/>
      <c r="O319" s="79" t="s">
        <v>600</v>
      </c>
      <c r="P319" s="81">
        <v>43479.79744212963</v>
      </c>
      <c r="Q319" s="79" t="s">
        <v>654</v>
      </c>
      <c r="R319" s="79"/>
      <c r="S319" s="79"/>
      <c r="T319" s="79" t="s">
        <v>457</v>
      </c>
      <c r="U319" s="79"/>
      <c r="V319" s="82" t="s">
        <v>1054</v>
      </c>
      <c r="W319" s="81">
        <v>43479.79744212963</v>
      </c>
      <c r="X319" s="82" t="s">
        <v>1396</v>
      </c>
      <c r="Y319" s="79"/>
      <c r="Z319" s="79"/>
      <c r="AA319" s="85" t="s">
        <v>1783</v>
      </c>
      <c r="AB319" s="79"/>
      <c r="AC319" s="79" t="b">
        <v>0</v>
      </c>
      <c r="AD319" s="79">
        <v>0</v>
      </c>
      <c r="AE319" s="85" t="s">
        <v>1953</v>
      </c>
      <c r="AF319" s="79" t="b">
        <v>0</v>
      </c>
      <c r="AG319" s="79" t="s">
        <v>1995</v>
      </c>
      <c r="AH319" s="79"/>
      <c r="AI319" s="85" t="s">
        <v>1953</v>
      </c>
      <c r="AJ319" s="79" t="b">
        <v>0</v>
      </c>
      <c r="AK319" s="79">
        <v>13</v>
      </c>
      <c r="AL319" s="85" t="s">
        <v>1915</v>
      </c>
      <c r="AM319" s="79" t="s">
        <v>2010</v>
      </c>
      <c r="AN319" s="79" t="b">
        <v>0</v>
      </c>
      <c r="AO319" s="85" t="s">
        <v>1915</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23</v>
      </c>
      <c r="BK319" s="49">
        <v>100</v>
      </c>
      <c r="BL319" s="48">
        <v>23</v>
      </c>
    </row>
    <row r="320" spans="1:64" ht="15">
      <c r="A320" s="64" t="s">
        <v>445</v>
      </c>
      <c r="B320" s="64" t="s">
        <v>457</v>
      </c>
      <c r="C320" s="65" t="s">
        <v>5495</v>
      </c>
      <c r="D320" s="66">
        <v>3</v>
      </c>
      <c r="E320" s="67" t="s">
        <v>132</v>
      </c>
      <c r="F320" s="68">
        <v>35</v>
      </c>
      <c r="G320" s="65"/>
      <c r="H320" s="69"/>
      <c r="I320" s="70"/>
      <c r="J320" s="70"/>
      <c r="K320" s="34" t="s">
        <v>65</v>
      </c>
      <c r="L320" s="77">
        <v>320</v>
      </c>
      <c r="M320" s="77"/>
      <c r="N320" s="72"/>
      <c r="O320" s="79" t="s">
        <v>600</v>
      </c>
      <c r="P320" s="81">
        <v>43479.847650462965</v>
      </c>
      <c r="Q320" s="79" t="s">
        <v>655</v>
      </c>
      <c r="R320" s="79"/>
      <c r="S320" s="79"/>
      <c r="T320" s="79" t="s">
        <v>793</v>
      </c>
      <c r="U320" s="79"/>
      <c r="V320" s="82" t="s">
        <v>1055</v>
      </c>
      <c r="W320" s="81">
        <v>43479.847650462965</v>
      </c>
      <c r="X320" s="82" t="s">
        <v>1397</v>
      </c>
      <c r="Y320" s="79"/>
      <c r="Z320" s="79"/>
      <c r="AA320" s="85" t="s">
        <v>1784</v>
      </c>
      <c r="AB320" s="79"/>
      <c r="AC320" s="79" t="b">
        <v>0</v>
      </c>
      <c r="AD320" s="79">
        <v>1</v>
      </c>
      <c r="AE320" s="85" t="s">
        <v>1953</v>
      </c>
      <c r="AF320" s="79" t="b">
        <v>0</v>
      </c>
      <c r="AG320" s="79" t="s">
        <v>1995</v>
      </c>
      <c r="AH320" s="79"/>
      <c r="AI320" s="85" t="s">
        <v>1953</v>
      </c>
      <c r="AJ320" s="79" t="b">
        <v>0</v>
      </c>
      <c r="AK320" s="79">
        <v>0</v>
      </c>
      <c r="AL320" s="85" t="s">
        <v>1953</v>
      </c>
      <c r="AM320" s="79" t="s">
        <v>2008</v>
      </c>
      <c r="AN320" s="79" t="b">
        <v>0</v>
      </c>
      <c r="AO320" s="85" t="s">
        <v>1784</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v>
      </c>
      <c r="BC320" s="78" t="str">
        <f>REPLACE(INDEX(GroupVertices[Group],MATCH(Edges[[#This Row],[Vertex 2]],GroupVertices[Vertex],0)),1,1,"")</f>
        <v>2</v>
      </c>
      <c r="BD320" s="48">
        <v>2</v>
      </c>
      <c r="BE320" s="49">
        <v>6.0606060606060606</v>
      </c>
      <c r="BF320" s="48">
        <v>0</v>
      </c>
      <c r="BG320" s="49">
        <v>0</v>
      </c>
      <c r="BH320" s="48">
        <v>0</v>
      </c>
      <c r="BI320" s="49">
        <v>0</v>
      </c>
      <c r="BJ320" s="48">
        <v>31</v>
      </c>
      <c r="BK320" s="49">
        <v>93.93939393939394</v>
      </c>
      <c r="BL320" s="48">
        <v>33</v>
      </c>
    </row>
    <row r="321" spans="1:64" ht="15">
      <c r="A321" s="64" t="s">
        <v>446</v>
      </c>
      <c r="B321" s="64" t="s">
        <v>457</v>
      </c>
      <c r="C321" s="65" t="s">
        <v>5495</v>
      </c>
      <c r="D321" s="66">
        <v>3</v>
      </c>
      <c r="E321" s="67" t="s">
        <v>132</v>
      </c>
      <c r="F321" s="68">
        <v>35</v>
      </c>
      <c r="G321" s="65"/>
      <c r="H321" s="69"/>
      <c r="I321" s="70"/>
      <c r="J321" s="70"/>
      <c r="K321" s="34" t="s">
        <v>65</v>
      </c>
      <c r="L321" s="77">
        <v>321</v>
      </c>
      <c r="M321" s="77"/>
      <c r="N321" s="72"/>
      <c r="O321" s="79" t="s">
        <v>600</v>
      </c>
      <c r="P321" s="81">
        <v>43479.84978009259</v>
      </c>
      <c r="Q321" s="79" t="s">
        <v>649</v>
      </c>
      <c r="R321" s="79"/>
      <c r="S321" s="79"/>
      <c r="T321" s="79"/>
      <c r="U321" s="79"/>
      <c r="V321" s="82" t="s">
        <v>1056</v>
      </c>
      <c r="W321" s="81">
        <v>43479.84978009259</v>
      </c>
      <c r="X321" s="82" t="s">
        <v>1398</v>
      </c>
      <c r="Y321" s="79"/>
      <c r="Z321" s="79"/>
      <c r="AA321" s="85" t="s">
        <v>1785</v>
      </c>
      <c r="AB321" s="79"/>
      <c r="AC321" s="79" t="b">
        <v>0</v>
      </c>
      <c r="AD321" s="79">
        <v>0</v>
      </c>
      <c r="AE321" s="85" t="s">
        <v>1953</v>
      </c>
      <c r="AF321" s="79" t="b">
        <v>0</v>
      </c>
      <c r="AG321" s="79" t="s">
        <v>1995</v>
      </c>
      <c r="AH321" s="79"/>
      <c r="AI321" s="85" t="s">
        <v>1953</v>
      </c>
      <c r="AJ321" s="79" t="b">
        <v>0</v>
      </c>
      <c r="AK321" s="79">
        <v>9</v>
      </c>
      <c r="AL321" s="85" t="s">
        <v>1923</v>
      </c>
      <c r="AM321" s="79" t="s">
        <v>2007</v>
      </c>
      <c r="AN321" s="79" t="b">
        <v>0</v>
      </c>
      <c r="AO321" s="85" t="s">
        <v>1923</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2</v>
      </c>
      <c r="BD321" s="48">
        <v>1</v>
      </c>
      <c r="BE321" s="49">
        <v>5</v>
      </c>
      <c r="BF321" s="48">
        <v>0</v>
      </c>
      <c r="BG321" s="49">
        <v>0</v>
      </c>
      <c r="BH321" s="48">
        <v>0</v>
      </c>
      <c r="BI321" s="49">
        <v>0</v>
      </c>
      <c r="BJ321" s="48">
        <v>19</v>
      </c>
      <c r="BK321" s="49">
        <v>95</v>
      </c>
      <c r="BL321" s="48">
        <v>20</v>
      </c>
    </row>
    <row r="322" spans="1:64" ht="15">
      <c r="A322" s="64" t="s">
        <v>447</v>
      </c>
      <c r="B322" s="64" t="s">
        <v>457</v>
      </c>
      <c r="C322" s="65" t="s">
        <v>5496</v>
      </c>
      <c r="D322" s="66">
        <v>3</v>
      </c>
      <c r="E322" s="67" t="s">
        <v>136</v>
      </c>
      <c r="F322" s="68">
        <v>35</v>
      </c>
      <c r="G322" s="65"/>
      <c r="H322" s="69"/>
      <c r="I322" s="70"/>
      <c r="J322" s="70"/>
      <c r="K322" s="34" t="s">
        <v>65</v>
      </c>
      <c r="L322" s="77">
        <v>322</v>
      </c>
      <c r="M322" s="77"/>
      <c r="N322" s="72"/>
      <c r="O322" s="79" t="s">
        <v>600</v>
      </c>
      <c r="P322" s="81">
        <v>43470.59118055556</v>
      </c>
      <c r="Q322" s="79" t="s">
        <v>624</v>
      </c>
      <c r="R322" s="82" t="s">
        <v>727</v>
      </c>
      <c r="S322" s="79" t="s">
        <v>764</v>
      </c>
      <c r="T322" s="79"/>
      <c r="U322" s="79"/>
      <c r="V322" s="82" t="s">
        <v>1057</v>
      </c>
      <c r="W322" s="81">
        <v>43470.59118055556</v>
      </c>
      <c r="X322" s="82" t="s">
        <v>1399</v>
      </c>
      <c r="Y322" s="79"/>
      <c r="Z322" s="79"/>
      <c r="AA322" s="85" t="s">
        <v>1786</v>
      </c>
      <c r="AB322" s="79"/>
      <c r="AC322" s="79" t="b">
        <v>0</v>
      </c>
      <c r="AD322" s="79">
        <v>0</v>
      </c>
      <c r="AE322" s="85" t="s">
        <v>1953</v>
      </c>
      <c r="AF322" s="79" t="b">
        <v>0</v>
      </c>
      <c r="AG322" s="79" t="s">
        <v>1995</v>
      </c>
      <c r="AH322" s="79"/>
      <c r="AI322" s="85" t="s">
        <v>1953</v>
      </c>
      <c r="AJ322" s="79" t="b">
        <v>0</v>
      </c>
      <c r="AK322" s="79">
        <v>20</v>
      </c>
      <c r="AL322" s="85" t="s">
        <v>1801</v>
      </c>
      <c r="AM322" s="79" t="s">
        <v>2012</v>
      </c>
      <c r="AN322" s="79" t="b">
        <v>0</v>
      </c>
      <c r="AO322" s="85" t="s">
        <v>1801</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2</v>
      </c>
      <c r="BC322" s="78" t="str">
        <f>REPLACE(INDEX(GroupVertices[Group],MATCH(Edges[[#This Row],[Vertex 2]],GroupVertices[Vertex],0)),1,1,"")</f>
        <v>2</v>
      </c>
      <c r="BD322" s="48">
        <v>0</v>
      </c>
      <c r="BE322" s="49">
        <v>0</v>
      </c>
      <c r="BF322" s="48">
        <v>0</v>
      </c>
      <c r="BG322" s="49">
        <v>0</v>
      </c>
      <c r="BH322" s="48">
        <v>0</v>
      </c>
      <c r="BI322" s="49">
        <v>0</v>
      </c>
      <c r="BJ322" s="48">
        <v>17</v>
      </c>
      <c r="BK322" s="49">
        <v>100</v>
      </c>
      <c r="BL322" s="48">
        <v>17</v>
      </c>
    </row>
    <row r="323" spans="1:64" ht="15">
      <c r="A323" s="64" t="s">
        <v>447</v>
      </c>
      <c r="B323" s="64" t="s">
        <v>457</v>
      </c>
      <c r="C323" s="65" t="s">
        <v>5496</v>
      </c>
      <c r="D323" s="66">
        <v>3</v>
      </c>
      <c r="E323" s="67" t="s">
        <v>136</v>
      </c>
      <c r="F323" s="68">
        <v>35</v>
      </c>
      <c r="G323" s="65"/>
      <c r="H323" s="69"/>
      <c r="I323" s="70"/>
      <c r="J323" s="70"/>
      <c r="K323" s="34" t="s">
        <v>65</v>
      </c>
      <c r="L323" s="77">
        <v>323</v>
      </c>
      <c r="M323" s="77"/>
      <c r="N323" s="72"/>
      <c r="O323" s="79" t="s">
        <v>600</v>
      </c>
      <c r="P323" s="81">
        <v>43476.1147337963</v>
      </c>
      <c r="Q323" s="79" t="s">
        <v>649</v>
      </c>
      <c r="R323" s="79"/>
      <c r="S323" s="79"/>
      <c r="T323" s="79"/>
      <c r="U323" s="79"/>
      <c r="V323" s="82" t="s">
        <v>1057</v>
      </c>
      <c r="W323" s="81">
        <v>43476.1147337963</v>
      </c>
      <c r="X323" s="82" t="s">
        <v>1400</v>
      </c>
      <c r="Y323" s="79"/>
      <c r="Z323" s="79"/>
      <c r="AA323" s="85" t="s">
        <v>1787</v>
      </c>
      <c r="AB323" s="79"/>
      <c r="AC323" s="79" t="b">
        <v>0</v>
      </c>
      <c r="AD323" s="79">
        <v>0</v>
      </c>
      <c r="AE323" s="85" t="s">
        <v>1953</v>
      </c>
      <c r="AF323" s="79" t="b">
        <v>0</v>
      </c>
      <c r="AG323" s="79" t="s">
        <v>1995</v>
      </c>
      <c r="AH323" s="79"/>
      <c r="AI323" s="85" t="s">
        <v>1953</v>
      </c>
      <c r="AJ323" s="79" t="b">
        <v>0</v>
      </c>
      <c r="AK323" s="79">
        <v>6</v>
      </c>
      <c r="AL323" s="85" t="s">
        <v>1923</v>
      </c>
      <c r="AM323" s="79" t="s">
        <v>2012</v>
      </c>
      <c r="AN323" s="79" t="b">
        <v>0</v>
      </c>
      <c r="AO323" s="85" t="s">
        <v>1923</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2</v>
      </c>
      <c r="BC323" s="78" t="str">
        <f>REPLACE(INDEX(GroupVertices[Group],MATCH(Edges[[#This Row],[Vertex 2]],GroupVertices[Vertex],0)),1,1,"")</f>
        <v>2</v>
      </c>
      <c r="BD323" s="48">
        <v>1</v>
      </c>
      <c r="BE323" s="49">
        <v>5</v>
      </c>
      <c r="BF323" s="48">
        <v>0</v>
      </c>
      <c r="BG323" s="49">
        <v>0</v>
      </c>
      <c r="BH323" s="48">
        <v>0</v>
      </c>
      <c r="BI323" s="49">
        <v>0</v>
      </c>
      <c r="BJ323" s="48">
        <v>19</v>
      </c>
      <c r="BK323" s="49">
        <v>95</v>
      </c>
      <c r="BL323" s="48">
        <v>20</v>
      </c>
    </row>
    <row r="324" spans="1:64" ht="15">
      <c r="A324" s="64" t="s">
        <v>447</v>
      </c>
      <c r="B324" s="64" t="s">
        <v>539</v>
      </c>
      <c r="C324" s="65" t="s">
        <v>5495</v>
      </c>
      <c r="D324" s="66">
        <v>3</v>
      </c>
      <c r="E324" s="67" t="s">
        <v>132</v>
      </c>
      <c r="F324" s="68">
        <v>35</v>
      </c>
      <c r="G324" s="65"/>
      <c r="H324" s="69"/>
      <c r="I324" s="70"/>
      <c r="J324" s="70"/>
      <c r="K324" s="34" t="s">
        <v>65</v>
      </c>
      <c r="L324" s="77">
        <v>324</v>
      </c>
      <c r="M324" s="77"/>
      <c r="N324" s="72"/>
      <c r="O324" s="79" t="s">
        <v>600</v>
      </c>
      <c r="P324" s="81">
        <v>43479.855578703704</v>
      </c>
      <c r="Q324" s="79" t="s">
        <v>654</v>
      </c>
      <c r="R324" s="79"/>
      <c r="S324" s="79"/>
      <c r="T324" s="79" t="s">
        <v>457</v>
      </c>
      <c r="U324" s="79"/>
      <c r="V324" s="82" t="s">
        <v>1057</v>
      </c>
      <c r="W324" s="81">
        <v>43479.855578703704</v>
      </c>
      <c r="X324" s="82" t="s">
        <v>1401</v>
      </c>
      <c r="Y324" s="79"/>
      <c r="Z324" s="79"/>
      <c r="AA324" s="85" t="s">
        <v>1788</v>
      </c>
      <c r="AB324" s="79"/>
      <c r="AC324" s="79" t="b">
        <v>0</v>
      </c>
      <c r="AD324" s="79">
        <v>0</v>
      </c>
      <c r="AE324" s="85" t="s">
        <v>1953</v>
      </c>
      <c r="AF324" s="79" t="b">
        <v>0</v>
      </c>
      <c r="AG324" s="79" t="s">
        <v>1995</v>
      </c>
      <c r="AH324" s="79"/>
      <c r="AI324" s="85" t="s">
        <v>1953</v>
      </c>
      <c r="AJ324" s="79" t="b">
        <v>0</v>
      </c>
      <c r="AK324" s="79">
        <v>13</v>
      </c>
      <c r="AL324" s="85" t="s">
        <v>1915</v>
      </c>
      <c r="AM324" s="79" t="s">
        <v>2010</v>
      </c>
      <c r="AN324" s="79" t="b">
        <v>0</v>
      </c>
      <c r="AO324" s="85" t="s">
        <v>1915</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v>0</v>
      </c>
      <c r="BE324" s="49">
        <v>0</v>
      </c>
      <c r="BF324" s="48">
        <v>0</v>
      </c>
      <c r="BG324" s="49">
        <v>0</v>
      </c>
      <c r="BH324" s="48">
        <v>0</v>
      </c>
      <c r="BI324" s="49">
        <v>0</v>
      </c>
      <c r="BJ324" s="48">
        <v>23</v>
      </c>
      <c r="BK324" s="49">
        <v>100</v>
      </c>
      <c r="BL324" s="48">
        <v>23</v>
      </c>
    </row>
    <row r="325" spans="1:64" ht="15">
      <c r="A325" s="64" t="s">
        <v>448</v>
      </c>
      <c r="B325" s="64" t="s">
        <v>539</v>
      </c>
      <c r="C325" s="65" t="s">
        <v>5495</v>
      </c>
      <c r="D325" s="66">
        <v>3</v>
      </c>
      <c r="E325" s="67" t="s">
        <v>132</v>
      </c>
      <c r="F325" s="68">
        <v>35</v>
      </c>
      <c r="G325" s="65"/>
      <c r="H325" s="69"/>
      <c r="I325" s="70"/>
      <c r="J325" s="70"/>
      <c r="K325" s="34" t="s">
        <v>65</v>
      </c>
      <c r="L325" s="77">
        <v>325</v>
      </c>
      <c r="M325" s="77"/>
      <c r="N325" s="72"/>
      <c r="O325" s="79" t="s">
        <v>600</v>
      </c>
      <c r="P325" s="81">
        <v>43479.85770833334</v>
      </c>
      <c r="Q325" s="79" t="s">
        <v>654</v>
      </c>
      <c r="R325" s="79"/>
      <c r="S325" s="79"/>
      <c r="T325" s="79" t="s">
        <v>457</v>
      </c>
      <c r="U325" s="79"/>
      <c r="V325" s="82" t="s">
        <v>1058</v>
      </c>
      <c r="W325" s="81">
        <v>43479.85770833334</v>
      </c>
      <c r="X325" s="82" t="s">
        <v>1402</v>
      </c>
      <c r="Y325" s="79"/>
      <c r="Z325" s="79"/>
      <c r="AA325" s="85" t="s">
        <v>1789</v>
      </c>
      <c r="AB325" s="79"/>
      <c r="AC325" s="79" t="b">
        <v>0</v>
      </c>
      <c r="AD325" s="79">
        <v>0</v>
      </c>
      <c r="AE325" s="85" t="s">
        <v>1953</v>
      </c>
      <c r="AF325" s="79" t="b">
        <v>0</v>
      </c>
      <c r="AG325" s="79" t="s">
        <v>1995</v>
      </c>
      <c r="AH325" s="79"/>
      <c r="AI325" s="85" t="s">
        <v>1953</v>
      </c>
      <c r="AJ325" s="79" t="b">
        <v>0</v>
      </c>
      <c r="AK325" s="79">
        <v>13</v>
      </c>
      <c r="AL325" s="85" t="s">
        <v>1915</v>
      </c>
      <c r="AM325" s="79" t="s">
        <v>2007</v>
      </c>
      <c r="AN325" s="79" t="b">
        <v>0</v>
      </c>
      <c r="AO325" s="85" t="s">
        <v>1915</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v>0</v>
      </c>
      <c r="BE325" s="49">
        <v>0</v>
      </c>
      <c r="BF325" s="48">
        <v>0</v>
      </c>
      <c r="BG325" s="49">
        <v>0</v>
      </c>
      <c r="BH325" s="48">
        <v>0</v>
      </c>
      <c r="BI325" s="49">
        <v>0</v>
      </c>
      <c r="BJ325" s="48">
        <v>23</v>
      </c>
      <c r="BK325" s="49">
        <v>100</v>
      </c>
      <c r="BL325" s="48">
        <v>23</v>
      </c>
    </row>
    <row r="326" spans="1:64" ht="15">
      <c r="A326" s="64" t="s">
        <v>449</v>
      </c>
      <c r="B326" s="64" t="s">
        <v>539</v>
      </c>
      <c r="C326" s="65" t="s">
        <v>5495</v>
      </c>
      <c r="D326" s="66">
        <v>3</v>
      </c>
      <c r="E326" s="67" t="s">
        <v>132</v>
      </c>
      <c r="F326" s="68">
        <v>35</v>
      </c>
      <c r="G326" s="65"/>
      <c r="H326" s="69"/>
      <c r="I326" s="70"/>
      <c r="J326" s="70"/>
      <c r="K326" s="34" t="s">
        <v>65</v>
      </c>
      <c r="L326" s="77">
        <v>326</v>
      </c>
      <c r="M326" s="77"/>
      <c r="N326" s="72"/>
      <c r="O326" s="79" t="s">
        <v>600</v>
      </c>
      <c r="P326" s="81">
        <v>43479.88087962963</v>
      </c>
      <c r="Q326" s="79" t="s">
        <v>654</v>
      </c>
      <c r="R326" s="79"/>
      <c r="S326" s="79"/>
      <c r="T326" s="79" t="s">
        <v>457</v>
      </c>
      <c r="U326" s="79"/>
      <c r="V326" s="82" t="s">
        <v>1059</v>
      </c>
      <c r="W326" s="81">
        <v>43479.88087962963</v>
      </c>
      <c r="X326" s="82" t="s">
        <v>1403</v>
      </c>
      <c r="Y326" s="79"/>
      <c r="Z326" s="79"/>
      <c r="AA326" s="85" t="s">
        <v>1790</v>
      </c>
      <c r="AB326" s="79"/>
      <c r="AC326" s="79" t="b">
        <v>0</v>
      </c>
      <c r="AD326" s="79">
        <v>0</v>
      </c>
      <c r="AE326" s="85" t="s">
        <v>1953</v>
      </c>
      <c r="AF326" s="79" t="b">
        <v>0</v>
      </c>
      <c r="AG326" s="79" t="s">
        <v>1995</v>
      </c>
      <c r="AH326" s="79"/>
      <c r="AI326" s="85" t="s">
        <v>1953</v>
      </c>
      <c r="AJ326" s="79" t="b">
        <v>0</v>
      </c>
      <c r="AK326" s="79">
        <v>13</v>
      </c>
      <c r="AL326" s="85" t="s">
        <v>1915</v>
      </c>
      <c r="AM326" s="79" t="s">
        <v>2010</v>
      </c>
      <c r="AN326" s="79" t="b">
        <v>0</v>
      </c>
      <c r="AO326" s="85" t="s">
        <v>1915</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2</v>
      </c>
      <c r="BD326" s="48">
        <v>0</v>
      </c>
      <c r="BE326" s="49">
        <v>0</v>
      </c>
      <c r="BF326" s="48">
        <v>0</v>
      </c>
      <c r="BG326" s="49">
        <v>0</v>
      </c>
      <c r="BH326" s="48">
        <v>0</v>
      </c>
      <c r="BI326" s="49">
        <v>0</v>
      </c>
      <c r="BJ326" s="48">
        <v>23</v>
      </c>
      <c r="BK326" s="49">
        <v>100</v>
      </c>
      <c r="BL326" s="48">
        <v>23</v>
      </c>
    </row>
    <row r="327" spans="1:64" ht="15">
      <c r="A327" s="64" t="s">
        <v>450</v>
      </c>
      <c r="B327" s="64" t="s">
        <v>575</v>
      </c>
      <c r="C327" s="65" t="s">
        <v>5495</v>
      </c>
      <c r="D327" s="66">
        <v>3</v>
      </c>
      <c r="E327" s="67" t="s">
        <v>132</v>
      </c>
      <c r="F327" s="68">
        <v>35</v>
      </c>
      <c r="G327" s="65"/>
      <c r="H327" s="69"/>
      <c r="I327" s="70"/>
      <c r="J327" s="70"/>
      <c r="K327" s="34" t="s">
        <v>65</v>
      </c>
      <c r="L327" s="77">
        <v>327</v>
      </c>
      <c r="M327" s="77"/>
      <c r="N327" s="72"/>
      <c r="O327" s="79" t="s">
        <v>600</v>
      </c>
      <c r="P327" s="81">
        <v>43439.631898148145</v>
      </c>
      <c r="Q327" s="79" t="s">
        <v>656</v>
      </c>
      <c r="R327" s="82" t="s">
        <v>739</v>
      </c>
      <c r="S327" s="79" t="s">
        <v>774</v>
      </c>
      <c r="T327" s="79"/>
      <c r="U327" s="82" t="s">
        <v>816</v>
      </c>
      <c r="V327" s="82" t="s">
        <v>816</v>
      </c>
      <c r="W327" s="81">
        <v>43439.631898148145</v>
      </c>
      <c r="X327" s="82" t="s">
        <v>1404</v>
      </c>
      <c r="Y327" s="79"/>
      <c r="Z327" s="79"/>
      <c r="AA327" s="85" t="s">
        <v>1791</v>
      </c>
      <c r="AB327" s="79"/>
      <c r="AC327" s="79" t="b">
        <v>0</v>
      </c>
      <c r="AD327" s="79">
        <v>8</v>
      </c>
      <c r="AE327" s="85" t="s">
        <v>1953</v>
      </c>
      <c r="AF327" s="79" t="b">
        <v>0</v>
      </c>
      <c r="AG327" s="79" t="s">
        <v>1995</v>
      </c>
      <c r="AH327" s="79"/>
      <c r="AI327" s="85" t="s">
        <v>1953</v>
      </c>
      <c r="AJ327" s="79" t="b">
        <v>0</v>
      </c>
      <c r="AK327" s="79">
        <v>0</v>
      </c>
      <c r="AL327" s="85" t="s">
        <v>1953</v>
      </c>
      <c r="AM327" s="79" t="s">
        <v>2007</v>
      </c>
      <c r="AN327" s="79" t="b">
        <v>0</v>
      </c>
      <c r="AO327" s="85" t="s">
        <v>1791</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2</v>
      </c>
      <c r="BD327" s="48">
        <v>1</v>
      </c>
      <c r="BE327" s="49">
        <v>6.666666666666667</v>
      </c>
      <c r="BF327" s="48">
        <v>0</v>
      </c>
      <c r="BG327" s="49">
        <v>0</v>
      </c>
      <c r="BH327" s="48">
        <v>0</v>
      </c>
      <c r="BI327" s="49">
        <v>0</v>
      </c>
      <c r="BJ327" s="48">
        <v>14</v>
      </c>
      <c r="BK327" s="49">
        <v>93.33333333333333</v>
      </c>
      <c r="BL327" s="48">
        <v>15</v>
      </c>
    </row>
    <row r="328" spans="1:64" ht="15">
      <c r="A328" s="64" t="s">
        <v>450</v>
      </c>
      <c r="B328" s="64" t="s">
        <v>539</v>
      </c>
      <c r="C328" s="65" t="s">
        <v>5495</v>
      </c>
      <c r="D328" s="66">
        <v>3</v>
      </c>
      <c r="E328" s="67" t="s">
        <v>132</v>
      </c>
      <c r="F328" s="68">
        <v>35</v>
      </c>
      <c r="G328" s="65"/>
      <c r="H328" s="69"/>
      <c r="I328" s="70"/>
      <c r="J328" s="70"/>
      <c r="K328" s="34" t="s">
        <v>65</v>
      </c>
      <c r="L328" s="77">
        <v>328</v>
      </c>
      <c r="M328" s="77"/>
      <c r="N328" s="72"/>
      <c r="O328" s="79" t="s">
        <v>600</v>
      </c>
      <c r="P328" s="81">
        <v>43479.97513888889</v>
      </c>
      <c r="Q328" s="79" t="s">
        <v>654</v>
      </c>
      <c r="R328" s="79"/>
      <c r="S328" s="79"/>
      <c r="T328" s="79" t="s">
        <v>457</v>
      </c>
      <c r="U328" s="79"/>
      <c r="V328" s="82" t="s">
        <v>1060</v>
      </c>
      <c r="W328" s="81">
        <v>43479.97513888889</v>
      </c>
      <c r="X328" s="82" t="s">
        <v>1405</v>
      </c>
      <c r="Y328" s="79"/>
      <c r="Z328" s="79"/>
      <c r="AA328" s="85" t="s">
        <v>1792</v>
      </c>
      <c r="AB328" s="79"/>
      <c r="AC328" s="79" t="b">
        <v>0</v>
      </c>
      <c r="AD328" s="79">
        <v>0</v>
      </c>
      <c r="AE328" s="85" t="s">
        <v>1953</v>
      </c>
      <c r="AF328" s="79" t="b">
        <v>0</v>
      </c>
      <c r="AG328" s="79" t="s">
        <v>1995</v>
      </c>
      <c r="AH328" s="79"/>
      <c r="AI328" s="85" t="s">
        <v>1953</v>
      </c>
      <c r="AJ328" s="79" t="b">
        <v>0</v>
      </c>
      <c r="AK328" s="79">
        <v>13</v>
      </c>
      <c r="AL328" s="85" t="s">
        <v>1915</v>
      </c>
      <c r="AM328" s="79" t="s">
        <v>2008</v>
      </c>
      <c r="AN328" s="79" t="b">
        <v>0</v>
      </c>
      <c r="AO328" s="85" t="s">
        <v>1915</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23</v>
      </c>
      <c r="BK328" s="49">
        <v>100</v>
      </c>
      <c r="BL328" s="48">
        <v>23</v>
      </c>
    </row>
    <row r="329" spans="1:64" ht="15">
      <c r="A329" s="64" t="s">
        <v>451</v>
      </c>
      <c r="B329" s="64" t="s">
        <v>539</v>
      </c>
      <c r="C329" s="65" t="s">
        <v>5495</v>
      </c>
      <c r="D329" s="66">
        <v>3</v>
      </c>
      <c r="E329" s="67" t="s">
        <v>132</v>
      </c>
      <c r="F329" s="68">
        <v>35</v>
      </c>
      <c r="G329" s="65"/>
      <c r="H329" s="69"/>
      <c r="I329" s="70"/>
      <c r="J329" s="70"/>
      <c r="K329" s="34" t="s">
        <v>65</v>
      </c>
      <c r="L329" s="77">
        <v>329</v>
      </c>
      <c r="M329" s="77"/>
      <c r="N329" s="72"/>
      <c r="O329" s="79" t="s">
        <v>600</v>
      </c>
      <c r="P329" s="81">
        <v>43479.97907407407</v>
      </c>
      <c r="Q329" s="79" t="s">
        <v>654</v>
      </c>
      <c r="R329" s="79"/>
      <c r="S329" s="79"/>
      <c r="T329" s="79" t="s">
        <v>457</v>
      </c>
      <c r="U329" s="79"/>
      <c r="V329" s="82" t="s">
        <v>1061</v>
      </c>
      <c r="W329" s="81">
        <v>43479.97907407407</v>
      </c>
      <c r="X329" s="82" t="s">
        <v>1406</v>
      </c>
      <c r="Y329" s="79"/>
      <c r="Z329" s="79"/>
      <c r="AA329" s="85" t="s">
        <v>1793</v>
      </c>
      <c r="AB329" s="79"/>
      <c r="AC329" s="79" t="b">
        <v>0</v>
      </c>
      <c r="AD329" s="79">
        <v>0</v>
      </c>
      <c r="AE329" s="85" t="s">
        <v>1953</v>
      </c>
      <c r="AF329" s="79" t="b">
        <v>0</v>
      </c>
      <c r="AG329" s="79" t="s">
        <v>1995</v>
      </c>
      <c r="AH329" s="79"/>
      <c r="AI329" s="85" t="s">
        <v>1953</v>
      </c>
      <c r="AJ329" s="79" t="b">
        <v>0</v>
      </c>
      <c r="AK329" s="79">
        <v>13</v>
      </c>
      <c r="AL329" s="85" t="s">
        <v>1915</v>
      </c>
      <c r="AM329" s="79" t="s">
        <v>2010</v>
      </c>
      <c r="AN329" s="79" t="b">
        <v>0</v>
      </c>
      <c r="AO329" s="85" t="s">
        <v>1915</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v>0</v>
      </c>
      <c r="BE329" s="49">
        <v>0</v>
      </c>
      <c r="BF329" s="48">
        <v>0</v>
      </c>
      <c r="BG329" s="49">
        <v>0</v>
      </c>
      <c r="BH329" s="48">
        <v>0</v>
      </c>
      <c r="BI329" s="49">
        <v>0</v>
      </c>
      <c r="BJ329" s="48">
        <v>23</v>
      </c>
      <c r="BK329" s="49">
        <v>100</v>
      </c>
      <c r="BL329" s="48">
        <v>23</v>
      </c>
    </row>
    <row r="330" spans="1:64" ht="15">
      <c r="A330" s="64" t="s">
        <v>452</v>
      </c>
      <c r="B330" s="64" t="s">
        <v>539</v>
      </c>
      <c r="C330" s="65" t="s">
        <v>5495</v>
      </c>
      <c r="D330" s="66">
        <v>3</v>
      </c>
      <c r="E330" s="67" t="s">
        <v>132</v>
      </c>
      <c r="F330" s="68">
        <v>35</v>
      </c>
      <c r="G330" s="65"/>
      <c r="H330" s="69"/>
      <c r="I330" s="70"/>
      <c r="J330" s="70"/>
      <c r="K330" s="34" t="s">
        <v>65</v>
      </c>
      <c r="L330" s="77">
        <v>330</v>
      </c>
      <c r="M330" s="77"/>
      <c r="N330" s="72"/>
      <c r="O330" s="79" t="s">
        <v>600</v>
      </c>
      <c r="P330" s="81">
        <v>43480.09711805556</v>
      </c>
      <c r="Q330" s="79" t="s">
        <v>654</v>
      </c>
      <c r="R330" s="79"/>
      <c r="S330" s="79"/>
      <c r="T330" s="79" t="s">
        <v>457</v>
      </c>
      <c r="U330" s="79"/>
      <c r="V330" s="82" t="s">
        <v>1062</v>
      </c>
      <c r="W330" s="81">
        <v>43480.09711805556</v>
      </c>
      <c r="X330" s="82" t="s">
        <v>1407</v>
      </c>
      <c r="Y330" s="79"/>
      <c r="Z330" s="79"/>
      <c r="AA330" s="85" t="s">
        <v>1794</v>
      </c>
      <c r="AB330" s="79"/>
      <c r="AC330" s="79" t="b">
        <v>0</v>
      </c>
      <c r="AD330" s="79">
        <v>0</v>
      </c>
      <c r="AE330" s="85" t="s">
        <v>1953</v>
      </c>
      <c r="AF330" s="79" t="b">
        <v>0</v>
      </c>
      <c r="AG330" s="79" t="s">
        <v>1995</v>
      </c>
      <c r="AH330" s="79"/>
      <c r="AI330" s="85" t="s">
        <v>1953</v>
      </c>
      <c r="AJ330" s="79" t="b">
        <v>0</v>
      </c>
      <c r="AK330" s="79">
        <v>18</v>
      </c>
      <c r="AL330" s="85" t="s">
        <v>1915</v>
      </c>
      <c r="AM330" s="79" t="s">
        <v>2015</v>
      </c>
      <c r="AN330" s="79" t="b">
        <v>0</v>
      </c>
      <c r="AO330" s="85" t="s">
        <v>1915</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2</v>
      </c>
      <c r="BD330" s="48">
        <v>0</v>
      </c>
      <c r="BE330" s="49">
        <v>0</v>
      </c>
      <c r="BF330" s="48">
        <v>0</v>
      </c>
      <c r="BG330" s="49">
        <v>0</v>
      </c>
      <c r="BH330" s="48">
        <v>0</v>
      </c>
      <c r="BI330" s="49">
        <v>0</v>
      </c>
      <c r="BJ330" s="48">
        <v>23</v>
      </c>
      <c r="BK330" s="49">
        <v>100</v>
      </c>
      <c r="BL330" s="48">
        <v>23</v>
      </c>
    </row>
    <row r="331" spans="1:64" ht="15">
      <c r="A331" s="64" t="s">
        <v>453</v>
      </c>
      <c r="B331" s="64" t="s">
        <v>539</v>
      </c>
      <c r="C331" s="65" t="s">
        <v>5495</v>
      </c>
      <c r="D331" s="66">
        <v>3</v>
      </c>
      <c r="E331" s="67" t="s">
        <v>132</v>
      </c>
      <c r="F331" s="68">
        <v>35</v>
      </c>
      <c r="G331" s="65"/>
      <c r="H331" s="69"/>
      <c r="I331" s="70"/>
      <c r="J331" s="70"/>
      <c r="K331" s="34" t="s">
        <v>65</v>
      </c>
      <c r="L331" s="77">
        <v>331</v>
      </c>
      <c r="M331" s="77"/>
      <c r="N331" s="72"/>
      <c r="O331" s="79" t="s">
        <v>600</v>
      </c>
      <c r="P331" s="81">
        <v>43480.18171296296</v>
      </c>
      <c r="Q331" s="79" t="s">
        <v>654</v>
      </c>
      <c r="R331" s="79"/>
      <c r="S331" s="79"/>
      <c r="T331" s="79" t="s">
        <v>457</v>
      </c>
      <c r="U331" s="79"/>
      <c r="V331" s="82" t="s">
        <v>1063</v>
      </c>
      <c r="W331" s="81">
        <v>43480.18171296296</v>
      </c>
      <c r="X331" s="82" t="s">
        <v>1408</v>
      </c>
      <c r="Y331" s="79"/>
      <c r="Z331" s="79"/>
      <c r="AA331" s="85" t="s">
        <v>1795</v>
      </c>
      <c r="AB331" s="79"/>
      <c r="AC331" s="79" t="b">
        <v>0</v>
      </c>
      <c r="AD331" s="79">
        <v>0</v>
      </c>
      <c r="AE331" s="85" t="s">
        <v>1953</v>
      </c>
      <c r="AF331" s="79" t="b">
        <v>0</v>
      </c>
      <c r="AG331" s="79" t="s">
        <v>1995</v>
      </c>
      <c r="AH331" s="79"/>
      <c r="AI331" s="85" t="s">
        <v>1953</v>
      </c>
      <c r="AJ331" s="79" t="b">
        <v>0</v>
      </c>
      <c r="AK331" s="79">
        <v>18</v>
      </c>
      <c r="AL331" s="85" t="s">
        <v>1915</v>
      </c>
      <c r="AM331" s="79" t="s">
        <v>2008</v>
      </c>
      <c r="AN331" s="79" t="b">
        <v>0</v>
      </c>
      <c r="AO331" s="85" t="s">
        <v>1915</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23</v>
      </c>
      <c r="BK331" s="49">
        <v>100</v>
      </c>
      <c r="BL331" s="48">
        <v>23</v>
      </c>
    </row>
    <row r="332" spans="1:64" ht="15">
      <c r="A332" s="64" t="s">
        <v>454</v>
      </c>
      <c r="B332" s="64" t="s">
        <v>457</v>
      </c>
      <c r="C332" s="65" t="s">
        <v>5496</v>
      </c>
      <c r="D332" s="66">
        <v>3</v>
      </c>
      <c r="E332" s="67" t="s">
        <v>136</v>
      </c>
      <c r="F332" s="68">
        <v>35</v>
      </c>
      <c r="G332" s="65"/>
      <c r="H332" s="69"/>
      <c r="I332" s="70"/>
      <c r="J332" s="70"/>
      <c r="K332" s="34" t="s">
        <v>65</v>
      </c>
      <c r="L332" s="77">
        <v>332</v>
      </c>
      <c r="M332" s="77"/>
      <c r="N332" s="72"/>
      <c r="O332" s="79" t="s">
        <v>600</v>
      </c>
      <c r="P332" s="81">
        <v>43470.69357638889</v>
      </c>
      <c r="Q332" s="79" t="s">
        <v>624</v>
      </c>
      <c r="R332" s="82" t="s">
        <v>727</v>
      </c>
      <c r="S332" s="79" t="s">
        <v>764</v>
      </c>
      <c r="T332" s="79"/>
      <c r="U332" s="79"/>
      <c r="V332" s="82" t="s">
        <v>1064</v>
      </c>
      <c r="W332" s="81">
        <v>43470.69357638889</v>
      </c>
      <c r="X332" s="82" t="s">
        <v>1409</v>
      </c>
      <c r="Y332" s="79"/>
      <c r="Z332" s="79"/>
      <c r="AA332" s="85" t="s">
        <v>1796</v>
      </c>
      <c r="AB332" s="79"/>
      <c r="AC332" s="79" t="b">
        <v>0</v>
      </c>
      <c r="AD332" s="79">
        <v>0</v>
      </c>
      <c r="AE332" s="85" t="s">
        <v>1953</v>
      </c>
      <c r="AF332" s="79" t="b">
        <v>0</v>
      </c>
      <c r="AG332" s="79" t="s">
        <v>1995</v>
      </c>
      <c r="AH332" s="79"/>
      <c r="AI332" s="85" t="s">
        <v>1953</v>
      </c>
      <c r="AJ332" s="79" t="b">
        <v>0</v>
      </c>
      <c r="AK332" s="79">
        <v>20</v>
      </c>
      <c r="AL332" s="85" t="s">
        <v>1801</v>
      </c>
      <c r="AM332" s="79" t="s">
        <v>2010</v>
      </c>
      <c r="AN332" s="79" t="b">
        <v>0</v>
      </c>
      <c r="AO332" s="85" t="s">
        <v>1801</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2</v>
      </c>
      <c r="BC332" s="78" t="str">
        <f>REPLACE(INDEX(GroupVertices[Group],MATCH(Edges[[#This Row],[Vertex 2]],GroupVertices[Vertex],0)),1,1,"")</f>
        <v>2</v>
      </c>
      <c r="BD332" s="48">
        <v>0</v>
      </c>
      <c r="BE332" s="49">
        <v>0</v>
      </c>
      <c r="BF332" s="48">
        <v>0</v>
      </c>
      <c r="BG332" s="49">
        <v>0</v>
      </c>
      <c r="BH332" s="48">
        <v>0</v>
      </c>
      <c r="BI332" s="49">
        <v>0</v>
      </c>
      <c r="BJ332" s="48">
        <v>17</v>
      </c>
      <c r="BK332" s="49">
        <v>100</v>
      </c>
      <c r="BL332" s="48">
        <v>17</v>
      </c>
    </row>
    <row r="333" spans="1:64" ht="15">
      <c r="A333" s="64" t="s">
        <v>454</v>
      </c>
      <c r="B333" s="64" t="s">
        <v>457</v>
      </c>
      <c r="C333" s="65" t="s">
        <v>5496</v>
      </c>
      <c r="D333" s="66">
        <v>3</v>
      </c>
      <c r="E333" s="67" t="s">
        <v>136</v>
      </c>
      <c r="F333" s="68">
        <v>35</v>
      </c>
      <c r="G333" s="65"/>
      <c r="H333" s="69"/>
      <c r="I333" s="70"/>
      <c r="J333" s="70"/>
      <c r="K333" s="34" t="s">
        <v>65</v>
      </c>
      <c r="L333" s="77">
        <v>333</v>
      </c>
      <c r="M333" s="77"/>
      <c r="N333" s="72"/>
      <c r="O333" s="79" t="s">
        <v>600</v>
      </c>
      <c r="P333" s="81">
        <v>43476.00234953704</v>
      </c>
      <c r="Q333" s="79" t="s">
        <v>649</v>
      </c>
      <c r="R333" s="79"/>
      <c r="S333" s="79"/>
      <c r="T333" s="79"/>
      <c r="U333" s="79"/>
      <c r="V333" s="82" t="s">
        <v>1064</v>
      </c>
      <c r="W333" s="81">
        <v>43476.00234953704</v>
      </c>
      <c r="X333" s="82" t="s">
        <v>1410</v>
      </c>
      <c r="Y333" s="79"/>
      <c r="Z333" s="79"/>
      <c r="AA333" s="85" t="s">
        <v>1797</v>
      </c>
      <c r="AB333" s="79"/>
      <c r="AC333" s="79" t="b">
        <v>0</v>
      </c>
      <c r="AD333" s="79">
        <v>0</v>
      </c>
      <c r="AE333" s="85" t="s">
        <v>1953</v>
      </c>
      <c r="AF333" s="79" t="b">
        <v>0</v>
      </c>
      <c r="AG333" s="79" t="s">
        <v>1995</v>
      </c>
      <c r="AH333" s="79"/>
      <c r="AI333" s="85" t="s">
        <v>1953</v>
      </c>
      <c r="AJ333" s="79" t="b">
        <v>0</v>
      </c>
      <c r="AK333" s="79">
        <v>3</v>
      </c>
      <c r="AL333" s="85" t="s">
        <v>1923</v>
      </c>
      <c r="AM333" s="79" t="s">
        <v>2010</v>
      </c>
      <c r="AN333" s="79" t="b">
        <v>0</v>
      </c>
      <c r="AO333" s="85" t="s">
        <v>1923</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2</v>
      </c>
      <c r="BC333" s="78" t="str">
        <f>REPLACE(INDEX(GroupVertices[Group],MATCH(Edges[[#This Row],[Vertex 2]],GroupVertices[Vertex],0)),1,1,"")</f>
        <v>2</v>
      </c>
      <c r="BD333" s="48">
        <v>1</v>
      </c>
      <c r="BE333" s="49">
        <v>5</v>
      </c>
      <c r="BF333" s="48">
        <v>0</v>
      </c>
      <c r="BG333" s="49">
        <v>0</v>
      </c>
      <c r="BH333" s="48">
        <v>0</v>
      </c>
      <c r="BI333" s="49">
        <v>0</v>
      </c>
      <c r="BJ333" s="48">
        <v>19</v>
      </c>
      <c r="BK333" s="49">
        <v>95</v>
      </c>
      <c r="BL333" s="48">
        <v>20</v>
      </c>
    </row>
    <row r="334" spans="1:64" ht="15">
      <c r="A334" s="64" t="s">
        <v>454</v>
      </c>
      <c r="B334" s="64" t="s">
        <v>539</v>
      </c>
      <c r="C334" s="65" t="s">
        <v>5495</v>
      </c>
      <c r="D334" s="66">
        <v>3</v>
      </c>
      <c r="E334" s="67" t="s">
        <v>132</v>
      </c>
      <c r="F334" s="68">
        <v>35</v>
      </c>
      <c r="G334" s="65"/>
      <c r="H334" s="69"/>
      <c r="I334" s="70"/>
      <c r="J334" s="70"/>
      <c r="K334" s="34" t="s">
        <v>65</v>
      </c>
      <c r="L334" s="77">
        <v>334</v>
      </c>
      <c r="M334" s="77"/>
      <c r="N334" s="72"/>
      <c r="O334" s="79" t="s">
        <v>600</v>
      </c>
      <c r="P334" s="81">
        <v>43480.42201388889</v>
      </c>
      <c r="Q334" s="79" t="s">
        <v>654</v>
      </c>
      <c r="R334" s="79"/>
      <c r="S334" s="79"/>
      <c r="T334" s="79" t="s">
        <v>457</v>
      </c>
      <c r="U334" s="79"/>
      <c r="V334" s="82" t="s">
        <v>1064</v>
      </c>
      <c r="W334" s="81">
        <v>43480.42201388889</v>
      </c>
      <c r="X334" s="82" t="s">
        <v>1411</v>
      </c>
      <c r="Y334" s="79"/>
      <c r="Z334" s="79"/>
      <c r="AA334" s="85" t="s">
        <v>1798</v>
      </c>
      <c r="AB334" s="79"/>
      <c r="AC334" s="79" t="b">
        <v>0</v>
      </c>
      <c r="AD334" s="79">
        <v>0</v>
      </c>
      <c r="AE334" s="85" t="s">
        <v>1953</v>
      </c>
      <c r="AF334" s="79" t="b">
        <v>0</v>
      </c>
      <c r="AG334" s="79" t="s">
        <v>1995</v>
      </c>
      <c r="AH334" s="79"/>
      <c r="AI334" s="85" t="s">
        <v>1953</v>
      </c>
      <c r="AJ334" s="79" t="b">
        <v>0</v>
      </c>
      <c r="AK334" s="79">
        <v>18</v>
      </c>
      <c r="AL334" s="85" t="s">
        <v>1915</v>
      </c>
      <c r="AM334" s="79" t="s">
        <v>2010</v>
      </c>
      <c r="AN334" s="79" t="b">
        <v>0</v>
      </c>
      <c r="AO334" s="85" t="s">
        <v>1915</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2</v>
      </c>
      <c r="BD334" s="48">
        <v>0</v>
      </c>
      <c r="BE334" s="49">
        <v>0</v>
      </c>
      <c r="BF334" s="48">
        <v>0</v>
      </c>
      <c r="BG334" s="49">
        <v>0</v>
      </c>
      <c r="BH334" s="48">
        <v>0</v>
      </c>
      <c r="BI334" s="49">
        <v>0</v>
      </c>
      <c r="BJ334" s="48">
        <v>23</v>
      </c>
      <c r="BK334" s="49">
        <v>100</v>
      </c>
      <c r="BL334" s="48">
        <v>23</v>
      </c>
    </row>
    <row r="335" spans="1:64" ht="15">
      <c r="A335" s="64" t="s">
        <v>455</v>
      </c>
      <c r="B335" s="64" t="s">
        <v>457</v>
      </c>
      <c r="C335" s="65" t="s">
        <v>5495</v>
      </c>
      <c r="D335" s="66">
        <v>3</v>
      </c>
      <c r="E335" s="67" t="s">
        <v>132</v>
      </c>
      <c r="F335" s="68">
        <v>35</v>
      </c>
      <c r="G335" s="65"/>
      <c r="H335" s="69"/>
      <c r="I335" s="70"/>
      <c r="J335" s="70"/>
      <c r="K335" s="34" t="s">
        <v>65</v>
      </c>
      <c r="L335" s="77">
        <v>335</v>
      </c>
      <c r="M335" s="77"/>
      <c r="N335" s="72"/>
      <c r="O335" s="79" t="s">
        <v>600</v>
      </c>
      <c r="P335" s="81">
        <v>43481.4718287037</v>
      </c>
      <c r="Q335" s="79" t="s">
        <v>657</v>
      </c>
      <c r="R335" s="79"/>
      <c r="S335" s="79"/>
      <c r="T335" s="79" t="s">
        <v>794</v>
      </c>
      <c r="U335" s="82" t="s">
        <v>817</v>
      </c>
      <c r="V335" s="82" t="s">
        <v>817</v>
      </c>
      <c r="W335" s="81">
        <v>43481.4718287037</v>
      </c>
      <c r="X335" s="82" t="s">
        <v>1412</v>
      </c>
      <c r="Y335" s="79"/>
      <c r="Z335" s="79"/>
      <c r="AA335" s="85" t="s">
        <v>1799</v>
      </c>
      <c r="AB335" s="79"/>
      <c r="AC335" s="79" t="b">
        <v>0</v>
      </c>
      <c r="AD335" s="79">
        <v>0</v>
      </c>
      <c r="AE335" s="85" t="s">
        <v>1953</v>
      </c>
      <c r="AF335" s="79" t="b">
        <v>0</v>
      </c>
      <c r="AG335" s="79" t="s">
        <v>1995</v>
      </c>
      <c r="AH335" s="79"/>
      <c r="AI335" s="85" t="s">
        <v>1953</v>
      </c>
      <c r="AJ335" s="79" t="b">
        <v>0</v>
      </c>
      <c r="AK335" s="79">
        <v>0</v>
      </c>
      <c r="AL335" s="85" t="s">
        <v>1953</v>
      </c>
      <c r="AM335" s="79" t="s">
        <v>2006</v>
      </c>
      <c r="AN335" s="79" t="b">
        <v>0</v>
      </c>
      <c r="AO335" s="85" t="s">
        <v>1799</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2</v>
      </c>
      <c r="BC335" s="78" t="str">
        <f>REPLACE(INDEX(GroupVertices[Group],MATCH(Edges[[#This Row],[Vertex 2]],GroupVertices[Vertex],0)),1,1,"")</f>
        <v>2</v>
      </c>
      <c r="BD335" s="48">
        <v>0</v>
      </c>
      <c r="BE335" s="49">
        <v>0</v>
      </c>
      <c r="BF335" s="48">
        <v>0</v>
      </c>
      <c r="BG335" s="49">
        <v>0</v>
      </c>
      <c r="BH335" s="48">
        <v>0</v>
      </c>
      <c r="BI335" s="49">
        <v>0</v>
      </c>
      <c r="BJ335" s="48">
        <v>13</v>
      </c>
      <c r="BK335" s="49">
        <v>100</v>
      </c>
      <c r="BL335" s="48">
        <v>13</v>
      </c>
    </row>
    <row r="336" spans="1:64" ht="15">
      <c r="A336" s="64" t="s">
        <v>456</v>
      </c>
      <c r="B336" s="64" t="s">
        <v>486</v>
      </c>
      <c r="C336" s="65" t="s">
        <v>5495</v>
      </c>
      <c r="D336" s="66">
        <v>3</v>
      </c>
      <c r="E336" s="67" t="s">
        <v>132</v>
      </c>
      <c r="F336" s="68">
        <v>35</v>
      </c>
      <c r="G336" s="65"/>
      <c r="H336" s="69"/>
      <c r="I336" s="70"/>
      <c r="J336" s="70"/>
      <c r="K336" s="34" t="s">
        <v>65</v>
      </c>
      <c r="L336" s="77">
        <v>336</v>
      </c>
      <c r="M336" s="77"/>
      <c r="N336" s="72"/>
      <c r="O336" s="79" t="s">
        <v>600</v>
      </c>
      <c r="P336" s="81">
        <v>43481.63738425926</v>
      </c>
      <c r="Q336" s="79" t="s">
        <v>658</v>
      </c>
      <c r="R336" s="79"/>
      <c r="S336" s="79"/>
      <c r="T336" s="79"/>
      <c r="U336" s="79"/>
      <c r="V336" s="82" t="s">
        <v>1065</v>
      </c>
      <c r="W336" s="81">
        <v>43481.63738425926</v>
      </c>
      <c r="X336" s="82" t="s">
        <v>1413</v>
      </c>
      <c r="Y336" s="79"/>
      <c r="Z336" s="79"/>
      <c r="AA336" s="85" t="s">
        <v>1800</v>
      </c>
      <c r="AB336" s="79"/>
      <c r="AC336" s="79" t="b">
        <v>0</v>
      </c>
      <c r="AD336" s="79">
        <v>0</v>
      </c>
      <c r="AE336" s="85" t="s">
        <v>1953</v>
      </c>
      <c r="AF336" s="79" t="b">
        <v>0</v>
      </c>
      <c r="AG336" s="79" t="s">
        <v>1995</v>
      </c>
      <c r="AH336" s="79"/>
      <c r="AI336" s="85" t="s">
        <v>1953</v>
      </c>
      <c r="AJ336" s="79" t="b">
        <v>0</v>
      </c>
      <c r="AK336" s="79">
        <v>3</v>
      </c>
      <c r="AL336" s="85" t="s">
        <v>1848</v>
      </c>
      <c r="AM336" s="79" t="s">
        <v>2007</v>
      </c>
      <c r="AN336" s="79" t="b">
        <v>0</v>
      </c>
      <c r="AO336" s="85" t="s">
        <v>1848</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2</v>
      </c>
      <c r="BE336" s="49">
        <v>7.6923076923076925</v>
      </c>
      <c r="BF336" s="48">
        <v>0</v>
      </c>
      <c r="BG336" s="49">
        <v>0</v>
      </c>
      <c r="BH336" s="48">
        <v>0</v>
      </c>
      <c r="BI336" s="49">
        <v>0</v>
      </c>
      <c r="BJ336" s="48">
        <v>24</v>
      </c>
      <c r="BK336" s="49">
        <v>92.3076923076923</v>
      </c>
      <c r="BL336" s="48">
        <v>26</v>
      </c>
    </row>
    <row r="337" spans="1:64" ht="15">
      <c r="A337" s="64" t="s">
        <v>457</v>
      </c>
      <c r="B337" s="64" t="s">
        <v>576</v>
      </c>
      <c r="C337" s="65" t="s">
        <v>5495</v>
      </c>
      <c r="D337" s="66">
        <v>3</v>
      </c>
      <c r="E337" s="67" t="s">
        <v>132</v>
      </c>
      <c r="F337" s="68">
        <v>35</v>
      </c>
      <c r="G337" s="65"/>
      <c r="H337" s="69"/>
      <c r="I337" s="70"/>
      <c r="J337" s="70"/>
      <c r="K337" s="34" t="s">
        <v>65</v>
      </c>
      <c r="L337" s="77">
        <v>337</v>
      </c>
      <c r="M337" s="77"/>
      <c r="N337" s="72"/>
      <c r="O337" s="79" t="s">
        <v>600</v>
      </c>
      <c r="P337" s="81">
        <v>43470.38217592592</v>
      </c>
      <c r="Q337" s="79" t="s">
        <v>659</v>
      </c>
      <c r="R337" s="82" t="s">
        <v>727</v>
      </c>
      <c r="S337" s="79" t="s">
        <v>764</v>
      </c>
      <c r="T337" s="79"/>
      <c r="U337" s="82" t="s">
        <v>818</v>
      </c>
      <c r="V337" s="82" t="s">
        <v>818</v>
      </c>
      <c r="W337" s="81">
        <v>43470.38217592592</v>
      </c>
      <c r="X337" s="82" t="s">
        <v>1414</v>
      </c>
      <c r="Y337" s="79"/>
      <c r="Z337" s="79"/>
      <c r="AA337" s="85" t="s">
        <v>1801</v>
      </c>
      <c r="AB337" s="79"/>
      <c r="AC337" s="79" t="b">
        <v>0</v>
      </c>
      <c r="AD337" s="79">
        <v>6</v>
      </c>
      <c r="AE337" s="85" t="s">
        <v>1953</v>
      </c>
      <c r="AF337" s="79" t="b">
        <v>0</v>
      </c>
      <c r="AG337" s="79" t="s">
        <v>1995</v>
      </c>
      <c r="AH337" s="79"/>
      <c r="AI337" s="85" t="s">
        <v>1953</v>
      </c>
      <c r="AJ337" s="79" t="b">
        <v>0</v>
      </c>
      <c r="AK337" s="79">
        <v>2</v>
      </c>
      <c r="AL337" s="85" t="s">
        <v>1953</v>
      </c>
      <c r="AM337" s="79" t="s">
        <v>2007</v>
      </c>
      <c r="AN337" s="79" t="b">
        <v>0</v>
      </c>
      <c r="AO337" s="85" t="s">
        <v>1801</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458</v>
      </c>
      <c r="B338" s="64" t="s">
        <v>457</v>
      </c>
      <c r="C338" s="65" t="s">
        <v>5495</v>
      </c>
      <c r="D338" s="66">
        <v>3</v>
      </c>
      <c r="E338" s="67" t="s">
        <v>132</v>
      </c>
      <c r="F338" s="68">
        <v>35</v>
      </c>
      <c r="G338" s="65"/>
      <c r="H338" s="69"/>
      <c r="I338" s="70"/>
      <c r="J338" s="70"/>
      <c r="K338" s="34" t="s">
        <v>65</v>
      </c>
      <c r="L338" s="77">
        <v>338</v>
      </c>
      <c r="M338" s="77"/>
      <c r="N338" s="72"/>
      <c r="O338" s="79" t="s">
        <v>600</v>
      </c>
      <c r="P338" s="81">
        <v>43470.657488425924</v>
      </c>
      <c r="Q338" s="79" t="s">
        <v>624</v>
      </c>
      <c r="R338" s="82" t="s">
        <v>727</v>
      </c>
      <c r="S338" s="79" t="s">
        <v>764</v>
      </c>
      <c r="T338" s="79"/>
      <c r="U338" s="79"/>
      <c r="V338" s="82" t="s">
        <v>1066</v>
      </c>
      <c r="W338" s="81">
        <v>43470.657488425924</v>
      </c>
      <c r="X338" s="82" t="s">
        <v>1415</v>
      </c>
      <c r="Y338" s="79"/>
      <c r="Z338" s="79"/>
      <c r="AA338" s="85" t="s">
        <v>1802</v>
      </c>
      <c r="AB338" s="79"/>
      <c r="AC338" s="79" t="b">
        <v>0</v>
      </c>
      <c r="AD338" s="79">
        <v>0</v>
      </c>
      <c r="AE338" s="85" t="s">
        <v>1953</v>
      </c>
      <c r="AF338" s="79" t="b">
        <v>0</v>
      </c>
      <c r="AG338" s="79" t="s">
        <v>1995</v>
      </c>
      <c r="AH338" s="79"/>
      <c r="AI338" s="85" t="s">
        <v>1953</v>
      </c>
      <c r="AJ338" s="79" t="b">
        <v>0</v>
      </c>
      <c r="AK338" s="79">
        <v>20</v>
      </c>
      <c r="AL338" s="85" t="s">
        <v>1801</v>
      </c>
      <c r="AM338" s="79" t="s">
        <v>2009</v>
      </c>
      <c r="AN338" s="79" t="b">
        <v>0</v>
      </c>
      <c r="AO338" s="85" t="s">
        <v>1801</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2</v>
      </c>
      <c r="BC338" s="78" t="str">
        <f>REPLACE(INDEX(GroupVertices[Group],MATCH(Edges[[#This Row],[Vertex 2]],GroupVertices[Vertex],0)),1,1,"")</f>
        <v>2</v>
      </c>
      <c r="BD338" s="48">
        <v>0</v>
      </c>
      <c r="BE338" s="49">
        <v>0</v>
      </c>
      <c r="BF338" s="48">
        <v>0</v>
      </c>
      <c r="BG338" s="49">
        <v>0</v>
      </c>
      <c r="BH338" s="48">
        <v>0</v>
      </c>
      <c r="BI338" s="49">
        <v>0</v>
      </c>
      <c r="BJ338" s="48">
        <v>17</v>
      </c>
      <c r="BK338" s="49">
        <v>100</v>
      </c>
      <c r="BL338" s="48">
        <v>17</v>
      </c>
    </row>
    <row r="339" spans="1:64" ht="15">
      <c r="A339" s="64" t="s">
        <v>458</v>
      </c>
      <c r="B339" s="64" t="s">
        <v>539</v>
      </c>
      <c r="C339" s="65" t="s">
        <v>5495</v>
      </c>
      <c r="D339" s="66">
        <v>3</v>
      </c>
      <c r="E339" s="67" t="s">
        <v>132</v>
      </c>
      <c r="F339" s="68">
        <v>35</v>
      </c>
      <c r="G339" s="65"/>
      <c r="H339" s="69"/>
      <c r="I339" s="70"/>
      <c r="J339" s="70"/>
      <c r="K339" s="34" t="s">
        <v>65</v>
      </c>
      <c r="L339" s="77">
        <v>339</v>
      </c>
      <c r="M339" s="77"/>
      <c r="N339" s="72"/>
      <c r="O339" s="79" t="s">
        <v>600</v>
      </c>
      <c r="P339" s="81">
        <v>43479.78107638889</v>
      </c>
      <c r="Q339" s="79" t="s">
        <v>654</v>
      </c>
      <c r="R339" s="79"/>
      <c r="S339" s="79"/>
      <c r="T339" s="79" t="s">
        <v>457</v>
      </c>
      <c r="U339" s="79"/>
      <c r="V339" s="82" t="s">
        <v>1066</v>
      </c>
      <c r="W339" s="81">
        <v>43479.78107638889</v>
      </c>
      <c r="X339" s="82" t="s">
        <v>1416</v>
      </c>
      <c r="Y339" s="79"/>
      <c r="Z339" s="79"/>
      <c r="AA339" s="85" t="s">
        <v>1803</v>
      </c>
      <c r="AB339" s="79"/>
      <c r="AC339" s="79" t="b">
        <v>0</v>
      </c>
      <c r="AD339" s="79">
        <v>0</v>
      </c>
      <c r="AE339" s="85" t="s">
        <v>1953</v>
      </c>
      <c r="AF339" s="79" t="b">
        <v>0</v>
      </c>
      <c r="AG339" s="79" t="s">
        <v>1995</v>
      </c>
      <c r="AH339" s="79"/>
      <c r="AI339" s="85" t="s">
        <v>1953</v>
      </c>
      <c r="AJ339" s="79" t="b">
        <v>0</v>
      </c>
      <c r="AK339" s="79">
        <v>13</v>
      </c>
      <c r="AL339" s="85" t="s">
        <v>1915</v>
      </c>
      <c r="AM339" s="79" t="s">
        <v>2009</v>
      </c>
      <c r="AN339" s="79" t="b">
        <v>0</v>
      </c>
      <c r="AO339" s="85" t="s">
        <v>1915</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2</v>
      </c>
      <c r="BD339" s="48">
        <v>0</v>
      </c>
      <c r="BE339" s="49">
        <v>0</v>
      </c>
      <c r="BF339" s="48">
        <v>0</v>
      </c>
      <c r="BG339" s="49">
        <v>0</v>
      </c>
      <c r="BH339" s="48">
        <v>0</v>
      </c>
      <c r="BI339" s="49">
        <v>0</v>
      </c>
      <c r="BJ339" s="48">
        <v>23</v>
      </c>
      <c r="BK339" s="49">
        <v>100</v>
      </c>
      <c r="BL339" s="48">
        <v>23</v>
      </c>
    </row>
    <row r="340" spans="1:64" ht="15">
      <c r="A340" s="64" t="s">
        <v>458</v>
      </c>
      <c r="B340" s="64" t="s">
        <v>486</v>
      </c>
      <c r="C340" s="65" t="s">
        <v>5495</v>
      </c>
      <c r="D340" s="66">
        <v>3</v>
      </c>
      <c r="E340" s="67" t="s">
        <v>132</v>
      </c>
      <c r="F340" s="68">
        <v>35</v>
      </c>
      <c r="G340" s="65"/>
      <c r="H340" s="69"/>
      <c r="I340" s="70"/>
      <c r="J340" s="70"/>
      <c r="K340" s="34" t="s">
        <v>65</v>
      </c>
      <c r="L340" s="77">
        <v>340</v>
      </c>
      <c r="M340" s="77"/>
      <c r="N340" s="72"/>
      <c r="O340" s="79" t="s">
        <v>600</v>
      </c>
      <c r="P340" s="81">
        <v>43481.66071759259</v>
      </c>
      <c r="Q340" s="79" t="s">
        <v>658</v>
      </c>
      <c r="R340" s="79"/>
      <c r="S340" s="79"/>
      <c r="T340" s="79"/>
      <c r="U340" s="79"/>
      <c r="V340" s="82" t="s">
        <v>1066</v>
      </c>
      <c r="W340" s="81">
        <v>43481.66071759259</v>
      </c>
      <c r="X340" s="82" t="s">
        <v>1417</v>
      </c>
      <c r="Y340" s="79"/>
      <c r="Z340" s="79"/>
      <c r="AA340" s="85" t="s">
        <v>1804</v>
      </c>
      <c r="AB340" s="79"/>
      <c r="AC340" s="79" t="b">
        <v>0</v>
      </c>
      <c r="AD340" s="79">
        <v>0</v>
      </c>
      <c r="AE340" s="85" t="s">
        <v>1953</v>
      </c>
      <c r="AF340" s="79" t="b">
        <v>0</v>
      </c>
      <c r="AG340" s="79" t="s">
        <v>1995</v>
      </c>
      <c r="AH340" s="79"/>
      <c r="AI340" s="85" t="s">
        <v>1953</v>
      </c>
      <c r="AJ340" s="79" t="b">
        <v>0</v>
      </c>
      <c r="AK340" s="79">
        <v>3</v>
      </c>
      <c r="AL340" s="85" t="s">
        <v>1848</v>
      </c>
      <c r="AM340" s="79" t="s">
        <v>2009</v>
      </c>
      <c r="AN340" s="79" t="b">
        <v>0</v>
      </c>
      <c r="AO340" s="85" t="s">
        <v>1848</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2</v>
      </c>
      <c r="BC340" s="78" t="str">
        <f>REPLACE(INDEX(GroupVertices[Group],MATCH(Edges[[#This Row],[Vertex 2]],GroupVertices[Vertex],0)),1,1,"")</f>
        <v>2</v>
      </c>
      <c r="BD340" s="48">
        <v>2</v>
      </c>
      <c r="BE340" s="49">
        <v>7.6923076923076925</v>
      </c>
      <c r="BF340" s="48">
        <v>0</v>
      </c>
      <c r="BG340" s="49">
        <v>0</v>
      </c>
      <c r="BH340" s="48">
        <v>0</v>
      </c>
      <c r="BI340" s="49">
        <v>0</v>
      </c>
      <c r="BJ340" s="48">
        <v>24</v>
      </c>
      <c r="BK340" s="49">
        <v>92.3076923076923</v>
      </c>
      <c r="BL340" s="48">
        <v>26</v>
      </c>
    </row>
    <row r="341" spans="1:64" ht="15">
      <c r="A341" s="64" t="s">
        <v>459</v>
      </c>
      <c r="B341" s="64" t="s">
        <v>577</v>
      </c>
      <c r="C341" s="65" t="s">
        <v>5495</v>
      </c>
      <c r="D341" s="66">
        <v>3</v>
      </c>
      <c r="E341" s="67" t="s">
        <v>132</v>
      </c>
      <c r="F341" s="68">
        <v>35</v>
      </c>
      <c r="G341" s="65"/>
      <c r="H341" s="69"/>
      <c r="I341" s="70"/>
      <c r="J341" s="70"/>
      <c r="K341" s="34" t="s">
        <v>65</v>
      </c>
      <c r="L341" s="77">
        <v>341</v>
      </c>
      <c r="M341" s="77"/>
      <c r="N341" s="72"/>
      <c r="O341" s="79" t="s">
        <v>600</v>
      </c>
      <c r="P341" s="81">
        <v>43482.3065625</v>
      </c>
      <c r="Q341" s="79" t="s">
        <v>660</v>
      </c>
      <c r="R341" s="79" t="s">
        <v>740</v>
      </c>
      <c r="S341" s="79" t="s">
        <v>775</v>
      </c>
      <c r="T341" s="79"/>
      <c r="U341" s="79"/>
      <c r="V341" s="82" t="s">
        <v>1067</v>
      </c>
      <c r="W341" s="81">
        <v>43482.3065625</v>
      </c>
      <c r="X341" s="82" t="s">
        <v>1418</v>
      </c>
      <c r="Y341" s="79"/>
      <c r="Z341" s="79"/>
      <c r="AA341" s="85" t="s">
        <v>1805</v>
      </c>
      <c r="AB341" s="85" t="s">
        <v>1938</v>
      </c>
      <c r="AC341" s="79" t="b">
        <v>0</v>
      </c>
      <c r="AD341" s="79">
        <v>0</v>
      </c>
      <c r="AE341" s="85" t="s">
        <v>1973</v>
      </c>
      <c r="AF341" s="79" t="b">
        <v>0</v>
      </c>
      <c r="AG341" s="79" t="s">
        <v>1995</v>
      </c>
      <c r="AH341" s="79"/>
      <c r="AI341" s="85" t="s">
        <v>1953</v>
      </c>
      <c r="AJ341" s="79" t="b">
        <v>0</v>
      </c>
      <c r="AK341" s="79">
        <v>0</v>
      </c>
      <c r="AL341" s="85" t="s">
        <v>1953</v>
      </c>
      <c r="AM341" s="79" t="s">
        <v>2008</v>
      </c>
      <c r="AN341" s="79" t="b">
        <v>0</v>
      </c>
      <c r="AO341" s="85" t="s">
        <v>1938</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19</v>
      </c>
      <c r="BC341" s="78" t="str">
        <f>REPLACE(INDEX(GroupVertices[Group],MATCH(Edges[[#This Row],[Vertex 2]],GroupVertices[Vertex],0)),1,1,"")</f>
        <v>19</v>
      </c>
      <c r="BD341" s="48"/>
      <c r="BE341" s="49"/>
      <c r="BF341" s="48"/>
      <c r="BG341" s="49"/>
      <c r="BH341" s="48"/>
      <c r="BI341" s="49"/>
      <c r="BJ341" s="48"/>
      <c r="BK341" s="49"/>
      <c r="BL341" s="48"/>
    </row>
    <row r="342" spans="1:64" ht="15">
      <c r="A342" s="64" t="s">
        <v>459</v>
      </c>
      <c r="B342" s="64" t="s">
        <v>578</v>
      </c>
      <c r="C342" s="65" t="s">
        <v>5495</v>
      </c>
      <c r="D342" s="66">
        <v>3</v>
      </c>
      <c r="E342" s="67" t="s">
        <v>132</v>
      </c>
      <c r="F342" s="68">
        <v>35</v>
      </c>
      <c r="G342" s="65"/>
      <c r="H342" s="69"/>
      <c r="I342" s="70"/>
      <c r="J342" s="70"/>
      <c r="K342" s="34" t="s">
        <v>65</v>
      </c>
      <c r="L342" s="77">
        <v>342</v>
      </c>
      <c r="M342" s="77"/>
      <c r="N342" s="72"/>
      <c r="O342" s="79" t="s">
        <v>601</v>
      </c>
      <c r="P342" s="81">
        <v>43482.3065625</v>
      </c>
      <c r="Q342" s="79" t="s">
        <v>660</v>
      </c>
      <c r="R342" s="79" t="s">
        <v>740</v>
      </c>
      <c r="S342" s="79" t="s">
        <v>775</v>
      </c>
      <c r="T342" s="79"/>
      <c r="U342" s="79"/>
      <c r="V342" s="82" t="s">
        <v>1067</v>
      </c>
      <c r="W342" s="81">
        <v>43482.3065625</v>
      </c>
      <c r="X342" s="82" t="s">
        <v>1418</v>
      </c>
      <c r="Y342" s="79"/>
      <c r="Z342" s="79"/>
      <c r="AA342" s="85" t="s">
        <v>1805</v>
      </c>
      <c r="AB342" s="85" t="s">
        <v>1938</v>
      </c>
      <c r="AC342" s="79" t="b">
        <v>0</v>
      </c>
      <c r="AD342" s="79">
        <v>0</v>
      </c>
      <c r="AE342" s="85" t="s">
        <v>1973</v>
      </c>
      <c r="AF342" s="79" t="b">
        <v>0</v>
      </c>
      <c r="AG342" s="79" t="s">
        <v>1995</v>
      </c>
      <c r="AH342" s="79"/>
      <c r="AI342" s="85" t="s">
        <v>1953</v>
      </c>
      <c r="AJ342" s="79" t="b">
        <v>0</v>
      </c>
      <c r="AK342" s="79">
        <v>0</v>
      </c>
      <c r="AL342" s="85" t="s">
        <v>1953</v>
      </c>
      <c r="AM342" s="79" t="s">
        <v>2008</v>
      </c>
      <c r="AN342" s="79" t="b">
        <v>0</v>
      </c>
      <c r="AO342" s="85" t="s">
        <v>1938</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19</v>
      </c>
      <c r="BC342" s="78" t="str">
        <f>REPLACE(INDEX(GroupVertices[Group],MATCH(Edges[[#This Row],[Vertex 2]],GroupVertices[Vertex],0)),1,1,"")</f>
        <v>19</v>
      </c>
      <c r="BD342" s="48">
        <v>1</v>
      </c>
      <c r="BE342" s="49">
        <v>2.6315789473684212</v>
      </c>
      <c r="BF342" s="48">
        <v>1</v>
      </c>
      <c r="BG342" s="49">
        <v>2.6315789473684212</v>
      </c>
      <c r="BH342" s="48">
        <v>0</v>
      </c>
      <c r="BI342" s="49">
        <v>0</v>
      </c>
      <c r="BJ342" s="48">
        <v>36</v>
      </c>
      <c r="BK342" s="49">
        <v>94.73684210526316</v>
      </c>
      <c r="BL342" s="48">
        <v>38</v>
      </c>
    </row>
    <row r="343" spans="1:64" ht="15">
      <c r="A343" s="64" t="s">
        <v>460</v>
      </c>
      <c r="B343" s="64" t="s">
        <v>539</v>
      </c>
      <c r="C343" s="65" t="s">
        <v>5495</v>
      </c>
      <c r="D343" s="66">
        <v>3</v>
      </c>
      <c r="E343" s="67" t="s">
        <v>132</v>
      </c>
      <c r="F343" s="68">
        <v>35</v>
      </c>
      <c r="G343" s="65"/>
      <c r="H343" s="69"/>
      <c r="I343" s="70"/>
      <c r="J343" s="70"/>
      <c r="K343" s="34" t="s">
        <v>65</v>
      </c>
      <c r="L343" s="77">
        <v>343</v>
      </c>
      <c r="M343" s="77"/>
      <c r="N343" s="72"/>
      <c r="O343" s="79" t="s">
        <v>600</v>
      </c>
      <c r="P343" s="81">
        <v>43479.88</v>
      </c>
      <c r="Q343" s="79" t="s">
        <v>654</v>
      </c>
      <c r="R343" s="79"/>
      <c r="S343" s="79"/>
      <c r="T343" s="79" t="s">
        <v>457</v>
      </c>
      <c r="U343" s="79"/>
      <c r="V343" s="82" t="s">
        <v>1068</v>
      </c>
      <c r="W343" s="81">
        <v>43479.88</v>
      </c>
      <c r="X343" s="82" t="s">
        <v>1419</v>
      </c>
      <c r="Y343" s="79"/>
      <c r="Z343" s="79"/>
      <c r="AA343" s="85" t="s">
        <v>1806</v>
      </c>
      <c r="AB343" s="79"/>
      <c r="AC343" s="79" t="b">
        <v>0</v>
      </c>
      <c r="AD343" s="79">
        <v>0</v>
      </c>
      <c r="AE343" s="85" t="s">
        <v>1953</v>
      </c>
      <c r="AF343" s="79" t="b">
        <v>0</v>
      </c>
      <c r="AG343" s="79" t="s">
        <v>1995</v>
      </c>
      <c r="AH343" s="79"/>
      <c r="AI343" s="85" t="s">
        <v>1953</v>
      </c>
      <c r="AJ343" s="79" t="b">
        <v>0</v>
      </c>
      <c r="AK343" s="79">
        <v>13</v>
      </c>
      <c r="AL343" s="85" t="s">
        <v>1915</v>
      </c>
      <c r="AM343" s="79" t="s">
        <v>2007</v>
      </c>
      <c r="AN343" s="79" t="b">
        <v>0</v>
      </c>
      <c r="AO343" s="85" t="s">
        <v>1915</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2</v>
      </c>
      <c r="BD343" s="48">
        <v>0</v>
      </c>
      <c r="BE343" s="49">
        <v>0</v>
      </c>
      <c r="BF343" s="48">
        <v>0</v>
      </c>
      <c r="BG343" s="49">
        <v>0</v>
      </c>
      <c r="BH343" s="48">
        <v>0</v>
      </c>
      <c r="BI343" s="49">
        <v>0</v>
      </c>
      <c r="BJ343" s="48">
        <v>23</v>
      </c>
      <c r="BK343" s="49">
        <v>100</v>
      </c>
      <c r="BL343" s="48">
        <v>23</v>
      </c>
    </row>
    <row r="344" spans="1:64" ht="15">
      <c r="A344" s="64" t="s">
        <v>460</v>
      </c>
      <c r="B344" s="64" t="s">
        <v>486</v>
      </c>
      <c r="C344" s="65" t="s">
        <v>5495</v>
      </c>
      <c r="D344" s="66">
        <v>3</v>
      </c>
      <c r="E344" s="67" t="s">
        <v>132</v>
      </c>
      <c r="F344" s="68">
        <v>35</v>
      </c>
      <c r="G344" s="65"/>
      <c r="H344" s="69"/>
      <c r="I344" s="70"/>
      <c r="J344" s="70"/>
      <c r="K344" s="34" t="s">
        <v>65</v>
      </c>
      <c r="L344" s="77">
        <v>344</v>
      </c>
      <c r="M344" s="77"/>
      <c r="N344" s="72"/>
      <c r="O344" s="79" t="s">
        <v>600</v>
      </c>
      <c r="P344" s="81">
        <v>43482.53408564815</v>
      </c>
      <c r="Q344" s="79" t="s">
        <v>658</v>
      </c>
      <c r="R344" s="79"/>
      <c r="S344" s="79"/>
      <c r="T344" s="79"/>
      <c r="U344" s="79"/>
      <c r="V344" s="82" t="s">
        <v>1068</v>
      </c>
      <c r="W344" s="81">
        <v>43482.53408564815</v>
      </c>
      <c r="X344" s="82" t="s">
        <v>1420</v>
      </c>
      <c r="Y344" s="79"/>
      <c r="Z344" s="79"/>
      <c r="AA344" s="85" t="s">
        <v>1807</v>
      </c>
      <c r="AB344" s="79"/>
      <c r="AC344" s="79" t="b">
        <v>0</v>
      </c>
      <c r="AD344" s="79">
        <v>0</v>
      </c>
      <c r="AE344" s="85" t="s">
        <v>1953</v>
      </c>
      <c r="AF344" s="79" t="b">
        <v>0</v>
      </c>
      <c r="AG344" s="79" t="s">
        <v>1995</v>
      </c>
      <c r="AH344" s="79"/>
      <c r="AI344" s="85" t="s">
        <v>1953</v>
      </c>
      <c r="AJ344" s="79" t="b">
        <v>0</v>
      </c>
      <c r="AK344" s="79">
        <v>5</v>
      </c>
      <c r="AL344" s="85" t="s">
        <v>1848</v>
      </c>
      <c r="AM344" s="79" t="s">
        <v>2007</v>
      </c>
      <c r="AN344" s="79" t="b">
        <v>0</v>
      </c>
      <c r="AO344" s="85" t="s">
        <v>1848</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v>2</v>
      </c>
      <c r="BE344" s="49">
        <v>7.6923076923076925</v>
      </c>
      <c r="BF344" s="48">
        <v>0</v>
      </c>
      <c r="BG344" s="49">
        <v>0</v>
      </c>
      <c r="BH344" s="48">
        <v>0</v>
      </c>
      <c r="BI344" s="49">
        <v>0</v>
      </c>
      <c r="BJ344" s="48">
        <v>24</v>
      </c>
      <c r="BK344" s="49">
        <v>92.3076923076923</v>
      </c>
      <c r="BL344" s="48">
        <v>26</v>
      </c>
    </row>
    <row r="345" spans="1:64" ht="15">
      <c r="A345" s="64" t="s">
        <v>461</v>
      </c>
      <c r="B345" s="64" t="s">
        <v>579</v>
      </c>
      <c r="C345" s="65" t="s">
        <v>5495</v>
      </c>
      <c r="D345" s="66">
        <v>3</v>
      </c>
      <c r="E345" s="67" t="s">
        <v>132</v>
      </c>
      <c r="F345" s="68">
        <v>35</v>
      </c>
      <c r="G345" s="65"/>
      <c r="H345" s="69"/>
      <c r="I345" s="70"/>
      <c r="J345" s="70"/>
      <c r="K345" s="34" t="s">
        <v>65</v>
      </c>
      <c r="L345" s="77">
        <v>345</v>
      </c>
      <c r="M345" s="77"/>
      <c r="N345" s="72"/>
      <c r="O345" s="79" t="s">
        <v>600</v>
      </c>
      <c r="P345" s="81">
        <v>43475.47833333333</v>
      </c>
      <c r="Q345" s="79" t="s">
        <v>661</v>
      </c>
      <c r="R345" s="82" t="s">
        <v>736</v>
      </c>
      <c r="S345" s="79" t="s">
        <v>764</v>
      </c>
      <c r="T345" s="79"/>
      <c r="U345" s="82" t="s">
        <v>819</v>
      </c>
      <c r="V345" s="82" t="s">
        <v>819</v>
      </c>
      <c r="W345" s="81">
        <v>43475.47833333333</v>
      </c>
      <c r="X345" s="82" t="s">
        <v>1421</v>
      </c>
      <c r="Y345" s="79"/>
      <c r="Z345" s="79"/>
      <c r="AA345" s="85" t="s">
        <v>1808</v>
      </c>
      <c r="AB345" s="79"/>
      <c r="AC345" s="79" t="b">
        <v>0</v>
      </c>
      <c r="AD345" s="79">
        <v>3</v>
      </c>
      <c r="AE345" s="85" t="s">
        <v>1953</v>
      </c>
      <c r="AF345" s="79" t="b">
        <v>0</v>
      </c>
      <c r="AG345" s="79" t="s">
        <v>1995</v>
      </c>
      <c r="AH345" s="79"/>
      <c r="AI345" s="85" t="s">
        <v>1953</v>
      </c>
      <c r="AJ345" s="79" t="b">
        <v>0</v>
      </c>
      <c r="AK345" s="79">
        <v>2</v>
      </c>
      <c r="AL345" s="85" t="s">
        <v>1953</v>
      </c>
      <c r="AM345" s="79" t="s">
        <v>2009</v>
      </c>
      <c r="AN345" s="79" t="b">
        <v>0</v>
      </c>
      <c r="AO345" s="85" t="s">
        <v>1808</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462</v>
      </c>
      <c r="B346" s="64" t="s">
        <v>457</v>
      </c>
      <c r="C346" s="65" t="s">
        <v>5495</v>
      </c>
      <c r="D346" s="66">
        <v>3</v>
      </c>
      <c r="E346" s="67" t="s">
        <v>132</v>
      </c>
      <c r="F346" s="68">
        <v>35</v>
      </c>
      <c r="G346" s="65"/>
      <c r="H346" s="69"/>
      <c r="I346" s="70"/>
      <c r="J346" s="70"/>
      <c r="K346" s="34" t="s">
        <v>66</v>
      </c>
      <c r="L346" s="77">
        <v>346</v>
      </c>
      <c r="M346" s="77"/>
      <c r="N346" s="72"/>
      <c r="O346" s="79" t="s">
        <v>600</v>
      </c>
      <c r="P346" s="81">
        <v>43471.37663194445</v>
      </c>
      <c r="Q346" s="79" t="s">
        <v>624</v>
      </c>
      <c r="R346" s="82" t="s">
        <v>727</v>
      </c>
      <c r="S346" s="79" t="s">
        <v>764</v>
      </c>
      <c r="T346" s="79"/>
      <c r="U346" s="79"/>
      <c r="V346" s="82" t="s">
        <v>1069</v>
      </c>
      <c r="W346" s="81">
        <v>43471.37663194445</v>
      </c>
      <c r="X346" s="82" t="s">
        <v>1422</v>
      </c>
      <c r="Y346" s="79"/>
      <c r="Z346" s="79"/>
      <c r="AA346" s="85" t="s">
        <v>1809</v>
      </c>
      <c r="AB346" s="79"/>
      <c r="AC346" s="79" t="b">
        <v>0</v>
      </c>
      <c r="AD346" s="79">
        <v>0</v>
      </c>
      <c r="AE346" s="85" t="s">
        <v>1953</v>
      </c>
      <c r="AF346" s="79" t="b">
        <v>0</v>
      </c>
      <c r="AG346" s="79" t="s">
        <v>1995</v>
      </c>
      <c r="AH346" s="79"/>
      <c r="AI346" s="85" t="s">
        <v>1953</v>
      </c>
      <c r="AJ346" s="79" t="b">
        <v>0</v>
      </c>
      <c r="AK346" s="79">
        <v>20</v>
      </c>
      <c r="AL346" s="85" t="s">
        <v>1801</v>
      </c>
      <c r="AM346" s="79" t="s">
        <v>2010</v>
      </c>
      <c r="AN346" s="79" t="b">
        <v>0</v>
      </c>
      <c r="AO346" s="85" t="s">
        <v>1801</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v>0</v>
      </c>
      <c r="BE346" s="49">
        <v>0</v>
      </c>
      <c r="BF346" s="48">
        <v>0</v>
      </c>
      <c r="BG346" s="49">
        <v>0</v>
      </c>
      <c r="BH346" s="48">
        <v>0</v>
      </c>
      <c r="BI346" s="49">
        <v>0</v>
      </c>
      <c r="BJ346" s="48">
        <v>17</v>
      </c>
      <c r="BK346" s="49">
        <v>100</v>
      </c>
      <c r="BL346" s="48">
        <v>17</v>
      </c>
    </row>
    <row r="347" spans="1:64" ht="15">
      <c r="A347" s="64" t="s">
        <v>457</v>
      </c>
      <c r="B347" s="64" t="s">
        <v>462</v>
      </c>
      <c r="C347" s="65" t="s">
        <v>5495</v>
      </c>
      <c r="D347" s="66">
        <v>3</v>
      </c>
      <c r="E347" s="67" t="s">
        <v>132</v>
      </c>
      <c r="F347" s="68">
        <v>35</v>
      </c>
      <c r="G347" s="65"/>
      <c r="H347" s="69"/>
      <c r="I347" s="70"/>
      <c r="J347" s="70"/>
      <c r="K347" s="34" t="s">
        <v>66</v>
      </c>
      <c r="L347" s="77">
        <v>347</v>
      </c>
      <c r="M347" s="77"/>
      <c r="N347" s="72"/>
      <c r="O347" s="79" t="s">
        <v>600</v>
      </c>
      <c r="P347" s="81">
        <v>43470.38217592592</v>
      </c>
      <c r="Q347" s="79" t="s">
        <v>659</v>
      </c>
      <c r="R347" s="82" t="s">
        <v>727</v>
      </c>
      <c r="S347" s="79" t="s">
        <v>764</v>
      </c>
      <c r="T347" s="79"/>
      <c r="U347" s="82" t="s">
        <v>818</v>
      </c>
      <c r="V347" s="82" t="s">
        <v>818</v>
      </c>
      <c r="W347" s="81">
        <v>43470.38217592592</v>
      </c>
      <c r="X347" s="82" t="s">
        <v>1414</v>
      </c>
      <c r="Y347" s="79"/>
      <c r="Z347" s="79"/>
      <c r="AA347" s="85" t="s">
        <v>1801</v>
      </c>
      <c r="AB347" s="79"/>
      <c r="AC347" s="79" t="b">
        <v>0</v>
      </c>
      <c r="AD347" s="79">
        <v>6</v>
      </c>
      <c r="AE347" s="85" t="s">
        <v>1953</v>
      </c>
      <c r="AF347" s="79" t="b">
        <v>0</v>
      </c>
      <c r="AG347" s="79" t="s">
        <v>1995</v>
      </c>
      <c r="AH347" s="79"/>
      <c r="AI347" s="85" t="s">
        <v>1953</v>
      </c>
      <c r="AJ347" s="79" t="b">
        <v>0</v>
      </c>
      <c r="AK347" s="79">
        <v>2</v>
      </c>
      <c r="AL347" s="85" t="s">
        <v>1953</v>
      </c>
      <c r="AM347" s="79" t="s">
        <v>2007</v>
      </c>
      <c r="AN347" s="79" t="b">
        <v>0</v>
      </c>
      <c r="AO347" s="85" t="s">
        <v>1801</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2</v>
      </c>
      <c r="BD347" s="48">
        <v>0</v>
      </c>
      <c r="BE347" s="49">
        <v>0</v>
      </c>
      <c r="BF347" s="48">
        <v>0</v>
      </c>
      <c r="BG347" s="49">
        <v>0</v>
      </c>
      <c r="BH347" s="48">
        <v>0</v>
      </c>
      <c r="BI347" s="49">
        <v>0</v>
      </c>
      <c r="BJ347" s="48">
        <v>25</v>
      </c>
      <c r="BK347" s="49">
        <v>100</v>
      </c>
      <c r="BL347" s="48">
        <v>25</v>
      </c>
    </row>
    <row r="348" spans="1:64" ht="15">
      <c r="A348" s="64" t="s">
        <v>461</v>
      </c>
      <c r="B348" s="64" t="s">
        <v>462</v>
      </c>
      <c r="C348" s="65" t="s">
        <v>5495</v>
      </c>
      <c r="D348" s="66">
        <v>3</v>
      </c>
      <c r="E348" s="67" t="s">
        <v>132</v>
      </c>
      <c r="F348" s="68">
        <v>35</v>
      </c>
      <c r="G348" s="65"/>
      <c r="H348" s="69"/>
      <c r="I348" s="70"/>
      <c r="J348" s="70"/>
      <c r="K348" s="34" t="s">
        <v>65</v>
      </c>
      <c r="L348" s="77">
        <v>348</v>
      </c>
      <c r="M348" s="77"/>
      <c r="N348" s="72"/>
      <c r="O348" s="79" t="s">
        <v>600</v>
      </c>
      <c r="P348" s="81">
        <v>43475.47833333333</v>
      </c>
      <c r="Q348" s="79" t="s">
        <v>661</v>
      </c>
      <c r="R348" s="82" t="s">
        <v>736</v>
      </c>
      <c r="S348" s="79" t="s">
        <v>764</v>
      </c>
      <c r="T348" s="79"/>
      <c r="U348" s="82" t="s">
        <v>819</v>
      </c>
      <c r="V348" s="82" t="s">
        <v>819</v>
      </c>
      <c r="W348" s="81">
        <v>43475.47833333333</v>
      </c>
      <c r="X348" s="82" t="s">
        <v>1421</v>
      </c>
      <c r="Y348" s="79"/>
      <c r="Z348" s="79"/>
      <c r="AA348" s="85" t="s">
        <v>1808</v>
      </c>
      <c r="AB348" s="79"/>
      <c r="AC348" s="79" t="b">
        <v>0</v>
      </c>
      <c r="AD348" s="79">
        <v>3</v>
      </c>
      <c r="AE348" s="85" t="s">
        <v>1953</v>
      </c>
      <c r="AF348" s="79" t="b">
        <v>0</v>
      </c>
      <c r="AG348" s="79" t="s">
        <v>1995</v>
      </c>
      <c r="AH348" s="79"/>
      <c r="AI348" s="85" t="s">
        <v>1953</v>
      </c>
      <c r="AJ348" s="79" t="b">
        <v>0</v>
      </c>
      <c r="AK348" s="79">
        <v>2</v>
      </c>
      <c r="AL348" s="85" t="s">
        <v>1953</v>
      </c>
      <c r="AM348" s="79" t="s">
        <v>2009</v>
      </c>
      <c r="AN348" s="79" t="b">
        <v>0</v>
      </c>
      <c r="AO348" s="85" t="s">
        <v>1808</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2</v>
      </c>
      <c r="BD348" s="48">
        <v>0</v>
      </c>
      <c r="BE348" s="49">
        <v>0</v>
      </c>
      <c r="BF348" s="48">
        <v>0</v>
      </c>
      <c r="BG348" s="49">
        <v>0</v>
      </c>
      <c r="BH348" s="48">
        <v>0</v>
      </c>
      <c r="BI348" s="49">
        <v>0</v>
      </c>
      <c r="BJ348" s="48">
        <v>25</v>
      </c>
      <c r="BK348" s="49">
        <v>100</v>
      </c>
      <c r="BL348" s="48">
        <v>25</v>
      </c>
    </row>
    <row r="349" spans="1:64" ht="15">
      <c r="A349" s="64" t="s">
        <v>463</v>
      </c>
      <c r="B349" s="64" t="s">
        <v>580</v>
      </c>
      <c r="C349" s="65" t="s">
        <v>5495</v>
      </c>
      <c r="D349" s="66">
        <v>3</v>
      </c>
      <c r="E349" s="67" t="s">
        <v>132</v>
      </c>
      <c r="F349" s="68">
        <v>35</v>
      </c>
      <c r="G349" s="65"/>
      <c r="H349" s="69"/>
      <c r="I349" s="70"/>
      <c r="J349" s="70"/>
      <c r="K349" s="34" t="s">
        <v>65</v>
      </c>
      <c r="L349" s="77">
        <v>349</v>
      </c>
      <c r="M349" s="77"/>
      <c r="N349" s="72"/>
      <c r="O349" s="79" t="s">
        <v>600</v>
      </c>
      <c r="P349" s="81">
        <v>43482.64208333333</v>
      </c>
      <c r="Q349" s="79" t="s">
        <v>662</v>
      </c>
      <c r="R349" s="79"/>
      <c r="S349" s="79"/>
      <c r="T349" s="79"/>
      <c r="U349" s="79"/>
      <c r="V349" s="82" t="s">
        <v>1070</v>
      </c>
      <c r="W349" s="81">
        <v>43482.64208333333</v>
      </c>
      <c r="X349" s="82" t="s">
        <v>1423</v>
      </c>
      <c r="Y349" s="79"/>
      <c r="Z349" s="79"/>
      <c r="AA349" s="85" t="s">
        <v>1810</v>
      </c>
      <c r="AB349" s="85" t="s">
        <v>1939</v>
      </c>
      <c r="AC349" s="79" t="b">
        <v>0</v>
      </c>
      <c r="AD349" s="79">
        <v>2</v>
      </c>
      <c r="AE349" s="85" t="s">
        <v>1974</v>
      </c>
      <c r="AF349" s="79" t="b">
        <v>0</v>
      </c>
      <c r="AG349" s="79" t="s">
        <v>1995</v>
      </c>
      <c r="AH349" s="79"/>
      <c r="AI349" s="85" t="s">
        <v>1953</v>
      </c>
      <c r="AJ349" s="79" t="b">
        <v>0</v>
      </c>
      <c r="AK349" s="79">
        <v>0</v>
      </c>
      <c r="AL349" s="85" t="s">
        <v>1953</v>
      </c>
      <c r="AM349" s="79" t="s">
        <v>2010</v>
      </c>
      <c r="AN349" s="79" t="b">
        <v>0</v>
      </c>
      <c r="AO349" s="85" t="s">
        <v>1939</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12</v>
      </c>
      <c r="BC349" s="78" t="str">
        <f>REPLACE(INDEX(GroupVertices[Group],MATCH(Edges[[#This Row],[Vertex 2]],GroupVertices[Vertex],0)),1,1,"")</f>
        <v>12</v>
      </c>
      <c r="BD349" s="48"/>
      <c r="BE349" s="49"/>
      <c r="BF349" s="48"/>
      <c r="BG349" s="49"/>
      <c r="BH349" s="48"/>
      <c r="BI349" s="49"/>
      <c r="BJ349" s="48"/>
      <c r="BK349" s="49"/>
      <c r="BL349" s="48"/>
    </row>
    <row r="350" spans="1:64" ht="15">
      <c r="A350" s="64" t="s">
        <v>463</v>
      </c>
      <c r="B350" s="64" t="s">
        <v>581</v>
      </c>
      <c r="C350" s="65" t="s">
        <v>5495</v>
      </c>
      <c r="D350" s="66">
        <v>3</v>
      </c>
      <c r="E350" s="67" t="s">
        <v>132</v>
      </c>
      <c r="F350" s="68">
        <v>35</v>
      </c>
      <c r="G350" s="65"/>
      <c r="H350" s="69"/>
      <c r="I350" s="70"/>
      <c r="J350" s="70"/>
      <c r="K350" s="34" t="s">
        <v>65</v>
      </c>
      <c r="L350" s="77">
        <v>350</v>
      </c>
      <c r="M350" s="77"/>
      <c r="N350" s="72"/>
      <c r="O350" s="79" t="s">
        <v>600</v>
      </c>
      <c r="P350" s="81">
        <v>43482.64208333333</v>
      </c>
      <c r="Q350" s="79" t="s">
        <v>662</v>
      </c>
      <c r="R350" s="79"/>
      <c r="S350" s="79"/>
      <c r="T350" s="79"/>
      <c r="U350" s="79"/>
      <c r="V350" s="82" t="s">
        <v>1070</v>
      </c>
      <c r="W350" s="81">
        <v>43482.64208333333</v>
      </c>
      <c r="X350" s="82" t="s">
        <v>1423</v>
      </c>
      <c r="Y350" s="79"/>
      <c r="Z350" s="79"/>
      <c r="AA350" s="85" t="s">
        <v>1810</v>
      </c>
      <c r="AB350" s="85" t="s">
        <v>1939</v>
      </c>
      <c r="AC350" s="79" t="b">
        <v>0</v>
      </c>
      <c r="AD350" s="79">
        <v>2</v>
      </c>
      <c r="AE350" s="85" t="s">
        <v>1974</v>
      </c>
      <c r="AF350" s="79" t="b">
        <v>0</v>
      </c>
      <c r="AG350" s="79" t="s">
        <v>1995</v>
      </c>
      <c r="AH350" s="79"/>
      <c r="AI350" s="85" t="s">
        <v>1953</v>
      </c>
      <c r="AJ350" s="79" t="b">
        <v>0</v>
      </c>
      <c r="AK350" s="79">
        <v>0</v>
      </c>
      <c r="AL350" s="85" t="s">
        <v>1953</v>
      </c>
      <c r="AM350" s="79" t="s">
        <v>2010</v>
      </c>
      <c r="AN350" s="79" t="b">
        <v>0</v>
      </c>
      <c r="AO350" s="85" t="s">
        <v>1939</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12</v>
      </c>
      <c r="BC350" s="78" t="str">
        <f>REPLACE(INDEX(GroupVertices[Group],MATCH(Edges[[#This Row],[Vertex 2]],GroupVertices[Vertex],0)),1,1,"")</f>
        <v>12</v>
      </c>
      <c r="BD350" s="48"/>
      <c r="BE350" s="49"/>
      <c r="BF350" s="48"/>
      <c r="BG350" s="49"/>
      <c r="BH350" s="48"/>
      <c r="BI350" s="49"/>
      <c r="BJ350" s="48"/>
      <c r="BK350" s="49"/>
      <c r="BL350" s="48"/>
    </row>
    <row r="351" spans="1:64" ht="15">
      <c r="A351" s="64" t="s">
        <v>463</v>
      </c>
      <c r="B351" s="64" t="s">
        <v>582</v>
      </c>
      <c r="C351" s="65" t="s">
        <v>5495</v>
      </c>
      <c r="D351" s="66">
        <v>3</v>
      </c>
      <c r="E351" s="67" t="s">
        <v>132</v>
      </c>
      <c r="F351" s="68">
        <v>35</v>
      </c>
      <c r="G351" s="65"/>
      <c r="H351" s="69"/>
      <c r="I351" s="70"/>
      <c r="J351" s="70"/>
      <c r="K351" s="34" t="s">
        <v>65</v>
      </c>
      <c r="L351" s="77">
        <v>351</v>
      </c>
      <c r="M351" s="77"/>
      <c r="N351" s="72"/>
      <c r="O351" s="79" t="s">
        <v>601</v>
      </c>
      <c r="P351" s="81">
        <v>43482.64208333333</v>
      </c>
      <c r="Q351" s="79" t="s">
        <v>662</v>
      </c>
      <c r="R351" s="79"/>
      <c r="S351" s="79"/>
      <c r="T351" s="79"/>
      <c r="U351" s="79"/>
      <c r="V351" s="82" t="s">
        <v>1070</v>
      </c>
      <c r="W351" s="81">
        <v>43482.64208333333</v>
      </c>
      <c r="X351" s="82" t="s">
        <v>1423</v>
      </c>
      <c r="Y351" s="79"/>
      <c r="Z351" s="79"/>
      <c r="AA351" s="85" t="s">
        <v>1810</v>
      </c>
      <c r="AB351" s="85" t="s">
        <v>1939</v>
      </c>
      <c r="AC351" s="79" t="b">
        <v>0</v>
      </c>
      <c r="AD351" s="79">
        <v>2</v>
      </c>
      <c r="AE351" s="85" t="s">
        <v>1974</v>
      </c>
      <c r="AF351" s="79" t="b">
        <v>0</v>
      </c>
      <c r="AG351" s="79" t="s">
        <v>1995</v>
      </c>
      <c r="AH351" s="79"/>
      <c r="AI351" s="85" t="s">
        <v>1953</v>
      </c>
      <c r="AJ351" s="79" t="b">
        <v>0</v>
      </c>
      <c r="AK351" s="79">
        <v>0</v>
      </c>
      <c r="AL351" s="85" t="s">
        <v>1953</v>
      </c>
      <c r="AM351" s="79" t="s">
        <v>2010</v>
      </c>
      <c r="AN351" s="79" t="b">
        <v>0</v>
      </c>
      <c r="AO351" s="85" t="s">
        <v>1939</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12</v>
      </c>
      <c r="BC351" s="78" t="str">
        <f>REPLACE(INDEX(GroupVertices[Group],MATCH(Edges[[#This Row],[Vertex 2]],GroupVertices[Vertex],0)),1,1,"")</f>
        <v>12</v>
      </c>
      <c r="BD351" s="48"/>
      <c r="BE351" s="49"/>
      <c r="BF351" s="48"/>
      <c r="BG351" s="49"/>
      <c r="BH351" s="48"/>
      <c r="BI351" s="49"/>
      <c r="BJ351" s="48"/>
      <c r="BK351" s="49"/>
      <c r="BL351" s="48"/>
    </row>
    <row r="352" spans="1:64" ht="15">
      <c r="A352" s="64" t="s">
        <v>463</v>
      </c>
      <c r="B352" s="64" t="s">
        <v>490</v>
      </c>
      <c r="C352" s="65" t="s">
        <v>5495</v>
      </c>
      <c r="D352" s="66">
        <v>3</v>
      </c>
      <c r="E352" s="67" t="s">
        <v>132</v>
      </c>
      <c r="F352" s="68">
        <v>35</v>
      </c>
      <c r="G352" s="65"/>
      <c r="H352" s="69"/>
      <c r="I352" s="70"/>
      <c r="J352" s="70"/>
      <c r="K352" s="34" t="s">
        <v>65</v>
      </c>
      <c r="L352" s="77">
        <v>352</v>
      </c>
      <c r="M352" s="77"/>
      <c r="N352" s="72"/>
      <c r="O352" s="79" t="s">
        <v>600</v>
      </c>
      <c r="P352" s="81">
        <v>43482.64208333333</v>
      </c>
      <c r="Q352" s="79" t="s">
        <v>662</v>
      </c>
      <c r="R352" s="79"/>
      <c r="S352" s="79"/>
      <c r="T352" s="79"/>
      <c r="U352" s="79"/>
      <c r="V352" s="82" t="s">
        <v>1070</v>
      </c>
      <c r="W352" s="81">
        <v>43482.64208333333</v>
      </c>
      <c r="X352" s="82" t="s">
        <v>1423</v>
      </c>
      <c r="Y352" s="79"/>
      <c r="Z352" s="79"/>
      <c r="AA352" s="85" t="s">
        <v>1810</v>
      </c>
      <c r="AB352" s="85" t="s">
        <v>1939</v>
      </c>
      <c r="AC352" s="79" t="b">
        <v>0</v>
      </c>
      <c r="AD352" s="79">
        <v>2</v>
      </c>
      <c r="AE352" s="85" t="s">
        <v>1974</v>
      </c>
      <c r="AF352" s="79" t="b">
        <v>0</v>
      </c>
      <c r="AG352" s="79" t="s">
        <v>1995</v>
      </c>
      <c r="AH352" s="79"/>
      <c r="AI352" s="85" t="s">
        <v>1953</v>
      </c>
      <c r="AJ352" s="79" t="b">
        <v>0</v>
      </c>
      <c r="AK352" s="79">
        <v>0</v>
      </c>
      <c r="AL352" s="85" t="s">
        <v>1953</v>
      </c>
      <c r="AM352" s="79" t="s">
        <v>2010</v>
      </c>
      <c r="AN352" s="79" t="b">
        <v>0</v>
      </c>
      <c r="AO352" s="85" t="s">
        <v>1939</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12</v>
      </c>
      <c r="BC352" s="78" t="str">
        <f>REPLACE(INDEX(GroupVertices[Group],MATCH(Edges[[#This Row],[Vertex 2]],GroupVertices[Vertex],0)),1,1,"")</f>
        <v>12</v>
      </c>
      <c r="BD352" s="48">
        <v>0</v>
      </c>
      <c r="BE352" s="49">
        <v>0</v>
      </c>
      <c r="BF352" s="48">
        <v>1</v>
      </c>
      <c r="BG352" s="49">
        <v>4.3478260869565215</v>
      </c>
      <c r="BH352" s="48">
        <v>0</v>
      </c>
      <c r="BI352" s="49">
        <v>0</v>
      </c>
      <c r="BJ352" s="48">
        <v>22</v>
      </c>
      <c r="BK352" s="49">
        <v>95.65217391304348</v>
      </c>
      <c r="BL352" s="48">
        <v>23</v>
      </c>
    </row>
    <row r="353" spans="1:64" ht="15">
      <c r="A353" s="64" t="s">
        <v>464</v>
      </c>
      <c r="B353" s="64" t="s">
        <v>583</v>
      </c>
      <c r="C353" s="65" t="s">
        <v>5495</v>
      </c>
      <c r="D353" s="66">
        <v>3</v>
      </c>
      <c r="E353" s="67" t="s">
        <v>132</v>
      </c>
      <c r="F353" s="68">
        <v>35</v>
      </c>
      <c r="G353" s="65"/>
      <c r="H353" s="69"/>
      <c r="I353" s="70"/>
      <c r="J353" s="70"/>
      <c r="K353" s="34" t="s">
        <v>65</v>
      </c>
      <c r="L353" s="77">
        <v>353</v>
      </c>
      <c r="M353" s="77"/>
      <c r="N353" s="72"/>
      <c r="O353" s="79" t="s">
        <v>601</v>
      </c>
      <c r="P353" s="81">
        <v>43482.73824074074</v>
      </c>
      <c r="Q353" s="79" t="s">
        <v>663</v>
      </c>
      <c r="R353" s="82" t="s">
        <v>720</v>
      </c>
      <c r="S353" s="79" t="s">
        <v>763</v>
      </c>
      <c r="T353" s="79"/>
      <c r="U353" s="79"/>
      <c r="V353" s="82" t="s">
        <v>1071</v>
      </c>
      <c r="W353" s="81">
        <v>43482.73824074074</v>
      </c>
      <c r="X353" s="82" t="s">
        <v>1424</v>
      </c>
      <c r="Y353" s="79"/>
      <c r="Z353" s="79"/>
      <c r="AA353" s="85" t="s">
        <v>1811</v>
      </c>
      <c r="AB353" s="85" t="s">
        <v>1940</v>
      </c>
      <c r="AC353" s="79" t="b">
        <v>0</v>
      </c>
      <c r="AD353" s="79">
        <v>1</v>
      </c>
      <c r="AE353" s="85" t="s">
        <v>1975</v>
      </c>
      <c r="AF353" s="79" t="b">
        <v>0</v>
      </c>
      <c r="AG353" s="79" t="s">
        <v>1995</v>
      </c>
      <c r="AH353" s="79"/>
      <c r="AI353" s="85" t="s">
        <v>1953</v>
      </c>
      <c r="AJ353" s="79" t="b">
        <v>0</v>
      </c>
      <c r="AK353" s="79">
        <v>0</v>
      </c>
      <c r="AL353" s="85" t="s">
        <v>1953</v>
      </c>
      <c r="AM353" s="79" t="s">
        <v>2009</v>
      </c>
      <c r="AN353" s="79" t="b">
        <v>0</v>
      </c>
      <c r="AO353" s="85" t="s">
        <v>1940</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26</v>
      </c>
      <c r="BC353" s="78" t="str">
        <f>REPLACE(INDEX(GroupVertices[Group],MATCH(Edges[[#This Row],[Vertex 2]],GroupVertices[Vertex],0)),1,1,"")</f>
        <v>26</v>
      </c>
      <c r="BD353" s="48">
        <v>0</v>
      </c>
      <c r="BE353" s="49">
        <v>0</v>
      </c>
      <c r="BF353" s="48">
        <v>0</v>
      </c>
      <c r="BG353" s="49">
        <v>0</v>
      </c>
      <c r="BH353" s="48">
        <v>0</v>
      </c>
      <c r="BI353" s="49">
        <v>0</v>
      </c>
      <c r="BJ353" s="48">
        <v>27</v>
      </c>
      <c r="BK353" s="49">
        <v>100</v>
      </c>
      <c r="BL353" s="48">
        <v>27</v>
      </c>
    </row>
    <row r="354" spans="1:64" ht="15">
      <c r="A354" s="64" t="s">
        <v>465</v>
      </c>
      <c r="B354" s="64" t="s">
        <v>584</v>
      </c>
      <c r="C354" s="65" t="s">
        <v>5495</v>
      </c>
      <c r="D354" s="66">
        <v>3</v>
      </c>
      <c r="E354" s="67" t="s">
        <v>132</v>
      </c>
      <c r="F354" s="68">
        <v>35</v>
      </c>
      <c r="G354" s="65"/>
      <c r="H354" s="69"/>
      <c r="I354" s="70"/>
      <c r="J354" s="70"/>
      <c r="K354" s="34" t="s">
        <v>65</v>
      </c>
      <c r="L354" s="77">
        <v>354</v>
      </c>
      <c r="M354" s="77"/>
      <c r="N354" s="72"/>
      <c r="O354" s="79" t="s">
        <v>600</v>
      </c>
      <c r="P354" s="81">
        <v>43483.77174768518</v>
      </c>
      <c r="Q354" s="79" t="s">
        <v>664</v>
      </c>
      <c r="R354" s="79" t="s">
        <v>741</v>
      </c>
      <c r="S354" s="79" t="s">
        <v>776</v>
      </c>
      <c r="T354" s="79"/>
      <c r="U354" s="79"/>
      <c r="V354" s="82" t="s">
        <v>1072</v>
      </c>
      <c r="W354" s="81">
        <v>43483.77174768518</v>
      </c>
      <c r="X354" s="82" t="s">
        <v>1425</v>
      </c>
      <c r="Y354" s="79"/>
      <c r="Z354" s="79"/>
      <c r="AA354" s="85" t="s">
        <v>1812</v>
      </c>
      <c r="AB354" s="85" t="s">
        <v>1941</v>
      </c>
      <c r="AC354" s="79" t="b">
        <v>0</v>
      </c>
      <c r="AD354" s="79">
        <v>0</v>
      </c>
      <c r="AE354" s="85" t="s">
        <v>1976</v>
      </c>
      <c r="AF354" s="79" t="b">
        <v>0</v>
      </c>
      <c r="AG354" s="79" t="s">
        <v>1995</v>
      </c>
      <c r="AH354" s="79"/>
      <c r="AI354" s="85" t="s">
        <v>1953</v>
      </c>
      <c r="AJ354" s="79" t="b">
        <v>0</v>
      </c>
      <c r="AK354" s="79">
        <v>0</v>
      </c>
      <c r="AL354" s="85" t="s">
        <v>1953</v>
      </c>
      <c r="AM354" s="79" t="s">
        <v>2007</v>
      </c>
      <c r="AN354" s="79" t="b">
        <v>0</v>
      </c>
      <c r="AO354" s="85" t="s">
        <v>1941</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11</v>
      </c>
      <c r="BC354" s="78" t="str">
        <f>REPLACE(INDEX(GroupVertices[Group],MATCH(Edges[[#This Row],[Vertex 2]],GroupVertices[Vertex],0)),1,1,"")</f>
        <v>11</v>
      </c>
      <c r="BD354" s="48"/>
      <c r="BE354" s="49"/>
      <c r="BF354" s="48"/>
      <c r="BG354" s="49"/>
      <c r="BH354" s="48"/>
      <c r="BI354" s="49"/>
      <c r="BJ354" s="48"/>
      <c r="BK354" s="49"/>
      <c r="BL354" s="48"/>
    </row>
    <row r="355" spans="1:64" ht="15">
      <c r="A355" s="64" t="s">
        <v>465</v>
      </c>
      <c r="B355" s="64" t="s">
        <v>585</v>
      </c>
      <c r="C355" s="65" t="s">
        <v>5495</v>
      </c>
      <c r="D355" s="66">
        <v>3</v>
      </c>
      <c r="E355" s="67" t="s">
        <v>132</v>
      </c>
      <c r="F355" s="68">
        <v>35</v>
      </c>
      <c r="G355" s="65"/>
      <c r="H355" s="69"/>
      <c r="I355" s="70"/>
      <c r="J355" s="70"/>
      <c r="K355" s="34" t="s">
        <v>65</v>
      </c>
      <c r="L355" s="77">
        <v>355</v>
      </c>
      <c r="M355" s="77"/>
      <c r="N355" s="72"/>
      <c r="O355" s="79" t="s">
        <v>600</v>
      </c>
      <c r="P355" s="81">
        <v>43483.77174768518</v>
      </c>
      <c r="Q355" s="79" t="s">
        <v>664</v>
      </c>
      <c r="R355" s="79" t="s">
        <v>741</v>
      </c>
      <c r="S355" s="79" t="s">
        <v>776</v>
      </c>
      <c r="T355" s="79"/>
      <c r="U355" s="79"/>
      <c r="V355" s="82" t="s">
        <v>1072</v>
      </c>
      <c r="W355" s="81">
        <v>43483.77174768518</v>
      </c>
      <c r="X355" s="82" t="s">
        <v>1425</v>
      </c>
      <c r="Y355" s="79"/>
      <c r="Z355" s="79"/>
      <c r="AA355" s="85" t="s">
        <v>1812</v>
      </c>
      <c r="AB355" s="85" t="s">
        <v>1941</v>
      </c>
      <c r="AC355" s="79" t="b">
        <v>0</v>
      </c>
      <c r="AD355" s="79">
        <v>0</v>
      </c>
      <c r="AE355" s="85" t="s">
        <v>1976</v>
      </c>
      <c r="AF355" s="79" t="b">
        <v>0</v>
      </c>
      <c r="AG355" s="79" t="s">
        <v>1995</v>
      </c>
      <c r="AH355" s="79"/>
      <c r="AI355" s="85" t="s">
        <v>1953</v>
      </c>
      <c r="AJ355" s="79" t="b">
        <v>0</v>
      </c>
      <c r="AK355" s="79">
        <v>0</v>
      </c>
      <c r="AL355" s="85" t="s">
        <v>1953</v>
      </c>
      <c r="AM355" s="79" t="s">
        <v>2007</v>
      </c>
      <c r="AN355" s="79" t="b">
        <v>0</v>
      </c>
      <c r="AO355" s="85" t="s">
        <v>1941</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11</v>
      </c>
      <c r="BC355" s="78" t="str">
        <f>REPLACE(INDEX(GroupVertices[Group],MATCH(Edges[[#This Row],[Vertex 2]],GroupVertices[Vertex],0)),1,1,"")</f>
        <v>11</v>
      </c>
      <c r="BD355" s="48"/>
      <c r="BE355" s="49"/>
      <c r="BF355" s="48"/>
      <c r="BG355" s="49"/>
      <c r="BH355" s="48"/>
      <c r="BI355" s="49"/>
      <c r="BJ355" s="48"/>
      <c r="BK355" s="49"/>
      <c r="BL355" s="48"/>
    </row>
    <row r="356" spans="1:64" ht="15">
      <c r="A356" s="64" t="s">
        <v>465</v>
      </c>
      <c r="B356" s="64" t="s">
        <v>586</v>
      </c>
      <c r="C356" s="65" t="s">
        <v>5495</v>
      </c>
      <c r="D356" s="66">
        <v>3</v>
      </c>
      <c r="E356" s="67" t="s">
        <v>132</v>
      </c>
      <c r="F356" s="68">
        <v>35</v>
      </c>
      <c r="G356" s="65"/>
      <c r="H356" s="69"/>
      <c r="I356" s="70"/>
      <c r="J356" s="70"/>
      <c r="K356" s="34" t="s">
        <v>65</v>
      </c>
      <c r="L356" s="77">
        <v>356</v>
      </c>
      <c r="M356" s="77"/>
      <c r="N356" s="72"/>
      <c r="O356" s="79" t="s">
        <v>600</v>
      </c>
      <c r="P356" s="81">
        <v>43483.77174768518</v>
      </c>
      <c r="Q356" s="79" t="s">
        <v>664</v>
      </c>
      <c r="R356" s="79" t="s">
        <v>741</v>
      </c>
      <c r="S356" s="79" t="s">
        <v>776</v>
      </c>
      <c r="T356" s="79"/>
      <c r="U356" s="79"/>
      <c r="V356" s="82" t="s">
        <v>1072</v>
      </c>
      <c r="W356" s="81">
        <v>43483.77174768518</v>
      </c>
      <c r="X356" s="82" t="s">
        <v>1425</v>
      </c>
      <c r="Y356" s="79"/>
      <c r="Z356" s="79"/>
      <c r="AA356" s="85" t="s">
        <v>1812</v>
      </c>
      <c r="AB356" s="85" t="s">
        <v>1941</v>
      </c>
      <c r="AC356" s="79" t="b">
        <v>0</v>
      </c>
      <c r="AD356" s="79">
        <v>0</v>
      </c>
      <c r="AE356" s="85" t="s">
        <v>1976</v>
      </c>
      <c r="AF356" s="79" t="b">
        <v>0</v>
      </c>
      <c r="AG356" s="79" t="s">
        <v>1995</v>
      </c>
      <c r="AH356" s="79"/>
      <c r="AI356" s="85" t="s">
        <v>1953</v>
      </c>
      <c r="AJ356" s="79" t="b">
        <v>0</v>
      </c>
      <c r="AK356" s="79">
        <v>0</v>
      </c>
      <c r="AL356" s="85" t="s">
        <v>1953</v>
      </c>
      <c r="AM356" s="79" t="s">
        <v>2007</v>
      </c>
      <c r="AN356" s="79" t="b">
        <v>0</v>
      </c>
      <c r="AO356" s="85" t="s">
        <v>1941</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11</v>
      </c>
      <c r="BC356" s="78" t="str">
        <f>REPLACE(INDEX(GroupVertices[Group],MATCH(Edges[[#This Row],[Vertex 2]],GroupVertices[Vertex],0)),1,1,"")</f>
        <v>11</v>
      </c>
      <c r="BD356" s="48"/>
      <c r="BE356" s="49"/>
      <c r="BF356" s="48"/>
      <c r="BG356" s="49"/>
      <c r="BH356" s="48"/>
      <c r="BI356" s="49"/>
      <c r="BJ356" s="48"/>
      <c r="BK356" s="49"/>
      <c r="BL356" s="48"/>
    </row>
    <row r="357" spans="1:64" ht="15">
      <c r="A357" s="64" t="s">
        <v>465</v>
      </c>
      <c r="B357" s="64" t="s">
        <v>587</v>
      </c>
      <c r="C357" s="65" t="s">
        <v>5495</v>
      </c>
      <c r="D357" s="66">
        <v>3</v>
      </c>
      <c r="E357" s="67" t="s">
        <v>132</v>
      </c>
      <c r="F357" s="68">
        <v>35</v>
      </c>
      <c r="G357" s="65"/>
      <c r="H357" s="69"/>
      <c r="I357" s="70"/>
      <c r="J357" s="70"/>
      <c r="K357" s="34" t="s">
        <v>65</v>
      </c>
      <c r="L357" s="77">
        <v>357</v>
      </c>
      <c r="M357" s="77"/>
      <c r="N357" s="72"/>
      <c r="O357" s="79" t="s">
        <v>601</v>
      </c>
      <c r="P357" s="81">
        <v>43483.77174768518</v>
      </c>
      <c r="Q357" s="79" t="s">
        <v>664</v>
      </c>
      <c r="R357" s="79" t="s">
        <v>741</v>
      </c>
      <c r="S357" s="79" t="s">
        <v>776</v>
      </c>
      <c r="T357" s="79"/>
      <c r="U357" s="79"/>
      <c r="V357" s="82" t="s">
        <v>1072</v>
      </c>
      <c r="W357" s="81">
        <v>43483.77174768518</v>
      </c>
      <c r="X357" s="82" t="s">
        <v>1425</v>
      </c>
      <c r="Y357" s="79"/>
      <c r="Z357" s="79"/>
      <c r="AA357" s="85" t="s">
        <v>1812</v>
      </c>
      <c r="AB357" s="85" t="s">
        <v>1941</v>
      </c>
      <c r="AC357" s="79" t="b">
        <v>0</v>
      </c>
      <c r="AD357" s="79">
        <v>0</v>
      </c>
      <c r="AE357" s="85" t="s">
        <v>1976</v>
      </c>
      <c r="AF357" s="79" t="b">
        <v>0</v>
      </c>
      <c r="AG357" s="79" t="s">
        <v>1995</v>
      </c>
      <c r="AH357" s="79"/>
      <c r="AI357" s="85" t="s">
        <v>1953</v>
      </c>
      <c r="AJ357" s="79" t="b">
        <v>0</v>
      </c>
      <c r="AK357" s="79">
        <v>0</v>
      </c>
      <c r="AL357" s="85" t="s">
        <v>1953</v>
      </c>
      <c r="AM357" s="79" t="s">
        <v>2007</v>
      </c>
      <c r="AN357" s="79" t="b">
        <v>0</v>
      </c>
      <c r="AO357" s="85" t="s">
        <v>1941</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11</v>
      </c>
      <c r="BC357" s="78" t="str">
        <f>REPLACE(INDEX(GroupVertices[Group],MATCH(Edges[[#This Row],[Vertex 2]],GroupVertices[Vertex],0)),1,1,"")</f>
        <v>11</v>
      </c>
      <c r="BD357" s="48">
        <v>0</v>
      </c>
      <c r="BE357" s="49">
        <v>0</v>
      </c>
      <c r="BF357" s="48">
        <v>0</v>
      </c>
      <c r="BG357" s="49">
        <v>0</v>
      </c>
      <c r="BH357" s="48">
        <v>0</v>
      </c>
      <c r="BI357" s="49">
        <v>0</v>
      </c>
      <c r="BJ357" s="48">
        <v>23</v>
      </c>
      <c r="BK357" s="49">
        <v>100</v>
      </c>
      <c r="BL357" s="48">
        <v>23</v>
      </c>
    </row>
    <row r="358" spans="1:64" ht="15">
      <c r="A358" s="64" t="s">
        <v>466</v>
      </c>
      <c r="B358" s="64" t="s">
        <v>466</v>
      </c>
      <c r="C358" s="65" t="s">
        <v>5495</v>
      </c>
      <c r="D358" s="66">
        <v>3</v>
      </c>
      <c r="E358" s="67" t="s">
        <v>132</v>
      </c>
      <c r="F358" s="68">
        <v>35</v>
      </c>
      <c r="G358" s="65"/>
      <c r="H358" s="69"/>
      <c r="I358" s="70"/>
      <c r="J358" s="70"/>
      <c r="K358" s="34" t="s">
        <v>65</v>
      </c>
      <c r="L358" s="77">
        <v>358</v>
      </c>
      <c r="M358" s="77"/>
      <c r="N358" s="72"/>
      <c r="O358" s="79" t="s">
        <v>176</v>
      </c>
      <c r="P358" s="81">
        <v>43486.609398148146</v>
      </c>
      <c r="Q358" s="79" t="s">
        <v>665</v>
      </c>
      <c r="R358" s="82" t="s">
        <v>742</v>
      </c>
      <c r="S358" s="79" t="s">
        <v>763</v>
      </c>
      <c r="T358" s="79"/>
      <c r="U358" s="79"/>
      <c r="V358" s="82" t="s">
        <v>1073</v>
      </c>
      <c r="W358" s="81">
        <v>43486.609398148146</v>
      </c>
      <c r="X358" s="82" t="s">
        <v>1426</v>
      </c>
      <c r="Y358" s="79"/>
      <c r="Z358" s="79"/>
      <c r="AA358" s="85" t="s">
        <v>1813</v>
      </c>
      <c r="AB358" s="79"/>
      <c r="AC358" s="79" t="b">
        <v>0</v>
      </c>
      <c r="AD358" s="79">
        <v>0</v>
      </c>
      <c r="AE358" s="85" t="s">
        <v>1953</v>
      </c>
      <c r="AF358" s="79" t="b">
        <v>0</v>
      </c>
      <c r="AG358" s="79" t="s">
        <v>2001</v>
      </c>
      <c r="AH358" s="79"/>
      <c r="AI358" s="85" t="s">
        <v>1953</v>
      </c>
      <c r="AJ358" s="79" t="b">
        <v>0</v>
      </c>
      <c r="AK358" s="79">
        <v>0</v>
      </c>
      <c r="AL358" s="85" t="s">
        <v>1953</v>
      </c>
      <c r="AM358" s="79" t="s">
        <v>2007</v>
      </c>
      <c r="AN358" s="79" t="b">
        <v>0</v>
      </c>
      <c r="AO358" s="85" t="s">
        <v>1813</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4</v>
      </c>
      <c r="BC358" s="78" t="str">
        <f>REPLACE(INDEX(GroupVertices[Group],MATCH(Edges[[#This Row],[Vertex 2]],GroupVertices[Vertex],0)),1,1,"")</f>
        <v>4</v>
      </c>
      <c r="BD358" s="48">
        <v>0</v>
      </c>
      <c r="BE358" s="49">
        <v>0</v>
      </c>
      <c r="BF358" s="48">
        <v>0</v>
      </c>
      <c r="BG358" s="49">
        <v>0</v>
      </c>
      <c r="BH358" s="48">
        <v>0</v>
      </c>
      <c r="BI358" s="49">
        <v>0</v>
      </c>
      <c r="BJ358" s="48">
        <v>2</v>
      </c>
      <c r="BK358" s="49">
        <v>100</v>
      </c>
      <c r="BL358" s="48">
        <v>2</v>
      </c>
    </row>
    <row r="359" spans="1:64" ht="15">
      <c r="A359" s="64" t="s">
        <v>467</v>
      </c>
      <c r="B359" s="64" t="s">
        <v>588</v>
      </c>
      <c r="C359" s="65" t="s">
        <v>5495</v>
      </c>
      <c r="D359" s="66">
        <v>3</v>
      </c>
      <c r="E359" s="67" t="s">
        <v>132</v>
      </c>
      <c r="F359" s="68">
        <v>35</v>
      </c>
      <c r="G359" s="65"/>
      <c r="H359" s="69"/>
      <c r="I359" s="70"/>
      <c r="J359" s="70"/>
      <c r="K359" s="34" t="s">
        <v>65</v>
      </c>
      <c r="L359" s="77">
        <v>359</v>
      </c>
      <c r="M359" s="77"/>
      <c r="N359" s="72"/>
      <c r="O359" s="79" t="s">
        <v>600</v>
      </c>
      <c r="P359" s="81">
        <v>43486.75709490741</v>
      </c>
      <c r="Q359" s="79" t="s">
        <v>666</v>
      </c>
      <c r="R359" s="79"/>
      <c r="S359" s="79"/>
      <c r="T359" s="79"/>
      <c r="U359" s="79"/>
      <c r="V359" s="82" t="s">
        <v>1074</v>
      </c>
      <c r="W359" s="81">
        <v>43486.75709490741</v>
      </c>
      <c r="X359" s="82" t="s">
        <v>1427</v>
      </c>
      <c r="Y359" s="79"/>
      <c r="Z359" s="79"/>
      <c r="AA359" s="85" t="s">
        <v>1814</v>
      </c>
      <c r="AB359" s="85" t="s">
        <v>1942</v>
      </c>
      <c r="AC359" s="79" t="b">
        <v>0</v>
      </c>
      <c r="AD359" s="79">
        <v>2</v>
      </c>
      <c r="AE359" s="85" t="s">
        <v>1977</v>
      </c>
      <c r="AF359" s="79" t="b">
        <v>0</v>
      </c>
      <c r="AG359" s="79" t="s">
        <v>1995</v>
      </c>
      <c r="AH359" s="79"/>
      <c r="AI359" s="85" t="s">
        <v>1953</v>
      </c>
      <c r="AJ359" s="79" t="b">
        <v>0</v>
      </c>
      <c r="AK359" s="79">
        <v>0</v>
      </c>
      <c r="AL359" s="85" t="s">
        <v>1953</v>
      </c>
      <c r="AM359" s="79" t="s">
        <v>2008</v>
      </c>
      <c r="AN359" s="79" t="b">
        <v>0</v>
      </c>
      <c r="AO359" s="85" t="s">
        <v>1942</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15</v>
      </c>
      <c r="BC359" s="78" t="str">
        <f>REPLACE(INDEX(GroupVertices[Group],MATCH(Edges[[#This Row],[Vertex 2]],GroupVertices[Vertex],0)),1,1,"")</f>
        <v>15</v>
      </c>
      <c r="BD359" s="48"/>
      <c r="BE359" s="49"/>
      <c r="BF359" s="48"/>
      <c r="BG359" s="49"/>
      <c r="BH359" s="48"/>
      <c r="BI359" s="49"/>
      <c r="BJ359" s="48"/>
      <c r="BK359" s="49"/>
      <c r="BL359" s="48"/>
    </row>
    <row r="360" spans="1:64" ht="15">
      <c r="A360" s="64" t="s">
        <v>467</v>
      </c>
      <c r="B360" s="64" t="s">
        <v>589</v>
      </c>
      <c r="C360" s="65" t="s">
        <v>5495</v>
      </c>
      <c r="D360" s="66">
        <v>3</v>
      </c>
      <c r="E360" s="67" t="s">
        <v>132</v>
      </c>
      <c r="F360" s="68">
        <v>35</v>
      </c>
      <c r="G360" s="65"/>
      <c r="H360" s="69"/>
      <c r="I360" s="70"/>
      <c r="J360" s="70"/>
      <c r="K360" s="34" t="s">
        <v>65</v>
      </c>
      <c r="L360" s="77">
        <v>360</v>
      </c>
      <c r="M360" s="77"/>
      <c r="N360" s="72"/>
      <c r="O360" s="79" t="s">
        <v>600</v>
      </c>
      <c r="P360" s="81">
        <v>43486.75709490741</v>
      </c>
      <c r="Q360" s="79" t="s">
        <v>666</v>
      </c>
      <c r="R360" s="79"/>
      <c r="S360" s="79"/>
      <c r="T360" s="79"/>
      <c r="U360" s="79"/>
      <c r="V360" s="82" t="s">
        <v>1074</v>
      </c>
      <c r="W360" s="81">
        <v>43486.75709490741</v>
      </c>
      <c r="X360" s="82" t="s">
        <v>1427</v>
      </c>
      <c r="Y360" s="79"/>
      <c r="Z360" s="79"/>
      <c r="AA360" s="85" t="s">
        <v>1814</v>
      </c>
      <c r="AB360" s="85" t="s">
        <v>1942</v>
      </c>
      <c r="AC360" s="79" t="b">
        <v>0</v>
      </c>
      <c r="AD360" s="79">
        <v>2</v>
      </c>
      <c r="AE360" s="85" t="s">
        <v>1977</v>
      </c>
      <c r="AF360" s="79" t="b">
        <v>0</v>
      </c>
      <c r="AG360" s="79" t="s">
        <v>1995</v>
      </c>
      <c r="AH360" s="79"/>
      <c r="AI360" s="85" t="s">
        <v>1953</v>
      </c>
      <c r="AJ360" s="79" t="b">
        <v>0</v>
      </c>
      <c r="AK360" s="79">
        <v>0</v>
      </c>
      <c r="AL360" s="85" t="s">
        <v>1953</v>
      </c>
      <c r="AM360" s="79" t="s">
        <v>2008</v>
      </c>
      <c r="AN360" s="79" t="b">
        <v>0</v>
      </c>
      <c r="AO360" s="85" t="s">
        <v>1942</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15</v>
      </c>
      <c r="BC360" s="78" t="str">
        <f>REPLACE(INDEX(GroupVertices[Group],MATCH(Edges[[#This Row],[Vertex 2]],GroupVertices[Vertex],0)),1,1,"")</f>
        <v>15</v>
      </c>
      <c r="BD360" s="48"/>
      <c r="BE360" s="49"/>
      <c r="BF360" s="48"/>
      <c r="BG360" s="49"/>
      <c r="BH360" s="48"/>
      <c r="BI360" s="49"/>
      <c r="BJ360" s="48"/>
      <c r="BK360" s="49"/>
      <c r="BL360" s="48"/>
    </row>
    <row r="361" spans="1:64" ht="15">
      <c r="A361" s="64" t="s">
        <v>467</v>
      </c>
      <c r="B361" s="64" t="s">
        <v>590</v>
      </c>
      <c r="C361" s="65" t="s">
        <v>5495</v>
      </c>
      <c r="D361" s="66">
        <v>3</v>
      </c>
      <c r="E361" s="67" t="s">
        <v>132</v>
      </c>
      <c r="F361" s="68">
        <v>35</v>
      </c>
      <c r="G361" s="65"/>
      <c r="H361" s="69"/>
      <c r="I361" s="70"/>
      <c r="J361" s="70"/>
      <c r="K361" s="34" t="s">
        <v>65</v>
      </c>
      <c r="L361" s="77">
        <v>361</v>
      </c>
      <c r="M361" s="77"/>
      <c r="N361" s="72"/>
      <c r="O361" s="79" t="s">
        <v>601</v>
      </c>
      <c r="P361" s="81">
        <v>43486.75709490741</v>
      </c>
      <c r="Q361" s="79" t="s">
        <v>666</v>
      </c>
      <c r="R361" s="79"/>
      <c r="S361" s="79"/>
      <c r="T361" s="79"/>
      <c r="U361" s="79"/>
      <c r="V361" s="82" t="s">
        <v>1074</v>
      </c>
      <c r="W361" s="81">
        <v>43486.75709490741</v>
      </c>
      <c r="X361" s="82" t="s">
        <v>1427</v>
      </c>
      <c r="Y361" s="79"/>
      <c r="Z361" s="79"/>
      <c r="AA361" s="85" t="s">
        <v>1814</v>
      </c>
      <c r="AB361" s="85" t="s">
        <v>1942</v>
      </c>
      <c r="AC361" s="79" t="b">
        <v>0</v>
      </c>
      <c r="AD361" s="79">
        <v>2</v>
      </c>
      <c r="AE361" s="85" t="s">
        <v>1977</v>
      </c>
      <c r="AF361" s="79" t="b">
        <v>0</v>
      </c>
      <c r="AG361" s="79" t="s">
        <v>1995</v>
      </c>
      <c r="AH361" s="79"/>
      <c r="AI361" s="85" t="s">
        <v>1953</v>
      </c>
      <c r="AJ361" s="79" t="b">
        <v>0</v>
      </c>
      <c r="AK361" s="79">
        <v>0</v>
      </c>
      <c r="AL361" s="85" t="s">
        <v>1953</v>
      </c>
      <c r="AM361" s="79" t="s">
        <v>2008</v>
      </c>
      <c r="AN361" s="79" t="b">
        <v>0</v>
      </c>
      <c r="AO361" s="85" t="s">
        <v>1942</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15</v>
      </c>
      <c r="BC361" s="78" t="str">
        <f>REPLACE(INDEX(GroupVertices[Group],MATCH(Edges[[#This Row],[Vertex 2]],GroupVertices[Vertex],0)),1,1,"")</f>
        <v>15</v>
      </c>
      <c r="BD361" s="48">
        <v>3</v>
      </c>
      <c r="BE361" s="49">
        <v>10.344827586206897</v>
      </c>
      <c r="BF361" s="48">
        <v>1</v>
      </c>
      <c r="BG361" s="49">
        <v>3.4482758620689653</v>
      </c>
      <c r="BH361" s="48">
        <v>0</v>
      </c>
      <c r="BI361" s="49">
        <v>0</v>
      </c>
      <c r="BJ361" s="48">
        <v>25</v>
      </c>
      <c r="BK361" s="49">
        <v>86.20689655172414</v>
      </c>
      <c r="BL361" s="48">
        <v>29</v>
      </c>
    </row>
    <row r="362" spans="1:64" ht="15">
      <c r="A362" s="64" t="s">
        <v>468</v>
      </c>
      <c r="B362" s="64" t="s">
        <v>457</v>
      </c>
      <c r="C362" s="65" t="s">
        <v>5495</v>
      </c>
      <c r="D362" s="66">
        <v>3</v>
      </c>
      <c r="E362" s="67" t="s">
        <v>132</v>
      </c>
      <c r="F362" s="68">
        <v>35</v>
      </c>
      <c r="G362" s="65"/>
      <c r="H362" s="69"/>
      <c r="I362" s="70"/>
      <c r="J362" s="70"/>
      <c r="K362" s="34" t="s">
        <v>65</v>
      </c>
      <c r="L362" s="77">
        <v>362</v>
      </c>
      <c r="M362" s="77"/>
      <c r="N362" s="72"/>
      <c r="O362" s="79" t="s">
        <v>601</v>
      </c>
      <c r="P362" s="81">
        <v>43489.20521990741</v>
      </c>
      <c r="Q362" s="79" t="s">
        <v>667</v>
      </c>
      <c r="R362" s="79"/>
      <c r="S362" s="79"/>
      <c r="T362" s="79"/>
      <c r="U362" s="79"/>
      <c r="V362" s="82" t="s">
        <v>1075</v>
      </c>
      <c r="W362" s="81">
        <v>43489.20521990741</v>
      </c>
      <c r="X362" s="82" t="s">
        <v>1428</v>
      </c>
      <c r="Y362" s="79"/>
      <c r="Z362" s="79"/>
      <c r="AA362" s="85" t="s">
        <v>1815</v>
      </c>
      <c r="AB362" s="79"/>
      <c r="AC362" s="79" t="b">
        <v>0</v>
      </c>
      <c r="AD362" s="79">
        <v>0</v>
      </c>
      <c r="AE362" s="85" t="s">
        <v>1978</v>
      </c>
      <c r="AF362" s="79" t="b">
        <v>0</v>
      </c>
      <c r="AG362" s="79" t="s">
        <v>1995</v>
      </c>
      <c r="AH362" s="79"/>
      <c r="AI362" s="85" t="s">
        <v>1953</v>
      </c>
      <c r="AJ362" s="79" t="b">
        <v>0</v>
      </c>
      <c r="AK362" s="79">
        <v>0</v>
      </c>
      <c r="AL362" s="85" t="s">
        <v>1953</v>
      </c>
      <c r="AM362" s="79" t="s">
        <v>2007</v>
      </c>
      <c r="AN362" s="79" t="b">
        <v>0</v>
      </c>
      <c r="AO362" s="85" t="s">
        <v>1815</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2</v>
      </c>
      <c r="BC362" s="78" t="str">
        <f>REPLACE(INDEX(GroupVertices[Group],MATCH(Edges[[#This Row],[Vertex 2]],GroupVertices[Vertex],0)),1,1,"")</f>
        <v>2</v>
      </c>
      <c r="BD362" s="48">
        <v>0</v>
      </c>
      <c r="BE362" s="49">
        <v>0</v>
      </c>
      <c r="BF362" s="48">
        <v>0</v>
      </c>
      <c r="BG362" s="49">
        <v>0</v>
      </c>
      <c r="BH362" s="48">
        <v>0</v>
      </c>
      <c r="BI362" s="49">
        <v>0</v>
      </c>
      <c r="BJ362" s="48">
        <v>16</v>
      </c>
      <c r="BK362" s="49">
        <v>100</v>
      </c>
      <c r="BL362" s="48">
        <v>16</v>
      </c>
    </row>
    <row r="363" spans="1:64" ht="15">
      <c r="A363" s="64" t="s">
        <v>468</v>
      </c>
      <c r="B363" s="64" t="s">
        <v>457</v>
      </c>
      <c r="C363" s="65" t="s">
        <v>5495</v>
      </c>
      <c r="D363" s="66">
        <v>3</v>
      </c>
      <c r="E363" s="67" t="s">
        <v>132</v>
      </c>
      <c r="F363" s="68">
        <v>35</v>
      </c>
      <c r="G363" s="65"/>
      <c r="H363" s="69"/>
      <c r="I363" s="70"/>
      <c r="J363" s="70"/>
      <c r="K363" s="34" t="s">
        <v>65</v>
      </c>
      <c r="L363" s="77">
        <v>363</v>
      </c>
      <c r="M363" s="77"/>
      <c r="N363" s="72"/>
      <c r="O363" s="79" t="s">
        <v>600</v>
      </c>
      <c r="P363" s="81">
        <v>43489.22650462963</v>
      </c>
      <c r="Q363" s="79" t="s">
        <v>668</v>
      </c>
      <c r="R363" s="79"/>
      <c r="S363" s="79"/>
      <c r="T363" s="79"/>
      <c r="U363" s="79"/>
      <c r="V363" s="82" t="s">
        <v>1075</v>
      </c>
      <c r="W363" s="81">
        <v>43489.22650462963</v>
      </c>
      <c r="X363" s="82" t="s">
        <v>1429</v>
      </c>
      <c r="Y363" s="79"/>
      <c r="Z363" s="79"/>
      <c r="AA363" s="85" t="s">
        <v>1816</v>
      </c>
      <c r="AB363" s="85" t="s">
        <v>1817</v>
      </c>
      <c r="AC363" s="79" t="b">
        <v>0</v>
      </c>
      <c r="AD363" s="79">
        <v>0</v>
      </c>
      <c r="AE363" s="85" t="s">
        <v>1979</v>
      </c>
      <c r="AF363" s="79" t="b">
        <v>0</v>
      </c>
      <c r="AG363" s="79" t="s">
        <v>1995</v>
      </c>
      <c r="AH363" s="79"/>
      <c r="AI363" s="85" t="s">
        <v>1953</v>
      </c>
      <c r="AJ363" s="79" t="b">
        <v>0</v>
      </c>
      <c r="AK363" s="79">
        <v>0</v>
      </c>
      <c r="AL363" s="85" t="s">
        <v>1953</v>
      </c>
      <c r="AM363" s="79" t="s">
        <v>2007</v>
      </c>
      <c r="AN363" s="79" t="b">
        <v>0</v>
      </c>
      <c r="AO363" s="85" t="s">
        <v>1817</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468</v>
      </c>
      <c r="B364" s="64" t="s">
        <v>469</v>
      </c>
      <c r="C364" s="65" t="s">
        <v>5495</v>
      </c>
      <c r="D364" s="66">
        <v>3</v>
      </c>
      <c r="E364" s="67" t="s">
        <v>132</v>
      </c>
      <c r="F364" s="68">
        <v>35</v>
      </c>
      <c r="G364" s="65"/>
      <c r="H364" s="69"/>
      <c r="I364" s="70"/>
      <c r="J364" s="70"/>
      <c r="K364" s="34" t="s">
        <v>66</v>
      </c>
      <c r="L364" s="77">
        <v>364</v>
      </c>
      <c r="M364" s="77"/>
      <c r="N364" s="72"/>
      <c r="O364" s="79" t="s">
        <v>601</v>
      </c>
      <c r="P364" s="81">
        <v>43489.22650462963</v>
      </c>
      <c r="Q364" s="79" t="s">
        <v>668</v>
      </c>
      <c r="R364" s="79"/>
      <c r="S364" s="79"/>
      <c r="T364" s="79"/>
      <c r="U364" s="79"/>
      <c r="V364" s="82" t="s">
        <v>1075</v>
      </c>
      <c r="W364" s="81">
        <v>43489.22650462963</v>
      </c>
      <c r="X364" s="82" t="s">
        <v>1429</v>
      </c>
      <c r="Y364" s="79"/>
      <c r="Z364" s="79"/>
      <c r="AA364" s="85" t="s">
        <v>1816</v>
      </c>
      <c r="AB364" s="85" t="s">
        <v>1817</v>
      </c>
      <c r="AC364" s="79" t="b">
        <v>0</v>
      </c>
      <c r="AD364" s="79">
        <v>0</v>
      </c>
      <c r="AE364" s="85" t="s">
        <v>1979</v>
      </c>
      <c r="AF364" s="79" t="b">
        <v>0</v>
      </c>
      <c r="AG364" s="79" t="s">
        <v>1995</v>
      </c>
      <c r="AH364" s="79"/>
      <c r="AI364" s="85" t="s">
        <v>1953</v>
      </c>
      <c r="AJ364" s="79" t="b">
        <v>0</v>
      </c>
      <c r="AK364" s="79">
        <v>0</v>
      </c>
      <c r="AL364" s="85" t="s">
        <v>1953</v>
      </c>
      <c r="AM364" s="79" t="s">
        <v>2007</v>
      </c>
      <c r="AN364" s="79" t="b">
        <v>0</v>
      </c>
      <c r="AO364" s="85" t="s">
        <v>1817</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2</v>
      </c>
      <c r="BC364" s="78" t="str">
        <f>REPLACE(INDEX(GroupVertices[Group],MATCH(Edges[[#This Row],[Vertex 2]],GroupVertices[Vertex],0)),1,1,"")</f>
        <v>2</v>
      </c>
      <c r="BD364" s="48">
        <v>1</v>
      </c>
      <c r="BE364" s="49">
        <v>5.2631578947368425</v>
      </c>
      <c r="BF364" s="48">
        <v>0</v>
      </c>
      <c r="BG364" s="49">
        <v>0</v>
      </c>
      <c r="BH364" s="48">
        <v>0</v>
      </c>
      <c r="BI364" s="49">
        <v>0</v>
      </c>
      <c r="BJ364" s="48">
        <v>18</v>
      </c>
      <c r="BK364" s="49">
        <v>94.73684210526316</v>
      </c>
      <c r="BL364" s="48">
        <v>19</v>
      </c>
    </row>
    <row r="365" spans="1:64" ht="15">
      <c r="A365" s="64" t="s">
        <v>469</v>
      </c>
      <c r="B365" s="64" t="s">
        <v>468</v>
      </c>
      <c r="C365" s="65" t="s">
        <v>5496</v>
      </c>
      <c r="D365" s="66">
        <v>3</v>
      </c>
      <c r="E365" s="67" t="s">
        <v>136</v>
      </c>
      <c r="F365" s="68">
        <v>35</v>
      </c>
      <c r="G365" s="65"/>
      <c r="H365" s="69"/>
      <c r="I365" s="70"/>
      <c r="J365" s="70"/>
      <c r="K365" s="34" t="s">
        <v>66</v>
      </c>
      <c r="L365" s="77">
        <v>365</v>
      </c>
      <c r="M365" s="77"/>
      <c r="N365" s="72"/>
      <c r="O365" s="79" t="s">
        <v>601</v>
      </c>
      <c r="P365" s="81">
        <v>43489.21021990741</v>
      </c>
      <c r="Q365" s="79" t="s">
        <v>669</v>
      </c>
      <c r="R365" s="79"/>
      <c r="S365" s="79"/>
      <c r="T365" s="79"/>
      <c r="U365" s="79"/>
      <c r="V365" s="82" t="s">
        <v>1076</v>
      </c>
      <c r="W365" s="81">
        <v>43489.21021990741</v>
      </c>
      <c r="X365" s="82" t="s">
        <v>1430</v>
      </c>
      <c r="Y365" s="79"/>
      <c r="Z365" s="79"/>
      <c r="AA365" s="85" t="s">
        <v>1817</v>
      </c>
      <c r="AB365" s="85" t="s">
        <v>1815</v>
      </c>
      <c r="AC365" s="79" t="b">
        <v>0</v>
      </c>
      <c r="AD365" s="79">
        <v>0</v>
      </c>
      <c r="AE365" s="85" t="s">
        <v>1980</v>
      </c>
      <c r="AF365" s="79" t="b">
        <v>0</v>
      </c>
      <c r="AG365" s="79" t="s">
        <v>1995</v>
      </c>
      <c r="AH365" s="79"/>
      <c r="AI365" s="85" t="s">
        <v>1953</v>
      </c>
      <c r="AJ365" s="79" t="b">
        <v>0</v>
      </c>
      <c r="AK365" s="79">
        <v>0</v>
      </c>
      <c r="AL365" s="85" t="s">
        <v>1953</v>
      </c>
      <c r="AM365" s="79" t="s">
        <v>2016</v>
      </c>
      <c r="AN365" s="79" t="b">
        <v>0</v>
      </c>
      <c r="AO365" s="85" t="s">
        <v>1815</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469</v>
      </c>
      <c r="B366" s="64" t="s">
        <v>468</v>
      </c>
      <c r="C366" s="65" t="s">
        <v>5496</v>
      </c>
      <c r="D366" s="66">
        <v>3</v>
      </c>
      <c r="E366" s="67" t="s">
        <v>136</v>
      </c>
      <c r="F366" s="68">
        <v>35</v>
      </c>
      <c r="G366" s="65"/>
      <c r="H366" s="69"/>
      <c r="I366" s="70"/>
      <c r="J366" s="70"/>
      <c r="K366" s="34" t="s">
        <v>66</v>
      </c>
      <c r="L366" s="77">
        <v>366</v>
      </c>
      <c r="M366" s="77"/>
      <c r="N366" s="72"/>
      <c r="O366" s="79" t="s">
        <v>601</v>
      </c>
      <c r="P366" s="81">
        <v>43489.23471064815</v>
      </c>
      <c r="Q366" s="79" t="s">
        <v>670</v>
      </c>
      <c r="R366" s="79"/>
      <c r="S366" s="79"/>
      <c r="T366" s="79"/>
      <c r="U366" s="79"/>
      <c r="V366" s="82" t="s">
        <v>1076</v>
      </c>
      <c r="W366" s="81">
        <v>43489.23471064815</v>
      </c>
      <c r="X366" s="82" t="s">
        <v>1431</v>
      </c>
      <c r="Y366" s="79"/>
      <c r="Z366" s="79"/>
      <c r="AA366" s="85" t="s">
        <v>1818</v>
      </c>
      <c r="AB366" s="85" t="s">
        <v>1816</v>
      </c>
      <c r="AC366" s="79" t="b">
        <v>0</v>
      </c>
      <c r="AD366" s="79">
        <v>0</v>
      </c>
      <c r="AE366" s="85" t="s">
        <v>1980</v>
      </c>
      <c r="AF366" s="79" t="b">
        <v>0</v>
      </c>
      <c r="AG366" s="79" t="s">
        <v>1995</v>
      </c>
      <c r="AH366" s="79"/>
      <c r="AI366" s="85" t="s">
        <v>1953</v>
      </c>
      <c r="AJ366" s="79" t="b">
        <v>0</v>
      </c>
      <c r="AK366" s="79">
        <v>0</v>
      </c>
      <c r="AL366" s="85" t="s">
        <v>1953</v>
      </c>
      <c r="AM366" s="79" t="s">
        <v>2016</v>
      </c>
      <c r="AN366" s="79" t="b">
        <v>0</v>
      </c>
      <c r="AO366" s="85" t="s">
        <v>1816</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469</v>
      </c>
      <c r="B367" s="64" t="s">
        <v>457</v>
      </c>
      <c r="C367" s="65" t="s">
        <v>5496</v>
      </c>
      <c r="D367" s="66">
        <v>3</v>
      </c>
      <c r="E367" s="67" t="s">
        <v>136</v>
      </c>
      <c r="F367" s="68">
        <v>35</v>
      </c>
      <c r="G367" s="65"/>
      <c r="H367" s="69"/>
      <c r="I367" s="70"/>
      <c r="J367" s="70"/>
      <c r="K367" s="34" t="s">
        <v>65</v>
      </c>
      <c r="L367" s="77">
        <v>367</v>
      </c>
      <c r="M367" s="77"/>
      <c r="N367" s="72"/>
      <c r="O367" s="79" t="s">
        <v>600</v>
      </c>
      <c r="P367" s="81">
        <v>43489.21021990741</v>
      </c>
      <c r="Q367" s="79" t="s">
        <v>669</v>
      </c>
      <c r="R367" s="79"/>
      <c r="S367" s="79"/>
      <c r="T367" s="79"/>
      <c r="U367" s="79"/>
      <c r="V367" s="82" t="s">
        <v>1076</v>
      </c>
      <c r="W367" s="81">
        <v>43489.21021990741</v>
      </c>
      <c r="X367" s="82" t="s">
        <v>1430</v>
      </c>
      <c r="Y367" s="79"/>
      <c r="Z367" s="79"/>
      <c r="AA367" s="85" t="s">
        <v>1817</v>
      </c>
      <c r="AB367" s="85" t="s">
        <v>1815</v>
      </c>
      <c r="AC367" s="79" t="b">
        <v>0</v>
      </c>
      <c r="AD367" s="79">
        <v>0</v>
      </c>
      <c r="AE367" s="85" t="s">
        <v>1980</v>
      </c>
      <c r="AF367" s="79" t="b">
        <v>0</v>
      </c>
      <c r="AG367" s="79" t="s">
        <v>1995</v>
      </c>
      <c r="AH367" s="79"/>
      <c r="AI367" s="85" t="s">
        <v>1953</v>
      </c>
      <c r="AJ367" s="79" t="b">
        <v>0</v>
      </c>
      <c r="AK367" s="79">
        <v>0</v>
      </c>
      <c r="AL367" s="85" t="s">
        <v>1953</v>
      </c>
      <c r="AM367" s="79" t="s">
        <v>2016</v>
      </c>
      <c r="AN367" s="79" t="b">
        <v>0</v>
      </c>
      <c r="AO367" s="85" t="s">
        <v>1815</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2</v>
      </c>
      <c r="BC367" s="78" t="str">
        <f>REPLACE(INDEX(GroupVertices[Group],MATCH(Edges[[#This Row],[Vertex 2]],GroupVertices[Vertex],0)),1,1,"")</f>
        <v>2</v>
      </c>
      <c r="BD367" s="48">
        <v>0</v>
      </c>
      <c r="BE367" s="49">
        <v>0</v>
      </c>
      <c r="BF367" s="48">
        <v>0</v>
      </c>
      <c r="BG367" s="49">
        <v>0</v>
      </c>
      <c r="BH367" s="48">
        <v>0</v>
      </c>
      <c r="BI367" s="49">
        <v>0</v>
      </c>
      <c r="BJ367" s="48">
        <v>22</v>
      </c>
      <c r="BK367" s="49">
        <v>100</v>
      </c>
      <c r="BL367" s="48">
        <v>22</v>
      </c>
    </row>
    <row r="368" spans="1:64" ht="15">
      <c r="A368" s="64" t="s">
        <v>469</v>
      </c>
      <c r="B368" s="64" t="s">
        <v>457</v>
      </c>
      <c r="C368" s="65" t="s">
        <v>5496</v>
      </c>
      <c r="D368" s="66">
        <v>3</v>
      </c>
      <c r="E368" s="67" t="s">
        <v>136</v>
      </c>
      <c r="F368" s="68">
        <v>35</v>
      </c>
      <c r="G368" s="65"/>
      <c r="H368" s="69"/>
      <c r="I368" s="70"/>
      <c r="J368" s="70"/>
      <c r="K368" s="34" t="s">
        <v>65</v>
      </c>
      <c r="L368" s="77">
        <v>368</v>
      </c>
      <c r="M368" s="77"/>
      <c r="N368" s="72"/>
      <c r="O368" s="79" t="s">
        <v>600</v>
      </c>
      <c r="P368" s="81">
        <v>43489.23471064815</v>
      </c>
      <c r="Q368" s="79" t="s">
        <v>670</v>
      </c>
      <c r="R368" s="79"/>
      <c r="S368" s="79"/>
      <c r="T368" s="79"/>
      <c r="U368" s="79"/>
      <c r="V368" s="82" t="s">
        <v>1076</v>
      </c>
      <c r="W368" s="81">
        <v>43489.23471064815</v>
      </c>
      <c r="X368" s="82" t="s">
        <v>1431</v>
      </c>
      <c r="Y368" s="79"/>
      <c r="Z368" s="79"/>
      <c r="AA368" s="85" t="s">
        <v>1818</v>
      </c>
      <c r="AB368" s="85" t="s">
        <v>1816</v>
      </c>
      <c r="AC368" s="79" t="b">
        <v>0</v>
      </c>
      <c r="AD368" s="79">
        <v>0</v>
      </c>
      <c r="AE368" s="85" t="s">
        <v>1980</v>
      </c>
      <c r="AF368" s="79" t="b">
        <v>0</v>
      </c>
      <c r="AG368" s="79" t="s">
        <v>1995</v>
      </c>
      <c r="AH368" s="79"/>
      <c r="AI368" s="85" t="s">
        <v>1953</v>
      </c>
      <c r="AJ368" s="79" t="b">
        <v>0</v>
      </c>
      <c r="AK368" s="79">
        <v>0</v>
      </c>
      <c r="AL368" s="85" t="s">
        <v>1953</v>
      </c>
      <c r="AM368" s="79" t="s">
        <v>2016</v>
      </c>
      <c r="AN368" s="79" t="b">
        <v>0</v>
      </c>
      <c r="AO368" s="85" t="s">
        <v>1816</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2</v>
      </c>
      <c r="BC368" s="78" t="str">
        <f>REPLACE(INDEX(GroupVertices[Group],MATCH(Edges[[#This Row],[Vertex 2]],GroupVertices[Vertex],0)),1,1,"")</f>
        <v>2</v>
      </c>
      <c r="BD368" s="48">
        <v>0</v>
      </c>
      <c r="BE368" s="49">
        <v>0</v>
      </c>
      <c r="BF368" s="48">
        <v>1</v>
      </c>
      <c r="BG368" s="49">
        <v>9.090909090909092</v>
      </c>
      <c r="BH368" s="48">
        <v>0</v>
      </c>
      <c r="BI368" s="49">
        <v>0</v>
      </c>
      <c r="BJ368" s="48">
        <v>10</v>
      </c>
      <c r="BK368" s="49">
        <v>90.9090909090909</v>
      </c>
      <c r="BL368" s="48">
        <v>11</v>
      </c>
    </row>
    <row r="369" spans="1:64" ht="15">
      <c r="A369" s="64" t="s">
        <v>470</v>
      </c>
      <c r="B369" s="64" t="s">
        <v>470</v>
      </c>
      <c r="C369" s="65" t="s">
        <v>5496</v>
      </c>
      <c r="D369" s="66">
        <v>3</v>
      </c>
      <c r="E369" s="67" t="s">
        <v>136</v>
      </c>
      <c r="F369" s="68">
        <v>35</v>
      </c>
      <c r="G369" s="65"/>
      <c r="H369" s="69"/>
      <c r="I369" s="70"/>
      <c r="J369" s="70"/>
      <c r="K369" s="34" t="s">
        <v>65</v>
      </c>
      <c r="L369" s="77">
        <v>369</v>
      </c>
      <c r="M369" s="77"/>
      <c r="N369" s="72"/>
      <c r="O369" s="79" t="s">
        <v>176</v>
      </c>
      <c r="P369" s="81">
        <v>43489.084027777775</v>
      </c>
      <c r="Q369" s="79" t="s">
        <v>671</v>
      </c>
      <c r="R369" s="79"/>
      <c r="S369" s="79"/>
      <c r="T369" s="79"/>
      <c r="U369" s="79"/>
      <c r="V369" s="82" t="s">
        <v>1077</v>
      </c>
      <c r="W369" s="81">
        <v>43489.084027777775</v>
      </c>
      <c r="X369" s="82" t="s">
        <v>1432</v>
      </c>
      <c r="Y369" s="79"/>
      <c r="Z369" s="79"/>
      <c r="AA369" s="85" t="s">
        <v>1819</v>
      </c>
      <c r="AB369" s="79"/>
      <c r="AC369" s="79" t="b">
        <v>0</v>
      </c>
      <c r="AD369" s="79">
        <v>0</v>
      </c>
      <c r="AE369" s="85" t="s">
        <v>1953</v>
      </c>
      <c r="AF369" s="79" t="b">
        <v>0</v>
      </c>
      <c r="AG369" s="79" t="s">
        <v>1995</v>
      </c>
      <c r="AH369" s="79"/>
      <c r="AI369" s="85" t="s">
        <v>1953</v>
      </c>
      <c r="AJ369" s="79" t="b">
        <v>0</v>
      </c>
      <c r="AK369" s="79">
        <v>0</v>
      </c>
      <c r="AL369" s="85" t="s">
        <v>1953</v>
      </c>
      <c r="AM369" s="79" t="s">
        <v>2007</v>
      </c>
      <c r="AN369" s="79" t="b">
        <v>0</v>
      </c>
      <c r="AO369" s="85" t="s">
        <v>1819</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4</v>
      </c>
      <c r="BC369" s="78" t="str">
        <f>REPLACE(INDEX(GroupVertices[Group],MATCH(Edges[[#This Row],[Vertex 2]],GroupVertices[Vertex],0)),1,1,"")</f>
        <v>4</v>
      </c>
      <c r="BD369" s="48">
        <v>0</v>
      </c>
      <c r="BE369" s="49">
        <v>0</v>
      </c>
      <c r="BF369" s="48">
        <v>0</v>
      </c>
      <c r="BG369" s="49">
        <v>0</v>
      </c>
      <c r="BH369" s="48">
        <v>0</v>
      </c>
      <c r="BI369" s="49">
        <v>0</v>
      </c>
      <c r="BJ369" s="48">
        <v>12</v>
      </c>
      <c r="BK369" s="49">
        <v>100</v>
      </c>
      <c r="BL369" s="48">
        <v>12</v>
      </c>
    </row>
    <row r="370" spans="1:64" ht="15">
      <c r="A370" s="64" t="s">
        <v>470</v>
      </c>
      <c r="B370" s="64" t="s">
        <v>470</v>
      </c>
      <c r="C370" s="65" t="s">
        <v>5496</v>
      </c>
      <c r="D370" s="66">
        <v>3</v>
      </c>
      <c r="E370" s="67" t="s">
        <v>136</v>
      </c>
      <c r="F370" s="68">
        <v>35</v>
      </c>
      <c r="G370" s="65"/>
      <c r="H370" s="69"/>
      <c r="I370" s="70"/>
      <c r="J370" s="70"/>
      <c r="K370" s="34" t="s">
        <v>65</v>
      </c>
      <c r="L370" s="77">
        <v>370</v>
      </c>
      <c r="M370" s="77"/>
      <c r="N370" s="72"/>
      <c r="O370" s="79" t="s">
        <v>176</v>
      </c>
      <c r="P370" s="81">
        <v>43489.62081018519</v>
      </c>
      <c r="Q370" s="79" t="s">
        <v>672</v>
      </c>
      <c r="R370" s="79"/>
      <c r="S370" s="79"/>
      <c r="T370" s="79"/>
      <c r="U370" s="79"/>
      <c r="V370" s="82" t="s">
        <v>1077</v>
      </c>
      <c r="W370" s="81">
        <v>43489.62081018519</v>
      </c>
      <c r="X370" s="82" t="s">
        <v>1433</v>
      </c>
      <c r="Y370" s="79"/>
      <c r="Z370" s="79"/>
      <c r="AA370" s="85" t="s">
        <v>1820</v>
      </c>
      <c r="AB370" s="85" t="s">
        <v>1943</v>
      </c>
      <c r="AC370" s="79" t="b">
        <v>0</v>
      </c>
      <c r="AD370" s="79">
        <v>0</v>
      </c>
      <c r="AE370" s="85" t="s">
        <v>1981</v>
      </c>
      <c r="AF370" s="79" t="b">
        <v>0</v>
      </c>
      <c r="AG370" s="79" t="s">
        <v>1995</v>
      </c>
      <c r="AH370" s="79"/>
      <c r="AI370" s="85" t="s">
        <v>1953</v>
      </c>
      <c r="AJ370" s="79" t="b">
        <v>0</v>
      </c>
      <c r="AK370" s="79">
        <v>0</v>
      </c>
      <c r="AL370" s="85" t="s">
        <v>1953</v>
      </c>
      <c r="AM370" s="79" t="s">
        <v>2010</v>
      </c>
      <c r="AN370" s="79" t="b">
        <v>0</v>
      </c>
      <c r="AO370" s="85" t="s">
        <v>1943</v>
      </c>
      <c r="AP370" s="79" t="s">
        <v>176</v>
      </c>
      <c r="AQ370" s="79">
        <v>0</v>
      </c>
      <c r="AR370" s="79">
        <v>0</v>
      </c>
      <c r="AS370" s="79" t="s">
        <v>2024</v>
      </c>
      <c r="AT370" s="79" t="s">
        <v>2026</v>
      </c>
      <c r="AU370" s="79" t="s">
        <v>2028</v>
      </c>
      <c r="AV370" s="79" t="s">
        <v>2031</v>
      </c>
      <c r="AW370" s="79" t="s">
        <v>2034</v>
      </c>
      <c r="AX370" s="79" t="s">
        <v>2037</v>
      </c>
      <c r="AY370" s="79" t="s">
        <v>2038</v>
      </c>
      <c r="AZ370" s="82" t="s">
        <v>2041</v>
      </c>
      <c r="BA370">
        <v>2</v>
      </c>
      <c r="BB370" s="78" t="str">
        <f>REPLACE(INDEX(GroupVertices[Group],MATCH(Edges[[#This Row],[Vertex 1]],GroupVertices[Vertex],0)),1,1,"")</f>
        <v>4</v>
      </c>
      <c r="BC370" s="78" t="str">
        <f>REPLACE(INDEX(GroupVertices[Group],MATCH(Edges[[#This Row],[Vertex 2]],GroupVertices[Vertex],0)),1,1,"")</f>
        <v>4</v>
      </c>
      <c r="BD370" s="48">
        <v>1</v>
      </c>
      <c r="BE370" s="49">
        <v>4.545454545454546</v>
      </c>
      <c r="BF370" s="48">
        <v>1</v>
      </c>
      <c r="BG370" s="49">
        <v>4.545454545454546</v>
      </c>
      <c r="BH370" s="48">
        <v>0</v>
      </c>
      <c r="BI370" s="49">
        <v>0</v>
      </c>
      <c r="BJ370" s="48">
        <v>20</v>
      </c>
      <c r="BK370" s="49">
        <v>90.9090909090909</v>
      </c>
      <c r="BL370" s="48">
        <v>22</v>
      </c>
    </row>
    <row r="371" spans="1:64" ht="15">
      <c r="A371" s="64" t="s">
        <v>471</v>
      </c>
      <c r="B371" s="64" t="s">
        <v>471</v>
      </c>
      <c r="C371" s="65" t="s">
        <v>5495</v>
      </c>
      <c r="D371" s="66">
        <v>3</v>
      </c>
      <c r="E371" s="67" t="s">
        <v>132</v>
      </c>
      <c r="F371" s="68">
        <v>35</v>
      </c>
      <c r="G371" s="65"/>
      <c r="H371" s="69"/>
      <c r="I371" s="70"/>
      <c r="J371" s="70"/>
      <c r="K371" s="34" t="s">
        <v>65</v>
      </c>
      <c r="L371" s="77">
        <v>371</v>
      </c>
      <c r="M371" s="77"/>
      <c r="N371" s="72"/>
      <c r="O371" s="79" t="s">
        <v>176</v>
      </c>
      <c r="P371" s="81">
        <v>43489.669756944444</v>
      </c>
      <c r="Q371" s="79" t="s">
        <v>673</v>
      </c>
      <c r="R371" s="79"/>
      <c r="S371" s="79"/>
      <c r="T371" s="79" t="s">
        <v>795</v>
      </c>
      <c r="U371" s="79"/>
      <c r="V371" s="82" t="s">
        <v>1078</v>
      </c>
      <c r="W371" s="81">
        <v>43489.669756944444</v>
      </c>
      <c r="X371" s="82" t="s">
        <v>1434</v>
      </c>
      <c r="Y371" s="79"/>
      <c r="Z371" s="79"/>
      <c r="AA371" s="85" t="s">
        <v>1821</v>
      </c>
      <c r="AB371" s="79"/>
      <c r="AC371" s="79" t="b">
        <v>0</v>
      </c>
      <c r="AD371" s="79">
        <v>0</v>
      </c>
      <c r="AE371" s="85" t="s">
        <v>1953</v>
      </c>
      <c r="AF371" s="79" t="b">
        <v>0</v>
      </c>
      <c r="AG371" s="79" t="s">
        <v>2000</v>
      </c>
      <c r="AH371" s="79"/>
      <c r="AI371" s="85" t="s">
        <v>1953</v>
      </c>
      <c r="AJ371" s="79" t="b">
        <v>0</v>
      </c>
      <c r="AK371" s="79">
        <v>0</v>
      </c>
      <c r="AL371" s="85" t="s">
        <v>1953</v>
      </c>
      <c r="AM371" s="79" t="s">
        <v>2010</v>
      </c>
      <c r="AN371" s="79" t="b">
        <v>0</v>
      </c>
      <c r="AO371" s="85" t="s">
        <v>1821</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4</v>
      </c>
      <c r="BC371" s="78" t="str">
        <f>REPLACE(INDEX(GroupVertices[Group],MATCH(Edges[[#This Row],[Vertex 2]],GroupVertices[Vertex],0)),1,1,"")</f>
        <v>4</v>
      </c>
      <c r="BD371" s="48">
        <v>0</v>
      </c>
      <c r="BE371" s="49">
        <v>0</v>
      </c>
      <c r="BF371" s="48">
        <v>0</v>
      </c>
      <c r="BG371" s="49">
        <v>0</v>
      </c>
      <c r="BH371" s="48">
        <v>0</v>
      </c>
      <c r="BI371" s="49">
        <v>0</v>
      </c>
      <c r="BJ371" s="48">
        <v>5</v>
      </c>
      <c r="BK371" s="49">
        <v>100</v>
      </c>
      <c r="BL371" s="48">
        <v>5</v>
      </c>
    </row>
    <row r="372" spans="1:64" ht="15">
      <c r="A372" s="64" t="s">
        <v>472</v>
      </c>
      <c r="B372" s="64" t="s">
        <v>479</v>
      </c>
      <c r="C372" s="65" t="s">
        <v>5495</v>
      </c>
      <c r="D372" s="66">
        <v>3</v>
      </c>
      <c r="E372" s="67" t="s">
        <v>132</v>
      </c>
      <c r="F372" s="68">
        <v>35</v>
      </c>
      <c r="G372" s="65"/>
      <c r="H372" s="69"/>
      <c r="I372" s="70"/>
      <c r="J372" s="70"/>
      <c r="K372" s="34" t="s">
        <v>65</v>
      </c>
      <c r="L372" s="77">
        <v>372</v>
      </c>
      <c r="M372" s="77"/>
      <c r="N372" s="72"/>
      <c r="O372" s="79" t="s">
        <v>600</v>
      </c>
      <c r="P372" s="81">
        <v>43489.92016203704</v>
      </c>
      <c r="Q372" s="79" t="s">
        <v>674</v>
      </c>
      <c r="R372" s="79"/>
      <c r="S372" s="79"/>
      <c r="T372" s="79" t="s">
        <v>796</v>
      </c>
      <c r="U372" s="79"/>
      <c r="V372" s="82" t="s">
        <v>1079</v>
      </c>
      <c r="W372" s="81">
        <v>43489.92016203704</v>
      </c>
      <c r="X372" s="82" t="s">
        <v>1435</v>
      </c>
      <c r="Y372" s="79"/>
      <c r="Z372" s="79"/>
      <c r="AA372" s="85" t="s">
        <v>1822</v>
      </c>
      <c r="AB372" s="79"/>
      <c r="AC372" s="79" t="b">
        <v>0</v>
      </c>
      <c r="AD372" s="79">
        <v>0</v>
      </c>
      <c r="AE372" s="85" t="s">
        <v>1953</v>
      </c>
      <c r="AF372" s="79" t="b">
        <v>0</v>
      </c>
      <c r="AG372" s="79" t="s">
        <v>1995</v>
      </c>
      <c r="AH372" s="79"/>
      <c r="AI372" s="85" t="s">
        <v>1953</v>
      </c>
      <c r="AJ372" s="79" t="b">
        <v>0</v>
      </c>
      <c r="AK372" s="79">
        <v>2</v>
      </c>
      <c r="AL372" s="85" t="s">
        <v>1829</v>
      </c>
      <c r="AM372" s="79" t="s">
        <v>2017</v>
      </c>
      <c r="AN372" s="79" t="b">
        <v>0</v>
      </c>
      <c r="AO372" s="85" t="s">
        <v>1829</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17</v>
      </c>
      <c r="BC372" s="78" t="str">
        <f>REPLACE(INDEX(GroupVertices[Group],MATCH(Edges[[#This Row],[Vertex 2]],GroupVertices[Vertex],0)),1,1,"")</f>
        <v>17</v>
      </c>
      <c r="BD372" s="48">
        <v>0</v>
      </c>
      <c r="BE372" s="49">
        <v>0</v>
      </c>
      <c r="BF372" s="48">
        <v>0</v>
      </c>
      <c r="BG372" s="49">
        <v>0</v>
      </c>
      <c r="BH372" s="48">
        <v>0</v>
      </c>
      <c r="BI372" s="49">
        <v>0</v>
      </c>
      <c r="BJ372" s="48">
        <v>25</v>
      </c>
      <c r="BK372" s="49">
        <v>100</v>
      </c>
      <c r="BL372" s="48">
        <v>25</v>
      </c>
    </row>
    <row r="373" spans="1:64" ht="15">
      <c r="A373" s="64" t="s">
        <v>473</v>
      </c>
      <c r="B373" s="64" t="s">
        <v>591</v>
      </c>
      <c r="C373" s="65" t="s">
        <v>5495</v>
      </c>
      <c r="D373" s="66">
        <v>3</v>
      </c>
      <c r="E373" s="67" t="s">
        <v>132</v>
      </c>
      <c r="F373" s="68">
        <v>35</v>
      </c>
      <c r="G373" s="65"/>
      <c r="H373" s="69"/>
      <c r="I373" s="70"/>
      <c r="J373" s="70"/>
      <c r="K373" s="34" t="s">
        <v>65</v>
      </c>
      <c r="L373" s="77">
        <v>373</v>
      </c>
      <c r="M373" s="77"/>
      <c r="N373" s="72"/>
      <c r="O373" s="79" t="s">
        <v>600</v>
      </c>
      <c r="P373" s="81">
        <v>43490.07722222222</v>
      </c>
      <c r="Q373" s="79" t="s">
        <v>675</v>
      </c>
      <c r="R373" s="82" t="s">
        <v>743</v>
      </c>
      <c r="S373" s="79" t="s">
        <v>777</v>
      </c>
      <c r="T373" s="79"/>
      <c r="U373" s="79"/>
      <c r="V373" s="82" t="s">
        <v>1080</v>
      </c>
      <c r="W373" s="81">
        <v>43490.07722222222</v>
      </c>
      <c r="X373" s="82" t="s">
        <v>1436</v>
      </c>
      <c r="Y373" s="79"/>
      <c r="Z373" s="79"/>
      <c r="AA373" s="85" t="s">
        <v>1823</v>
      </c>
      <c r="AB373" s="85" t="s">
        <v>1944</v>
      </c>
      <c r="AC373" s="79" t="b">
        <v>0</v>
      </c>
      <c r="AD373" s="79">
        <v>0</v>
      </c>
      <c r="AE373" s="85" t="s">
        <v>1982</v>
      </c>
      <c r="AF373" s="79" t="b">
        <v>0</v>
      </c>
      <c r="AG373" s="79" t="s">
        <v>1995</v>
      </c>
      <c r="AH373" s="79"/>
      <c r="AI373" s="85" t="s">
        <v>1953</v>
      </c>
      <c r="AJ373" s="79" t="b">
        <v>0</v>
      </c>
      <c r="AK373" s="79">
        <v>0</v>
      </c>
      <c r="AL373" s="85" t="s">
        <v>1953</v>
      </c>
      <c r="AM373" s="79" t="s">
        <v>2010</v>
      </c>
      <c r="AN373" s="79" t="b">
        <v>0</v>
      </c>
      <c r="AO373" s="85" t="s">
        <v>1944</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18</v>
      </c>
      <c r="BC373" s="78" t="str">
        <f>REPLACE(INDEX(GroupVertices[Group],MATCH(Edges[[#This Row],[Vertex 2]],GroupVertices[Vertex],0)),1,1,"")</f>
        <v>18</v>
      </c>
      <c r="BD373" s="48"/>
      <c r="BE373" s="49"/>
      <c r="BF373" s="48"/>
      <c r="BG373" s="49"/>
      <c r="BH373" s="48"/>
      <c r="BI373" s="49"/>
      <c r="BJ373" s="48"/>
      <c r="BK373" s="49"/>
      <c r="BL373" s="48"/>
    </row>
    <row r="374" spans="1:64" ht="15">
      <c r="A374" s="64" t="s">
        <v>473</v>
      </c>
      <c r="B374" s="64" t="s">
        <v>592</v>
      </c>
      <c r="C374" s="65" t="s">
        <v>5495</v>
      </c>
      <c r="D374" s="66">
        <v>3</v>
      </c>
      <c r="E374" s="67" t="s">
        <v>132</v>
      </c>
      <c r="F374" s="68">
        <v>35</v>
      </c>
      <c r="G374" s="65"/>
      <c r="H374" s="69"/>
      <c r="I374" s="70"/>
      <c r="J374" s="70"/>
      <c r="K374" s="34" t="s">
        <v>65</v>
      </c>
      <c r="L374" s="77">
        <v>374</v>
      </c>
      <c r="M374" s="77"/>
      <c r="N374" s="72"/>
      <c r="O374" s="79" t="s">
        <v>601</v>
      </c>
      <c r="P374" s="81">
        <v>43490.07722222222</v>
      </c>
      <c r="Q374" s="79" t="s">
        <v>675</v>
      </c>
      <c r="R374" s="82" t="s">
        <v>743</v>
      </c>
      <c r="S374" s="79" t="s">
        <v>777</v>
      </c>
      <c r="T374" s="79"/>
      <c r="U374" s="79"/>
      <c r="V374" s="82" t="s">
        <v>1080</v>
      </c>
      <c r="W374" s="81">
        <v>43490.07722222222</v>
      </c>
      <c r="X374" s="82" t="s">
        <v>1436</v>
      </c>
      <c r="Y374" s="79"/>
      <c r="Z374" s="79"/>
      <c r="AA374" s="85" t="s">
        <v>1823</v>
      </c>
      <c r="AB374" s="85" t="s">
        <v>1944</v>
      </c>
      <c r="AC374" s="79" t="b">
        <v>0</v>
      </c>
      <c r="AD374" s="79">
        <v>0</v>
      </c>
      <c r="AE374" s="85" t="s">
        <v>1982</v>
      </c>
      <c r="AF374" s="79" t="b">
        <v>0</v>
      </c>
      <c r="AG374" s="79" t="s">
        <v>1995</v>
      </c>
      <c r="AH374" s="79"/>
      <c r="AI374" s="85" t="s">
        <v>1953</v>
      </c>
      <c r="AJ374" s="79" t="b">
        <v>0</v>
      </c>
      <c r="AK374" s="79">
        <v>0</v>
      </c>
      <c r="AL374" s="85" t="s">
        <v>1953</v>
      </c>
      <c r="AM374" s="79" t="s">
        <v>2010</v>
      </c>
      <c r="AN374" s="79" t="b">
        <v>0</v>
      </c>
      <c r="AO374" s="85" t="s">
        <v>1944</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18</v>
      </c>
      <c r="BC374" s="78" t="str">
        <f>REPLACE(INDEX(GroupVertices[Group],MATCH(Edges[[#This Row],[Vertex 2]],GroupVertices[Vertex],0)),1,1,"")</f>
        <v>18</v>
      </c>
      <c r="BD374" s="48">
        <v>0</v>
      </c>
      <c r="BE374" s="49">
        <v>0</v>
      </c>
      <c r="BF374" s="48">
        <v>0</v>
      </c>
      <c r="BG374" s="49">
        <v>0</v>
      </c>
      <c r="BH374" s="48">
        <v>0</v>
      </c>
      <c r="BI374" s="49">
        <v>0</v>
      </c>
      <c r="BJ374" s="48">
        <v>32</v>
      </c>
      <c r="BK374" s="49">
        <v>100</v>
      </c>
      <c r="BL374" s="48">
        <v>32</v>
      </c>
    </row>
    <row r="375" spans="1:64" ht="15">
      <c r="A375" s="64" t="s">
        <v>474</v>
      </c>
      <c r="B375" s="64" t="s">
        <v>484</v>
      </c>
      <c r="C375" s="65" t="s">
        <v>5495</v>
      </c>
      <c r="D375" s="66">
        <v>3</v>
      </c>
      <c r="E375" s="67" t="s">
        <v>132</v>
      </c>
      <c r="F375" s="68">
        <v>35</v>
      </c>
      <c r="G375" s="65"/>
      <c r="H375" s="69"/>
      <c r="I375" s="70"/>
      <c r="J375" s="70"/>
      <c r="K375" s="34" t="s">
        <v>65</v>
      </c>
      <c r="L375" s="77">
        <v>375</v>
      </c>
      <c r="M375" s="77"/>
      <c r="N375" s="72"/>
      <c r="O375" s="79" t="s">
        <v>600</v>
      </c>
      <c r="P375" s="81">
        <v>43490.079780092594</v>
      </c>
      <c r="Q375" s="79" t="s">
        <v>676</v>
      </c>
      <c r="R375" s="79" t="s">
        <v>744</v>
      </c>
      <c r="S375" s="79" t="s">
        <v>778</v>
      </c>
      <c r="T375" s="79"/>
      <c r="U375" s="79"/>
      <c r="V375" s="82" t="s">
        <v>1081</v>
      </c>
      <c r="W375" s="81">
        <v>43490.079780092594</v>
      </c>
      <c r="X375" s="82" t="s">
        <v>1437</v>
      </c>
      <c r="Y375" s="79"/>
      <c r="Z375" s="79"/>
      <c r="AA375" s="85" t="s">
        <v>1824</v>
      </c>
      <c r="AB375" s="79"/>
      <c r="AC375" s="79" t="b">
        <v>0</v>
      </c>
      <c r="AD375" s="79">
        <v>0</v>
      </c>
      <c r="AE375" s="85" t="s">
        <v>1953</v>
      </c>
      <c r="AF375" s="79" t="b">
        <v>0</v>
      </c>
      <c r="AG375" s="79" t="s">
        <v>1998</v>
      </c>
      <c r="AH375" s="79"/>
      <c r="AI375" s="85" t="s">
        <v>1953</v>
      </c>
      <c r="AJ375" s="79" t="b">
        <v>0</v>
      </c>
      <c r="AK375" s="79">
        <v>6</v>
      </c>
      <c r="AL375" s="85" t="s">
        <v>1834</v>
      </c>
      <c r="AM375" s="79" t="s">
        <v>2007</v>
      </c>
      <c r="AN375" s="79" t="b">
        <v>0</v>
      </c>
      <c r="AO375" s="85" t="s">
        <v>1834</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7</v>
      </c>
      <c r="BC375" s="78" t="str">
        <f>REPLACE(INDEX(GroupVertices[Group],MATCH(Edges[[#This Row],[Vertex 2]],GroupVertices[Vertex],0)),1,1,"")</f>
        <v>7</v>
      </c>
      <c r="BD375" s="48">
        <v>0</v>
      </c>
      <c r="BE375" s="49">
        <v>0</v>
      </c>
      <c r="BF375" s="48">
        <v>0</v>
      </c>
      <c r="BG375" s="49">
        <v>0</v>
      </c>
      <c r="BH375" s="48">
        <v>0</v>
      </c>
      <c r="BI375" s="49">
        <v>0</v>
      </c>
      <c r="BJ375" s="48">
        <v>2</v>
      </c>
      <c r="BK375" s="49">
        <v>100</v>
      </c>
      <c r="BL375" s="48">
        <v>2</v>
      </c>
    </row>
    <row r="376" spans="1:64" ht="15">
      <c r="A376" s="64" t="s">
        <v>475</v>
      </c>
      <c r="B376" s="64" t="s">
        <v>484</v>
      </c>
      <c r="C376" s="65" t="s">
        <v>5495</v>
      </c>
      <c r="D376" s="66">
        <v>3</v>
      </c>
      <c r="E376" s="67" t="s">
        <v>132</v>
      </c>
      <c r="F376" s="68">
        <v>35</v>
      </c>
      <c r="G376" s="65"/>
      <c r="H376" s="69"/>
      <c r="I376" s="70"/>
      <c r="J376" s="70"/>
      <c r="K376" s="34" t="s">
        <v>65</v>
      </c>
      <c r="L376" s="77">
        <v>376</v>
      </c>
      <c r="M376" s="77"/>
      <c r="N376" s="72"/>
      <c r="O376" s="79" t="s">
        <v>600</v>
      </c>
      <c r="P376" s="81">
        <v>43490.11119212963</v>
      </c>
      <c r="Q376" s="79" t="s">
        <v>676</v>
      </c>
      <c r="R376" s="79" t="s">
        <v>744</v>
      </c>
      <c r="S376" s="79" t="s">
        <v>778</v>
      </c>
      <c r="T376" s="79"/>
      <c r="U376" s="79"/>
      <c r="V376" s="82" t="s">
        <v>1082</v>
      </c>
      <c r="W376" s="81">
        <v>43490.11119212963</v>
      </c>
      <c r="X376" s="82" t="s">
        <v>1438</v>
      </c>
      <c r="Y376" s="79"/>
      <c r="Z376" s="79"/>
      <c r="AA376" s="85" t="s">
        <v>1825</v>
      </c>
      <c r="AB376" s="79"/>
      <c r="AC376" s="79" t="b">
        <v>0</v>
      </c>
      <c r="AD376" s="79">
        <v>0</v>
      </c>
      <c r="AE376" s="85" t="s">
        <v>1953</v>
      </c>
      <c r="AF376" s="79" t="b">
        <v>0</v>
      </c>
      <c r="AG376" s="79" t="s">
        <v>1998</v>
      </c>
      <c r="AH376" s="79"/>
      <c r="AI376" s="85" t="s">
        <v>1953</v>
      </c>
      <c r="AJ376" s="79" t="b">
        <v>0</v>
      </c>
      <c r="AK376" s="79">
        <v>6</v>
      </c>
      <c r="AL376" s="85" t="s">
        <v>1834</v>
      </c>
      <c r="AM376" s="79" t="s">
        <v>2008</v>
      </c>
      <c r="AN376" s="79" t="b">
        <v>0</v>
      </c>
      <c r="AO376" s="85" t="s">
        <v>1834</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7</v>
      </c>
      <c r="BC376" s="78" t="str">
        <f>REPLACE(INDEX(GroupVertices[Group],MATCH(Edges[[#This Row],[Vertex 2]],GroupVertices[Vertex],0)),1,1,"")</f>
        <v>7</v>
      </c>
      <c r="BD376" s="48">
        <v>0</v>
      </c>
      <c r="BE376" s="49">
        <v>0</v>
      </c>
      <c r="BF376" s="48">
        <v>0</v>
      </c>
      <c r="BG376" s="49">
        <v>0</v>
      </c>
      <c r="BH376" s="48">
        <v>0</v>
      </c>
      <c r="BI376" s="49">
        <v>0</v>
      </c>
      <c r="BJ376" s="48">
        <v>2</v>
      </c>
      <c r="BK376" s="49">
        <v>100</v>
      </c>
      <c r="BL376" s="48">
        <v>2</v>
      </c>
    </row>
    <row r="377" spans="1:64" ht="15">
      <c r="A377" s="64" t="s">
        <v>476</v>
      </c>
      <c r="B377" s="64" t="s">
        <v>484</v>
      </c>
      <c r="C377" s="65" t="s">
        <v>5495</v>
      </c>
      <c r="D377" s="66">
        <v>3</v>
      </c>
      <c r="E377" s="67" t="s">
        <v>132</v>
      </c>
      <c r="F377" s="68">
        <v>35</v>
      </c>
      <c r="G377" s="65"/>
      <c r="H377" s="69"/>
      <c r="I377" s="70"/>
      <c r="J377" s="70"/>
      <c r="K377" s="34" t="s">
        <v>65</v>
      </c>
      <c r="L377" s="77">
        <v>377</v>
      </c>
      <c r="M377" s="77"/>
      <c r="N377" s="72"/>
      <c r="O377" s="79" t="s">
        <v>600</v>
      </c>
      <c r="P377" s="81">
        <v>43490.11796296296</v>
      </c>
      <c r="Q377" s="79" t="s">
        <v>676</v>
      </c>
      <c r="R377" s="79" t="s">
        <v>744</v>
      </c>
      <c r="S377" s="79" t="s">
        <v>778</v>
      </c>
      <c r="T377" s="79"/>
      <c r="U377" s="79"/>
      <c r="V377" s="82" t="s">
        <v>1083</v>
      </c>
      <c r="W377" s="81">
        <v>43490.11796296296</v>
      </c>
      <c r="X377" s="82" t="s">
        <v>1439</v>
      </c>
      <c r="Y377" s="79"/>
      <c r="Z377" s="79"/>
      <c r="AA377" s="85" t="s">
        <v>1826</v>
      </c>
      <c r="AB377" s="79"/>
      <c r="AC377" s="79" t="b">
        <v>0</v>
      </c>
      <c r="AD377" s="79">
        <v>0</v>
      </c>
      <c r="AE377" s="85" t="s">
        <v>1953</v>
      </c>
      <c r="AF377" s="79" t="b">
        <v>0</v>
      </c>
      <c r="AG377" s="79" t="s">
        <v>1998</v>
      </c>
      <c r="AH377" s="79"/>
      <c r="AI377" s="85" t="s">
        <v>1953</v>
      </c>
      <c r="AJ377" s="79" t="b">
        <v>0</v>
      </c>
      <c r="AK377" s="79">
        <v>6</v>
      </c>
      <c r="AL377" s="85" t="s">
        <v>1834</v>
      </c>
      <c r="AM377" s="79" t="s">
        <v>2010</v>
      </c>
      <c r="AN377" s="79" t="b">
        <v>0</v>
      </c>
      <c r="AO377" s="85" t="s">
        <v>1834</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7</v>
      </c>
      <c r="BC377" s="78" t="str">
        <f>REPLACE(INDEX(GroupVertices[Group],MATCH(Edges[[#This Row],[Vertex 2]],GroupVertices[Vertex],0)),1,1,"")</f>
        <v>7</v>
      </c>
      <c r="BD377" s="48">
        <v>0</v>
      </c>
      <c r="BE377" s="49">
        <v>0</v>
      </c>
      <c r="BF377" s="48">
        <v>0</v>
      </c>
      <c r="BG377" s="49">
        <v>0</v>
      </c>
      <c r="BH377" s="48">
        <v>0</v>
      </c>
      <c r="BI377" s="49">
        <v>0</v>
      </c>
      <c r="BJ377" s="48">
        <v>2</v>
      </c>
      <c r="BK377" s="49">
        <v>100</v>
      </c>
      <c r="BL377" s="48">
        <v>2</v>
      </c>
    </row>
    <row r="378" spans="1:64" ht="15">
      <c r="A378" s="64" t="s">
        <v>477</v>
      </c>
      <c r="B378" s="64" t="s">
        <v>484</v>
      </c>
      <c r="C378" s="65" t="s">
        <v>5495</v>
      </c>
      <c r="D378" s="66">
        <v>3</v>
      </c>
      <c r="E378" s="67" t="s">
        <v>132</v>
      </c>
      <c r="F378" s="68">
        <v>35</v>
      </c>
      <c r="G378" s="65"/>
      <c r="H378" s="69"/>
      <c r="I378" s="70"/>
      <c r="J378" s="70"/>
      <c r="K378" s="34" t="s">
        <v>65</v>
      </c>
      <c r="L378" s="77">
        <v>378</v>
      </c>
      <c r="M378" s="77"/>
      <c r="N378" s="72"/>
      <c r="O378" s="79" t="s">
        <v>600</v>
      </c>
      <c r="P378" s="81">
        <v>43490.25079861111</v>
      </c>
      <c r="Q378" s="79" t="s">
        <v>676</v>
      </c>
      <c r="R378" s="79" t="s">
        <v>744</v>
      </c>
      <c r="S378" s="79" t="s">
        <v>778</v>
      </c>
      <c r="T378" s="79"/>
      <c r="U378" s="79"/>
      <c r="V378" s="82" t="s">
        <v>1084</v>
      </c>
      <c r="W378" s="81">
        <v>43490.25079861111</v>
      </c>
      <c r="X378" s="82" t="s">
        <v>1440</v>
      </c>
      <c r="Y378" s="79"/>
      <c r="Z378" s="79"/>
      <c r="AA378" s="85" t="s">
        <v>1827</v>
      </c>
      <c r="AB378" s="79"/>
      <c r="AC378" s="79" t="b">
        <v>0</v>
      </c>
      <c r="AD378" s="79">
        <v>0</v>
      </c>
      <c r="AE378" s="85" t="s">
        <v>1953</v>
      </c>
      <c r="AF378" s="79" t="b">
        <v>0</v>
      </c>
      <c r="AG378" s="79" t="s">
        <v>1998</v>
      </c>
      <c r="AH378" s="79"/>
      <c r="AI378" s="85" t="s">
        <v>1953</v>
      </c>
      <c r="AJ378" s="79" t="b">
        <v>0</v>
      </c>
      <c r="AK378" s="79">
        <v>6</v>
      </c>
      <c r="AL378" s="85" t="s">
        <v>1834</v>
      </c>
      <c r="AM378" s="79" t="s">
        <v>2010</v>
      </c>
      <c r="AN378" s="79" t="b">
        <v>0</v>
      </c>
      <c r="AO378" s="85" t="s">
        <v>1834</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7</v>
      </c>
      <c r="BC378" s="78" t="str">
        <f>REPLACE(INDEX(GroupVertices[Group],MATCH(Edges[[#This Row],[Vertex 2]],GroupVertices[Vertex],0)),1,1,"")</f>
        <v>7</v>
      </c>
      <c r="BD378" s="48">
        <v>0</v>
      </c>
      <c r="BE378" s="49">
        <v>0</v>
      </c>
      <c r="BF378" s="48">
        <v>0</v>
      </c>
      <c r="BG378" s="49">
        <v>0</v>
      </c>
      <c r="BH378" s="48">
        <v>0</v>
      </c>
      <c r="BI378" s="49">
        <v>0</v>
      </c>
      <c r="BJ378" s="48">
        <v>2</v>
      </c>
      <c r="BK378" s="49">
        <v>100</v>
      </c>
      <c r="BL378" s="48">
        <v>2</v>
      </c>
    </row>
    <row r="379" spans="1:64" ht="15">
      <c r="A379" s="64" t="s">
        <v>478</v>
      </c>
      <c r="B379" s="64" t="s">
        <v>484</v>
      </c>
      <c r="C379" s="65" t="s">
        <v>5495</v>
      </c>
      <c r="D379" s="66">
        <v>3</v>
      </c>
      <c r="E379" s="67" t="s">
        <v>132</v>
      </c>
      <c r="F379" s="68">
        <v>35</v>
      </c>
      <c r="G379" s="65"/>
      <c r="H379" s="69"/>
      <c r="I379" s="70"/>
      <c r="J379" s="70"/>
      <c r="K379" s="34" t="s">
        <v>65</v>
      </c>
      <c r="L379" s="77">
        <v>379</v>
      </c>
      <c r="M379" s="77"/>
      <c r="N379" s="72"/>
      <c r="O379" s="79" t="s">
        <v>600</v>
      </c>
      <c r="P379" s="81">
        <v>43490.28273148148</v>
      </c>
      <c r="Q379" s="79" t="s">
        <v>676</v>
      </c>
      <c r="R379" s="79" t="s">
        <v>744</v>
      </c>
      <c r="S379" s="79" t="s">
        <v>778</v>
      </c>
      <c r="T379" s="79"/>
      <c r="U379" s="79"/>
      <c r="V379" s="82" t="s">
        <v>1085</v>
      </c>
      <c r="W379" s="81">
        <v>43490.28273148148</v>
      </c>
      <c r="X379" s="82" t="s">
        <v>1441</v>
      </c>
      <c r="Y379" s="79"/>
      <c r="Z379" s="79"/>
      <c r="AA379" s="85" t="s">
        <v>1828</v>
      </c>
      <c r="AB379" s="79"/>
      <c r="AC379" s="79" t="b">
        <v>0</v>
      </c>
      <c r="AD379" s="79">
        <v>0</v>
      </c>
      <c r="AE379" s="85" t="s">
        <v>1953</v>
      </c>
      <c r="AF379" s="79" t="b">
        <v>0</v>
      </c>
      <c r="AG379" s="79" t="s">
        <v>1998</v>
      </c>
      <c r="AH379" s="79"/>
      <c r="AI379" s="85" t="s">
        <v>1953</v>
      </c>
      <c r="AJ379" s="79" t="b">
        <v>0</v>
      </c>
      <c r="AK379" s="79">
        <v>6</v>
      </c>
      <c r="AL379" s="85" t="s">
        <v>1834</v>
      </c>
      <c r="AM379" s="79" t="s">
        <v>2010</v>
      </c>
      <c r="AN379" s="79" t="b">
        <v>0</v>
      </c>
      <c r="AO379" s="85" t="s">
        <v>1834</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7</v>
      </c>
      <c r="BC379" s="78" t="str">
        <f>REPLACE(INDEX(GroupVertices[Group],MATCH(Edges[[#This Row],[Vertex 2]],GroupVertices[Vertex],0)),1,1,"")</f>
        <v>7</v>
      </c>
      <c r="BD379" s="48">
        <v>0</v>
      </c>
      <c r="BE379" s="49">
        <v>0</v>
      </c>
      <c r="BF379" s="48">
        <v>0</v>
      </c>
      <c r="BG379" s="49">
        <v>0</v>
      </c>
      <c r="BH379" s="48">
        <v>0</v>
      </c>
      <c r="BI379" s="49">
        <v>0</v>
      </c>
      <c r="BJ379" s="48">
        <v>2</v>
      </c>
      <c r="BK379" s="49">
        <v>100</v>
      </c>
      <c r="BL379" s="48">
        <v>2</v>
      </c>
    </row>
    <row r="380" spans="1:64" ht="15">
      <c r="A380" s="64" t="s">
        <v>479</v>
      </c>
      <c r="B380" s="64" t="s">
        <v>479</v>
      </c>
      <c r="C380" s="65" t="s">
        <v>5495</v>
      </c>
      <c r="D380" s="66">
        <v>3</v>
      </c>
      <c r="E380" s="67" t="s">
        <v>132</v>
      </c>
      <c r="F380" s="68">
        <v>35</v>
      </c>
      <c r="G380" s="65"/>
      <c r="H380" s="69"/>
      <c r="I380" s="70"/>
      <c r="J380" s="70"/>
      <c r="K380" s="34" t="s">
        <v>65</v>
      </c>
      <c r="L380" s="77">
        <v>380</v>
      </c>
      <c r="M380" s="77"/>
      <c r="N380" s="72"/>
      <c r="O380" s="79" t="s">
        <v>176</v>
      </c>
      <c r="P380" s="81">
        <v>43489.919895833336</v>
      </c>
      <c r="Q380" s="79" t="s">
        <v>677</v>
      </c>
      <c r="R380" s="82" t="s">
        <v>745</v>
      </c>
      <c r="S380" s="79" t="s">
        <v>779</v>
      </c>
      <c r="T380" s="79" t="s">
        <v>796</v>
      </c>
      <c r="U380" s="79"/>
      <c r="V380" s="82" t="s">
        <v>1086</v>
      </c>
      <c r="W380" s="81">
        <v>43489.919895833336</v>
      </c>
      <c r="X380" s="82" t="s">
        <v>1442</v>
      </c>
      <c r="Y380" s="79"/>
      <c r="Z380" s="79"/>
      <c r="AA380" s="85" t="s">
        <v>1829</v>
      </c>
      <c r="AB380" s="79"/>
      <c r="AC380" s="79" t="b">
        <v>0</v>
      </c>
      <c r="AD380" s="79">
        <v>6</v>
      </c>
      <c r="AE380" s="85" t="s">
        <v>1953</v>
      </c>
      <c r="AF380" s="79" t="b">
        <v>0</v>
      </c>
      <c r="AG380" s="79" t="s">
        <v>1995</v>
      </c>
      <c r="AH380" s="79"/>
      <c r="AI380" s="85" t="s">
        <v>1953</v>
      </c>
      <c r="AJ380" s="79" t="b">
        <v>0</v>
      </c>
      <c r="AK380" s="79">
        <v>2</v>
      </c>
      <c r="AL380" s="85" t="s">
        <v>1953</v>
      </c>
      <c r="AM380" s="79" t="s">
        <v>2010</v>
      </c>
      <c r="AN380" s="79" t="b">
        <v>0</v>
      </c>
      <c r="AO380" s="85" t="s">
        <v>1829</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17</v>
      </c>
      <c r="BC380" s="78" t="str">
        <f>REPLACE(INDEX(GroupVertices[Group],MATCH(Edges[[#This Row],[Vertex 2]],GroupVertices[Vertex],0)),1,1,"")</f>
        <v>17</v>
      </c>
      <c r="BD380" s="48">
        <v>1</v>
      </c>
      <c r="BE380" s="49">
        <v>2.272727272727273</v>
      </c>
      <c r="BF380" s="48">
        <v>1</v>
      </c>
      <c r="BG380" s="49">
        <v>2.272727272727273</v>
      </c>
      <c r="BH380" s="48">
        <v>0</v>
      </c>
      <c r="BI380" s="49">
        <v>0</v>
      </c>
      <c r="BJ380" s="48">
        <v>42</v>
      </c>
      <c r="BK380" s="49">
        <v>95.45454545454545</v>
      </c>
      <c r="BL380" s="48">
        <v>44</v>
      </c>
    </row>
    <row r="381" spans="1:64" ht="15">
      <c r="A381" s="64" t="s">
        <v>480</v>
      </c>
      <c r="B381" s="64" t="s">
        <v>479</v>
      </c>
      <c r="C381" s="65" t="s">
        <v>5495</v>
      </c>
      <c r="D381" s="66">
        <v>3</v>
      </c>
      <c r="E381" s="67" t="s">
        <v>132</v>
      </c>
      <c r="F381" s="68">
        <v>35</v>
      </c>
      <c r="G381" s="65"/>
      <c r="H381" s="69"/>
      <c r="I381" s="70"/>
      <c r="J381" s="70"/>
      <c r="K381" s="34" t="s">
        <v>65</v>
      </c>
      <c r="L381" s="77">
        <v>381</v>
      </c>
      <c r="M381" s="77"/>
      <c r="N381" s="72"/>
      <c r="O381" s="79" t="s">
        <v>600</v>
      </c>
      <c r="P381" s="81">
        <v>43490.62619212963</v>
      </c>
      <c r="Q381" s="79" t="s">
        <v>674</v>
      </c>
      <c r="R381" s="79"/>
      <c r="S381" s="79"/>
      <c r="T381" s="79" t="s">
        <v>796</v>
      </c>
      <c r="U381" s="79"/>
      <c r="V381" s="82" t="s">
        <v>1087</v>
      </c>
      <c r="W381" s="81">
        <v>43490.62619212963</v>
      </c>
      <c r="X381" s="82" t="s">
        <v>1443</v>
      </c>
      <c r="Y381" s="79"/>
      <c r="Z381" s="79"/>
      <c r="AA381" s="85" t="s">
        <v>1830</v>
      </c>
      <c r="AB381" s="79"/>
      <c r="AC381" s="79" t="b">
        <v>0</v>
      </c>
      <c r="AD381" s="79">
        <v>0</v>
      </c>
      <c r="AE381" s="85" t="s">
        <v>1953</v>
      </c>
      <c r="AF381" s="79" t="b">
        <v>0</v>
      </c>
      <c r="AG381" s="79" t="s">
        <v>1995</v>
      </c>
      <c r="AH381" s="79"/>
      <c r="AI381" s="85" t="s">
        <v>1953</v>
      </c>
      <c r="AJ381" s="79" t="b">
        <v>0</v>
      </c>
      <c r="AK381" s="79">
        <v>2</v>
      </c>
      <c r="AL381" s="85" t="s">
        <v>1829</v>
      </c>
      <c r="AM381" s="79" t="s">
        <v>2007</v>
      </c>
      <c r="AN381" s="79" t="b">
        <v>0</v>
      </c>
      <c r="AO381" s="85" t="s">
        <v>1829</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17</v>
      </c>
      <c r="BC381" s="78" t="str">
        <f>REPLACE(INDEX(GroupVertices[Group],MATCH(Edges[[#This Row],[Vertex 2]],GroupVertices[Vertex],0)),1,1,"")</f>
        <v>17</v>
      </c>
      <c r="BD381" s="48">
        <v>0</v>
      </c>
      <c r="BE381" s="49">
        <v>0</v>
      </c>
      <c r="BF381" s="48">
        <v>0</v>
      </c>
      <c r="BG381" s="49">
        <v>0</v>
      </c>
      <c r="BH381" s="48">
        <v>0</v>
      </c>
      <c r="BI381" s="49">
        <v>0</v>
      </c>
      <c r="BJ381" s="48">
        <v>25</v>
      </c>
      <c r="BK381" s="49">
        <v>100</v>
      </c>
      <c r="BL381" s="48">
        <v>25</v>
      </c>
    </row>
    <row r="382" spans="1:64" ht="15">
      <c r="A382" s="64" t="s">
        <v>481</v>
      </c>
      <c r="B382" s="64" t="s">
        <v>481</v>
      </c>
      <c r="C382" s="65" t="s">
        <v>5495</v>
      </c>
      <c r="D382" s="66">
        <v>3</v>
      </c>
      <c r="E382" s="67" t="s">
        <v>132</v>
      </c>
      <c r="F382" s="68">
        <v>35</v>
      </c>
      <c r="G382" s="65"/>
      <c r="H382" s="69"/>
      <c r="I382" s="70"/>
      <c r="J382" s="70"/>
      <c r="K382" s="34" t="s">
        <v>65</v>
      </c>
      <c r="L382" s="77">
        <v>382</v>
      </c>
      <c r="M382" s="77"/>
      <c r="N382" s="72"/>
      <c r="O382" s="79" t="s">
        <v>176</v>
      </c>
      <c r="P382" s="81">
        <v>43490.8153125</v>
      </c>
      <c r="Q382" s="79" t="s">
        <v>678</v>
      </c>
      <c r="R382" s="82" t="s">
        <v>746</v>
      </c>
      <c r="S382" s="79" t="s">
        <v>763</v>
      </c>
      <c r="T382" s="79" t="s">
        <v>797</v>
      </c>
      <c r="U382" s="79"/>
      <c r="V382" s="82" t="s">
        <v>1088</v>
      </c>
      <c r="W382" s="81">
        <v>43490.8153125</v>
      </c>
      <c r="X382" s="82" t="s">
        <v>1444</v>
      </c>
      <c r="Y382" s="79"/>
      <c r="Z382" s="79"/>
      <c r="AA382" s="85" t="s">
        <v>1831</v>
      </c>
      <c r="AB382" s="79"/>
      <c r="AC382" s="79" t="b">
        <v>0</v>
      </c>
      <c r="AD382" s="79">
        <v>0</v>
      </c>
      <c r="AE382" s="85" t="s">
        <v>1953</v>
      </c>
      <c r="AF382" s="79" t="b">
        <v>0</v>
      </c>
      <c r="AG382" s="79" t="s">
        <v>1995</v>
      </c>
      <c r="AH382" s="79"/>
      <c r="AI382" s="85" t="s">
        <v>1953</v>
      </c>
      <c r="AJ382" s="79" t="b">
        <v>0</v>
      </c>
      <c r="AK382" s="79">
        <v>0</v>
      </c>
      <c r="AL382" s="85" t="s">
        <v>1953</v>
      </c>
      <c r="AM382" s="79" t="s">
        <v>2007</v>
      </c>
      <c r="AN382" s="79" t="b">
        <v>0</v>
      </c>
      <c r="AO382" s="85" t="s">
        <v>1831</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4</v>
      </c>
      <c r="BC382" s="78" t="str">
        <f>REPLACE(INDEX(GroupVertices[Group],MATCH(Edges[[#This Row],[Vertex 2]],GroupVertices[Vertex],0)),1,1,"")</f>
        <v>4</v>
      </c>
      <c r="BD382" s="48">
        <v>1</v>
      </c>
      <c r="BE382" s="49">
        <v>2.9411764705882355</v>
      </c>
      <c r="BF382" s="48">
        <v>0</v>
      </c>
      <c r="BG382" s="49">
        <v>0</v>
      </c>
      <c r="BH382" s="48">
        <v>0</v>
      </c>
      <c r="BI382" s="49">
        <v>0</v>
      </c>
      <c r="BJ382" s="48">
        <v>33</v>
      </c>
      <c r="BK382" s="49">
        <v>97.05882352941177</v>
      </c>
      <c r="BL382" s="48">
        <v>34</v>
      </c>
    </row>
    <row r="383" spans="1:64" ht="15">
      <c r="A383" s="64" t="s">
        <v>482</v>
      </c>
      <c r="B383" s="64" t="s">
        <v>482</v>
      </c>
      <c r="C383" s="65" t="s">
        <v>5495</v>
      </c>
      <c r="D383" s="66">
        <v>3</v>
      </c>
      <c r="E383" s="67" t="s">
        <v>132</v>
      </c>
      <c r="F383" s="68">
        <v>35</v>
      </c>
      <c r="G383" s="65"/>
      <c r="H383" s="69"/>
      <c r="I383" s="70"/>
      <c r="J383" s="70"/>
      <c r="K383" s="34" t="s">
        <v>65</v>
      </c>
      <c r="L383" s="77">
        <v>383</v>
      </c>
      <c r="M383" s="77"/>
      <c r="N383" s="72"/>
      <c r="O383" s="79" t="s">
        <v>176</v>
      </c>
      <c r="P383" s="81">
        <v>43490.865011574075</v>
      </c>
      <c r="Q383" s="79" t="s">
        <v>679</v>
      </c>
      <c r="R383" s="82" t="s">
        <v>747</v>
      </c>
      <c r="S383" s="79" t="s">
        <v>780</v>
      </c>
      <c r="T383" s="79"/>
      <c r="U383" s="79"/>
      <c r="V383" s="82" t="s">
        <v>1089</v>
      </c>
      <c r="W383" s="81">
        <v>43490.865011574075</v>
      </c>
      <c r="X383" s="82" t="s">
        <v>1445</v>
      </c>
      <c r="Y383" s="79"/>
      <c r="Z383" s="79"/>
      <c r="AA383" s="85" t="s">
        <v>1832</v>
      </c>
      <c r="AB383" s="85" t="s">
        <v>1945</v>
      </c>
      <c r="AC383" s="79" t="b">
        <v>0</v>
      </c>
      <c r="AD383" s="79">
        <v>1</v>
      </c>
      <c r="AE383" s="85" t="s">
        <v>1983</v>
      </c>
      <c r="AF383" s="79" t="b">
        <v>0</v>
      </c>
      <c r="AG383" s="79" t="s">
        <v>1995</v>
      </c>
      <c r="AH383" s="79"/>
      <c r="AI383" s="85" t="s">
        <v>1953</v>
      </c>
      <c r="AJ383" s="79" t="b">
        <v>0</v>
      </c>
      <c r="AK383" s="79">
        <v>1</v>
      </c>
      <c r="AL383" s="85" t="s">
        <v>1953</v>
      </c>
      <c r="AM383" s="79" t="s">
        <v>2010</v>
      </c>
      <c r="AN383" s="79" t="b">
        <v>0</v>
      </c>
      <c r="AO383" s="85" t="s">
        <v>1945</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25</v>
      </c>
      <c r="BC383" s="78" t="str">
        <f>REPLACE(INDEX(GroupVertices[Group],MATCH(Edges[[#This Row],[Vertex 2]],GroupVertices[Vertex],0)),1,1,"")</f>
        <v>25</v>
      </c>
      <c r="BD383" s="48">
        <v>2</v>
      </c>
      <c r="BE383" s="49">
        <v>9.523809523809524</v>
      </c>
      <c r="BF383" s="48">
        <v>0</v>
      </c>
      <c r="BG383" s="49">
        <v>0</v>
      </c>
      <c r="BH383" s="48">
        <v>0</v>
      </c>
      <c r="BI383" s="49">
        <v>0</v>
      </c>
      <c r="BJ383" s="48">
        <v>19</v>
      </c>
      <c r="BK383" s="49">
        <v>90.47619047619048</v>
      </c>
      <c r="BL383" s="48">
        <v>21</v>
      </c>
    </row>
    <row r="384" spans="1:64" ht="15">
      <c r="A384" s="64" t="s">
        <v>483</v>
      </c>
      <c r="B384" s="64" t="s">
        <v>482</v>
      </c>
      <c r="C384" s="65" t="s">
        <v>5495</v>
      </c>
      <c r="D384" s="66">
        <v>3</v>
      </c>
      <c r="E384" s="67" t="s">
        <v>132</v>
      </c>
      <c r="F384" s="68">
        <v>35</v>
      </c>
      <c r="G384" s="65"/>
      <c r="H384" s="69"/>
      <c r="I384" s="70"/>
      <c r="J384" s="70"/>
      <c r="K384" s="34" t="s">
        <v>65</v>
      </c>
      <c r="L384" s="77">
        <v>384</v>
      </c>
      <c r="M384" s="77"/>
      <c r="N384" s="72"/>
      <c r="O384" s="79" t="s">
        <v>600</v>
      </c>
      <c r="P384" s="81">
        <v>43490.88685185185</v>
      </c>
      <c r="Q384" s="79" t="s">
        <v>680</v>
      </c>
      <c r="R384" s="79"/>
      <c r="S384" s="79"/>
      <c r="T384" s="79"/>
      <c r="U384" s="79"/>
      <c r="V384" s="82" t="s">
        <v>1090</v>
      </c>
      <c r="W384" s="81">
        <v>43490.88685185185</v>
      </c>
      <c r="X384" s="82" t="s">
        <v>1446</v>
      </c>
      <c r="Y384" s="79"/>
      <c r="Z384" s="79"/>
      <c r="AA384" s="85" t="s">
        <v>1833</v>
      </c>
      <c r="AB384" s="79"/>
      <c r="AC384" s="79" t="b">
        <v>0</v>
      </c>
      <c r="AD384" s="79">
        <v>0</v>
      </c>
      <c r="AE384" s="85" t="s">
        <v>1953</v>
      </c>
      <c r="AF384" s="79" t="b">
        <v>0</v>
      </c>
      <c r="AG384" s="79" t="s">
        <v>1995</v>
      </c>
      <c r="AH384" s="79"/>
      <c r="AI384" s="85" t="s">
        <v>1953</v>
      </c>
      <c r="AJ384" s="79" t="b">
        <v>0</v>
      </c>
      <c r="AK384" s="79">
        <v>1</v>
      </c>
      <c r="AL384" s="85" t="s">
        <v>1832</v>
      </c>
      <c r="AM384" s="79" t="s">
        <v>2016</v>
      </c>
      <c r="AN384" s="79" t="b">
        <v>0</v>
      </c>
      <c r="AO384" s="85" t="s">
        <v>1832</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25</v>
      </c>
      <c r="BC384" s="78" t="str">
        <f>REPLACE(INDEX(GroupVertices[Group],MATCH(Edges[[#This Row],[Vertex 2]],GroupVertices[Vertex],0)),1,1,"")</f>
        <v>25</v>
      </c>
      <c r="BD384" s="48">
        <v>2</v>
      </c>
      <c r="BE384" s="49">
        <v>9.090909090909092</v>
      </c>
      <c r="BF384" s="48">
        <v>0</v>
      </c>
      <c r="BG384" s="49">
        <v>0</v>
      </c>
      <c r="BH384" s="48">
        <v>0</v>
      </c>
      <c r="BI384" s="49">
        <v>0</v>
      </c>
      <c r="BJ384" s="48">
        <v>20</v>
      </c>
      <c r="BK384" s="49">
        <v>90.9090909090909</v>
      </c>
      <c r="BL384" s="48">
        <v>22</v>
      </c>
    </row>
    <row r="385" spans="1:64" ht="15">
      <c r="A385" s="64" t="s">
        <v>484</v>
      </c>
      <c r="B385" s="64" t="s">
        <v>484</v>
      </c>
      <c r="C385" s="65" t="s">
        <v>5495</v>
      </c>
      <c r="D385" s="66">
        <v>3</v>
      </c>
      <c r="E385" s="67" t="s">
        <v>132</v>
      </c>
      <c r="F385" s="68">
        <v>35</v>
      </c>
      <c r="G385" s="65"/>
      <c r="H385" s="69"/>
      <c r="I385" s="70"/>
      <c r="J385" s="70"/>
      <c r="K385" s="34" t="s">
        <v>65</v>
      </c>
      <c r="L385" s="77">
        <v>385</v>
      </c>
      <c r="M385" s="77"/>
      <c r="N385" s="72"/>
      <c r="O385" s="79" t="s">
        <v>176</v>
      </c>
      <c r="P385" s="81">
        <v>43490.07197916666</v>
      </c>
      <c r="Q385" s="82" t="s">
        <v>681</v>
      </c>
      <c r="R385" s="79" t="s">
        <v>744</v>
      </c>
      <c r="S385" s="79" t="s">
        <v>778</v>
      </c>
      <c r="T385" s="79"/>
      <c r="U385" s="79"/>
      <c r="V385" s="82" t="s">
        <v>1091</v>
      </c>
      <c r="W385" s="81">
        <v>43490.07197916666</v>
      </c>
      <c r="X385" s="82" t="s">
        <v>1447</v>
      </c>
      <c r="Y385" s="79"/>
      <c r="Z385" s="79"/>
      <c r="AA385" s="85" t="s">
        <v>1834</v>
      </c>
      <c r="AB385" s="85" t="s">
        <v>1946</v>
      </c>
      <c r="AC385" s="79" t="b">
        <v>0</v>
      </c>
      <c r="AD385" s="79">
        <v>105</v>
      </c>
      <c r="AE385" s="85" t="s">
        <v>1984</v>
      </c>
      <c r="AF385" s="79" t="b">
        <v>0</v>
      </c>
      <c r="AG385" s="79" t="s">
        <v>1998</v>
      </c>
      <c r="AH385" s="79"/>
      <c r="AI385" s="85" t="s">
        <v>1953</v>
      </c>
      <c r="AJ385" s="79" t="b">
        <v>0</v>
      </c>
      <c r="AK385" s="79">
        <v>6</v>
      </c>
      <c r="AL385" s="85" t="s">
        <v>1953</v>
      </c>
      <c r="AM385" s="79" t="s">
        <v>2010</v>
      </c>
      <c r="AN385" s="79" t="b">
        <v>0</v>
      </c>
      <c r="AO385" s="85" t="s">
        <v>1946</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7</v>
      </c>
      <c r="BC385" s="78" t="str">
        <f>REPLACE(INDEX(GroupVertices[Group],MATCH(Edges[[#This Row],[Vertex 2]],GroupVertices[Vertex],0)),1,1,"")</f>
        <v>7</v>
      </c>
      <c r="BD385" s="48">
        <v>0</v>
      </c>
      <c r="BE385" s="49">
        <v>0</v>
      </c>
      <c r="BF385" s="48">
        <v>0</v>
      </c>
      <c r="BG385" s="49">
        <v>0</v>
      </c>
      <c r="BH385" s="48">
        <v>0</v>
      </c>
      <c r="BI385" s="49">
        <v>0</v>
      </c>
      <c r="BJ385" s="48">
        <v>0</v>
      </c>
      <c r="BK385" s="49">
        <v>0</v>
      </c>
      <c r="BL385" s="48">
        <v>0</v>
      </c>
    </row>
    <row r="386" spans="1:64" ht="15">
      <c r="A386" s="64" t="s">
        <v>485</v>
      </c>
      <c r="B386" s="64" t="s">
        <v>484</v>
      </c>
      <c r="C386" s="65" t="s">
        <v>5495</v>
      </c>
      <c r="D386" s="66">
        <v>3</v>
      </c>
      <c r="E386" s="67" t="s">
        <v>132</v>
      </c>
      <c r="F386" s="68">
        <v>35</v>
      </c>
      <c r="G386" s="65"/>
      <c r="H386" s="69"/>
      <c r="I386" s="70"/>
      <c r="J386" s="70"/>
      <c r="K386" s="34" t="s">
        <v>65</v>
      </c>
      <c r="L386" s="77">
        <v>386</v>
      </c>
      <c r="M386" s="77"/>
      <c r="N386" s="72"/>
      <c r="O386" s="79" t="s">
        <v>600</v>
      </c>
      <c r="P386" s="81">
        <v>43490.958333333336</v>
      </c>
      <c r="Q386" s="79" t="s">
        <v>676</v>
      </c>
      <c r="R386" s="79" t="s">
        <v>744</v>
      </c>
      <c r="S386" s="79" t="s">
        <v>778</v>
      </c>
      <c r="T386" s="79"/>
      <c r="U386" s="79"/>
      <c r="V386" s="82" t="s">
        <v>1092</v>
      </c>
      <c r="W386" s="81">
        <v>43490.958333333336</v>
      </c>
      <c r="X386" s="82" t="s">
        <v>1448</v>
      </c>
      <c r="Y386" s="79"/>
      <c r="Z386" s="79"/>
      <c r="AA386" s="85" t="s">
        <v>1835</v>
      </c>
      <c r="AB386" s="79"/>
      <c r="AC386" s="79" t="b">
        <v>0</v>
      </c>
      <c r="AD386" s="79">
        <v>0</v>
      </c>
      <c r="AE386" s="85" t="s">
        <v>1953</v>
      </c>
      <c r="AF386" s="79" t="b">
        <v>0</v>
      </c>
      <c r="AG386" s="79" t="s">
        <v>1998</v>
      </c>
      <c r="AH386" s="79"/>
      <c r="AI386" s="85" t="s">
        <v>1953</v>
      </c>
      <c r="AJ386" s="79" t="b">
        <v>0</v>
      </c>
      <c r="AK386" s="79">
        <v>7</v>
      </c>
      <c r="AL386" s="85" t="s">
        <v>1834</v>
      </c>
      <c r="AM386" s="79" t="s">
        <v>2008</v>
      </c>
      <c r="AN386" s="79" t="b">
        <v>0</v>
      </c>
      <c r="AO386" s="85" t="s">
        <v>1834</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7</v>
      </c>
      <c r="BC386" s="78" t="str">
        <f>REPLACE(INDEX(GroupVertices[Group],MATCH(Edges[[#This Row],[Vertex 2]],GroupVertices[Vertex],0)),1,1,"")</f>
        <v>7</v>
      </c>
      <c r="BD386" s="48">
        <v>0</v>
      </c>
      <c r="BE386" s="49">
        <v>0</v>
      </c>
      <c r="BF386" s="48">
        <v>0</v>
      </c>
      <c r="BG386" s="49">
        <v>0</v>
      </c>
      <c r="BH386" s="48">
        <v>0</v>
      </c>
      <c r="BI386" s="49">
        <v>0</v>
      </c>
      <c r="BJ386" s="48">
        <v>2</v>
      </c>
      <c r="BK386" s="49">
        <v>100</v>
      </c>
      <c r="BL386" s="48">
        <v>2</v>
      </c>
    </row>
    <row r="387" spans="1:64" ht="15">
      <c r="A387" s="64" t="s">
        <v>486</v>
      </c>
      <c r="B387" s="64" t="s">
        <v>544</v>
      </c>
      <c r="C387" s="65" t="s">
        <v>5495</v>
      </c>
      <c r="D387" s="66">
        <v>3</v>
      </c>
      <c r="E387" s="67" t="s">
        <v>132</v>
      </c>
      <c r="F387" s="68">
        <v>35</v>
      </c>
      <c r="G387" s="65"/>
      <c r="H387" s="69"/>
      <c r="I387" s="70"/>
      <c r="J387" s="70"/>
      <c r="K387" s="34" t="s">
        <v>65</v>
      </c>
      <c r="L387" s="77">
        <v>387</v>
      </c>
      <c r="M387" s="77"/>
      <c r="N387" s="72"/>
      <c r="O387" s="79" t="s">
        <v>600</v>
      </c>
      <c r="P387" s="81">
        <v>43278.010034722225</v>
      </c>
      <c r="Q387" s="79" t="s">
        <v>682</v>
      </c>
      <c r="R387" s="79"/>
      <c r="S387" s="79"/>
      <c r="T387" s="79" t="s">
        <v>785</v>
      </c>
      <c r="U387" s="82" t="s">
        <v>820</v>
      </c>
      <c r="V387" s="82" t="s">
        <v>820</v>
      </c>
      <c r="W387" s="81">
        <v>43278.010034722225</v>
      </c>
      <c r="X387" s="82" t="s">
        <v>1449</v>
      </c>
      <c r="Y387" s="79"/>
      <c r="Z387" s="79"/>
      <c r="AA387" s="85" t="s">
        <v>1836</v>
      </c>
      <c r="AB387" s="79"/>
      <c r="AC387" s="79" t="b">
        <v>0</v>
      </c>
      <c r="AD387" s="79">
        <v>149</v>
      </c>
      <c r="AE387" s="85" t="s">
        <v>1953</v>
      </c>
      <c r="AF387" s="79" t="b">
        <v>0</v>
      </c>
      <c r="AG387" s="79" t="s">
        <v>1995</v>
      </c>
      <c r="AH387" s="79"/>
      <c r="AI387" s="85" t="s">
        <v>1953</v>
      </c>
      <c r="AJ387" s="79" t="b">
        <v>0</v>
      </c>
      <c r="AK387" s="79">
        <v>112</v>
      </c>
      <c r="AL387" s="85" t="s">
        <v>1953</v>
      </c>
      <c r="AM387" s="79" t="s">
        <v>2007</v>
      </c>
      <c r="AN387" s="79" t="b">
        <v>0</v>
      </c>
      <c r="AO387" s="85" t="s">
        <v>1836</v>
      </c>
      <c r="AP387" s="79" t="s">
        <v>2021</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486</v>
      </c>
      <c r="B388" s="64" t="s">
        <v>545</v>
      </c>
      <c r="C388" s="65" t="s">
        <v>5495</v>
      </c>
      <c r="D388" s="66">
        <v>3</v>
      </c>
      <c r="E388" s="67" t="s">
        <v>132</v>
      </c>
      <c r="F388" s="68">
        <v>35</v>
      </c>
      <c r="G388" s="65"/>
      <c r="H388" s="69"/>
      <c r="I388" s="70"/>
      <c r="J388" s="70"/>
      <c r="K388" s="34" t="s">
        <v>65</v>
      </c>
      <c r="L388" s="77">
        <v>388</v>
      </c>
      <c r="M388" s="77"/>
      <c r="N388" s="72"/>
      <c r="O388" s="79" t="s">
        <v>600</v>
      </c>
      <c r="P388" s="81">
        <v>43278.010034722225</v>
      </c>
      <c r="Q388" s="79" t="s">
        <v>682</v>
      </c>
      <c r="R388" s="79"/>
      <c r="S388" s="79"/>
      <c r="T388" s="79" t="s">
        <v>785</v>
      </c>
      <c r="U388" s="82" t="s">
        <v>820</v>
      </c>
      <c r="V388" s="82" t="s">
        <v>820</v>
      </c>
      <c r="W388" s="81">
        <v>43278.010034722225</v>
      </c>
      <c r="X388" s="82" t="s">
        <v>1449</v>
      </c>
      <c r="Y388" s="79"/>
      <c r="Z388" s="79"/>
      <c r="AA388" s="85" t="s">
        <v>1836</v>
      </c>
      <c r="AB388" s="79"/>
      <c r="AC388" s="79" t="b">
        <v>0</v>
      </c>
      <c r="AD388" s="79">
        <v>149</v>
      </c>
      <c r="AE388" s="85" t="s">
        <v>1953</v>
      </c>
      <c r="AF388" s="79" t="b">
        <v>0</v>
      </c>
      <c r="AG388" s="79" t="s">
        <v>1995</v>
      </c>
      <c r="AH388" s="79"/>
      <c r="AI388" s="85" t="s">
        <v>1953</v>
      </c>
      <c r="AJ388" s="79" t="b">
        <v>0</v>
      </c>
      <c r="AK388" s="79">
        <v>112</v>
      </c>
      <c r="AL388" s="85" t="s">
        <v>1953</v>
      </c>
      <c r="AM388" s="79" t="s">
        <v>2007</v>
      </c>
      <c r="AN388" s="79" t="b">
        <v>0</v>
      </c>
      <c r="AO388" s="85" t="s">
        <v>1836</v>
      </c>
      <c r="AP388" s="79" t="s">
        <v>2021</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486</v>
      </c>
      <c r="B389" s="64" t="s">
        <v>593</v>
      </c>
      <c r="C389" s="65" t="s">
        <v>5495</v>
      </c>
      <c r="D389" s="66">
        <v>3</v>
      </c>
      <c r="E389" s="67" t="s">
        <v>132</v>
      </c>
      <c r="F389" s="68">
        <v>35</v>
      </c>
      <c r="G389" s="65"/>
      <c r="H389" s="69"/>
      <c r="I389" s="70"/>
      <c r="J389" s="70"/>
      <c r="K389" s="34" t="s">
        <v>65</v>
      </c>
      <c r="L389" s="77">
        <v>389</v>
      </c>
      <c r="M389" s="77"/>
      <c r="N389" s="72"/>
      <c r="O389" s="79" t="s">
        <v>600</v>
      </c>
      <c r="P389" s="81">
        <v>43469.90736111111</v>
      </c>
      <c r="Q389" s="79" t="s">
        <v>683</v>
      </c>
      <c r="R389" s="82" t="s">
        <v>748</v>
      </c>
      <c r="S389" s="79" t="s">
        <v>763</v>
      </c>
      <c r="T389" s="79" t="s">
        <v>798</v>
      </c>
      <c r="U389" s="82" t="s">
        <v>821</v>
      </c>
      <c r="V389" s="82" t="s">
        <v>821</v>
      </c>
      <c r="W389" s="81">
        <v>43469.90736111111</v>
      </c>
      <c r="X389" s="82" t="s">
        <v>1450</v>
      </c>
      <c r="Y389" s="79"/>
      <c r="Z389" s="79"/>
      <c r="AA389" s="85" t="s">
        <v>1837</v>
      </c>
      <c r="AB389" s="85" t="s">
        <v>1947</v>
      </c>
      <c r="AC389" s="79" t="b">
        <v>0</v>
      </c>
      <c r="AD389" s="79">
        <v>1</v>
      </c>
      <c r="AE389" s="85" t="s">
        <v>1985</v>
      </c>
      <c r="AF389" s="79" t="b">
        <v>0</v>
      </c>
      <c r="AG389" s="79" t="s">
        <v>1995</v>
      </c>
      <c r="AH389" s="79"/>
      <c r="AI389" s="85" t="s">
        <v>1953</v>
      </c>
      <c r="AJ389" s="79" t="b">
        <v>0</v>
      </c>
      <c r="AK389" s="79">
        <v>0</v>
      </c>
      <c r="AL389" s="85" t="s">
        <v>1953</v>
      </c>
      <c r="AM389" s="79" t="s">
        <v>2010</v>
      </c>
      <c r="AN389" s="79" t="b">
        <v>0</v>
      </c>
      <c r="AO389" s="85" t="s">
        <v>1947</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457</v>
      </c>
      <c r="B390" s="64" t="s">
        <v>461</v>
      </c>
      <c r="C390" s="65" t="s">
        <v>5495</v>
      </c>
      <c r="D390" s="66">
        <v>3</v>
      </c>
      <c r="E390" s="67" t="s">
        <v>132</v>
      </c>
      <c r="F390" s="68">
        <v>35</v>
      </c>
      <c r="G390" s="65"/>
      <c r="H390" s="69"/>
      <c r="I390" s="70"/>
      <c r="J390" s="70"/>
      <c r="K390" s="34" t="s">
        <v>66</v>
      </c>
      <c r="L390" s="77">
        <v>390</v>
      </c>
      <c r="M390" s="77"/>
      <c r="N390" s="72"/>
      <c r="O390" s="79" t="s">
        <v>600</v>
      </c>
      <c r="P390" s="81">
        <v>43470.38217592592</v>
      </c>
      <c r="Q390" s="79" t="s">
        <v>659</v>
      </c>
      <c r="R390" s="82" t="s">
        <v>727</v>
      </c>
      <c r="S390" s="79" t="s">
        <v>764</v>
      </c>
      <c r="T390" s="79"/>
      <c r="U390" s="82" t="s">
        <v>818</v>
      </c>
      <c r="V390" s="82" t="s">
        <v>818</v>
      </c>
      <c r="W390" s="81">
        <v>43470.38217592592</v>
      </c>
      <c r="X390" s="82" t="s">
        <v>1414</v>
      </c>
      <c r="Y390" s="79"/>
      <c r="Z390" s="79"/>
      <c r="AA390" s="85" t="s">
        <v>1801</v>
      </c>
      <c r="AB390" s="79"/>
      <c r="AC390" s="79" t="b">
        <v>0</v>
      </c>
      <c r="AD390" s="79">
        <v>6</v>
      </c>
      <c r="AE390" s="85" t="s">
        <v>1953</v>
      </c>
      <c r="AF390" s="79" t="b">
        <v>0</v>
      </c>
      <c r="AG390" s="79" t="s">
        <v>1995</v>
      </c>
      <c r="AH390" s="79"/>
      <c r="AI390" s="85" t="s">
        <v>1953</v>
      </c>
      <c r="AJ390" s="79" t="b">
        <v>0</v>
      </c>
      <c r="AK390" s="79">
        <v>2</v>
      </c>
      <c r="AL390" s="85" t="s">
        <v>1953</v>
      </c>
      <c r="AM390" s="79" t="s">
        <v>2007</v>
      </c>
      <c r="AN390" s="79" t="b">
        <v>0</v>
      </c>
      <c r="AO390" s="85" t="s">
        <v>1801</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461</v>
      </c>
      <c r="B391" s="64" t="s">
        <v>457</v>
      </c>
      <c r="C391" s="65" t="s">
        <v>5496</v>
      </c>
      <c r="D391" s="66">
        <v>3</v>
      </c>
      <c r="E391" s="67" t="s">
        <v>136</v>
      </c>
      <c r="F391" s="68">
        <v>35</v>
      </c>
      <c r="G391" s="65"/>
      <c r="H391" s="69"/>
      <c r="I391" s="70"/>
      <c r="J391" s="70"/>
      <c r="K391" s="34" t="s">
        <v>66</v>
      </c>
      <c r="L391" s="77">
        <v>391</v>
      </c>
      <c r="M391" s="77"/>
      <c r="N391" s="72"/>
      <c r="O391" s="79" t="s">
        <v>600</v>
      </c>
      <c r="P391" s="81">
        <v>43470.759664351855</v>
      </c>
      <c r="Q391" s="79" t="s">
        <v>624</v>
      </c>
      <c r="R391" s="82" t="s">
        <v>727</v>
      </c>
      <c r="S391" s="79" t="s">
        <v>764</v>
      </c>
      <c r="T391" s="79"/>
      <c r="U391" s="79"/>
      <c r="V391" s="82" t="s">
        <v>1093</v>
      </c>
      <c r="W391" s="81">
        <v>43470.759664351855</v>
      </c>
      <c r="X391" s="82" t="s">
        <v>1451</v>
      </c>
      <c r="Y391" s="79"/>
      <c r="Z391" s="79"/>
      <c r="AA391" s="85" t="s">
        <v>1838</v>
      </c>
      <c r="AB391" s="79"/>
      <c r="AC391" s="79" t="b">
        <v>0</v>
      </c>
      <c r="AD391" s="79">
        <v>0</v>
      </c>
      <c r="AE391" s="85" t="s">
        <v>1953</v>
      </c>
      <c r="AF391" s="79" t="b">
        <v>0</v>
      </c>
      <c r="AG391" s="79" t="s">
        <v>1995</v>
      </c>
      <c r="AH391" s="79"/>
      <c r="AI391" s="85" t="s">
        <v>1953</v>
      </c>
      <c r="AJ391" s="79" t="b">
        <v>0</v>
      </c>
      <c r="AK391" s="79">
        <v>20</v>
      </c>
      <c r="AL391" s="85" t="s">
        <v>1801</v>
      </c>
      <c r="AM391" s="79" t="s">
        <v>2008</v>
      </c>
      <c r="AN391" s="79" t="b">
        <v>0</v>
      </c>
      <c r="AO391" s="85" t="s">
        <v>1801</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2</v>
      </c>
      <c r="BC391" s="78" t="str">
        <f>REPLACE(INDEX(GroupVertices[Group],MATCH(Edges[[#This Row],[Vertex 2]],GroupVertices[Vertex],0)),1,1,"")</f>
        <v>2</v>
      </c>
      <c r="BD391" s="48">
        <v>0</v>
      </c>
      <c r="BE391" s="49">
        <v>0</v>
      </c>
      <c r="BF391" s="48">
        <v>0</v>
      </c>
      <c r="BG391" s="49">
        <v>0</v>
      </c>
      <c r="BH391" s="48">
        <v>0</v>
      </c>
      <c r="BI391" s="49">
        <v>0</v>
      </c>
      <c r="BJ391" s="48">
        <v>17</v>
      </c>
      <c r="BK391" s="49">
        <v>100</v>
      </c>
      <c r="BL391" s="48">
        <v>17</v>
      </c>
    </row>
    <row r="392" spans="1:64" ht="15">
      <c r="A392" s="64" t="s">
        <v>461</v>
      </c>
      <c r="B392" s="64" t="s">
        <v>457</v>
      </c>
      <c r="C392" s="65" t="s">
        <v>5496</v>
      </c>
      <c r="D392" s="66">
        <v>3</v>
      </c>
      <c r="E392" s="67" t="s">
        <v>136</v>
      </c>
      <c r="F392" s="68">
        <v>35</v>
      </c>
      <c r="G392" s="65"/>
      <c r="H392" s="69"/>
      <c r="I392" s="70"/>
      <c r="J392" s="70"/>
      <c r="K392" s="34" t="s">
        <v>66</v>
      </c>
      <c r="L392" s="77">
        <v>392</v>
      </c>
      <c r="M392" s="77"/>
      <c r="N392" s="72"/>
      <c r="O392" s="79" t="s">
        <v>600</v>
      </c>
      <c r="P392" s="81">
        <v>43475.47833333333</v>
      </c>
      <c r="Q392" s="79" t="s">
        <v>661</v>
      </c>
      <c r="R392" s="82" t="s">
        <v>736</v>
      </c>
      <c r="S392" s="79" t="s">
        <v>764</v>
      </c>
      <c r="T392" s="79"/>
      <c r="U392" s="82" t="s">
        <v>819</v>
      </c>
      <c r="V392" s="82" t="s">
        <v>819</v>
      </c>
      <c r="W392" s="81">
        <v>43475.47833333333</v>
      </c>
      <c r="X392" s="82" t="s">
        <v>1421</v>
      </c>
      <c r="Y392" s="79"/>
      <c r="Z392" s="79"/>
      <c r="AA392" s="85" t="s">
        <v>1808</v>
      </c>
      <c r="AB392" s="79"/>
      <c r="AC392" s="79" t="b">
        <v>0</v>
      </c>
      <c r="AD392" s="79">
        <v>3</v>
      </c>
      <c r="AE392" s="85" t="s">
        <v>1953</v>
      </c>
      <c r="AF392" s="79" t="b">
        <v>0</v>
      </c>
      <c r="AG392" s="79" t="s">
        <v>1995</v>
      </c>
      <c r="AH392" s="79"/>
      <c r="AI392" s="85" t="s">
        <v>1953</v>
      </c>
      <c r="AJ392" s="79" t="b">
        <v>0</v>
      </c>
      <c r="AK392" s="79">
        <v>2</v>
      </c>
      <c r="AL392" s="85" t="s">
        <v>1953</v>
      </c>
      <c r="AM392" s="79" t="s">
        <v>2009</v>
      </c>
      <c r="AN392" s="79" t="b">
        <v>0</v>
      </c>
      <c r="AO392" s="85" t="s">
        <v>1808</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461</v>
      </c>
      <c r="B393" s="64" t="s">
        <v>457</v>
      </c>
      <c r="C393" s="65" t="s">
        <v>5496</v>
      </c>
      <c r="D393" s="66">
        <v>3</v>
      </c>
      <c r="E393" s="67" t="s">
        <v>136</v>
      </c>
      <c r="F393" s="68">
        <v>35</v>
      </c>
      <c r="G393" s="65"/>
      <c r="H393" s="69"/>
      <c r="I393" s="70"/>
      <c r="J393" s="70"/>
      <c r="K393" s="34" t="s">
        <v>66</v>
      </c>
      <c r="L393" s="77">
        <v>393</v>
      </c>
      <c r="M393" s="77"/>
      <c r="N393" s="72"/>
      <c r="O393" s="79" t="s">
        <v>600</v>
      </c>
      <c r="P393" s="81">
        <v>43476.50351851852</v>
      </c>
      <c r="Q393" s="79" t="s">
        <v>649</v>
      </c>
      <c r="R393" s="79"/>
      <c r="S393" s="79"/>
      <c r="T393" s="79"/>
      <c r="U393" s="79"/>
      <c r="V393" s="82" t="s">
        <v>1093</v>
      </c>
      <c r="W393" s="81">
        <v>43476.50351851852</v>
      </c>
      <c r="X393" s="82" t="s">
        <v>1452</v>
      </c>
      <c r="Y393" s="79"/>
      <c r="Z393" s="79"/>
      <c r="AA393" s="85" t="s">
        <v>1839</v>
      </c>
      <c r="AB393" s="79"/>
      <c r="AC393" s="79" t="b">
        <v>0</v>
      </c>
      <c r="AD393" s="79">
        <v>0</v>
      </c>
      <c r="AE393" s="85" t="s">
        <v>1953</v>
      </c>
      <c r="AF393" s="79" t="b">
        <v>0</v>
      </c>
      <c r="AG393" s="79" t="s">
        <v>1995</v>
      </c>
      <c r="AH393" s="79"/>
      <c r="AI393" s="85" t="s">
        <v>1953</v>
      </c>
      <c r="AJ393" s="79" t="b">
        <v>0</v>
      </c>
      <c r="AK393" s="79">
        <v>6</v>
      </c>
      <c r="AL393" s="85" t="s">
        <v>1923</v>
      </c>
      <c r="AM393" s="79" t="s">
        <v>2008</v>
      </c>
      <c r="AN393" s="79" t="b">
        <v>0</v>
      </c>
      <c r="AO393" s="85" t="s">
        <v>1923</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2</v>
      </c>
      <c r="BC393" s="78" t="str">
        <f>REPLACE(INDEX(GroupVertices[Group],MATCH(Edges[[#This Row],[Vertex 2]],GroupVertices[Vertex],0)),1,1,"")</f>
        <v>2</v>
      </c>
      <c r="BD393" s="48">
        <v>1</v>
      </c>
      <c r="BE393" s="49">
        <v>5</v>
      </c>
      <c r="BF393" s="48">
        <v>0</v>
      </c>
      <c r="BG393" s="49">
        <v>0</v>
      </c>
      <c r="BH393" s="48">
        <v>0</v>
      </c>
      <c r="BI393" s="49">
        <v>0</v>
      </c>
      <c r="BJ393" s="48">
        <v>19</v>
      </c>
      <c r="BK393" s="49">
        <v>95</v>
      </c>
      <c r="BL393" s="48">
        <v>20</v>
      </c>
    </row>
    <row r="394" spans="1:64" ht="15">
      <c r="A394" s="64" t="s">
        <v>461</v>
      </c>
      <c r="B394" s="64" t="s">
        <v>539</v>
      </c>
      <c r="C394" s="65" t="s">
        <v>5495</v>
      </c>
      <c r="D394" s="66">
        <v>3</v>
      </c>
      <c r="E394" s="67" t="s">
        <v>132</v>
      </c>
      <c r="F394" s="68">
        <v>35</v>
      </c>
      <c r="G394" s="65"/>
      <c r="H394" s="69"/>
      <c r="I394" s="70"/>
      <c r="J394" s="70"/>
      <c r="K394" s="34" t="s">
        <v>65</v>
      </c>
      <c r="L394" s="77">
        <v>394</v>
      </c>
      <c r="M394" s="77"/>
      <c r="N394" s="72"/>
      <c r="O394" s="79" t="s">
        <v>600</v>
      </c>
      <c r="P394" s="81">
        <v>43480.31912037037</v>
      </c>
      <c r="Q394" s="79" t="s">
        <v>654</v>
      </c>
      <c r="R394" s="79"/>
      <c r="S394" s="79"/>
      <c r="T394" s="79" t="s">
        <v>457</v>
      </c>
      <c r="U394" s="79"/>
      <c r="V394" s="82" t="s">
        <v>1093</v>
      </c>
      <c r="W394" s="81">
        <v>43480.31912037037</v>
      </c>
      <c r="X394" s="82" t="s">
        <v>1453</v>
      </c>
      <c r="Y394" s="79"/>
      <c r="Z394" s="79"/>
      <c r="AA394" s="85" t="s">
        <v>1840</v>
      </c>
      <c r="AB394" s="79"/>
      <c r="AC394" s="79" t="b">
        <v>0</v>
      </c>
      <c r="AD394" s="79">
        <v>0</v>
      </c>
      <c r="AE394" s="85" t="s">
        <v>1953</v>
      </c>
      <c r="AF394" s="79" t="b">
        <v>0</v>
      </c>
      <c r="AG394" s="79" t="s">
        <v>1995</v>
      </c>
      <c r="AH394" s="79"/>
      <c r="AI394" s="85" t="s">
        <v>1953</v>
      </c>
      <c r="AJ394" s="79" t="b">
        <v>0</v>
      </c>
      <c r="AK394" s="79">
        <v>18</v>
      </c>
      <c r="AL394" s="85" t="s">
        <v>1915</v>
      </c>
      <c r="AM394" s="79" t="s">
        <v>2008</v>
      </c>
      <c r="AN394" s="79" t="b">
        <v>0</v>
      </c>
      <c r="AO394" s="85" t="s">
        <v>1915</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2</v>
      </c>
      <c r="BC394" s="78" t="str">
        <f>REPLACE(INDEX(GroupVertices[Group],MATCH(Edges[[#This Row],[Vertex 2]],GroupVertices[Vertex],0)),1,1,"")</f>
        <v>2</v>
      </c>
      <c r="BD394" s="48">
        <v>0</v>
      </c>
      <c r="BE394" s="49">
        <v>0</v>
      </c>
      <c r="BF394" s="48">
        <v>0</v>
      </c>
      <c r="BG394" s="49">
        <v>0</v>
      </c>
      <c r="BH394" s="48">
        <v>0</v>
      </c>
      <c r="BI394" s="49">
        <v>0</v>
      </c>
      <c r="BJ394" s="48">
        <v>23</v>
      </c>
      <c r="BK394" s="49">
        <v>100</v>
      </c>
      <c r="BL394" s="48">
        <v>23</v>
      </c>
    </row>
    <row r="395" spans="1:64" ht="15">
      <c r="A395" s="64" t="s">
        <v>461</v>
      </c>
      <c r="B395" s="64" t="s">
        <v>486</v>
      </c>
      <c r="C395" s="65" t="s">
        <v>5495</v>
      </c>
      <c r="D395" s="66">
        <v>3</v>
      </c>
      <c r="E395" s="67" t="s">
        <v>132</v>
      </c>
      <c r="F395" s="68">
        <v>35</v>
      </c>
      <c r="G395" s="65"/>
      <c r="H395" s="69"/>
      <c r="I395" s="70"/>
      <c r="J395" s="70"/>
      <c r="K395" s="34" t="s">
        <v>66</v>
      </c>
      <c r="L395" s="77">
        <v>395</v>
      </c>
      <c r="M395" s="77"/>
      <c r="N395" s="72"/>
      <c r="O395" s="79" t="s">
        <v>600</v>
      </c>
      <c r="P395" s="81">
        <v>43482.53555555556</v>
      </c>
      <c r="Q395" s="79" t="s">
        <v>658</v>
      </c>
      <c r="R395" s="79"/>
      <c r="S395" s="79"/>
      <c r="T395" s="79"/>
      <c r="U395" s="79"/>
      <c r="V395" s="82" t="s">
        <v>1093</v>
      </c>
      <c r="W395" s="81">
        <v>43482.53555555556</v>
      </c>
      <c r="X395" s="82" t="s">
        <v>1454</v>
      </c>
      <c r="Y395" s="79"/>
      <c r="Z395" s="79"/>
      <c r="AA395" s="85" t="s">
        <v>1841</v>
      </c>
      <c r="AB395" s="79"/>
      <c r="AC395" s="79" t="b">
        <v>0</v>
      </c>
      <c r="AD395" s="79">
        <v>0</v>
      </c>
      <c r="AE395" s="85" t="s">
        <v>1953</v>
      </c>
      <c r="AF395" s="79" t="b">
        <v>0</v>
      </c>
      <c r="AG395" s="79" t="s">
        <v>1995</v>
      </c>
      <c r="AH395" s="79"/>
      <c r="AI395" s="85" t="s">
        <v>1953</v>
      </c>
      <c r="AJ395" s="79" t="b">
        <v>0</v>
      </c>
      <c r="AK395" s="79">
        <v>5</v>
      </c>
      <c r="AL395" s="85" t="s">
        <v>1848</v>
      </c>
      <c r="AM395" s="79" t="s">
        <v>2008</v>
      </c>
      <c r="AN395" s="79" t="b">
        <v>0</v>
      </c>
      <c r="AO395" s="85" t="s">
        <v>1848</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2</v>
      </c>
      <c r="BC395" s="78" t="str">
        <f>REPLACE(INDEX(GroupVertices[Group],MATCH(Edges[[#This Row],[Vertex 2]],GroupVertices[Vertex],0)),1,1,"")</f>
        <v>2</v>
      </c>
      <c r="BD395" s="48">
        <v>2</v>
      </c>
      <c r="BE395" s="49">
        <v>7.6923076923076925</v>
      </c>
      <c r="BF395" s="48">
        <v>0</v>
      </c>
      <c r="BG395" s="49">
        <v>0</v>
      </c>
      <c r="BH395" s="48">
        <v>0</v>
      </c>
      <c r="BI395" s="49">
        <v>0</v>
      </c>
      <c r="BJ395" s="48">
        <v>24</v>
      </c>
      <c r="BK395" s="49">
        <v>92.3076923076923</v>
      </c>
      <c r="BL395" s="48">
        <v>26</v>
      </c>
    </row>
    <row r="396" spans="1:64" ht="15">
      <c r="A396" s="64" t="s">
        <v>486</v>
      </c>
      <c r="B396" s="64" t="s">
        <v>461</v>
      </c>
      <c r="C396" s="65" t="s">
        <v>5495</v>
      </c>
      <c r="D396" s="66">
        <v>3</v>
      </c>
      <c r="E396" s="67" t="s">
        <v>132</v>
      </c>
      <c r="F396" s="68">
        <v>35</v>
      </c>
      <c r="G396" s="65"/>
      <c r="H396" s="69"/>
      <c r="I396" s="70"/>
      <c r="J396" s="70"/>
      <c r="K396" s="34" t="s">
        <v>66</v>
      </c>
      <c r="L396" s="77">
        <v>396</v>
      </c>
      <c r="M396" s="77"/>
      <c r="N396" s="72"/>
      <c r="O396" s="79" t="s">
        <v>600</v>
      </c>
      <c r="P396" s="81">
        <v>43469.90736111111</v>
      </c>
      <c r="Q396" s="79" t="s">
        <v>683</v>
      </c>
      <c r="R396" s="82" t="s">
        <v>748</v>
      </c>
      <c r="S396" s="79" t="s">
        <v>763</v>
      </c>
      <c r="T396" s="79" t="s">
        <v>798</v>
      </c>
      <c r="U396" s="82" t="s">
        <v>821</v>
      </c>
      <c r="V396" s="82" t="s">
        <v>821</v>
      </c>
      <c r="W396" s="81">
        <v>43469.90736111111</v>
      </c>
      <c r="X396" s="82" t="s">
        <v>1450</v>
      </c>
      <c r="Y396" s="79"/>
      <c r="Z396" s="79"/>
      <c r="AA396" s="85" t="s">
        <v>1837</v>
      </c>
      <c r="AB396" s="85" t="s">
        <v>1947</v>
      </c>
      <c r="AC396" s="79" t="b">
        <v>0</v>
      </c>
      <c r="AD396" s="79">
        <v>1</v>
      </c>
      <c r="AE396" s="85" t="s">
        <v>1985</v>
      </c>
      <c r="AF396" s="79" t="b">
        <v>0</v>
      </c>
      <c r="AG396" s="79" t="s">
        <v>1995</v>
      </c>
      <c r="AH396" s="79"/>
      <c r="AI396" s="85" t="s">
        <v>1953</v>
      </c>
      <c r="AJ396" s="79" t="b">
        <v>0</v>
      </c>
      <c r="AK396" s="79">
        <v>0</v>
      </c>
      <c r="AL396" s="85" t="s">
        <v>1953</v>
      </c>
      <c r="AM396" s="79" t="s">
        <v>2010</v>
      </c>
      <c r="AN396" s="79" t="b">
        <v>0</v>
      </c>
      <c r="AO396" s="85" t="s">
        <v>1947</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486</v>
      </c>
      <c r="B397" s="64" t="s">
        <v>594</v>
      </c>
      <c r="C397" s="65" t="s">
        <v>5495</v>
      </c>
      <c r="D397" s="66">
        <v>3</v>
      </c>
      <c r="E397" s="67" t="s">
        <v>132</v>
      </c>
      <c r="F397" s="68">
        <v>35</v>
      </c>
      <c r="G397" s="65"/>
      <c r="H397" s="69"/>
      <c r="I397" s="70"/>
      <c r="J397" s="70"/>
      <c r="K397" s="34" t="s">
        <v>65</v>
      </c>
      <c r="L397" s="77">
        <v>397</v>
      </c>
      <c r="M397" s="77"/>
      <c r="N397" s="72"/>
      <c r="O397" s="79" t="s">
        <v>600</v>
      </c>
      <c r="P397" s="81">
        <v>43469.90736111111</v>
      </c>
      <c r="Q397" s="79" t="s">
        <v>683</v>
      </c>
      <c r="R397" s="82" t="s">
        <v>748</v>
      </c>
      <c r="S397" s="79" t="s">
        <v>763</v>
      </c>
      <c r="T397" s="79" t="s">
        <v>798</v>
      </c>
      <c r="U397" s="82" t="s">
        <v>821</v>
      </c>
      <c r="V397" s="82" t="s">
        <v>821</v>
      </c>
      <c r="W397" s="81">
        <v>43469.90736111111</v>
      </c>
      <c r="X397" s="82" t="s">
        <v>1450</v>
      </c>
      <c r="Y397" s="79"/>
      <c r="Z397" s="79"/>
      <c r="AA397" s="85" t="s">
        <v>1837</v>
      </c>
      <c r="AB397" s="85" t="s">
        <v>1947</v>
      </c>
      <c r="AC397" s="79" t="b">
        <v>0</v>
      </c>
      <c r="AD397" s="79">
        <v>1</v>
      </c>
      <c r="AE397" s="85" t="s">
        <v>1985</v>
      </c>
      <c r="AF397" s="79" t="b">
        <v>0</v>
      </c>
      <c r="AG397" s="79" t="s">
        <v>1995</v>
      </c>
      <c r="AH397" s="79"/>
      <c r="AI397" s="85" t="s">
        <v>1953</v>
      </c>
      <c r="AJ397" s="79" t="b">
        <v>0</v>
      </c>
      <c r="AK397" s="79">
        <v>0</v>
      </c>
      <c r="AL397" s="85" t="s">
        <v>1953</v>
      </c>
      <c r="AM397" s="79" t="s">
        <v>2010</v>
      </c>
      <c r="AN397" s="79" t="b">
        <v>0</v>
      </c>
      <c r="AO397" s="85" t="s">
        <v>1947</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486</v>
      </c>
      <c r="B398" s="64" t="s">
        <v>595</v>
      </c>
      <c r="C398" s="65" t="s">
        <v>5495</v>
      </c>
      <c r="D398" s="66">
        <v>3</v>
      </c>
      <c r="E398" s="67" t="s">
        <v>132</v>
      </c>
      <c r="F398" s="68">
        <v>35</v>
      </c>
      <c r="G398" s="65"/>
      <c r="H398" s="69"/>
      <c r="I398" s="70"/>
      <c r="J398" s="70"/>
      <c r="K398" s="34" t="s">
        <v>65</v>
      </c>
      <c r="L398" s="77">
        <v>398</v>
      </c>
      <c r="M398" s="77"/>
      <c r="N398" s="72"/>
      <c r="O398" s="79" t="s">
        <v>600</v>
      </c>
      <c r="P398" s="81">
        <v>43469.90736111111</v>
      </c>
      <c r="Q398" s="79" t="s">
        <v>683</v>
      </c>
      <c r="R398" s="82" t="s">
        <v>748</v>
      </c>
      <c r="S398" s="79" t="s">
        <v>763</v>
      </c>
      <c r="T398" s="79" t="s">
        <v>798</v>
      </c>
      <c r="U398" s="82" t="s">
        <v>821</v>
      </c>
      <c r="V398" s="82" t="s">
        <v>821</v>
      </c>
      <c r="W398" s="81">
        <v>43469.90736111111</v>
      </c>
      <c r="X398" s="82" t="s">
        <v>1450</v>
      </c>
      <c r="Y398" s="79"/>
      <c r="Z398" s="79"/>
      <c r="AA398" s="85" t="s">
        <v>1837</v>
      </c>
      <c r="AB398" s="85" t="s">
        <v>1947</v>
      </c>
      <c r="AC398" s="79" t="b">
        <v>0</v>
      </c>
      <c r="AD398" s="79">
        <v>1</v>
      </c>
      <c r="AE398" s="85" t="s">
        <v>1985</v>
      </c>
      <c r="AF398" s="79" t="b">
        <v>0</v>
      </c>
      <c r="AG398" s="79" t="s">
        <v>1995</v>
      </c>
      <c r="AH398" s="79"/>
      <c r="AI398" s="85" t="s">
        <v>1953</v>
      </c>
      <c r="AJ398" s="79" t="b">
        <v>0</v>
      </c>
      <c r="AK398" s="79">
        <v>0</v>
      </c>
      <c r="AL398" s="85" t="s">
        <v>1953</v>
      </c>
      <c r="AM398" s="79" t="s">
        <v>2010</v>
      </c>
      <c r="AN398" s="79" t="b">
        <v>0</v>
      </c>
      <c r="AO398" s="85" t="s">
        <v>1947</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486</v>
      </c>
      <c r="B399" s="64" t="s">
        <v>596</v>
      </c>
      <c r="C399" s="65" t="s">
        <v>5495</v>
      </c>
      <c r="D399" s="66">
        <v>3</v>
      </c>
      <c r="E399" s="67" t="s">
        <v>132</v>
      </c>
      <c r="F399" s="68">
        <v>35</v>
      </c>
      <c r="G399" s="65"/>
      <c r="H399" s="69"/>
      <c r="I399" s="70"/>
      <c r="J399" s="70"/>
      <c r="K399" s="34" t="s">
        <v>65</v>
      </c>
      <c r="L399" s="77">
        <v>399</v>
      </c>
      <c r="M399" s="77"/>
      <c r="N399" s="72"/>
      <c r="O399" s="79" t="s">
        <v>601</v>
      </c>
      <c r="P399" s="81">
        <v>43469.90736111111</v>
      </c>
      <c r="Q399" s="79" t="s">
        <v>683</v>
      </c>
      <c r="R399" s="82" t="s">
        <v>748</v>
      </c>
      <c r="S399" s="79" t="s">
        <v>763</v>
      </c>
      <c r="T399" s="79" t="s">
        <v>798</v>
      </c>
      <c r="U399" s="82" t="s">
        <v>821</v>
      </c>
      <c r="V399" s="82" t="s">
        <v>821</v>
      </c>
      <c r="W399" s="81">
        <v>43469.90736111111</v>
      </c>
      <c r="X399" s="82" t="s">
        <v>1450</v>
      </c>
      <c r="Y399" s="79"/>
      <c r="Z399" s="79"/>
      <c r="AA399" s="85" t="s">
        <v>1837</v>
      </c>
      <c r="AB399" s="85" t="s">
        <v>1947</v>
      </c>
      <c r="AC399" s="79" t="b">
        <v>0</v>
      </c>
      <c r="AD399" s="79">
        <v>1</v>
      </c>
      <c r="AE399" s="85" t="s">
        <v>1985</v>
      </c>
      <c r="AF399" s="79" t="b">
        <v>0</v>
      </c>
      <c r="AG399" s="79" t="s">
        <v>1995</v>
      </c>
      <c r="AH399" s="79"/>
      <c r="AI399" s="85" t="s">
        <v>1953</v>
      </c>
      <c r="AJ399" s="79" t="b">
        <v>0</v>
      </c>
      <c r="AK399" s="79">
        <v>0</v>
      </c>
      <c r="AL399" s="85" t="s">
        <v>1953</v>
      </c>
      <c r="AM399" s="79" t="s">
        <v>2010</v>
      </c>
      <c r="AN399" s="79" t="b">
        <v>0</v>
      </c>
      <c r="AO399" s="85" t="s">
        <v>1947</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2</v>
      </c>
      <c r="BC399" s="78" t="str">
        <f>REPLACE(INDEX(GroupVertices[Group],MATCH(Edges[[#This Row],[Vertex 2]],GroupVertices[Vertex],0)),1,1,"")</f>
        <v>2</v>
      </c>
      <c r="BD399" s="48">
        <v>1</v>
      </c>
      <c r="BE399" s="49">
        <v>3.7037037037037037</v>
      </c>
      <c r="BF399" s="48">
        <v>0</v>
      </c>
      <c r="BG399" s="49">
        <v>0</v>
      </c>
      <c r="BH399" s="48">
        <v>0</v>
      </c>
      <c r="BI399" s="49">
        <v>0</v>
      </c>
      <c r="BJ399" s="48">
        <v>26</v>
      </c>
      <c r="BK399" s="49">
        <v>96.29629629629629</v>
      </c>
      <c r="BL399" s="48">
        <v>27</v>
      </c>
    </row>
    <row r="400" spans="1:64" ht="15">
      <c r="A400" s="64" t="s">
        <v>487</v>
      </c>
      <c r="B400" s="64" t="s">
        <v>457</v>
      </c>
      <c r="C400" s="65" t="s">
        <v>5495</v>
      </c>
      <c r="D400" s="66">
        <v>3</v>
      </c>
      <c r="E400" s="67" t="s">
        <v>132</v>
      </c>
      <c r="F400" s="68">
        <v>35</v>
      </c>
      <c r="G400" s="65"/>
      <c r="H400" s="69"/>
      <c r="I400" s="70"/>
      <c r="J400" s="70"/>
      <c r="K400" s="34" t="s">
        <v>65</v>
      </c>
      <c r="L400" s="77">
        <v>400</v>
      </c>
      <c r="M400" s="77"/>
      <c r="N400" s="72"/>
      <c r="O400" s="79" t="s">
        <v>600</v>
      </c>
      <c r="P400" s="81">
        <v>43490.82622685185</v>
      </c>
      <c r="Q400" s="79" t="s">
        <v>684</v>
      </c>
      <c r="R400" s="79"/>
      <c r="S400" s="79"/>
      <c r="T400" s="79"/>
      <c r="U400" s="79"/>
      <c r="V400" s="82" t="s">
        <v>1094</v>
      </c>
      <c r="W400" s="81">
        <v>43490.82622685185</v>
      </c>
      <c r="X400" s="82" t="s">
        <v>1455</v>
      </c>
      <c r="Y400" s="79"/>
      <c r="Z400" s="79"/>
      <c r="AA400" s="85" t="s">
        <v>1842</v>
      </c>
      <c r="AB400" s="85" t="s">
        <v>1836</v>
      </c>
      <c r="AC400" s="79" t="b">
        <v>0</v>
      </c>
      <c r="AD400" s="79">
        <v>0</v>
      </c>
      <c r="AE400" s="85" t="s">
        <v>1986</v>
      </c>
      <c r="AF400" s="79" t="b">
        <v>0</v>
      </c>
      <c r="AG400" s="79" t="s">
        <v>1995</v>
      </c>
      <c r="AH400" s="79"/>
      <c r="AI400" s="85" t="s">
        <v>1953</v>
      </c>
      <c r="AJ400" s="79" t="b">
        <v>0</v>
      </c>
      <c r="AK400" s="79">
        <v>0</v>
      </c>
      <c r="AL400" s="85" t="s">
        <v>1953</v>
      </c>
      <c r="AM400" s="79" t="s">
        <v>2007</v>
      </c>
      <c r="AN400" s="79" t="b">
        <v>0</v>
      </c>
      <c r="AO400" s="85" t="s">
        <v>1836</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487</v>
      </c>
      <c r="B401" s="64" t="s">
        <v>486</v>
      </c>
      <c r="C401" s="65" t="s">
        <v>5495</v>
      </c>
      <c r="D401" s="66">
        <v>3</v>
      </c>
      <c r="E401" s="67" t="s">
        <v>132</v>
      </c>
      <c r="F401" s="68">
        <v>35</v>
      </c>
      <c r="G401" s="65"/>
      <c r="H401" s="69"/>
      <c r="I401" s="70"/>
      <c r="J401" s="70"/>
      <c r="K401" s="34" t="s">
        <v>66</v>
      </c>
      <c r="L401" s="77">
        <v>401</v>
      </c>
      <c r="M401" s="77"/>
      <c r="N401" s="72"/>
      <c r="O401" s="79" t="s">
        <v>601</v>
      </c>
      <c r="P401" s="81">
        <v>43490.82622685185</v>
      </c>
      <c r="Q401" s="79" t="s">
        <v>684</v>
      </c>
      <c r="R401" s="79"/>
      <c r="S401" s="79"/>
      <c r="T401" s="79"/>
      <c r="U401" s="79"/>
      <c r="V401" s="82" t="s">
        <v>1094</v>
      </c>
      <c r="W401" s="81">
        <v>43490.82622685185</v>
      </c>
      <c r="X401" s="82" t="s">
        <v>1455</v>
      </c>
      <c r="Y401" s="79"/>
      <c r="Z401" s="79"/>
      <c r="AA401" s="85" t="s">
        <v>1842</v>
      </c>
      <c r="AB401" s="85" t="s">
        <v>1836</v>
      </c>
      <c r="AC401" s="79" t="b">
        <v>0</v>
      </c>
      <c r="AD401" s="79">
        <v>0</v>
      </c>
      <c r="AE401" s="85" t="s">
        <v>1986</v>
      </c>
      <c r="AF401" s="79" t="b">
        <v>0</v>
      </c>
      <c r="AG401" s="79" t="s">
        <v>1995</v>
      </c>
      <c r="AH401" s="79"/>
      <c r="AI401" s="85" t="s">
        <v>1953</v>
      </c>
      <c r="AJ401" s="79" t="b">
        <v>0</v>
      </c>
      <c r="AK401" s="79">
        <v>0</v>
      </c>
      <c r="AL401" s="85" t="s">
        <v>1953</v>
      </c>
      <c r="AM401" s="79" t="s">
        <v>2007</v>
      </c>
      <c r="AN401" s="79" t="b">
        <v>0</v>
      </c>
      <c r="AO401" s="85" t="s">
        <v>1836</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2</v>
      </c>
      <c r="BC401" s="78" t="str">
        <f>REPLACE(INDEX(GroupVertices[Group],MATCH(Edges[[#This Row],[Vertex 2]],GroupVertices[Vertex],0)),1,1,"")</f>
        <v>2</v>
      </c>
      <c r="BD401" s="48">
        <v>1</v>
      </c>
      <c r="BE401" s="49">
        <v>5.555555555555555</v>
      </c>
      <c r="BF401" s="48">
        <v>0</v>
      </c>
      <c r="BG401" s="49">
        <v>0</v>
      </c>
      <c r="BH401" s="48">
        <v>0</v>
      </c>
      <c r="BI401" s="49">
        <v>0</v>
      </c>
      <c r="BJ401" s="48">
        <v>17</v>
      </c>
      <c r="BK401" s="49">
        <v>94.44444444444444</v>
      </c>
      <c r="BL401" s="48">
        <v>18</v>
      </c>
    </row>
    <row r="402" spans="1:64" ht="15">
      <c r="A402" s="64" t="s">
        <v>486</v>
      </c>
      <c r="B402" s="64" t="s">
        <v>487</v>
      </c>
      <c r="C402" s="65" t="s">
        <v>5495</v>
      </c>
      <c r="D402" s="66">
        <v>3</v>
      </c>
      <c r="E402" s="67" t="s">
        <v>132</v>
      </c>
      <c r="F402" s="68">
        <v>35</v>
      </c>
      <c r="G402" s="65"/>
      <c r="H402" s="69"/>
      <c r="I402" s="70"/>
      <c r="J402" s="70"/>
      <c r="K402" s="34" t="s">
        <v>66</v>
      </c>
      <c r="L402" s="77">
        <v>402</v>
      </c>
      <c r="M402" s="77"/>
      <c r="N402" s="72"/>
      <c r="O402" s="79" t="s">
        <v>601</v>
      </c>
      <c r="P402" s="81">
        <v>43491.420277777775</v>
      </c>
      <c r="Q402" s="79" t="s">
        <v>685</v>
      </c>
      <c r="R402" s="79"/>
      <c r="S402" s="79"/>
      <c r="T402" s="79"/>
      <c r="U402" s="79"/>
      <c r="V402" s="82" t="s">
        <v>1095</v>
      </c>
      <c r="W402" s="81">
        <v>43491.420277777775</v>
      </c>
      <c r="X402" s="82" t="s">
        <v>1456</v>
      </c>
      <c r="Y402" s="79"/>
      <c r="Z402" s="79"/>
      <c r="AA402" s="85" t="s">
        <v>1843</v>
      </c>
      <c r="AB402" s="85" t="s">
        <v>1842</v>
      </c>
      <c r="AC402" s="79" t="b">
        <v>0</v>
      </c>
      <c r="AD402" s="79">
        <v>0</v>
      </c>
      <c r="AE402" s="85" t="s">
        <v>1987</v>
      </c>
      <c r="AF402" s="79" t="b">
        <v>0</v>
      </c>
      <c r="AG402" s="79" t="s">
        <v>1995</v>
      </c>
      <c r="AH402" s="79"/>
      <c r="AI402" s="85" t="s">
        <v>1953</v>
      </c>
      <c r="AJ402" s="79" t="b">
        <v>0</v>
      </c>
      <c r="AK402" s="79">
        <v>0</v>
      </c>
      <c r="AL402" s="85" t="s">
        <v>1953</v>
      </c>
      <c r="AM402" s="79" t="s">
        <v>2010</v>
      </c>
      <c r="AN402" s="79" t="b">
        <v>0</v>
      </c>
      <c r="AO402" s="85" t="s">
        <v>1842</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2</v>
      </c>
      <c r="BC402" s="78" t="str">
        <f>REPLACE(INDEX(GroupVertices[Group],MATCH(Edges[[#This Row],[Vertex 2]],GroupVertices[Vertex],0)),1,1,"")</f>
        <v>2</v>
      </c>
      <c r="BD402" s="48">
        <v>0</v>
      </c>
      <c r="BE402" s="49">
        <v>0</v>
      </c>
      <c r="BF402" s="48">
        <v>0</v>
      </c>
      <c r="BG402" s="49">
        <v>0</v>
      </c>
      <c r="BH402" s="48">
        <v>0</v>
      </c>
      <c r="BI402" s="49">
        <v>0</v>
      </c>
      <c r="BJ402" s="48">
        <v>11</v>
      </c>
      <c r="BK402" s="49">
        <v>100</v>
      </c>
      <c r="BL402" s="48">
        <v>11</v>
      </c>
    </row>
    <row r="403" spans="1:64" ht="15">
      <c r="A403" s="64" t="s">
        <v>457</v>
      </c>
      <c r="B403" s="64" t="s">
        <v>486</v>
      </c>
      <c r="C403" s="65" t="s">
        <v>5495</v>
      </c>
      <c r="D403" s="66">
        <v>3</v>
      </c>
      <c r="E403" s="67" t="s">
        <v>132</v>
      </c>
      <c r="F403" s="68">
        <v>35</v>
      </c>
      <c r="G403" s="65"/>
      <c r="H403" s="69"/>
      <c r="I403" s="70"/>
      <c r="J403" s="70"/>
      <c r="K403" s="34" t="s">
        <v>66</v>
      </c>
      <c r="L403" s="77">
        <v>403</v>
      </c>
      <c r="M403" s="77"/>
      <c r="N403" s="72"/>
      <c r="O403" s="79" t="s">
        <v>600</v>
      </c>
      <c r="P403" s="81">
        <v>43481.63759259259</v>
      </c>
      <c r="Q403" s="79" t="s">
        <v>658</v>
      </c>
      <c r="R403" s="79"/>
      <c r="S403" s="79"/>
      <c r="T403" s="79"/>
      <c r="U403" s="79"/>
      <c r="V403" s="82" t="s">
        <v>1096</v>
      </c>
      <c r="W403" s="81">
        <v>43481.63759259259</v>
      </c>
      <c r="X403" s="82" t="s">
        <v>1457</v>
      </c>
      <c r="Y403" s="79"/>
      <c r="Z403" s="79"/>
      <c r="AA403" s="85" t="s">
        <v>1844</v>
      </c>
      <c r="AB403" s="79"/>
      <c r="AC403" s="79" t="b">
        <v>0</v>
      </c>
      <c r="AD403" s="79">
        <v>0</v>
      </c>
      <c r="AE403" s="85" t="s">
        <v>1953</v>
      </c>
      <c r="AF403" s="79" t="b">
        <v>0</v>
      </c>
      <c r="AG403" s="79" t="s">
        <v>1995</v>
      </c>
      <c r="AH403" s="79"/>
      <c r="AI403" s="85" t="s">
        <v>1953</v>
      </c>
      <c r="AJ403" s="79" t="b">
        <v>0</v>
      </c>
      <c r="AK403" s="79">
        <v>3</v>
      </c>
      <c r="AL403" s="85" t="s">
        <v>1848</v>
      </c>
      <c r="AM403" s="79" t="s">
        <v>2007</v>
      </c>
      <c r="AN403" s="79" t="b">
        <v>0</v>
      </c>
      <c r="AO403" s="85" t="s">
        <v>1848</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2</v>
      </c>
      <c r="BC403" s="78" t="str">
        <f>REPLACE(INDEX(GroupVertices[Group],MATCH(Edges[[#This Row],[Vertex 2]],GroupVertices[Vertex],0)),1,1,"")</f>
        <v>2</v>
      </c>
      <c r="BD403" s="48">
        <v>2</v>
      </c>
      <c r="BE403" s="49">
        <v>7.6923076923076925</v>
      </c>
      <c r="BF403" s="48">
        <v>0</v>
      </c>
      <c r="BG403" s="49">
        <v>0</v>
      </c>
      <c r="BH403" s="48">
        <v>0</v>
      </c>
      <c r="BI403" s="49">
        <v>0</v>
      </c>
      <c r="BJ403" s="48">
        <v>24</v>
      </c>
      <c r="BK403" s="49">
        <v>92.3076923076923</v>
      </c>
      <c r="BL403" s="48">
        <v>26</v>
      </c>
    </row>
    <row r="404" spans="1:64" ht="15">
      <c r="A404" s="64" t="s">
        <v>486</v>
      </c>
      <c r="B404" s="64" t="s">
        <v>457</v>
      </c>
      <c r="C404" s="65" t="s">
        <v>5496</v>
      </c>
      <c r="D404" s="66">
        <v>3</v>
      </c>
      <c r="E404" s="67" t="s">
        <v>136</v>
      </c>
      <c r="F404" s="68">
        <v>35</v>
      </c>
      <c r="G404" s="65"/>
      <c r="H404" s="69"/>
      <c r="I404" s="70"/>
      <c r="J404" s="70"/>
      <c r="K404" s="34" t="s">
        <v>66</v>
      </c>
      <c r="L404" s="77">
        <v>404</v>
      </c>
      <c r="M404" s="77"/>
      <c r="N404" s="72"/>
      <c r="O404" s="79" t="s">
        <v>600</v>
      </c>
      <c r="P404" s="81">
        <v>43278.010034722225</v>
      </c>
      <c r="Q404" s="79" t="s">
        <v>682</v>
      </c>
      <c r="R404" s="79"/>
      <c r="S404" s="79"/>
      <c r="T404" s="79" t="s">
        <v>785</v>
      </c>
      <c r="U404" s="82" t="s">
        <v>820</v>
      </c>
      <c r="V404" s="82" t="s">
        <v>820</v>
      </c>
      <c r="W404" s="81">
        <v>43278.010034722225</v>
      </c>
      <c r="X404" s="82" t="s">
        <v>1449</v>
      </c>
      <c r="Y404" s="79"/>
      <c r="Z404" s="79"/>
      <c r="AA404" s="85" t="s">
        <v>1836</v>
      </c>
      <c r="AB404" s="79"/>
      <c r="AC404" s="79" t="b">
        <v>0</v>
      </c>
      <c r="AD404" s="79">
        <v>149</v>
      </c>
      <c r="AE404" s="85" t="s">
        <v>1953</v>
      </c>
      <c r="AF404" s="79" t="b">
        <v>0</v>
      </c>
      <c r="AG404" s="79" t="s">
        <v>1995</v>
      </c>
      <c r="AH404" s="79"/>
      <c r="AI404" s="85" t="s">
        <v>1953</v>
      </c>
      <c r="AJ404" s="79" t="b">
        <v>0</v>
      </c>
      <c r="AK404" s="79">
        <v>112</v>
      </c>
      <c r="AL404" s="85" t="s">
        <v>1953</v>
      </c>
      <c r="AM404" s="79" t="s">
        <v>2007</v>
      </c>
      <c r="AN404" s="79" t="b">
        <v>0</v>
      </c>
      <c r="AO404" s="85" t="s">
        <v>1836</v>
      </c>
      <c r="AP404" s="79" t="s">
        <v>2021</v>
      </c>
      <c r="AQ404" s="79">
        <v>0</v>
      </c>
      <c r="AR404" s="79">
        <v>0</v>
      </c>
      <c r="AS404" s="79"/>
      <c r="AT404" s="79"/>
      <c r="AU404" s="79"/>
      <c r="AV404" s="79"/>
      <c r="AW404" s="79"/>
      <c r="AX404" s="79"/>
      <c r="AY404" s="79"/>
      <c r="AZ404" s="79"/>
      <c r="BA404">
        <v>5</v>
      </c>
      <c r="BB404" s="78" t="str">
        <f>REPLACE(INDEX(GroupVertices[Group],MATCH(Edges[[#This Row],[Vertex 1]],GroupVertices[Vertex],0)),1,1,"")</f>
        <v>2</v>
      </c>
      <c r="BC404" s="78" t="str">
        <f>REPLACE(INDEX(GroupVertices[Group],MATCH(Edges[[#This Row],[Vertex 2]],GroupVertices[Vertex],0)),1,1,"")</f>
        <v>2</v>
      </c>
      <c r="BD404" s="48">
        <v>0</v>
      </c>
      <c r="BE404" s="49">
        <v>0</v>
      </c>
      <c r="BF404" s="48">
        <v>0</v>
      </c>
      <c r="BG404" s="49">
        <v>0</v>
      </c>
      <c r="BH404" s="48">
        <v>0</v>
      </c>
      <c r="BI404" s="49">
        <v>0</v>
      </c>
      <c r="BJ404" s="48">
        <v>17</v>
      </c>
      <c r="BK404" s="49">
        <v>100</v>
      </c>
      <c r="BL404" s="48">
        <v>17</v>
      </c>
    </row>
    <row r="405" spans="1:64" ht="15">
      <c r="A405" s="64" t="s">
        <v>486</v>
      </c>
      <c r="B405" s="64" t="s">
        <v>457</v>
      </c>
      <c r="C405" s="65" t="s">
        <v>5496</v>
      </c>
      <c r="D405" s="66">
        <v>3</v>
      </c>
      <c r="E405" s="67" t="s">
        <v>136</v>
      </c>
      <c r="F405" s="68">
        <v>35</v>
      </c>
      <c r="G405" s="65"/>
      <c r="H405" s="69"/>
      <c r="I405" s="70"/>
      <c r="J405" s="70"/>
      <c r="K405" s="34" t="s">
        <v>66</v>
      </c>
      <c r="L405" s="77">
        <v>405</v>
      </c>
      <c r="M405" s="77"/>
      <c r="N405" s="72"/>
      <c r="O405" s="79" t="s">
        <v>600</v>
      </c>
      <c r="P405" s="81">
        <v>43470.38245370371</v>
      </c>
      <c r="Q405" s="79" t="s">
        <v>623</v>
      </c>
      <c r="R405" s="82" t="s">
        <v>727</v>
      </c>
      <c r="S405" s="79" t="s">
        <v>764</v>
      </c>
      <c r="T405" s="79"/>
      <c r="U405" s="79"/>
      <c r="V405" s="82" t="s">
        <v>1095</v>
      </c>
      <c r="W405" s="81">
        <v>43470.38245370371</v>
      </c>
      <c r="X405" s="82" t="s">
        <v>1458</v>
      </c>
      <c r="Y405" s="79"/>
      <c r="Z405" s="79"/>
      <c r="AA405" s="85" t="s">
        <v>1845</v>
      </c>
      <c r="AB405" s="79"/>
      <c r="AC405" s="79" t="b">
        <v>0</v>
      </c>
      <c r="AD405" s="79">
        <v>0</v>
      </c>
      <c r="AE405" s="85" t="s">
        <v>1953</v>
      </c>
      <c r="AF405" s="79" t="b">
        <v>0</v>
      </c>
      <c r="AG405" s="79" t="s">
        <v>1995</v>
      </c>
      <c r="AH405" s="79"/>
      <c r="AI405" s="85" t="s">
        <v>1953</v>
      </c>
      <c r="AJ405" s="79" t="b">
        <v>0</v>
      </c>
      <c r="AK405" s="79">
        <v>2</v>
      </c>
      <c r="AL405" s="85" t="s">
        <v>1801</v>
      </c>
      <c r="AM405" s="79" t="s">
        <v>2007</v>
      </c>
      <c r="AN405" s="79" t="b">
        <v>0</v>
      </c>
      <c r="AO405" s="85" t="s">
        <v>1801</v>
      </c>
      <c r="AP405" s="79" t="s">
        <v>176</v>
      </c>
      <c r="AQ405" s="79">
        <v>0</v>
      </c>
      <c r="AR405" s="79">
        <v>0</v>
      </c>
      <c r="AS405" s="79"/>
      <c r="AT405" s="79"/>
      <c r="AU405" s="79"/>
      <c r="AV405" s="79"/>
      <c r="AW405" s="79"/>
      <c r="AX405" s="79"/>
      <c r="AY405" s="79"/>
      <c r="AZ405" s="79"/>
      <c r="BA405">
        <v>5</v>
      </c>
      <c r="BB405" s="78" t="str">
        <f>REPLACE(INDEX(GroupVertices[Group],MATCH(Edges[[#This Row],[Vertex 1]],GroupVertices[Vertex],0)),1,1,"")</f>
        <v>2</v>
      </c>
      <c r="BC405" s="78" t="str">
        <f>REPLACE(INDEX(GroupVertices[Group],MATCH(Edges[[#This Row],[Vertex 2]],GroupVertices[Vertex],0)),1,1,"")</f>
        <v>2</v>
      </c>
      <c r="BD405" s="48">
        <v>0</v>
      </c>
      <c r="BE405" s="49">
        <v>0</v>
      </c>
      <c r="BF405" s="48">
        <v>0</v>
      </c>
      <c r="BG405" s="49">
        <v>0</v>
      </c>
      <c r="BH405" s="48">
        <v>0</v>
      </c>
      <c r="BI405" s="49">
        <v>0</v>
      </c>
      <c r="BJ405" s="48">
        <v>17</v>
      </c>
      <c r="BK405" s="49">
        <v>100</v>
      </c>
      <c r="BL405" s="48">
        <v>17</v>
      </c>
    </row>
    <row r="406" spans="1:64" ht="15">
      <c r="A406" s="64" t="s">
        <v>486</v>
      </c>
      <c r="B406" s="64" t="s">
        <v>457</v>
      </c>
      <c r="C406" s="65" t="s">
        <v>5496</v>
      </c>
      <c r="D406" s="66">
        <v>3</v>
      </c>
      <c r="E406" s="67" t="s">
        <v>136</v>
      </c>
      <c r="F406" s="68">
        <v>35</v>
      </c>
      <c r="G406" s="65"/>
      <c r="H406" s="69"/>
      <c r="I406" s="70"/>
      <c r="J406" s="70"/>
      <c r="K406" s="34" t="s">
        <v>66</v>
      </c>
      <c r="L406" s="77">
        <v>406</v>
      </c>
      <c r="M406" s="77"/>
      <c r="N406" s="72"/>
      <c r="O406" s="79" t="s">
        <v>600</v>
      </c>
      <c r="P406" s="81">
        <v>43475.6808912037</v>
      </c>
      <c r="Q406" s="79" t="s">
        <v>649</v>
      </c>
      <c r="R406" s="79"/>
      <c r="S406" s="79"/>
      <c r="T406" s="79"/>
      <c r="U406" s="79"/>
      <c r="V406" s="82" t="s">
        <v>1095</v>
      </c>
      <c r="W406" s="81">
        <v>43475.6808912037</v>
      </c>
      <c r="X406" s="82" t="s">
        <v>1459</v>
      </c>
      <c r="Y406" s="79"/>
      <c r="Z406" s="79"/>
      <c r="AA406" s="85" t="s">
        <v>1846</v>
      </c>
      <c r="AB406" s="79"/>
      <c r="AC406" s="79" t="b">
        <v>0</v>
      </c>
      <c r="AD406" s="79">
        <v>0</v>
      </c>
      <c r="AE406" s="85" t="s">
        <v>1953</v>
      </c>
      <c r="AF406" s="79" t="b">
        <v>0</v>
      </c>
      <c r="AG406" s="79" t="s">
        <v>1995</v>
      </c>
      <c r="AH406" s="79"/>
      <c r="AI406" s="85" t="s">
        <v>1953</v>
      </c>
      <c r="AJ406" s="79" t="b">
        <v>0</v>
      </c>
      <c r="AK406" s="79">
        <v>3</v>
      </c>
      <c r="AL406" s="85" t="s">
        <v>1923</v>
      </c>
      <c r="AM406" s="79" t="s">
        <v>2007</v>
      </c>
      <c r="AN406" s="79" t="b">
        <v>0</v>
      </c>
      <c r="AO406" s="85" t="s">
        <v>1923</v>
      </c>
      <c r="AP406" s="79" t="s">
        <v>176</v>
      </c>
      <c r="AQ406" s="79">
        <v>0</v>
      </c>
      <c r="AR406" s="79">
        <v>0</v>
      </c>
      <c r="AS406" s="79"/>
      <c r="AT406" s="79"/>
      <c r="AU406" s="79"/>
      <c r="AV406" s="79"/>
      <c r="AW406" s="79"/>
      <c r="AX406" s="79"/>
      <c r="AY406" s="79"/>
      <c r="AZ406" s="79"/>
      <c r="BA406">
        <v>5</v>
      </c>
      <c r="BB406" s="78" t="str">
        <f>REPLACE(INDEX(GroupVertices[Group],MATCH(Edges[[#This Row],[Vertex 1]],GroupVertices[Vertex],0)),1,1,"")</f>
        <v>2</v>
      </c>
      <c r="BC406" s="78" t="str">
        <f>REPLACE(INDEX(GroupVertices[Group],MATCH(Edges[[#This Row],[Vertex 2]],GroupVertices[Vertex],0)),1,1,"")</f>
        <v>2</v>
      </c>
      <c r="BD406" s="48">
        <v>1</v>
      </c>
      <c r="BE406" s="49">
        <v>5</v>
      </c>
      <c r="BF406" s="48">
        <v>0</v>
      </c>
      <c r="BG406" s="49">
        <v>0</v>
      </c>
      <c r="BH406" s="48">
        <v>0</v>
      </c>
      <c r="BI406" s="49">
        <v>0</v>
      </c>
      <c r="BJ406" s="48">
        <v>19</v>
      </c>
      <c r="BK406" s="49">
        <v>95</v>
      </c>
      <c r="BL406" s="48">
        <v>20</v>
      </c>
    </row>
    <row r="407" spans="1:64" ht="15">
      <c r="A407" s="64" t="s">
        <v>486</v>
      </c>
      <c r="B407" s="64" t="s">
        <v>539</v>
      </c>
      <c r="C407" s="65" t="s">
        <v>5495</v>
      </c>
      <c r="D407" s="66">
        <v>3</v>
      </c>
      <c r="E407" s="67" t="s">
        <v>132</v>
      </c>
      <c r="F407" s="68">
        <v>35</v>
      </c>
      <c r="G407" s="65"/>
      <c r="H407" s="69"/>
      <c r="I407" s="70"/>
      <c r="J407" s="70"/>
      <c r="K407" s="34" t="s">
        <v>65</v>
      </c>
      <c r="L407" s="77">
        <v>407</v>
      </c>
      <c r="M407" s="77"/>
      <c r="N407" s="72"/>
      <c r="O407" s="79" t="s">
        <v>600</v>
      </c>
      <c r="P407" s="81">
        <v>43479.71912037037</v>
      </c>
      <c r="Q407" s="79" t="s">
        <v>654</v>
      </c>
      <c r="R407" s="79"/>
      <c r="S407" s="79"/>
      <c r="T407" s="79" t="s">
        <v>457</v>
      </c>
      <c r="U407" s="79"/>
      <c r="V407" s="82" t="s">
        <v>1095</v>
      </c>
      <c r="W407" s="81">
        <v>43479.71912037037</v>
      </c>
      <c r="X407" s="82" t="s">
        <v>1460</v>
      </c>
      <c r="Y407" s="79"/>
      <c r="Z407" s="79"/>
      <c r="AA407" s="85" t="s">
        <v>1847</v>
      </c>
      <c r="AB407" s="79"/>
      <c r="AC407" s="79" t="b">
        <v>0</v>
      </c>
      <c r="AD407" s="79">
        <v>0</v>
      </c>
      <c r="AE407" s="85" t="s">
        <v>1953</v>
      </c>
      <c r="AF407" s="79" t="b">
        <v>0</v>
      </c>
      <c r="AG407" s="79" t="s">
        <v>1995</v>
      </c>
      <c r="AH407" s="79"/>
      <c r="AI407" s="85" t="s">
        <v>1953</v>
      </c>
      <c r="AJ407" s="79" t="b">
        <v>0</v>
      </c>
      <c r="AK407" s="79">
        <v>13</v>
      </c>
      <c r="AL407" s="85" t="s">
        <v>1915</v>
      </c>
      <c r="AM407" s="79" t="s">
        <v>2007</v>
      </c>
      <c r="AN407" s="79" t="b">
        <v>0</v>
      </c>
      <c r="AO407" s="85" t="s">
        <v>1915</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2</v>
      </c>
      <c r="BC407" s="78" t="str">
        <f>REPLACE(INDEX(GroupVertices[Group],MATCH(Edges[[#This Row],[Vertex 2]],GroupVertices[Vertex],0)),1,1,"")</f>
        <v>2</v>
      </c>
      <c r="BD407" s="48">
        <v>0</v>
      </c>
      <c r="BE407" s="49">
        <v>0</v>
      </c>
      <c r="BF407" s="48">
        <v>0</v>
      </c>
      <c r="BG407" s="49">
        <v>0</v>
      </c>
      <c r="BH407" s="48">
        <v>0</v>
      </c>
      <c r="BI407" s="49">
        <v>0</v>
      </c>
      <c r="BJ407" s="48">
        <v>23</v>
      </c>
      <c r="BK407" s="49">
        <v>100</v>
      </c>
      <c r="BL407" s="48">
        <v>23</v>
      </c>
    </row>
    <row r="408" spans="1:64" ht="15">
      <c r="A408" s="64" t="s">
        <v>486</v>
      </c>
      <c r="B408" s="64" t="s">
        <v>457</v>
      </c>
      <c r="C408" s="65" t="s">
        <v>5496</v>
      </c>
      <c r="D408" s="66">
        <v>3</v>
      </c>
      <c r="E408" s="67" t="s">
        <v>136</v>
      </c>
      <c r="F408" s="68">
        <v>35</v>
      </c>
      <c r="G408" s="65"/>
      <c r="H408" s="69"/>
      <c r="I408" s="70"/>
      <c r="J408" s="70"/>
      <c r="K408" s="34" t="s">
        <v>66</v>
      </c>
      <c r="L408" s="77">
        <v>408</v>
      </c>
      <c r="M408" s="77"/>
      <c r="N408" s="72"/>
      <c r="O408" s="79" t="s">
        <v>600</v>
      </c>
      <c r="P408" s="81">
        <v>43481.60240740741</v>
      </c>
      <c r="Q408" s="79" t="s">
        <v>686</v>
      </c>
      <c r="R408" s="82" t="s">
        <v>749</v>
      </c>
      <c r="S408" s="79" t="s">
        <v>764</v>
      </c>
      <c r="T408" s="79" t="s">
        <v>799</v>
      </c>
      <c r="U408" s="79"/>
      <c r="V408" s="82" t="s">
        <v>1095</v>
      </c>
      <c r="W408" s="81">
        <v>43481.60240740741</v>
      </c>
      <c r="X408" s="82" t="s">
        <v>1461</v>
      </c>
      <c r="Y408" s="79"/>
      <c r="Z408" s="79"/>
      <c r="AA408" s="85" t="s">
        <v>1848</v>
      </c>
      <c r="AB408" s="79"/>
      <c r="AC408" s="79" t="b">
        <v>0</v>
      </c>
      <c r="AD408" s="79">
        <v>13</v>
      </c>
      <c r="AE408" s="85" t="s">
        <v>1953</v>
      </c>
      <c r="AF408" s="79" t="b">
        <v>0</v>
      </c>
      <c r="AG408" s="79" t="s">
        <v>1995</v>
      </c>
      <c r="AH408" s="79"/>
      <c r="AI408" s="85" t="s">
        <v>1953</v>
      </c>
      <c r="AJ408" s="79" t="b">
        <v>0</v>
      </c>
      <c r="AK408" s="79">
        <v>3</v>
      </c>
      <c r="AL408" s="85" t="s">
        <v>1953</v>
      </c>
      <c r="AM408" s="79" t="s">
        <v>2010</v>
      </c>
      <c r="AN408" s="79" t="b">
        <v>0</v>
      </c>
      <c r="AO408" s="85" t="s">
        <v>1848</v>
      </c>
      <c r="AP408" s="79" t="s">
        <v>176</v>
      </c>
      <c r="AQ408" s="79">
        <v>0</v>
      </c>
      <c r="AR408" s="79">
        <v>0</v>
      </c>
      <c r="AS408" s="79"/>
      <c r="AT408" s="79"/>
      <c r="AU408" s="79"/>
      <c r="AV408" s="79"/>
      <c r="AW408" s="79"/>
      <c r="AX408" s="79"/>
      <c r="AY408" s="79"/>
      <c r="AZ408" s="79"/>
      <c r="BA408">
        <v>5</v>
      </c>
      <c r="BB408" s="78" t="str">
        <f>REPLACE(INDEX(GroupVertices[Group],MATCH(Edges[[#This Row],[Vertex 1]],GroupVertices[Vertex],0)),1,1,"")</f>
        <v>2</v>
      </c>
      <c r="BC408" s="78" t="str">
        <f>REPLACE(INDEX(GroupVertices[Group],MATCH(Edges[[#This Row],[Vertex 2]],GroupVertices[Vertex],0)),1,1,"")</f>
        <v>2</v>
      </c>
      <c r="BD408" s="48">
        <v>2</v>
      </c>
      <c r="BE408" s="49">
        <v>6.25</v>
      </c>
      <c r="BF408" s="48">
        <v>0</v>
      </c>
      <c r="BG408" s="49">
        <v>0</v>
      </c>
      <c r="BH408" s="48">
        <v>0</v>
      </c>
      <c r="BI408" s="49">
        <v>0</v>
      </c>
      <c r="BJ408" s="48">
        <v>30</v>
      </c>
      <c r="BK408" s="49">
        <v>93.75</v>
      </c>
      <c r="BL408" s="48">
        <v>32</v>
      </c>
    </row>
    <row r="409" spans="1:64" ht="15">
      <c r="A409" s="64" t="s">
        <v>486</v>
      </c>
      <c r="B409" s="64" t="s">
        <v>457</v>
      </c>
      <c r="C409" s="65" t="s">
        <v>5496</v>
      </c>
      <c r="D409" s="66">
        <v>3</v>
      </c>
      <c r="E409" s="67" t="s">
        <v>136</v>
      </c>
      <c r="F409" s="68">
        <v>35</v>
      </c>
      <c r="G409" s="65"/>
      <c r="H409" s="69"/>
      <c r="I409" s="70"/>
      <c r="J409" s="70"/>
      <c r="K409" s="34" t="s">
        <v>66</v>
      </c>
      <c r="L409" s="77">
        <v>409</v>
      </c>
      <c r="M409" s="77"/>
      <c r="N409" s="72"/>
      <c r="O409" s="79" t="s">
        <v>600</v>
      </c>
      <c r="P409" s="81">
        <v>43491.420277777775</v>
      </c>
      <c r="Q409" s="79" t="s">
        <v>685</v>
      </c>
      <c r="R409" s="79"/>
      <c r="S409" s="79"/>
      <c r="T409" s="79"/>
      <c r="U409" s="79"/>
      <c r="V409" s="82" t="s">
        <v>1095</v>
      </c>
      <c r="W409" s="81">
        <v>43491.420277777775</v>
      </c>
      <c r="X409" s="82" t="s">
        <v>1456</v>
      </c>
      <c r="Y409" s="79"/>
      <c r="Z409" s="79"/>
      <c r="AA409" s="85" t="s">
        <v>1843</v>
      </c>
      <c r="AB409" s="85" t="s">
        <v>1842</v>
      </c>
      <c r="AC409" s="79" t="b">
        <v>0</v>
      </c>
      <c r="AD409" s="79">
        <v>0</v>
      </c>
      <c r="AE409" s="85" t="s">
        <v>1987</v>
      </c>
      <c r="AF409" s="79" t="b">
        <v>0</v>
      </c>
      <c r="AG409" s="79" t="s">
        <v>1995</v>
      </c>
      <c r="AH409" s="79"/>
      <c r="AI409" s="85" t="s">
        <v>1953</v>
      </c>
      <c r="AJ409" s="79" t="b">
        <v>0</v>
      </c>
      <c r="AK409" s="79">
        <v>0</v>
      </c>
      <c r="AL409" s="85" t="s">
        <v>1953</v>
      </c>
      <c r="AM409" s="79" t="s">
        <v>2010</v>
      </c>
      <c r="AN409" s="79" t="b">
        <v>0</v>
      </c>
      <c r="AO409" s="85" t="s">
        <v>1842</v>
      </c>
      <c r="AP409" s="79" t="s">
        <v>176</v>
      </c>
      <c r="AQ409" s="79">
        <v>0</v>
      </c>
      <c r="AR409" s="79">
        <v>0</v>
      </c>
      <c r="AS409" s="79"/>
      <c r="AT409" s="79"/>
      <c r="AU409" s="79"/>
      <c r="AV409" s="79"/>
      <c r="AW409" s="79"/>
      <c r="AX409" s="79"/>
      <c r="AY409" s="79"/>
      <c r="AZ409" s="79"/>
      <c r="BA409">
        <v>5</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488</v>
      </c>
      <c r="B410" s="64" t="s">
        <v>488</v>
      </c>
      <c r="C410" s="65" t="s">
        <v>5495</v>
      </c>
      <c r="D410" s="66">
        <v>3</v>
      </c>
      <c r="E410" s="67" t="s">
        <v>132</v>
      </c>
      <c r="F410" s="68">
        <v>35</v>
      </c>
      <c r="G410" s="65"/>
      <c r="H410" s="69"/>
      <c r="I410" s="70"/>
      <c r="J410" s="70"/>
      <c r="K410" s="34" t="s">
        <v>65</v>
      </c>
      <c r="L410" s="77">
        <v>410</v>
      </c>
      <c r="M410" s="77"/>
      <c r="N410" s="72"/>
      <c r="O410" s="79" t="s">
        <v>176</v>
      </c>
      <c r="P410" s="81">
        <v>43493.45303240741</v>
      </c>
      <c r="Q410" s="79" t="s">
        <v>687</v>
      </c>
      <c r="R410" s="82" t="s">
        <v>750</v>
      </c>
      <c r="S410" s="79" t="s">
        <v>763</v>
      </c>
      <c r="T410" s="79"/>
      <c r="U410" s="79"/>
      <c r="V410" s="82" t="s">
        <v>1097</v>
      </c>
      <c r="W410" s="81">
        <v>43493.45303240741</v>
      </c>
      <c r="X410" s="82" t="s">
        <v>1462</v>
      </c>
      <c r="Y410" s="79"/>
      <c r="Z410" s="79"/>
      <c r="AA410" s="85" t="s">
        <v>1849</v>
      </c>
      <c r="AB410" s="85" t="s">
        <v>1948</v>
      </c>
      <c r="AC410" s="79" t="b">
        <v>0</v>
      </c>
      <c r="AD410" s="79">
        <v>0</v>
      </c>
      <c r="AE410" s="85" t="s">
        <v>1988</v>
      </c>
      <c r="AF410" s="79" t="b">
        <v>0</v>
      </c>
      <c r="AG410" s="79" t="s">
        <v>1997</v>
      </c>
      <c r="AH410" s="79"/>
      <c r="AI410" s="85" t="s">
        <v>1953</v>
      </c>
      <c r="AJ410" s="79" t="b">
        <v>0</v>
      </c>
      <c r="AK410" s="79">
        <v>0</v>
      </c>
      <c r="AL410" s="85" t="s">
        <v>1953</v>
      </c>
      <c r="AM410" s="79" t="s">
        <v>2007</v>
      </c>
      <c r="AN410" s="79" t="b">
        <v>0</v>
      </c>
      <c r="AO410" s="85" t="s">
        <v>1948</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4</v>
      </c>
      <c r="BC410" s="78" t="str">
        <f>REPLACE(INDEX(GroupVertices[Group],MATCH(Edges[[#This Row],[Vertex 2]],GroupVertices[Vertex],0)),1,1,"")</f>
        <v>4</v>
      </c>
      <c r="BD410" s="48">
        <v>0</v>
      </c>
      <c r="BE410" s="49">
        <v>0</v>
      </c>
      <c r="BF410" s="48">
        <v>1</v>
      </c>
      <c r="BG410" s="49">
        <v>3.3333333333333335</v>
      </c>
      <c r="BH410" s="48">
        <v>0</v>
      </c>
      <c r="BI410" s="49">
        <v>0</v>
      </c>
      <c r="BJ410" s="48">
        <v>29</v>
      </c>
      <c r="BK410" s="49">
        <v>96.66666666666667</v>
      </c>
      <c r="BL410" s="48">
        <v>30</v>
      </c>
    </row>
    <row r="411" spans="1:64" ht="15">
      <c r="A411" s="64" t="s">
        <v>489</v>
      </c>
      <c r="B411" s="64" t="s">
        <v>597</v>
      </c>
      <c r="C411" s="65" t="s">
        <v>5495</v>
      </c>
      <c r="D411" s="66">
        <v>3</v>
      </c>
      <c r="E411" s="67" t="s">
        <v>132</v>
      </c>
      <c r="F411" s="68">
        <v>35</v>
      </c>
      <c r="G411" s="65"/>
      <c r="H411" s="69"/>
      <c r="I411" s="70"/>
      <c r="J411" s="70"/>
      <c r="K411" s="34" t="s">
        <v>65</v>
      </c>
      <c r="L411" s="77">
        <v>411</v>
      </c>
      <c r="M411" s="77"/>
      <c r="N411" s="72"/>
      <c r="O411" s="79" t="s">
        <v>600</v>
      </c>
      <c r="P411" s="81">
        <v>43495.11524305555</v>
      </c>
      <c r="Q411" s="79" t="s">
        <v>688</v>
      </c>
      <c r="R411" s="82" t="s">
        <v>732</v>
      </c>
      <c r="S411" s="79" t="s">
        <v>770</v>
      </c>
      <c r="T411" s="79"/>
      <c r="U411" s="79"/>
      <c r="V411" s="82" t="s">
        <v>1098</v>
      </c>
      <c r="W411" s="81">
        <v>43495.11524305555</v>
      </c>
      <c r="X411" s="82" t="s">
        <v>1463</v>
      </c>
      <c r="Y411" s="79"/>
      <c r="Z411" s="79"/>
      <c r="AA411" s="85" t="s">
        <v>1850</v>
      </c>
      <c r="AB411" s="85" t="s">
        <v>1949</v>
      </c>
      <c r="AC411" s="79" t="b">
        <v>0</v>
      </c>
      <c r="AD411" s="79">
        <v>2</v>
      </c>
      <c r="AE411" s="85" t="s">
        <v>1989</v>
      </c>
      <c r="AF411" s="79" t="b">
        <v>0</v>
      </c>
      <c r="AG411" s="79" t="s">
        <v>1995</v>
      </c>
      <c r="AH411" s="79"/>
      <c r="AI411" s="85" t="s">
        <v>1953</v>
      </c>
      <c r="AJ411" s="79" t="b">
        <v>0</v>
      </c>
      <c r="AK411" s="79">
        <v>0</v>
      </c>
      <c r="AL411" s="85" t="s">
        <v>1953</v>
      </c>
      <c r="AM411" s="79" t="s">
        <v>2010</v>
      </c>
      <c r="AN411" s="79" t="b">
        <v>0</v>
      </c>
      <c r="AO411" s="85" t="s">
        <v>1949</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16</v>
      </c>
      <c r="BC411" s="78" t="str">
        <f>REPLACE(INDEX(GroupVertices[Group],MATCH(Edges[[#This Row],[Vertex 2]],GroupVertices[Vertex],0)),1,1,"")</f>
        <v>16</v>
      </c>
      <c r="BD411" s="48"/>
      <c r="BE411" s="49"/>
      <c r="BF411" s="48"/>
      <c r="BG411" s="49"/>
      <c r="BH411" s="48"/>
      <c r="BI411" s="49"/>
      <c r="BJ411" s="48"/>
      <c r="BK411" s="49"/>
      <c r="BL411" s="48"/>
    </row>
    <row r="412" spans="1:64" ht="15">
      <c r="A412" s="64" t="s">
        <v>489</v>
      </c>
      <c r="B412" s="64" t="s">
        <v>598</v>
      </c>
      <c r="C412" s="65" t="s">
        <v>5495</v>
      </c>
      <c r="D412" s="66">
        <v>3</v>
      </c>
      <c r="E412" s="67" t="s">
        <v>132</v>
      </c>
      <c r="F412" s="68">
        <v>35</v>
      </c>
      <c r="G412" s="65"/>
      <c r="H412" s="69"/>
      <c r="I412" s="70"/>
      <c r="J412" s="70"/>
      <c r="K412" s="34" t="s">
        <v>65</v>
      </c>
      <c r="L412" s="77">
        <v>412</v>
      </c>
      <c r="M412" s="77"/>
      <c r="N412" s="72"/>
      <c r="O412" s="79" t="s">
        <v>601</v>
      </c>
      <c r="P412" s="81">
        <v>43495.11524305555</v>
      </c>
      <c r="Q412" s="79" t="s">
        <v>688</v>
      </c>
      <c r="R412" s="82" t="s">
        <v>732</v>
      </c>
      <c r="S412" s="79" t="s">
        <v>770</v>
      </c>
      <c r="T412" s="79"/>
      <c r="U412" s="79"/>
      <c r="V412" s="82" t="s">
        <v>1098</v>
      </c>
      <c r="W412" s="81">
        <v>43495.11524305555</v>
      </c>
      <c r="X412" s="82" t="s">
        <v>1463</v>
      </c>
      <c r="Y412" s="79"/>
      <c r="Z412" s="79"/>
      <c r="AA412" s="85" t="s">
        <v>1850</v>
      </c>
      <c r="AB412" s="85" t="s">
        <v>1949</v>
      </c>
      <c r="AC412" s="79" t="b">
        <v>0</v>
      </c>
      <c r="AD412" s="79">
        <v>2</v>
      </c>
      <c r="AE412" s="85" t="s">
        <v>1989</v>
      </c>
      <c r="AF412" s="79" t="b">
        <v>0</v>
      </c>
      <c r="AG412" s="79" t="s">
        <v>1995</v>
      </c>
      <c r="AH412" s="79"/>
      <c r="AI412" s="85" t="s">
        <v>1953</v>
      </c>
      <c r="AJ412" s="79" t="b">
        <v>0</v>
      </c>
      <c r="AK412" s="79">
        <v>0</v>
      </c>
      <c r="AL412" s="85" t="s">
        <v>1953</v>
      </c>
      <c r="AM412" s="79" t="s">
        <v>2010</v>
      </c>
      <c r="AN412" s="79" t="b">
        <v>0</v>
      </c>
      <c r="AO412" s="85" t="s">
        <v>1949</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16</v>
      </c>
      <c r="BC412" s="78" t="str">
        <f>REPLACE(INDEX(GroupVertices[Group],MATCH(Edges[[#This Row],[Vertex 2]],GroupVertices[Vertex],0)),1,1,"")</f>
        <v>16</v>
      </c>
      <c r="BD412" s="48">
        <v>3</v>
      </c>
      <c r="BE412" s="49">
        <v>15.789473684210526</v>
      </c>
      <c r="BF412" s="48">
        <v>1</v>
      </c>
      <c r="BG412" s="49">
        <v>5.2631578947368425</v>
      </c>
      <c r="BH412" s="48">
        <v>0</v>
      </c>
      <c r="BI412" s="49">
        <v>0</v>
      </c>
      <c r="BJ412" s="48">
        <v>15</v>
      </c>
      <c r="BK412" s="49">
        <v>78.94736842105263</v>
      </c>
      <c r="BL412" s="48">
        <v>19</v>
      </c>
    </row>
    <row r="413" spans="1:64" ht="15">
      <c r="A413" s="64" t="s">
        <v>490</v>
      </c>
      <c r="B413" s="64" t="s">
        <v>490</v>
      </c>
      <c r="C413" s="65" t="s">
        <v>5495</v>
      </c>
      <c r="D413" s="66">
        <v>3</v>
      </c>
      <c r="E413" s="67" t="s">
        <v>132</v>
      </c>
      <c r="F413" s="68">
        <v>35</v>
      </c>
      <c r="G413" s="65"/>
      <c r="H413" s="69"/>
      <c r="I413" s="70"/>
      <c r="J413" s="70"/>
      <c r="K413" s="34" t="s">
        <v>65</v>
      </c>
      <c r="L413" s="77">
        <v>413</v>
      </c>
      <c r="M413" s="77"/>
      <c r="N413" s="72"/>
      <c r="O413" s="79" t="s">
        <v>176</v>
      </c>
      <c r="P413" s="81">
        <v>43495.79939814815</v>
      </c>
      <c r="Q413" s="79" t="s">
        <v>689</v>
      </c>
      <c r="R413" s="79"/>
      <c r="S413" s="79"/>
      <c r="T413" s="79" t="s">
        <v>800</v>
      </c>
      <c r="U413" s="82" t="s">
        <v>822</v>
      </c>
      <c r="V413" s="82" t="s">
        <v>822</v>
      </c>
      <c r="W413" s="81">
        <v>43495.79939814815</v>
      </c>
      <c r="X413" s="82" t="s">
        <v>1464</v>
      </c>
      <c r="Y413" s="79"/>
      <c r="Z413" s="79"/>
      <c r="AA413" s="85" t="s">
        <v>1851</v>
      </c>
      <c r="AB413" s="79"/>
      <c r="AC413" s="79" t="b">
        <v>0</v>
      </c>
      <c r="AD413" s="79">
        <v>3</v>
      </c>
      <c r="AE413" s="85" t="s">
        <v>1953</v>
      </c>
      <c r="AF413" s="79" t="b">
        <v>0</v>
      </c>
      <c r="AG413" s="79" t="s">
        <v>1995</v>
      </c>
      <c r="AH413" s="79"/>
      <c r="AI413" s="85" t="s">
        <v>1953</v>
      </c>
      <c r="AJ413" s="79" t="b">
        <v>0</v>
      </c>
      <c r="AK413" s="79">
        <v>0</v>
      </c>
      <c r="AL413" s="85" t="s">
        <v>1953</v>
      </c>
      <c r="AM413" s="79" t="s">
        <v>2008</v>
      </c>
      <c r="AN413" s="79" t="b">
        <v>0</v>
      </c>
      <c r="AO413" s="85" t="s">
        <v>1851</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12</v>
      </c>
      <c r="BC413" s="78" t="str">
        <f>REPLACE(INDEX(GroupVertices[Group],MATCH(Edges[[#This Row],[Vertex 2]],GroupVertices[Vertex],0)),1,1,"")</f>
        <v>12</v>
      </c>
      <c r="BD413" s="48">
        <v>2</v>
      </c>
      <c r="BE413" s="49">
        <v>5.128205128205129</v>
      </c>
      <c r="BF413" s="48">
        <v>0</v>
      </c>
      <c r="BG413" s="49">
        <v>0</v>
      </c>
      <c r="BH413" s="48">
        <v>0</v>
      </c>
      <c r="BI413" s="49">
        <v>0</v>
      </c>
      <c r="BJ413" s="48">
        <v>37</v>
      </c>
      <c r="BK413" s="49">
        <v>94.87179487179488</v>
      </c>
      <c r="BL413" s="48">
        <v>39</v>
      </c>
    </row>
    <row r="414" spans="1:64" ht="15">
      <c r="A414" s="64" t="s">
        <v>491</v>
      </c>
      <c r="B414" s="64" t="s">
        <v>491</v>
      </c>
      <c r="C414" s="65" t="s">
        <v>5496</v>
      </c>
      <c r="D414" s="66">
        <v>3</v>
      </c>
      <c r="E414" s="67" t="s">
        <v>136</v>
      </c>
      <c r="F414" s="68">
        <v>35</v>
      </c>
      <c r="G414" s="65"/>
      <c r="H414" s="69"/>
      <c r="I414" s="70"/>
      <c r="J414" s="70"/>
      <c r="K414" s="34" t="s">
        <v>65</v>
      </c>
      <c r="L414" s="77">
        <v>414</v>
      </c>
      <c r="M414" s="77"/>
      <c r="N414" s="72"/>
      <c r="O414" s="79" t="s">
        <v>176</v>
      </c>
      <c r="P414" s="81">
        <v>43495.89288194444</v>
      </c>
      <c r="Q414" s="79" t="s">
        <v>690</v>
      </c>
      <c r="R414" s="79" t="s">
        <v>751</v>
      </c>
      <c r="S414" s="79" t="s">
        <v>781</v>
      </c>
      <c r="T414" s="79" t="s">
        <v>801</v>
      </c>
      <c r="U414" s="79"/>
      <c r="V414" s="82" t="s">
        <v>1099</v>
      </c>
      <c r="W414" s="81">
        <v>43495.89288194444</v>
      </c>
      <c r="X414" s="82" t="s">
        <v>1465</v>
      </c>
      <c r="Y414" s="79"/>
      <c r="Z414" s="79"/>
      <c r="AA414" s="85" t="s">
        <v>1852</v>
      </c>
      <c r="AB414" s="79"/>
      <c r="AC414" s="79" t="b">
        <v>0</v>
      </c>
      <c r="AD414" s="79">
        <v>0</v>
      </c>
      <c r="AE414" s="85" t="s">
        <v>1953</v>
      </c>
      <c r="AF414" s="79" t="b">
        <v>1</v>
      </c>
      <c r="AG414" s="79" t="s">
        <v>1995</v>
      </c>
      <c r="AH414" s="79"/>
      <c r="AI414" s="85" t="s">
        <v>2004</v>
      </c>
      <c r="AJ414" s="79" t="b">
        <v>0</v>
      </c>
      <c r="AK414" s="79">
        <v>0</v>
      </c>
      <c r="AL414" s="85" t="s">
        <v>1953</v>
      </c>
      <c r="AM414" s="79" t="s">
        <v>2008</v>
      </c>
      <c r="AN414" s="79" t="b">
        <v>0</v>
      </c>
      <c r="AO414" s="85" t="s">
        <v>1852</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4</v>
      </c>
      <c r="BC414" s="78" t="str">
        <f>REPLACE(INDEX(GroupVertices[Group],MATCH(Edges[[#This Row],[Vertex 2]],GroupVertices[Vertex],0)),1,1,"")</f>
        <v>4</v>
      </c>
      <c r="BD414" s="48">
        <v>2</v>
      </c>
      <c r="BE414" s="49">
        <v>15.384615384615385</v>
      </c>
      <c r="BF414" s="48">
        <v>0</v>
      </c>
      <c r="BG414" s="49">
        <v>0</v>
      </c>
      <c r="BH414" s="48">
        <v>0</v>
      </c>
      <c r="BI414" s="49">
        <v>0</v>
      </c>
      <c r="BJ414" s="48">
        <v>11</v>
      </c>
      <c r="BK414" s="49">
        <v>84.61538461538461</v>
      </c>
      <c r="BL414" s="48">
        <v>13</v>
      </c>
    </row>
    <row r="415" spans="1:64" ht="15">
      <c r="A415" s="64" t="s">
        <v>491</v>
      </c>
      <c r="B415" s="64" t="s">
        <v>491</v>
      </c>
      <c r="C415" s="65" t="s">
        <v>5496</v>
      </c>
      <c r="D415" s="66">
        <v>3</v>
      </c>
      <c r="E415" s="67" t="s">
        <v>136</v>
      </c>
      <c r="F415" s="68">
        <v>35</v>
      </c>
      <c r="G415" s="65"/>
      <c r="H415" s="69"/>
      <c r="I415" s="70"/>
      <c r="J415" s="70"/>
      <c r="K415" s="34" t="s">
        <v>65</v>
      </c>
      <c r="L415" s="77">
        <v>415</v>
      </c>
      <c r="M415" s="77"/>
      <c r="N415" s="72"/>
      <c r="O415" s="79" t="s">
        <v>176</v>
      </c>
      <c r="P415" s="81">
        <v>43495.89513888889</v>
      </c>
      <c r="Q415" s="79" t="s">
        <v>691</v>
      </c>
      <c r="R415" s="79" t="s">
        <v>752</v>
      </c>
      <c r="S415" s="79" t="s">
        <v>782</v>
      </c>
      <c r="T415" s="79" t="s">
        <v>802</v>
      </c>
      <c r="U415" s="79"/>
      <c r="V415" s="82" t="s">
        <v>1099</v>
      </c>
      <c r="W415" s="81">
        <v>43495.89513888889</v>
      </c>
      <c r="X415" s="82" t="s">
        <v>1466</v>
      </c>
      <c r="Y415" s="79"/>
      <c r="Z415" s="79"/>
      <c r="AA415" s="85" t="s">
        <v>1853</v>
      </c>
      <c r="AB415" s="79"/>
      <c r="AC415" s="79" t="b">
        <v>0</v>
      </c>
      <c r="AD415" s="79">
        <v>0</v>
      </c>
      <c r="AE415" s="85" t="s">
        <v>1953</v>
      </c>
      <c r="AF415" s="79" t="b">
        <v>1</v>
      </c>
      <c r="AG415" s="79" t="s">
        <v>1995</v>
      </c>
      <c r="AH415" s="79"/>
      <c r="AI415" s="85" t="s">
        <v>2005</v>
      </c>
      <c r="AJ415" s="79" t="b">
        <v>0</v>
      </c>
      <c r="AK415" s="79">
        <v>0</v>
      </c>
      <c r="AL415" s="85" t="s">
        <v>1953</v>
      </c>
      <c r="AM415" s="79" t="s">
        <v>2008</v>
      </c>
      <c r="AN415" s="79" t="b">
        <v>0</v>
      </c>
      <c r="AO415" s="85" t="s">
        <v>1853</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4</v>
      </c>
      <c r="BC415" s="78" t="str">
        <f>REPLACE(INDEX(GroupVertices[Group],MATCH(Edges[[#This Row],[Vertex 2]],GroupVertices[Vertex],0)),1,1,"")</f>
        <v>4</v>
      </c>
      <c r="BD415" s="48">
        <v>2</v>
      </c>
      <c r="BE415" s="49">
        <v>8.333333333333334</v>
      </c>
      <c r="BF415" s="48">
        <v>1</v>
      </c>
      <c r="BG415" s="49">
        <v>4.166666666666667</v>
      </c>
      <c r="BH415" s="48">
        <v>0</v>
      </c>
      <c r="BI415" s="49">
        <v>0</v>
      </c>
      <c r="BJ415" s="48">
        <v>21</v>
      </c>
      <c r="BK415" s="49">
        <v>87.5</v>
      </c>
      <c r="BL415" s="48">
        <v>24</v>
      </c>
    </row>
    <row r="416" spans="1:64" ht="15">
      <c r="A416" s="64" t="s">
        <v>492</v>
      </c>
      <c r="B416" s="64" t="s">
        <v>571</v>
      </c>
      <c r="C416" s="65" t="s">
        <v>5495</v>
      </c>
      <c r="D416" s="66">
        <v>3</v>
      </c>
      <c r="E416" s="67" t="s">
        <v>132</v>
      </c>
      <c r="F416" s="68">
        <v>35</v>
      </c>
      <c r="G416" s="65"/>
      <c r="H416" s="69"/>
      <c r="I416" s="70"/>
      <c r="J416" s="70"/>
      <c r="K416" s="34" t="s">
        <v>65</v>
      </c>
      <c r="L416" s="77">
        <v>416</v>
      </c>
      <c r="M416" s="77"/>
      <c r="N416" s="72"/>
      <c r="O416" s="79" t="s">
        <v>600</v>
      </c>
      <c r="P416" s="81">
        <v>43473.54346064815</v>
      </c>
      <c r="Q416" s="79" t="s">
        <v>692</v>
      </c>
      <c r="R416" s="82" t="s">
        <v>753</v>
      </c>
      <c r="S416" s="79" t="s">
        <v>771</v>
      </c>
      <c r="T416" s="79" t="s">
        <v>457</v>
      </c>
      <c r="U416" s="79"/>
      <c r="V416" s="82" t="s">
        <v>1100</v>
      </c>
      <c r="W416" s="81">
        <v>43473.54346064815</v>
      </c>
      <c r="X416" s="82" t="s">
        <v>1467</v>
      </c>
      <c r="Y416" s="79"/>
      <c r="Z416" s="79"/>
      <c r="AA416" s="85" t="s">
        <v>1854</v>
      </c>
      <c r="AB416" s="79"/>
      <c r="AC416" s="79" t="b">
        <v>0</v>
      </c>
      <c r="AD416" s="79">
        <v>9</v>
      </c>
      <c r="AE416" s="85" t="s">
        <v>1953</v>
      </c>
      <c r="AF416" s="79" t="b">
        <v>1</v>
      </c>
      <c r="AG416" s="79" t="s">
        <v>1995</v>
      </c>
      <c r="AH416" s="79"/>
      <c r="AI416" s="85" t="s">
        <v>2003</v>
      </c>
      <c r="AJ416" s="79" t="b">
        <v>0</v>
      </c>
      <c r="AK416" s="79">
        <v>7</v>
      </c>
      <c r="AL416" s="85" t="s">
        <v>1953</v>
      </c>
      <c r="AM416" s="79" t="s">
        <v>2007</v>
      </c>
      <c r="AN416" s="79" t="b">
        <v>0</v>
      </c>
      <c r="AO416" s="85" t="s">
        <v>1854</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5</v>
      </c>
      <c r="BC416" s="78" t="str">
        <f>REPLACE(INDEX(GroupVertices[Group],MATCH(Edges[[#This Row],[Vertex 2]],GroupVertices[Vertex],0)),1,1,"")</f>
        <v>5</v>
      </c>
      <c r="BD416" s="48">
        <v>0</v>
      </c>
      <c r="BE416" s="49">
        <v>0</v>
      </c>
      <c r="BF416" s="48">
        <v>0</v>
      </c>
      <c r="BG416" s="49">
        <v>0</v>
      </c>
      <c r="BH416" s="48">
        <v>0</v>
      </c>
      <c r="BI416" s="49">
        <v>0</v>
      </c>
      <c r="BJ416" s="48">
        <v>26</v>
      </c>
      <c r="BK416" s="49">
        <v>100</v>
      </c>
      <c r="BL416" s="48">
        <v>26</v>
      </c>
    </row>
    <row r="417" spans="1:64" ht="15">
      <c r="A417" s="64" t="s">
        <v>493</v>
      </c>
      <c r="B417" s="64" t="s">
        <v>571</v>
      </c>
      <c r="C417" s="65" t="s">
        <v>5495</v>
      </c>
      <c r="D417" s="66">
        <v>3</v>
      </c>
      <c r="E417" s="67" t="s">
        <v>132</v>
      </c>
      <c r="F417" s="68">
        <v>35</v>
      </c>
      <c r="G417" s="65"/>
      <c r="H417" s="69"/>
      <c r="I417" s="70"/>
      <c r="J417" s="70"/>
      <c r="K417" s="34" t="s">
        <v>65</v>
      </c>
      <c r="L417" s="77">
        <v>417</v>
      </c>
      <c r="M417" s="77"/>
      <c r="N417" s="72"/>
      <c r="O417" s="79" t="s">
        <v>600</v>
      </c>
      <c r="P417" s="81">
        <v>43473.589224537034</v>
      </c>
      <c r="Q417" s="79" t="s">
        <v>638</v>
      </c>
      <c r="R417" s="79"/>
      <c r="S417" s="79"/>
      <c r="T417" s="79"/>
      <c r="U417" s="79"/>
      <c r="V417" s="82" t="s">
        <v>1101</v>
      </c>
      <c r="W417" s="81">
        <v>43473.589224537034</v>
      </c>
      <c r="X417" s="82" t="s">
        <v>1468</v>
      </c>
      <c r="Y417" s="79"/>
      <c r="Z417" s="79"/>
      <c r="AA417" s="85" t="s">
        <v>1855</v>
      </c>
      <c r="AB417" s="79"/>
      <c r="AC417" s="79" t="b">
        <v>0</v>
      </c>
      <c r="AD417" s="79">
        <v>0</v>
      </c>
      <c r="AE417" s="85" t="s">
        <v>1953</v>
      </c>
      <c r="AF417" s="79" t="b">
        <v>1</v>
      </c>
      <c r="AG417" s="79" t="s">
        <v>1995</v>
      </c>
      <c r="AH417" s="79"/>
      <c r="AI417" s="85" t="s">
        <v>2003</v>
      </c>
      <c r="AJ417" s="79" t="b">
        <v>0</v>
      </c>
      <c r="AK417" s="79">
        <v>7</v>
      </c>
      <c r="AL417" s="85" t="s">
        <v>1854</v>
      </c>
      <c r="AM417" s="79" t="s">
        <v>2007</v>
      </c>
      <c r="AN417" s="79" t="b">
        <v>0</v>
      </c>
      <c r="AO417" s="85" t="s">
        <v>1854</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5</v>
      </c>
      <c r="BD417" s="48"/>
      <c r="BE417" s="49"/>
      <c r="BF417" s="48"/>
      <c r="BG417" s="49"/>
      <c r="BH417" s="48"/>
      <c r="BI417" s="49"/>
      <c r="BJ417" s="48"/>
      <c r="BK417" s="49"/>
      <c r="BL417" s="48"/>
    </row>
    <row r="418" spans="1:64" ht="15">
      <c r="A418" s="64" t="s">
        <v>493</v>
      </c>
      <c r="B418" s="64" t="s">
        <v>492</v>
      </c>
      <c r="C418" s="65" t="s">
        <v>5495</v>
      </c>
      <c r="D418" s="66">
        <v>3</v>
      </c>
      <c r="E418" s="67" t="s">
        <v>132</v>
      </c>
      <c r="F418" s="68">
        <v>35</v>
      </c>
      <c r="G418" s="65"/>
      <c r="H418" s="69"/>
      <c r="I418" s="70"/>
      <c r="J418" s="70"/>
      <c r="K418" s="34" t="s">
        <v>65</v>
      </c>
      <c r="L418" s="77">
        <v>418</v>
      </c>
      <c r="M418" s="77"/>
      <c r="N418" s="72"/>
      <c r="O418" s="79" t="s">
        <v>600</v>
      </c>
      <c r="P418" s="81">
        <v>43473.589224537034</v>
      </c>
      <c r="Q418" s="79" t="s">
        <v>638</v>
      </c>
      <c r="R418" s="79"/>
      <c r="S418" s="79"/>
      <c r="T418" s="79"/>
      <c r="U418" s="79"/>
      <c r="V418" s="82" t="s">
        <v>1101</v>
      </c>
      <c r="W418" s="81">
        <v>43473.589224537034</v>
      </c>
      <c r="X418" s="82" t="s">
        <v>1468</v>
      </c>
      <c r="Y418" s="79"/>
      <c r="Z418" s="79"/>
      <c r="AA418" s="85" t="s">
        <v>1855</v>
      </c>
      <c r="AB418" s="79"/>
      <c r="AC418" s="79" t="b">
        <v>0</v>
      </c>
      <c r="AD418" s="79">
        <v>0</v>
      </c>
      <c r="AE418" s="85" t="s">
        <v>1953</v>
      </c>
      <c r="AF418" s="79" t="b">
        <v>1</v>
      </c>
      <c r="AG418" s="79" t="s">
        <v>1995</v>
      </c>
      <c r="AH418" s="79"/>
      <c r="AI418" s="85" t="s">
        <v>2003</v>
      </c>
      <c r="AJ418" s="79" t="b">
        <v>0</v>
      </c>
      <c r="AK418" s="79">
        <v>7</v>
      </c>
      <c r="AL418" s="85" t="s">
        <v>1854</v>
      </c>
      <c r="AM418" s="79" t="s">
        <v>2007</v>
      </c>
      <c r="AN418" s="79" t="b">
        <v>0</v>
      </c>
      <c r="AO418" s="85" t="s">
        <v>1854</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2</v>
      </c>
      <c r="BC418" s="78" t="str">
        <f>REPLACE(INDEX(GroupVertices[Group],MATCH(Edges[[#This Row],[Vertex 2]],GroupVertices[Vertex],0)),1,1,"")</f>
        <v>5</v>
      </c>
      <c r="BD418" s="48">
        <v>0</v>
      </c>
      <c r="BE418" s="49">
        <v>0</v>
      </c>
      <c r="BF418" s="48">
        <v>0</v>
      </c>
      <c r="BG418" s="49">
        <v>0</v>
      </c>
      <c r="BH418" s="48">
        <v>0</v>
      </c>
      <c r="BI418" s="49">
        <v>0</v>
      </c>
      <c r="BJ418" s="48">
        <v>20</v>
      </c>
      <c r="BK418" s="49">
        <v>100</v>
      </c>
      <c r="BL418" s="48">
        <v>20</v>
      </c>
    </row>
    <row r="419" spans="1:64" ht="15">
      <c r="A419" s="64" t="s">
        <v>493</v>
      </c>
      <c r="B419" s="64" t="s">
        <v>457</v>
      </c>
      <c r="C419" s="65" t="s">
        <v>5495</v>
      </c>
      <c r="D419" s="66">
        <v>3</v>
      </c>
      <c r="E419" s="67" t="s">
        <v>132</v>
      </c>
      <c r="F419" s="68">
        <v>35</v>
      </c>
      <c r="G419" s="65"/>
      <c r="H419" s="69"/>
      <c r="I419" s="70"/>
      <c r="J419" s="70"/>
      <c r="K419" s="34" t="s">
        <v>65</v>
      </c>
      <c r="L419" s="77">
        <v>419</v>
      </c>
      <c r="M419" s="77"/>
      <c r="N419" s="72"/>
      <c r="O419" s="79" t="s">
        <v>600</v>
      </c>
      <c r="P419" s="81">
        <v>43496.44688657407</v>
      </c>
      <c r="Q419" s="79" t="s">
        <v>693</v>
      </c>
      <c r="R419" s="79"/>
      <c r="S419" s="79"/>
      <c r="T419" s="79"/>
      <c r="U419" s="79"/>
      <c r="V419" s="82" t="s">
        <v>1101</v>
      </c>
      <c r="W419" s="81">
        <v>43496.44688657407</v>
      </c>
      <c r="X419" s="82" t="s">
        <v>1469</v>
      </c>
      <c r="Y419" s="79"/>
      <c r="Z419" s="79"/>
      <c r="AA419" s="85" t="s">
        <v>1856</v>
      </c>
      <c r="AB419" s="79"/>
      <c r="AC419" s="79" t="b">
        <v>0</v>
      </c>
      <c r="AD419" s="79">
        <v>2</v>
      </c>
      <c r="AE419" s="85" t="s">
        <v>1953</v>
      </c>
      <c r="AF419" s="79" t="b">
        <v>0</v>
      </c>
      <c r="AG419" s="79" t="s">
        <v>1995</v>
      </c>
      <c r="AH419" s="79"/>
      <c r="AI419" s="85" t="s">
        <v>1953</v>
      </c>
      <c r="AJ419" s="79" t="b">
        <v>0</v>
      </c>
      <c r="AK419" s="79">
        <v>0</v>
      </c>
      <c r="AL419" s="85" t="s">
        <v>1953</v>
      </c>
      <c r="AM419" s="79" t="s">
        <v>2007</v>
      </c>
      <c r="AN419" s="79" t="b">
        <v>0</v>
      </c>
      <c r="AO419" s="85" t="s">
        <v>1856</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2</v>
      </c>
      <c r="BC419" s="78" t="str">
        <f>REPLACE(INDEX(GroupVertices[Group],MATCH(Edges[[#This Row],[Vertex 2]],GroupVertices[Vertex],0)),1,1,"")</f>
        <v>2</v>
      </c>
      <c r="BD419" s="48">
        <v>0</v>
      </c>
      <c r="BE419" s="49">
        <v>0</v>
      </c>
      <c r="BF419" s="48">
        <v>2</v>
      </c>
      <c r="BG419" s="49">
        <v>7.407407407407407</v>
      </c>
      <c r="BH419" s="48">
        <v>0</v>
      </c>
      <c r="BI419" s="49">
        <v>0</v>
      </c>
      <c r="BJ419" s="48">
        <v>25</v>
      </c>
      <c r="BK419" s="49">
        <v>92.5925925925926</v>
      </c>
      <c r="BL419" s="48">
        <v>27</v>
      </c>
    </row>
    <row r="420" spans="1:64" ht="15">
      <c r="A420" s="64" t="s">
        <v>494</v>
      </c>
      <c r="B420" s="64" t="s">
        <v>493</v>
      </c>
      <c r="C420" s="65" t="s">
        <v>5495</v>
      </c>
      <c r="D420" s="66">
        <v>3</v>
      </c>
      <c r="E420" s="67" t="s">
        <v>132</v>
      </c>
      <c r="F420" s="68">
        <v>35</v>
      </c>
      <c r="G420" s="65"/>
      <c r="H420" s="69"/>
      <c r="I420" s="70"/>
      <c r="J420" s="70"/>
      <c r="K420" s="34" t="s">
        <v>65</v>
      </c>
      <c r="L420" s="77">
        <v>420</v>
      </c>
      <c r="M420" s="77"/>
      <c r="N420" s="72"/>
      <c r="O420" s="79" t="s">
        <v>601</v>
      </c>
      <c r="P420" s="81">
        <v>43496.58528935185</v>
      </c>
      <c r="Q420" s="79" t="s">
        <v>694</v>
      </c>
      <c r="R420" s="79"/>
      <c r="S420" s="79"/>
      <c r="T420" s="79"/>
      <c r="U420" s="79"/>
      <c r="V420" s="82" t="s">
        <v>1102</v>
      </c>
      <c r="W420" s="81">
        <v>43496.58528935185</v>
      </c>
      <c r="X420" s="82" t="s">
        <v>1470</v>
      </c>
      <c r="Y420" s="79"/>
      <c r="Z420" s="79"/>
      <c r="AA420" s="85" t="s">
        <v>1857</v>
      </c>
      <c r="AB420" s="85" t="s">
        <v>1856</v>
      </c>
      <c r="AC420" s="79" t="b">
        <v>0</v>
      </c>
      <c r="AD420" s="79">
        <v>1</v>
      </c>
      <c r="AE420" s="85" t="s">
        <v>1990</v>
      </c>
      <c r="AF420" s="79" t="b">
        <v>0</v>
      </c>
      <c r="AG420" s="79" t="s">
        <v>1995</v>
      </c>
      <c r="AH420" s="79"/>
      <c r="AI420" s="85" t="s">
        <v>1953</v>
      </c>
      <c r="AJ420" s="79" t="b">
        <v>0</v>
      </c>
      <c r="AK420" s="79">
        <v>0</v>
      </c>
      <c r="AL420" s="85" t="s">
        <v>1953</v>
      </c>
      <c r="AM420" s="79" t="s">
        <v>2016</v>
      </c>
      <c r="AN420" s="79" t="b">
        <v>0</v>
      </c>
      <c r="AO420" s="85" t="s">
        <v>1856</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494</v>
      </c>
      <c r="B421" s="64" t="s">
        <v>457</v>
      </c>
      <c r="C421" s="65" t="s">
        <v>5495</v>
      </c>
      <c r="D421" s="66">
        <v>3</v>
      </c>
      <c r="E421" s="67" t="s">
        <v>132</v>
      </c>
      <c r="F421" s="68">
        <v>35</v>
      </c>
      <c r="G421" s="65"/>
      <c r="H421" s="69"/>
      <c r="I421" s="70"/>
      <c r="J421" s="70"/>
      <c r="K421" s="34" t="s">
        <v>65</v>
      </c>
      <c r="L421" s="77">
        <v>421</v>
      </c>
      <c r="M421" s="77"/>
      <c r="N421" s="72"/>
      <c r="O421" s="79" t="s">
        <v>600</v>
      </c>
      <c r="P421" s="81">
        <v>43496.58528935185</v>
      </c>
      <c r="Q421" s="79" t="s">
        <v>694</v>
      </c>
      <c r="R421" s="79"/>
      <c r="S421" s="79"/>
      <c r="T421" s="79"/>
      <c r="U421" s="79"/>
      <c r="V421" s="82" t="s">
        <v>1102</v>
      </c>
      <c r="W421" s="81">
        <v>43496.58528935185</v>
      </c>
      <c r="X421" s="82" t="s">
        <v>1470</v>
      </c>
      <c r="Y421" s="79"/>
      <c r="Z421" s="79"/>
      <c r="AA421" s="85" t="s">
        <v>1857</v>
      </c>
      <c r="AB421" s="85" t="s">
        <v>1856</v>
      </c>
      <c r="AC421" s="79" t="b">
        <v>0</v>
      </c>
      <c r="AD421" s="79">
        <v>1</v>
      </c>
      <c r="AE421" s="85" t="s">
        <v>1990</v>
      </c>
      <c r="AF421" s="79" t="b">
        <v>0</v>
      </c>
      <c r="AG421" s="79" t="s">
        <v>1995</v>
      </c>
      <c r="AH421" s="79"/>
      <c r="AI421" s="85" t="s">
        <v>1953</v>
      </c>
      <c r="AJ421" s="79" t="b">
        <v>0</v>
      </c>
      <c r="AK421" s="79">
        <v>0</v>
      </c>
      <c r="AL421" s="85" t="s">
        <v>1953</v>
      </c>
      <c r="AM421" s="79" t="s">
        <v>2016</v>
      </c>
      <c r="AN421" s="79" t="b">
        <v>0</v>
      </c>
      <c r="AO421" s="85" t="s">
        <v>1856</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2</v>
      </c>
      <c r="BC421" s="78" t="str">
        <f>REPLACE(INDEX(GroupVertices[Group],MATCH(Edges[[#This Row],[Vertex 2]],GroupVertices[Vertex],0)),1,1,"")</f>
        <v>2</v>
      </c>
      <c r="BD421" s="48">
        <v>1</v>
      </c>
      <c r="BE421" s="49">
        <v>25</v>
      </c>
      <c r="BF421" s="48">
        <v>0</v>
      </c>
      <c r="BG421" s="49">
        <v>0</v>
      </c>
      <c r="BH421" s="48">
        <v>0</v>
      </c>
      <c r="BI421" s="49">
        <v>0</v>
      </c>
      <c r="BJ421" s="48">
        <v>3</v>
      </c>
      <c r="BK421" s="49">
        <v>75</v>
      </c>
      <c r="BL421" s="48">
        <v>4</v>
      </c>
    </row>
    <row r="422" spans="1:64" ht="15">
      <c r="A422" s="64" t="s">
        <v>495</v>
      </c>
      <c r="B422" s="64" t="s">
        <v>495</v>
      </c>
      <c r="C422" s="65" t="s">
        <v>5495</v>
      </c>
      <c r="D422" s="66">
        <v>3</v>
      </c>
      <c r="E422" s="67" t="s">
        <v>132</v>
      </c>
      <c r="F422" s="68">
        <v>35</v>
      </c>
      <c r="G422" s="65"/>
      <c r="H422" s="69"/>
      <c r="I422" s="70"/>
      <c r="J422" s="70"/>
      <c r="K422" s="34" t="s">
        <v>65</v>
      </c>
      <c r="L422" s="77">
        <v>422</v>
      </c>
      <c r="M422" s="77"/>
      <c r="N422" s="72"/>
      <c r="O422" s="79" t="s">
        <v>176</v>
      </c>
      <c r="P422" s="81">
        <v>43496.70489583333</v>
      </c>
      <c r="Q422" s="79" t="s">
        <v>695</v>
      </c>
      <c r="R422" s="79"/>
      <c r="S422" s="79"/>
      <c r="T422" s="79"/>
      <c r="U422" s="79"/>
      <c r="V422" s="82" t="s">
        <v>1103</v>
      </c>
      <c r="W422" s="81">
        <v>43496.70489583333</v>
      </c>
      <c r="X422" s="82" t="s">
        <v>1471</v>
      </c>
      <c r="Y422" s="79"/>
      <c r="Z422" s="79"/>
      <c r="AA422" s="85" t="s">
        <v>1858</v>
      </c>
      <c r="AB422" s="85" t="s">
        <v>1950</v>
      </c>
      <c r="AC422" s="79" t="b">
        <v>0</v>
      </c>
      <c r="AD422" s="79">
        <v>2</v>
      </c>
      <c r="AE422" s="85" t="s">
        <v>1991</v>
      </c>
      <c r="AF422" s="79" t="b">
        <v>0</v>
      </c>
      <c r="AG422" s="79" t="s">
        <v>1995</v>
      </c>
      <c r="AH422" s="79"/>
      <c r="AI422" s="85" t="s">
        <v>1953</v>
      </c>
      <c r="AJ422" s="79" t="b">
        <v>0</v>
      </c>
      <c r="AK422" s="79">
        <v>0</v>
      </c>
      <c r="AL422" s="85" t="s">
        <v>1953</v>
      </c>
      <c r="AM422" s="79" t="s">
        <v>2007</v>
      </c>
      <c r="AN422" s="79" t="b">
        <v>0</v>
      </c>
      <c r="AO422" s="85" t="s">
        <v>1950</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4</v>
      </c>
      <c r="BC422" s="78" t="str">
        <f>REPLACE(INDEX(GroupVertices[Group],MATCH(Edges[[#This Row],[Vertex 2]],GroupVertices[Vertex],0)),1,1,"")</f>
        <v>4</v>
      </c>
      <c r="BD422" s="48">
        <v>1</v>
      </c>
      <c r="BE422" s="49">
        <v>2.0833333333333335</v>
      </c>
      <c r="BF422" s="48">
        <v>2</v>
      </c>
      <c r="BG422" s="49">
        <v>4.166666666666667</v>
      </c>
      <c r="BH422" s="48">
        <v>0</v>
      </c>
      <c r="BI422" s="49">
        <v>0</v>
      </c>
      <c r="BJ422" s="48">
        <v>45</v>
      </c>
      <c r="BK422" s="49">
        <v>93.75</v>
      </c>
      <c r="BL422" s="48">
        <v>48</v>
      </c>
    </row>
    <row r="423" spans="1:64" ht="15">
      <c r="A423" s="64" t="s">
        <v>496</v>
      </c>
      <c r="B423" s="64" t="s">
        <v>541</v>
      </c>
      <c r="C423" s="65" t="s">
        <v>5495</v>
      </c>
      <c r="D423" s="66">
        <v>3</v>
      </c>
      <c r="E423" s="67" t="s">
        <v>132</v>
      </c>
      <c r="F423" s="68">
        <v>35</v>
      </c>
      <c r="G423" s="65"/>
      <c r="H423" s="69"/>
      <c r="I423" s="70"/>
      <c r="J423" s="70"/>
      <c r="K423" s="34" t="s">
        <v>65</v>
      </c>
      <c r="L423" s="77">
        <v>423</v>
      </c>
      <c r="M423" s="77"/>
      <c r="N423" s="72"/>
      <c r="O423" s="79" t="s">
        <v>600</v>
      </c>
      <c r="P423" s="81">
        <v>43500.71195601852</v>
      </c>
      <c r="Q423" s="79" t="s">
        <v>696</v>
      </c>
      <c r="R423" s="79"/>
      <c r="S423" s="79"/>
      <c r="T423" s="79"/>
      <c r="U423" s="79"/>
      <c r="V423" s="82" t="s">
        <v>1104</v>
      </c>
      <c r="W423" s="81">
        <v>43500.71195601852</v>
      </c>
      <c r="X423" s="82" t="s">
        <v>1472</v>
      </c>
      <c r="Y423" s="79"/>
      <c r="Z423" s="79"/>
      <c r="AA423" s="85" t="s">
        <v>1859</v>
      </c>
      <c r="AB423" s="79"/>
      <c r="AC423" s="79" t="b">
        <v>0</v>
      </c>
      <c r="AD423" s="79">
        <v>0</v>
      </c>
      <c r="AE423" s="85" t="s">
        <v>1953</v>
      </c>
      <c r="AF423" s="79" t="b">
        <v>0</v>
      </c>
      <c r="AG423" s="79" t="s">
        <v>1995</v>
      </c>
      <c r="AH423" s="79"/>
      <c r="AI423" s="85" t="s">
        <v>1953</v>
      </c>
      <c r="AJ423" s="79" t="b">
        <v>0</v>
      </c>
      <c r="AK423" s="79">
        <v>7</v>
      </c>
      <c r="AL423" s="85" t="s">
        <v>1921</v>
      </c>
      <c r="AM423" s="79" t="s">
        <v>2016</v>
      </c>
      <c r="AN423" s="79" t="b">
        <v>0</v>
      </c>
      <c r="AO423" s="85" t="s">
        <v>1921</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3</v>
      </c>
      <c r="BC423" s="78" t="str">
        <f>REPLACE(INDEX(GroupVertices[Group],MATCH(Edges[[#This Row],[Vertex 2]],GroupVertices[Vertex],0)),1,1,"")</f>
        <v>3</v>
      </c>
      <c r="BD423" s="48">
        <v>0</v>
      </c>
      <c r="BE423" s="49">
        <v>0</v>
      </c>
      <c r="BF423" s="48">
        <v>0</v>
      </c>
      <c r="BG423" s="49">
        <v>0</v>
      </c>
      <c r="BH423" s="48">
        <v>0</v>
      </c>
      <c r="BI423" s="49">
        <v>0</v>
      </c>
      <c r="BJ423" s="48">
        <v>21</v>
      </c>
      <c r="BK423" s="49">
        <v>100</v>
      </c>
      <c r="BL423" s="48">
        <v>21</v>
      </c>
    </row>
    <row r="424" spans="1:64" ht="15">
      <c r="A424" s="64" t="s">
        <v>497</v>
      </c>
      <c r="B424" s="64" t="s">
        <v>541</v>
      </c>
      <c r="C424" s="65" t="s">
        <v>5495</v>
      </c>
      <c r="D424" s="66">
        <v>3</v>
      </c>
      <c r="E424" s="67" t="s">
        <v>132</v>
      </c>
      <c r="F424" s="68">
        <v>35</v>
      </c>
      <c r="G424" s="65"/>
      <c r="H424" s="69"/>
      <c r="I424" s="70"/>
      <c r="J424" s="70"/>
      <c r="K424" s="34" t="s">
        <v>65</v>
      </c>
      <c r="L424" s="77">
        <v>424</v>
      </c>
      <c r="M424" s="77"/>
      <c r="N424" s="72"/>
      <c r="O424" s="79" t="s">
        <v>600</v>
      </c>
      <c r="P424" s="81">
        <v>43500.719189814816</v>
      </c>
      <c r="Q424" s="79" t="s">
        <v>696</v>
      </c>
      <c r="R424" s="79"/>
      <c r="S424" s="79"/>
      <c r="T424" s="79"/>
      <c r="U424" s="79"/>
      <c r="V424" s="82" t="s">
        <v>1105</v>
      </c>
      <c r="W424" s="81">
        <v>43500.719189814816</v>
      </c>
      <c r="X424" s="82" t="s">
        <v>1473</v>
      </c>
      <c r="Y424" s="79"/>
      <c r="Z424" s="79"/>
      <c r="AA424" s="85" t="s">
        <v>1860</v>
      </c>
      <c r="AB424" s="79"/>
      <c r="AC424" s="79" t="b">
        <v>0</v>
      </c>
      <c r="AD424" s="79">
        <v>0</v>
      </c>
      <c r="AE424" s="85" t="s">
        <v>1953</v>
      </c>
      <c r="AF424" s="79" t="b">
        <v>0</v>
      </c>
      <c r="AG424" s="79" t="s">
        <v>1995</v>
      </c>
      <c r="AH424" s="79"/>
      <c r="AI424" s="85" t="s">
        <v>1953</v>
      </c>
      <c r="AJ424" s="79" t="b">
        <v>0</v>
      </c>
      <c r="AK424" s="79">
        <v>7</v>
      </c>
      <c r="AL424" s="85" t="s">
        <v>1921</v>
      </c>
      <c r="AM424" s="79" t="s">
        <v>2010</v>
      </c>
      <c r="AN424" s="79" t="b">
        <v>0</v>
      </c>
      <c r="AO424" s="85" t="s">
        <v>1921</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3</v>
      </c>
      <c r="BC424" s="78" t="str">
        <f>REPLACE(INDEX(GroupVertices[Group],MATCH(Edges[[#This Row],[Vertex 2]],GroupVertices[Vertex],0)),1,1,"")</f>
        <v>3</v>
      </c>
      <c r="BD424" s="48">
        <v>0</v>
      </c>
      <c r="BE424" s="49">
        <v>0</v>
      </c>
      <c r="BF424" s="48">
        <v>0</v>
      </c>
      <c r="BG424" s="49">
        <v>0</v>
      </c>
      <c r="BH424" s="48">
        <v>0</v>
      </c>
      <c r="BI424" s="49">
        <v>0</v>
      </c>
      <c r="BJ424" s="48">
        <v>21</v>
      </c>
      <c r="BK424" s="49">
        <v>100</v>
      </c>
      <c r="BL424" s="48">
        <v>21</v>
      </c>
    </row>
    <row r="425" spans="1:64" ht="15">
      <c r="A425" s="64" t="s">
        <v>498</v>
      </c>
      <c r="B425" s="64" t="s">
        <v>541</v>
      </c>
      <c r="C425" s="65" t="s">
        <v>5495</v>
      </c>
      <c r="D425" s="66">
        <v>3</v>
      </c>
      <c r="E425" s="67" t="s">
        <v>132</v>
      </c>
      <c r="F425" s="68">
        <v>35</v>
      </c>
      <c r="G425" s="65"/>
      <c r="H425" s="69"/>
      <c r="I425" s="70"/>
      <c r="J425" s="70"/>
      <c r="K425" s="34" t="s">
        <v>65</v>
      </c>
      <c r="L425" s="77">
        <v>425</v>
      </c>
      <c r="M425" s="77"/>
      <c r="N425" s="72"/>
      <c r="O425" s="79" t="s">
        <v>600</v>
      </c>
      <c r="P425" s="81">
        <v>43500.725636574076</v>
      </c>
      <c r="Q425" s="79" t="s">
        <v>696</v>
      </c>
      <c r="R425" s="79"/>
      <c r="S425" s="79"/>
      <c r="T425" s="79"/>
      <c r="U425" s="79"/>
      <c r="V425" s="82" t="s">
        <v>1106</v>
      </c>
      <c r="W425" s="81">
        <v>43500.725636574076</v>
      </c>
      <c r="X425" s="82" t="s">
        <v>1474</v>
      </c>
      <c r="Y425" s="79"/>
      <c r="Z425" s="79"/>
      <c r="AA425" s="85" t="s">
        <v>1861</v>
      </c>
      <c r="AB425" s="79"/>
      <c r="AC425" s="79" t="b">
        <v>0</v>
      </c>
      <c r="AD425" s="79">
        <v>0</v>
      </c>
      <c r="AE425" s="85" t="s">
        <v>1953</v>
      </c>
      <c r="AF425" s="79" t="b">
        <v>0</v>
      </c>
      <c r="AG425" s="79" t="s">
        <v>1995</v>
      </c>
      <c r="AH425" s="79"/>
      <c r="AI425" s="85" t="s">
        <v>1953</v>
      </c>
      <c r="AJ425" s="79" t="b">
        <v>0</v>
      </c>
      <c r="AK425" s="79">
        <v>7</v>
      </c>
      <c r="AL425" s="85" t="s">
        <v>1921</v>
      </c>
      <c r="AM425" s="79" t="s">
        <v>2010</v>
      </c>
      <c r="AN425" s="79" t="b">
        <v>0</v>
      </c>
      <c r="AO425" s="85" t="s">
        <v>1921</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3</v>
      </c>
      <c r="BC425" s="78" t="str">
        <f>REPLACE(INDEX(GroupVertices[Group],MATCH(Edges[[#This Row],[Vertex 2]],GroupVertices[Vertex],0)),1,1,"")</f>
        <v>3</v>
      </c>
      <c r="BD425" s="48">
        <v>0</v>
      </c>
      <c r="BE425" s="49">
        <v>0</v>
      </c>
      <c r="BF425" s="48">
        <v>0</v>
      </c>
      <c r="BG425" s="49">
        <v>0</v>
      </c>
      <c r="BH425" s="48">
        <v>0</v>
      </c>
      <c r="BI425" s="49">
        <v>0</v>
      </c>
      <c r="BJ425" s="48">
        <v>21</v>
      </c>
      <c r="BK425" s="49">
        <v>100</v>
      </c>
      <c r="BL425" s="48">
        <v>21</v>
      </c>
    </row>
    <row r="426" spans="1:64" ht="15">
      <c r="A426" s="64" t="s">
        <v>499</v>
      </c>
      <c r="B426" s="64" t="s">
        <v>541</v>
      </c>
      <c r="C426" s="65" t="s">
        <v>5495</v>
      </c>
      <c r="D426" s="66">
        <v>3</v>
      </c>
      <c r="E426" s="67" t="s">
        <v>132</v>
      </c>
      <c r="F426" s="68">
        <v>35</v>
      </c>
      <c r="G426" s="65"/>
      <c r="H426" s="69"/>
      <c r="I426" s="70"/>
      <c r="J426" s="70"/>
      <c r="K426" s="34" t="s">
        <v>65</v>
      </c>
      <c r="L426" s="77">
        <v>426</v>
      </c>
      <c r="M426" s="77"/>
      <c r="N426" s="72"/>
      <c r="O426" s="79" t="s">
        <v>600</v>
      </c>
      <c r="P426" s="81">
        <v>43500.73556712963</v>
      </c>
      <c r="Q426" s="79" t="s">
        <v>696</v>
      </c>
      <c r="R426" s="79"/>
      <c r="S426" s="79"/>
      <c r="T426" s="79"/>
      <c r="U426" s="79"/>
      <c r="V426" s="82" t="s">
        <v>1107</v>
      </c>
      <c r="W426" s="81">
        <v>43500.73556712963</v>
      </c>
      <c r="X426" s="82" t="s">
        <v>1475</v>
      </c>
      <c r="Y426" s="79"/>
      <c r="Z426" s="79"/>
      <c r="AA426" s="85" t="s">
        <v>1862</v>
      </c>
      <c r="AB426" s="79"/>
      <c r="AC426" s="79" t="b">
        <v>0</v>
      </c>
      <c r="AD426" s="79">
        <v>0</v>
      </c>
      <c r="AE426" s="85" t="s">
        <v>1953</v>
      </c>
      <c r="AF426" s="79" t="b">
        <v>0</v>
      </c>
      <c r="AG426" s="79" t="s">
        <v>1995</v>
      </c>
      <c r="AH426" s="79"/>
      <c r="AI426" s="85" t="s">
        <v>1953</v>
      </c>
      <c r="AJ426" s="79" t="b">
        <v>0</v>
      </c>
      <c r="AK426" s="79">
        <v>7</v>
      </c>
      <c r="AL426" s="85" t="s">
        <v>1921</v>
      </c>
      <c r="AM426" s="79" t="s">
        <v>2007</v>
      </c>
      <c r="AN426" s="79" t="b">
        <v>0</v>
      </c>
      <c r="AO426" s="85" t="s">
        <v>1921</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3</v>
      </c>
      <c r="BC426" s="78" t="str">
        <f>REPLACE(INDEX(GroupVertices[Group],MATCH(Edges[[#This Row],[Vertex 2]],GroupVertices[Vertex],0)),1,1,"")</f>
        <v>3</v>
      </c>
      <c r="BD426" s="48">
        <v>0</v>
      </c>
      <c r="BE426" s="49">
        <v>0</v>
      </c>
      <c r="BF426" s="48">
        <v>0</v>
      </c>
      <c r="BG426" s="49">
        <v>0</v>
      </c>
      <c r="BH426" s="48">
        <v>0</v>
      </c>
      <c r="BI426" s="49">
        <v>0</v>
      </c>
      <c r="BJ426" s="48">
        <v>21</v>
      </c>
      <c r="BK426" s="49">
        <v>100</v>
      </c>
      <c r="BL426" s="48">
        <v>21</v>
      </c>
    </row>
    <row r="427" spans="1:64" ht="15">
      <c r="A427" s="64" t="s">
        <v>500</v>
      </c>
      <c r="B427" s="64" t="s">
        <v>457</v>
      </c>
      <c r="C427" s="65" t="s">
        <v>5495</v>
      </c>
      <c r="D427" s="66">
        <v>3</v>
      </c>
      <c r="E427" s="67" t="s">
        <v>132</v>
      </c>
      <c r="F427" s="68">
        <v>35</v>
      </c>
      <c r="G427" s="65"/>
      <c r="H427" s="69"/>
      <c r="I427" s="70"/>
      <c r="J427" s="70"/>
      <c r="K427" s="34" t="s">
        <v>65</v>
      </c>
      <c r="L427" s="77">
        <v>427</v>
      </c>
      <c r="M427" s="77"/>
      <c r="N427" s="72"/>
      <c r="O427" s="79" t="s">
        <v>600</v>
      </c>
      <c r="P427" s="81">
        <v>43500.85865740741</v>
      </c>
      <c r="Q427" s="79" t="s">
        <v>697</v>
      </c>
      <c r="R427" s="79"/>
      <c r="S427" s="79"/>
      <c r="T427" s="79"/>
      <c r="U427" s="79"/>
      <c r="V427" s="82" t="s">
        <v>1108</v>
      </c>
      <c r="W427" s="81">
        <v>43500.85865740741</v>
      </c>
      <c r="X427" s="82" t="s">
        <v>1476</v>
      </c>
      <c r="Y427" s="79"/>
      <c r="Z427" s="79"/>
      <c r="AA427" s="85" t="s">
        <v>1863</v>
      </c>
      <c r="AB427" s="79"/>
      <c r="AC427" s="79" t="b">
        <v>0</v>
      </c>
      <c r="AD427" s="79">
        <v>0</v>
      </c>
      <c r="AE427" s="85" t="s">
        <v>1953</v>
      </c>
      <c r="AF427" s="79" t="b">
        <v>0</v>
      </c>
      <c r="AG427" s="79" t="s">
        <v>1995</v>
      </c>
      <c r="AH427" s="79"/>
      <c r="AI427" s="85" t="s">
        <v>1953</v>
      </c>
      <c r="AJ427" s="79" t="b">
        <v>0</v>
      </c>
      <c r="AK427" s="79">
        <v>3</v>
      </c>
      <c r="AL427" s="85" t="s">
        <v>1871</v>
      </c>
      <c r="AM427" s="79" t="s">
        <v>2018</v>
      </c>
      <c r="AN427" s="79" t="b">
        <v>0</v>
      </c>
      <c r="AO427" s="85" t="s">
        <v>1871</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500</v>
      </c>
      <c r="B428" s="64" t="s">
        <v>506</v>
      </c>
      <c r="C428" s="65" t="s">
        <v>5495</v>
      </c>
      <c r="D428" s="66">
        <v>3</v>
      </c>
      <c r="E428" s="67" t="s">
        <v>132</v>
      </c>
      <c r="F428" s="68">
        <v>35</v>
      </c>
      <c r="G428" s="65"/>
      <c r="H428" s="69"/>
      <c r="I428" s="70"/>
      <c r="J428" s="70"/>
      <c r="K428" s="34" t="s">
        <v>65</v>
      </c>
      <c r="L428" s="77">
        <v>428</v>
      </c>
      <c r="M428" s="77"/>
      <c r="N428" s="72"/>
      <c r="O428" s="79" t="s">
        <v>600</v>
      </c>
      <c r="P428" s="81">
        <v>43500.85865740741</v>
      </c>
      <c r="Q428" s="79" t="s">
        <v>697</v>
      </c>
      <c r="R428" s="79"/>
      <c r="S428" s="79"/>
      <c r="T428" s="79"/>
      <c r="U428" s="79"/>
      <c r="V428" s="82" t="s">
        <v>1108</v>
      </c>
      <c r="W428" s="81">
        <v>43500.85865740741</v>
      </c>
      <c r="X428" s="82" t="s">
        <v>1476</v>
      </c>
      <c r="Y428" s="79"/>
      <c r="Z428" s="79"/>
      <c r="AA428" s="85" t="s">
        <v>1863</v>
      </c>
      <c r="AB428" s="79"/>
      <c r="AC428" s="79" t="b">
        <v>0</v>
      </c>
      <c r="AD428" s="79">
        <v>0</v>
      </c>
      <c r="AE428" s="85" t="s">
        <v>1953</v>
      </c>
      <c r="AF428" s="79" t="b">
        <v>0</v>
      </c>
      <c r="AG428" s="79" t="s">
        <v>1995</v>
      </c>
      <c r="AH428" s="79"/>
      <c r="AI428" s="85" t="s">
        <v>1953</v>
      </c>
      <c r="AJ428" s="79" t="b">
        <v>0</v>
      </c>
      <c r="AK428" s="79">
        <v>3</v>
      </c>
      <c r="AL428" s="85" t="s">
        <v>1871</v>
      </c>
      <c r="AM428" s="79" t="s">
        <v>2018</v>
      </c>
      <c r="AN428" s="79" t="b">
        <v>0</v>
      </c>
      <c r="AO428" s="85" t="s">
        <v>1871</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2</v>
      </c>
      <c r="BC428" s="78" t="str">
        <f>REPLACE(INDEX(GroupVertices[Group],MATCH(Edges[[#This Row],[Vertex 2]],GroupVertices[Vertex],0)),1,1,"")</f>
        <v>2</v>
      </c>
      <c r="BD428" s="48">
        <v>0</v>
      </c>
      <c r="BE428" s="49">
        <v>0</v>
      </c>
      <c r="BF428" s="48">
        <v>0</v>
      </c>
      <c r="BG428" s="49">
        <v>0</v>
      </c>
      <c r="BH428" s="48">
        <v>0</v>
      </c>
      <c r="BI428" s="49">
        <v>0</v>
      </c>
      <c r="BJ428" s="48">
        <v>21</v>
      </c>
      <c r="BK428" s="49">
        <v>100</v>
      </c>
      <c r="BL428" s="48">
        <v>21</v>
      </c>
    </row>
    <row r="429" spans="1:64" ht="15">
      <c r="A429" s="64" t="s">
        <v>501</v>
      </c>
      <c r="B429" s="64" t="s">
        <v>457</v>
      </c>
      <c r="C429" s="65" t="s">
        <v>5495</v>
      </c>
      <c r="D429" s="66">
        <v>3</v>
      </c>
      <c r="E429" s="67" t="s">
        <v>132</v>
      </c>
      <c r="F429" s="68">
        <v>35</v>
      </c>
      <c r="G429" s="65"/>
      <c r="H429" s="69"/>
      <c r="I429" s="70"/>
      <c r="J429" s="70"/>
      <c r="K429" s="34" t="s">
        <v>65</v>
      </c>
      <c r="L429" s="77">
        <v>429</v>
      </c>
      <c r="M429" s="77"/>
      <c r="N429" s="72"/>
      <c r="O429" s="79" t="s">
        <v>600</v>
      </c>
      <c r="P429" s="81">
        <v>43500.861296296294</v>
      </c>
      <c r="Q429" s="79" t="s">
        <v>697</v>
      </c>
      <c r="R429" s="79"/>
      <c r="S429" s="79"/>
      <c r="T429" s="79"/>
      <c r="U429" s="79"/>
      <c r="V429" s="82" t="s">
        <v>1109</v>
      </c>
      <c r="W429" s="81">
        <v>43500.861296296294</v>
      </c>
      <c r="X429" s="82" t="s">
        <v>1477</v>
      </c>
      <c r="Y429" s="79"/>
      <c r="Z429" s="79"/>
      <c r="AA429" s="85" t="s">
        <v>1864</v>
      </c>
      <c r="AB429" s="79"/>
      <c r="AC429" s="79" t="b">
        <v>0</v>
      </c>
      <c r="AD429" s="79">
        <v>0</v>
      </c>
      <c r="AE429" s="85" t="s">
        <v>1953</v>
      </c>
      <c r="AF429" s="79" t="b">
        <v>0</v>
      </c>
      <c r="AG429" s="79" t="s">
        <v>1995</v>
      </c>
      <c r="AH429" s="79"/>
      <c r="AI429" s="85" t="s">
        <v>1953</v>
      </c>
      <c r="AJ429" s="79" t="b">
        <v>0</v>
      </c>
      <c r="AK429" s="79">
        <v>3</v>
      </c>
      <c r="AL429" s="85" t="s">
        <v>1871</v>
      </c>
      <c r="AM429" s="79" t="s">
        <v>2019</v>
      </c>
      <c r="AN429" s="79" t="b">
        <v>0</v>
      </c>
      <c r="AO429" s="85" t="s">
        <v>1871</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501</v>
      </c>
      <c r="B430" s="64" t="s">
        <v>506</v>
      </c>
      <c r="C430" s="65" t="s">
        <v>5495</v>
      </c>
      <c r="D430" s="66">
        <v>3</v>
      </c>
      <c r="E430" s="67" t="s">
        <v>132</v>
      </c>
      <c r="F430" s="68">
        <v>35</v>
      </c>
      <c r="G430" s="65"/>
      <c r="H430" s="69"/>
      <c r="I430" s="70"/>
      <c r="J430" s="70"/>
      <c r="K430" s="34" t="s">
        <v>65</v>
      </c>
      <c r="L430" s="77">
        <v>430</v>
      </c>
      <c r="M430" s="77"/>
      <c r="N430" s="72"/>
      <c r="O430" s="79" t="s">
        <v>600</v>
      </c>
      <c r="P430" s="81">
        <v>43500.861296296294</v>
      </c>
      <c r="Q430" s="79" t="s">
        <v>697</v>
      </c>
      <c r="R430" s="79"/>
      <c r="S430" s="79"/>
      <c r="T430" s="79"/>
      <c r="U430" s="79"/>
      <c r="V430" s="82" t="s">
        <v>1109</v>
      </c>
      <c r="W430" s="81">
        <v>43500.861296296294</v>
      </c>
      <c r="X430" s="82" t="s">
        <v>1477</v>
      </c>
      <c r="Y430" s="79"/>
      <c r="Z430" s="79"/>
      <c r="AA430" s="85" t="s">
        <v>1864</v>
      </c>
      <c r="AB430" s="79"/>
      <c r="AC430" s="79" t="b">
        <v>0</v>
      </c>
      <c r="AD430" s="79">
        <v>0</v>
      </c>
      <c r="AE430" s="85" t="s">
        <v>1953</v>
      </c>
      <c r="AF430" s="79" t="b">
        <v>0</v>
      </c>
      <c r="AG430" s="79" t="s">
        <v>1995</v>
      </c>
      <c r="AH430" s="79"/>
      <c r="AI430" s="85" t="s">
        <v>1953</v>
      </c>
      <c r="AJ430" s="79" t="b">
        <v>0</v>
      </c>
      <c r="AK430" s="79">
        <v>3</v>
      </c>
      <c r="AL430" s="85" t="s">
        <v>1871</v>
      </c>
      <c r="AM430" s="79" t="s">
        <v>2019</v>
      </c>
      <c r="AN430" s="79" t="b">
        <v>0</v>
      </c>
      <c r="AO430" s="85" t="s">
        <v>1871</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v>0</v>
      </c>
      <c r="BE430" s="49">
        <v>0</v>
      </c>
      <c r="BF430" s="48">
        <v>0</v>
      </c>
      <c r="BG430" s="49">
        <v>0</v>
      </c>
      <c r="BH430" s="48">
        <v>0</v>
      </c>
      <c r="BI430" s="49">
        <v>0</v>
      </c>
      <c r="BJ430" s="48">
        <v>21</v>
      </c>
      <c r="BK430" s="49">
        <v>100</v>
      </c>
      <c r="BL430" s="48">
        <v>21</v>
      </c>
    </row>
    <row r="431" spans="1:64" ht="15">
      <c r="A431" s="64" t="s">
        <v>502</v>
      </c>
      <c r="B431" s="64" t="s">
        <v>541</v>
      </c>
      <c r="C431" s="65" t="s">
        <v>5495</v>
      </c>
      <c r="D431" s="66">
        <v>3</v>
      </c>
      <c r="E431" s="67" t="s">
        <v>132</v>
      </c>
      <c r="F431" s="68">
        <v>35</v>
      </c>
      <c r="G431" s="65"/>
      <c r="H431" s="69"/>
      <c r="I431" s="70"/>
      <c r="J431" s="70"/>
      <c r="K431" s="34" t="s">
        <v>65</v>
      </c>
      <c r="L431" s="77">
        <v>431</v>
      </c>
      <c r="M431" s="77"/>
      <c r="N431" s="72"/>
      <c r="O431" s="79" t="s">
        <v>600</v>
      </c>
      <c r="P431" s="81">
        <v>43500.887766203705</v>
      </c>
      <c r="Q431" s="79" t="s">
        <v>696</v>
      </c>
      <c r="R431" s="79"/>
      <c r="S431" s="79"/>
      <c r="T431" s="79"/>
      <c r="U431" s="79"/>
      <c r="V431" s="82" t="s">
        <v>1110</v>
      </c>
      <c r="W431" s="81">
        <v>43500.887766203705</v>
      </c>
      <c r="X431" s="82" t="s">
        <v>1478</v>
      </c>
      <c r="Y431" s="79"/>
      <c r="Z431" s="79"/>
      <c r="AA431" s="85" t="s">
        <v>1865</v>
      </c>
      <c r="AB431" s="79"/>
      <c r="AC431" s="79" t="b">
        <v>0</v>
      </c>
      <c r="AD431" s="79">
        <v>0</v>
      </c>
      <c r="AE431" s="85" t="s">
        <v>1953</v>
      </c>
      <c r="AF431" s="79" t="b">
        <v>0</v>
      </c>
      <c r="AG431" s="79" t="s">
        <v>1995</v>
      </c>
      <c r="AH431" s="79"/>
      <c r="AI431" s="85" t="s">
        <v>1953</v>
      </c>
      <c r="AJ431" s="79" t="b">
        <v>0</v>
      </c>
      <c r="AK431" s="79">
        <v>20</v>
      </c>
      <c r="AL431" s="85" t="s">
        <v>1921</v>
      </c>
      <c r="AM431" s="79" t="s">
        <v>2007</v>
      </c>
      <c r="AN431" s="79" t="b">
        <v>0</v>
      </c>
      <c r="AO431" s="85" t="s">
        <v>1921</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3</v>
      </c>
      <c r="BC431" s="78" t="str">
        <f>REPLACE(INDEX(GroupVertices[Group],MATCH(Edges[[#This Row],[Vertex 2]],GroupVertices[Vertex],0)),1,1,"")</f>
        <v>3</v>
      </c>
      <c r="BD431" s="48">
        <v>0</v>
      </c>
      <c r="BE431" s="49">
        <v>0</v>
      </c>
      <c r="BF431" s="48">
        <v>0</v>
      </c>
      <c r="BG431" s="49">
        <v>0</v>
      </c>
      <c r="BH431" s="48">
        <v>0</v>
      </c>
      <c r="BI431" s="49">
        <v>0</v>
      </c>
      <c r="BJ431" s="48">
        <v>21</v>
      </c>
      <c r="BK431" s="49">
        <v>100</v>
      </c>
      <c r="BL431" s="48">
        <v>21</v>
      </c>
    </row>
    <row r="432" spans="1:64" ht="15">
      <c r="A432" s="64" t="s">
        <v>503</v>
      </c>
      <c r="B432" s="64" t="s">
        <v>541</v>
      </c>
      <c r="C432" s="65" t="s">
        <v>5495</v>
      </c>
      <c r="D432" s="66">
        <v>3</v>
      </c>
      <c r="E432" s="67" t="s">
        <v>132</v>
      </c>
      <c r="F432" s="68">
        <v>35</v>
      </c>
      <c r="G432" s="65"/>
      <c r="H432" s="69"/>
      <c r="I432" s="70"/>
      <c r="J432" s="70"/>
      <c r="K432" s="34" t="s">
        <v>65</v>
      </c>
      <c r="L432" s="77">
        <v>432</v>
      </c>
      <c r="M432" s="77"/>
      <c r="N432" s="72"/>
      <c r="O432" s="79" t="s">
        <v>600</v>
      </c>
      <c r="P432" s="81">
        <v>43500.89445601852</v>
      </c>
      <c r="Q432" s="79" t="s">
        <v>696</v>
      </c>
      <c r="R432" s="79"/>
      <c r="S432" s="79"/>
      <c r="T432" s="79"/>
      <c r="U432" s="79"/>
      <c r="V432" s="82" t="s">
        <v>1111</v>
      </c>
      <c r="W432" s="81">
        <v>43500.89445601852</v>
      </c>
      <c r="X432" s="82" t="s">
        <v>1479</v>
      </c>
      <c r="Y432" s="79"/>
      <c r="Z432" s="79"/>
      <c r="AA432" s="85" t="s">
        <v>1866</v>
      </c>
      <c r="AB432" s="79"/>
      <c r="AC432" s="79" t="b">
        <v>0</v>
      </c>
      <c r="AD432" s="79">
        <v>0</v>
      </c>
      <c r="AE432" s="85" t="s">
        <v>1953</v>
      </c>
      <c r="AF432" s="79" t="b">
        <v>0</v>
      </c>
      <c r="AG432" s="79" t="s">
        <v>1995</v>
      </c>
      <c r="AH432" s="79"/>
      <c r="AI432" s="85" t="s">
        <v>1953</v>
      </c>
      <c r="AJ432" s="79" t="b">
        <v>0</v>
      </c>
      <c r="AK432" s="79">
        <v>20</v>
      </c>
      <c r="AL432" s="85" t="s">
        <v>1921</v>
      </c>
      <c r="AM432" s="79" t="s">
        <v>2007</v>
      </c>
      <c r="AN432" s="79" t="b">
        <v>0</v>
      </c>
      <c r="AO432" s="85" t="s">
        <v>1921</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3</v>
      </c>
      <c r="BC432" s="78" t="str">
        <f>REPLACE(INDEX(GroupVertices[Group],MATCH(Edges[[#This Row],[Vertex 2]],GroupVertices[Vertex],0)),1,1,"")</f>
        <v>3</v>
      </c>
      <c r="BD432" s="48">
        <v>0</v>
      </c>
      <c r="BE432" s="49">
        <v>0</v>
      </c>
      <c r="BF432" s="48">
        <v>0</v>
      </c>
      <c r="BG432" s="49">
        <v>0</v>
      </c>
      <c r="BH432" s="48">
        <v>0</v>
      </c>
      <c r="BI432" s="49">
        <v>0</v>
      </c>
      <c r="BJ432" s="48">
        <v>21</v>
      </c>
      <c r="BK432" s="49">
        <v>100</v>
      </c>
      <c r="BL432" s="48">
        <v>21</v>
      </c>
    </row>
    <row r="433" spans="1:64" ht="15">
      <c r="A433" s="64" t="s">
        <v>504</v>
      </c>
      <c r="B433" s="64" t="s">
        <v>541</v>
      </c>
      <c r="C433" s="65" t="s">
        <v>5495</v>
      </c>
      <c r="D433" s="66">
        <v>3</v>
      </c>
      <c r="E433" s="67" t="s">
        <v>132</v>
      </c>
      <c r="F433" s="68">
        <v>35</v>
      </c>
      <c r="G433" s="65"/>
      <c r="H433" s="69"/>
      <c r="I433" s="70"/>
      <c r="J433" s="70"/>
      <c r="K433" s="34" t="s">
        <v>65</v>
      </c>
      <c r="L433" s="77">
        <v>433</v>
      </c>
      <c r="M433" s="77"/>
      <c r="N433" s="72"/>
      <c r="O433" s="79" t="s">
        <v>600</v>
      </c>
      <c r="P433" s="81">
        <v>43500.97201388889</v>
      </c>
      <c r="Q433" s="79" t="s">
        <v>696</v>
      </c>
      <c r="R433" s="79"/>
      <c r="S433" s="79"/>
      <c r="T433" s="79"/>
      <c r="U433" s="79"/>
      <c r="V433" s="82" t="s">
        <v>1112</v>
      </c>
      <c r="W433" s="81">
        <v>43500.97201388889</v>
      </c>
      <c r="X433" s="82" t="s">
        <v>1480</v>
      </c>
      <c r="Y433" s="79"/>
      <c r="Z433" s="79"/>
      <c r="AA433" s="85" t="s">
        <v>1867</v>
      </c>
      <c r="AB433" s="79"/>
      <c r="AC433" s="79" t="b">
        <v>0</v>
      </c>
      <c r="AD433" s="79">
        <v>0</v>
      </c>
      <c r="AE433" s="85" t="s">
        <v>1953</v>
      </c>
      <c r="AF433" s="79" t="b">
        <v>0</v>
      </c>
      <c r="AG433" s="79" t="s">
        <v>1995</v>
      </c>
      <c r="AH433" s="79"/>
      <c r="AI433" s="85" t="s">
        <v>1953</v>
      </c>
      <c r="AJ433" s="79" t="b">
        <v>0</v>
      </c>
      <c r="AK433" s="79">
        <v>20</v>
      </c>
      <c r="AL433" s="85" t="s">
        <v>1921</v>
      </c>
      <c r="AM433" s="79" t="s">
        <v>2016</v>
      </c>
      <c r="AN433" s="79" t="b">
        <v>0</v>
      </c>
      <c r="AO433" s="85" t="s">
        <v>1921</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3</v>
      </c>
      <c r="BC433" s="78" t="str">
        <f>REPLACE(INDEX(GroupVertices[Group],MATCH(Edges[[#This Row],[Vertex 2]],GroupVertices[Vertex],0)),1,1,"")</f>
        <v>3</v>
      </c>
      <c r="BD433" s="48">
        <v>0</v>
      </c>
      <c r="BE433" s="49">
        <v>0</v>
      </c>
      <c r="BF433" s="48">
        <v>0</v>
      </c>
      <c r="BG433" s="49">
        <v>0</v>
      </c>
      <c r="BH433" s="48">
        <v>0</v>
      </c>
      <c r="BI433" s="49">
        <v>0</v>
      </c>
      <c r="BJ433" s="48">
        <v>21</v>
      </c>
      <c r="BK433" s="49">
        <v>100</v>
      </c>
      <c r="BL433" s="48">
        <v>21</v>
      </c>
    </row>
    <row r="434" spans="1:64" ht="15">
      <c r="A434" s="64" t="s">
        <v>505</v>
      </c>
      <c r="B434" s="64" t="s">
        <v>541</v>
      </c>
      <c r="C434" s="65" t="s">
        <v>5495</v>
      </c>
      <c r="D434" s="66">
        <v>3</v>
      </c>
      <c r="E434" s="67" t="s">
        <v>132</v>
      </c>
      <c r="F434" s="68">
        <v>35</v>
      </c>
      <c r="G434" s="65"/>
      <c r="H434" s="69"/>
      <c r="I434" s="70"/>
      <c r="J434" s="70"/>
      <c r="K434" s="34" t="s">
        <v>65</v>
      </c>
      <c r="L434" s="77">
        <v>434</v>
      </c>
      <c r="M434" s="77"/>
      <c r="N434" s="72"/>
      <c r="O434" s="79" t="s">
        <v>600</v>
      </c>
      <c r="P434" s="81">
        <v>43501.28517361111</v>
      </c>
      <c r="Q434" s="79" t="s">
        <v>696</v>
      </c>
      <c r="R434" s="79"/>
      <c r="S434" s="79"/>
      <c r="T434" s="79"/>
      <c r="U434" s="79"/>
      <c r="V434" s="82" t="s">
        <v>1113</v>
      </c>
      <c r="W434" s="81">
        <v>43501.28517361111</v>
      </c>
      <c r="X434" s="82" t="s">
        <v>1481</v>
      </c>
      <c r="Y434" s="79"/>
      <c r="Z434" s="79"/>
      <c r="AA434" s="85" t="s">
        <v>1868</v>
      </c>
      <c r="AB434" s="79"/>
      <c r="AC434" s="79" t="b">
        <v>0</v>
      </c>
      <c r="AD434" s="79">
        <v>0</v>
      </c>
      <c r="AE434" s="85" t="s">
        <v>1953</v>
      </c>
      <c r="AF434" s="79" t="b">
        <v>0</v>
      </c>
      <c r="AG434" s="79" t="s">
        <v>1995</v>
      </c>
      <c r="AH434" s="79"/>
      <c r="AI434" s="85" t="s">
        <v>1953</v>
      </c>
      <c r="AJ434" s="79" t="b">
        <v>0</v>
      </c>
      <c r="AK434" s="79">
        <v>20</v>
      </c>
      <c r="AL434" s="85" t="s">
        <v>1921</v>
      </c>
      <c r="AM434" s="79" t="s">
        <v>2008</v>
      </c>
      <c r="AN434" s="79" t="b">
        <v>0</v>
      </c>
      <c r="AO434" s="85" t="s">
        <v>1921</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3</v>
      </c>
      <c r="BC434" s="78" t="str">
        <f>REPLACE(INDEX(GroupVertices[Group],MATCH(Edges[[#This Row],[Vertex 2]],GroupVertices[Vertex],0)),1,1,"")</f>
        <v>3</v>
      </c>
      <c r="BD434" s="48">
        <v>0</v>
      </c>
      <c r="BE434" s="49">
        <v>0</v>
      </c>
      <c r="BF434" s="48">
        <v>0</v>
      </c>
      <c r="BG434" s="49">
        <v>0</v>
      </c>
      <c r="BH434" s="48">
        <v>0</v>
      </c>
      <c r="BI434" s="49">
        <v>0</v>
      </c>
      <c r="BJ434" s="48">
        <v>21</v>
      </c>
      <c r="BK434" s="49">
        <v>100</v>
      </c>
      <c r="BL434" s="48">
        <v>21</v>
      </c>
    </row>
    <row r="435" spans="1:64" ht="15">
      <c r="A435" s="64" t="s">
        <v>506</v>
      </c>
      <c r="B435" s="64" t="s">
        <v>457</v>
      </c>
      <c r="C435" s="65" t="s">
        <v>5496</v>
      </c>
      <c r="D435" s="66">
        <v>3</v>
      </c>
      <c r="E435" s="67" t="s">
        <v>136</v>
      </c>
      <c r="F435" s="68">
        <v>35</v>
      </c>
      <c r="G435" s="65"/>
      <c r="H435" s="69"/>
      <c r="I435" s="70"/>
      <c r="J435" s="70"/>
      <c r="K435" s="34" t="s">
        <v>65</v>
      </c>
      <c r="L435" s="77">
        <v>435</v>
      </c>
      <c r="M435" s="77"/>
      <c r="N435" s="72"/>
      <c r="O435" s="79" t="s">
        <v>600</v>
      </c>
      <c r="P435" s="81">
        <v>43476.227164351854</v>
      </c>
      <c r="Q435" s="79" t="s">
        <v>649</v>
      </c>
      <c r="R435" s="79"/>
      <c r="S435" s="79"/>
      <c r="T435" s="79"/>
      <c r="U435" s="79"/>
      <c r="V435" s="82" t="s">
        <v>1114</v>
      </c>
      <c r="W435" s="81">
        <v>43476.227164351854</v>
      </c>
      <c r="X435" s="82" t="s">
        <v>1482</v>
      </c>
      <c r="Y435" s="79"/>
      <c r="Z435" s="79"/>
      <c r="AA435" s="85" t="s">
        <v>1869</v>
      </c>
      <c r="AB435" s="79"/>
      <c r="AC435" s="79" t="b">
        <v>0</v>
      </c>
      <c r="AD435" s="79">
        <v>0</v>
      </c>
      <c r="AE435" s="85" t="s">
        <v>1953</v>
      </c>
      <c r="AF435" s="79" t="b">
        <v>0</v>
      </c>
      <c r="AG435" s="79" t="s">
        <v>1995</v>
      </c>
      <c r="AH435" s="79"/>
      <c r="AI435" s="85" t="s">
        <v>1953</v>
      </c>
      <c r="AJ435" s="79" t="b">
        <v>0</v>
      </c>
      <c r="AK435" s="79">
        <v>6</v>
      </c>
      <c r="AL435" s="85" t="s">
        <v>1923</v>
      </c>
      <c r="AM435" s="79" t="s">
        <v>2020</v>
      </c>
      <c r="AN435" s="79" t="b">
        <v>0</v>
      </c>
      <c r="AO435" s="85" t="s">
        <v>1923</v>
      </c>
      <c r="AP435" s="79" t="s">
        <v>176</v>
      </c>
      <c r="AQ435" s="79">
        <v>0</v>
      </c>
      <c r="AR435" s="79">
        <v>0</v>
      </c>
      <c r="AS435" s="79"/>
      <c r="AT435" s="79"/>
      <c r="AU435" s="79"/>
      <c r="AV435" s="79"/>
      <c r="AW435" s="79"/>
      <c r="AX435" s="79"/>
      <c r="AY435" s="79"/>
      <c r="AZ435" s="79"/>
      <c r="BA435">
        <v>3</v>
      </c>
      <c r="BB435" s="78" t="str">
        <f>REPLACE(INDEX(GroupVertices[Group],MATCH(Edges[[#This Row],[Vertex 1]],GroupVertices[Vertex],0)),1,1,"")</f>
        <v>2</v>
      </c>
      <c r="BC435" s="78" t="str">
        <f>REPLACE(INDEX(GroupVertices[Group],MATCH(Edges[[#This Row],[Vertex 2]],GroupVertices[Vertex],0)),1,1,"")</f>
        <v>2</v>
      </c>
      <c r="BD435" s="48">
        <v>1</v>
      </c>
      <c r="BE435" s="49">
        <v>5</v>
      </c>
      <c r="BF435" s="48">
        <v>0</v>
      </c>
      <c r="BG435" s="49">
        <v>0</v>
      </c>
      <c r="BH435" s="48">
        <v>0</v>
      </c>
      <c r="BI435" s="49">
        <v>0</v>
      </c>
      <c r="BJ435" s="48">
        <v>19</v>
      </c>
      <c r="BK435" s="49">
        <v>95</v>
      </c>
      <c r="BL435" s="48">
        <v>20</v>
      </c>
    </row>
    <row r="436" spans="1:64" ht="15">
      <c r="A436" s="64" t="s">
        <v>506</v>
      </c>
      <c r="B436" s="64" t="s">
        <v>457</v>
      </c>
      <c r="C436" s="65" t="s">
        <v>5496</v>
      </c>
      <c r="D436" s="66">
        <v>3</v>
      </c>
      <c r="E436" s="67" t="s">
        <v>136</v>
      </c>
      <c r="F436" s="68">
        <v>35</v>
      </c>
      <c r="G436" s="65"/>
      <c r="H436" s="69"/>
      <c r="I436" s="70"/>
      <c r="J436" s="70"/>
      <c r="K436" s="34" t="s">
        <v>65</v>
      </c>
      <c r="L436" s="77">
        <v>436</v>
      </c>
      <c r="M436" s="77"/>
      <c r="N436" s="72"/>
      <c r="O436" s="79" t="s">
        <v>600</v>
      </c>
      <c r="P436" s="81">
        <v>43500.85150462963</v>
      </c>
      <c r="Q436" s="79" t="s">
        <v>698</v>
      </c>
      <c r="R436" s="82" t="s">
        <v>754</v>
      </c>
      <c r="S436" s="79" t="s">
        <v>764</v>
      </c>
      <c r="T436" s="79" t="s">
        <v>803</v>
      </c>
      <c r="U436" s="82" t="s">
        <v>823</v>
      </c>
      <c r="V436" s="82" t="s">
        <v>823</v>
      </c>
      <c r="W436" s="81">
        <v>43500.85150462963</v>
      </c>
      <c r="X436" s="82" t="s">
        <v>1483</v>
      </c>
      <c r="Y436" s="79"/>
      <c r="Z436" s="79"/>
      <c r="AA436" s="85" t="s">
        <v>1870</v>
      </c>
      <c r="AB436" s="79"/>
      <c r="AC436" s="79" t="b">
        <v>0</v>
      </c>
      <c r="AD436" s="79">
        <v>0</v>
      </c>
      <c r="AE436" s="85" t="s">
        <v>1953</v>
      </c>
      <c r="AF436" s="79" t="b">
        <v>0</v>
      </c>
      <c r="AG436" s="79" t="s">
        <v>1995</v>
      </c>
      <c r="AH436" s="79"/>
      <c r="AI436" s="85" t="s">
        <v>1953</v>
      </c>
      <c r="AJ436" s="79" t="b">
        <v>0</v>
      </c>
      <c r="AK436" s="79">
        <v>0</v>
      </c>
      <c r="AL436" s="85" t="s">
        <v>1953</v>
      </c>
      <c r="AM436" s="79" t="s">
        <v>2009</v>
      </c>
      <c r="AN436" s="79" t="b">
        <v>0</v>
      </c>
      <c r="AO436" s="85" t="s">
        <v>1870</v>
      </c>
      <c r="AP436" s="79" t="s">
        <v>176</v>
      </c>
      <c r="AQ436" s="79">
        <v>0</v>
      </c>
      <c r="AR436" s="79">
        <v>0</v>
      </c>
      <c r="AS436" s="79"/>
      <c r="AT436" s="79"/>
      <c r="AU436" s="79"/>
      <c r="AV436" s="79"/>
      <c r="AW436" s="79"/>
      <c r="AX436" s="79"/>
      <c r="AY436" s="79"/>
      <c r="AZ436" s="79"/>
      <c r="BA436">
        <v>3</v>
      </c>
      <c r="BB436" s="78" t="str">
        <f>REPLACE(INDEX(GroupVertices[Group],MATCH(Edges[[#This Row],[Vertex 1]],GroupVertices[Vertex],0)),1,1,"")</f>
        <v>2</v>
      </c>
      <c r="BC436" s="78" t="str">
        <f>REPLACE(INDEX(GroupVertices[Group],MATCH(Edges[[#This Row],[Vertex 2]],GroupVertices[Vertex],0)),1,1,"")</f>
        <v>2</v>
      </c>
      <c r="BD436" s="48">
        <v>0</v>
      </c>
      <c r="BE436" s="49">
        <v>0</v>
      </c>
      <c r="BF436" s="48">
        <v>0</v>
      </c>
      <c r="BG436" s="49">
        <v>0</v>
      </c>
      <c r="BH436" s="48">
        <v>0</v>
      </c>
      <c r="BI436" s="49">
        <v>0</v>
      </c>
      <c r="BJ436" s="48">
        <v>27</v>
      </c>
      <c r="BK436" s="49">
        <v>100</v>
      </c>
      <c r="BL436" s="48">
        <v>27</v>
      </c>
    </row>
    <row r="437" spans="1:64" ht="15">
      <c r="A437" s="64" t="s">
        <v>506</v>
      </c>
      <c r="B437" s="64" t="s">
        <v>457</v>
      </c>
      <c r="C437" s="65" t="s">
        <v>5496</v>
      </c>
      <c r="D437" s="66">
        <v>3</v>
      </c>
      <c r="E437" s="67" t="s">
        <v>136</v>
      </c>
      <c r="F437" s="68">
        <v>35</v>
      </c>
      <c r="G437" s="65"/>
      <c r="H437" s="69"/>
      <c r="I437" s="70"/>
      <c r="J437" s="70"/>
      <c r="K437" s="34" t="s">
        <v>65</v>
      </c>
      <c r="L437" s="77">
        <v>437</v>
      </c>
      <c r="M437" s="77"/>
      <c r="N437" s="72"/>
      <c r="O437" s="79" t="s">
        <v>600</v>
      </c>
      <c r="P437" s="81">
        <v>43500.8581712963</v>
      </c>
      <c r="Q437" s="79" t="s">
        <v>699</v>
      </c>
      <c r="R437" s="82" t="s">
        <v>754</v>
      </c>
      <c r="S437" s="79" t="s">
        <v>764</v>
      </c>
      <c r="T437" s="79" t="s">
        <v>804</v>
      </c>
      <c r="U437" s="82" t="s">
        <v>824</v>
      </c>
      <c r="V437" s="82" t="s">
        <v>824</v>
      </c>
      <c r="W437" s="81">
        <v>43500.8581712963</v>
      </c>
      <c r="X437" s="82" t="s">
        <v>1484</v>
      </c>
      <c r="Y437" s="79"/>
      <c r="Z437" s="79"/>
      <c r="AA437" s="85" t="s">
        <v>1871</v>
      </c>
      <c r="AB437" s="79"/>
      <c r="AC437" s="79" t="b">
        <v>0</v>
      </c>
      <c r="AD437" s="79">
        <v>2</v>
      </c>
      <c r="AE437" s="85" t="s">
        <v>1953</v>
      </c>
      <c r="AF437" s="79" t="b">
        <v>0</v>
      </c>
      <c r="AG437" s="79" t="s">
        <v>1995</v>
      </c>
      <c r="AH437" s="79"/>
      <c r="AI437" s="85" t="s">
        <v>1953</v>
      </c>
      <c r="AJ437" s="79" t="b">
        <v>0</v>
      </c>
      <c r="AK437" s="79">
        <v>3</v>
      </c>
      <c r="AL437" s="85" t="s">
        <v>1953</v>
      </c>
      <c r="AM437" s="79" t="s">
        <v>2009</v>
      </c>
      <c r="AN437" s="79" t="b">
        <v>0</v>
      </c>
      <c r="AO437" s="85" t="s">
        <v>1871</v>
      </c>
      <c r="AP437" s="79" t="s">
        <v>176</v>
      </c>
      <c r="AQ437" s="79">
        <v>0</v>
      </c>
      <c r="AR437" s="79">
        <v>0</v>
      </c>
      <c r="AS437" s="79"/>
      <c r="AT437" s="79"/>
      <c r="AU437" s="79"/>
      <c r="AV437" s="79"/>
      <c r="AW437" s="79"/>
      <c r="AX437" s="79"/>
      <c r="AY437" s="79"/>
      <c r="AZ437" s="79"/>
      <c r="BA437">
        <v>3</v>
      </c>
      <c r="BB437" s="78" t="str">
        <f>REPLACE(INDEX(GroupVertices[Group],MATCH(Edges[[#This Row],[Vertex 1]],GroupVertices[Vertex],0)),1,1,"")</f>
        <v>2</v>
      </c>
      <c r="BC437" s="78" t="str">
        <f>REPLACE(INDEX(GroupVertices[Group],MATCH(Edges[[#This Row],[Vertex 2]],GroupVertices[Vertex],0)),1,1,"")</f>
        <v>2</v>
      </c>
      <c r="BD437" s="48">
        <v>0</v>
      </c>
      <c r="BE437" s="49">
        <v>0</v>
      </c>
      <c r="BF437" s="48">
        <v>0</v>
      </c>
      <c r="BG437" s="49">
        <v>0</v>
      </c>
      <c r="BH437" s="48">
        <v>0</v>
      </c>
      <c r="BI437" s="49">
        <v>0</v>
      </c>
      <c r="BJ437" s="48">
        <v>35</v>
      </c>
      <c r="BK437" s="49">
        <v>100</v>
      </c>
      <c r="BL437" s="48">
        <v>35</v>
      </c>
    </row>
    <row r="438" spans="1:64" ht="15">
      <c r="A438" s="64" t="s">
        <v>507</v>
      </c>
      <c r="B438" s="64" t="s">
        <v>506</v>
      </c>
      <c r="C438" s="65" t="s">
        <v>5495</v>
      </c>
      <c r="D438" s="66">
        <v>3</v>
      </c>
      <c r="E438" s="67" t="s">
        <v>132</v>
      </c>
      <c r="F438" s="68">
        <v>35</v>
      </c>
      <c r="G438" s="65"/>
      <c r="H438" s="69"/>
      <c r="I438" s="70"/>
      <c r="J438" s="70"/>
      <c r="K438" s="34" t="s">
        <v>65</v>
      </c>
      <c r="L438" s="77">
        <v>438</v>
      </c>
      <c r="M438" s="77"/>
      <c r="N438" s="72"/>
      <c r="O438" s="79" t="s">
        <v>600</v>
      </c>
      <c r="P438" s="81">
        <v>43501.32313657407</v>
      </c>
      <c r="Q438" s="79" t="s">
        <v>697</v>
      </c>
      <c r="R438" s="79"/>
      <c r="S438" s="79"/>
      <c r="T438" s="79"/>
      <c r="U438" s="79"/>
      <c r="V438" s="82" t="s">
        <v>1115</v>
      </c>
      <c r="W438" s="81">
        <v>43501.32313657407</v>
      </c>
      <c r="X438" s="82" t="s">
        <v>1485</v>
      </c>
      <c r="Y438" s="79"/>
      <c r="Z438" s="79"/>
      <c r="AA438" s="85" t="s">
        <v>1872</v>
      </c>
      <c r="AB438" s="79"/>
      <c r="AC438" s="79" t="b">
        <v>0</v>
      </c>
      <c r="AD438" s="79">
        <v>0</v>
      </c>
      <c r="AE438" s="85" t="s">
        <v>1953</v>
      </c>
      <c r="AF438" s="79" t="b">
        <v>0</v>
      </c>
      <c r="AG438" s="79" t="s">
        <v>1995</v>
      </c>
      <c r="AH438" s="79"/>
      <c r="AI438" s="85" t="s">
        <v>1953</v>
      </c>
      <c r="AJ438" s="79" t="b">
        <v>0</v>
      </c>
      <c r="AK438" s="79">
        <v>3</v>
      </c>
      <c r="AL438" s="85" t="s">
        <v>1871</v>
      </c>
      <c r="AM438" s="79" t="s">
        <v>2010</v>
      </c>
      <c r="AN438" s="79" t="b">
        <v>0</v>
      </c>
      <c r="AO438" s="85" t="s">
        <v>1871</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507</v>
      </c>
      <c r="B439" s="64" t="s">
        <v>457</v>
      </c>
      <c r="C439" s="65" t="s">
        <v>5495</v>
      </c>
      <c r="D439" s="66">
        <v>3</v>
      </c>
      <c r="E439" s="67" t="s">
        <v>132</v>
      </c>
      <c r="F439" s="68">
        <v>35</v>
      </c>
      <c r="G439" s="65"/>
      <c r="H439" s="69"/>
      <c r="I439" s="70"/>
      <c r="J439" s="70"/>
      <c r="K439" s="34" t="s">
        <v>65</v>
      </c>
      <c r="L439" s="77">
        <v>439</v>
      </c>
      <c r="M439" s="77"/>
      <c r="N439" s="72"/>
      <c r="O439" s="79" t="s">
        <v>600</v>
      </c>
      <c r="P439" s="81">
        <v>43501.32313657407</v>
      </c>
      <c r="Q439" s="79" t="s">
        <v>697</v>
      </c>
      <c r="R439" s="79"/>
      <c r="S439" s="79"/>
      <c r="T439" s="79"/>
      <c r="U439" s="79"/>
      <c r="V439" s="82" t="s">
        <v>1115</v>
      </c>
      <c r="W439" s="81">
        <v>43501.32313657407</v>
      </c>
      <c r="X439" s="82" t="s">
        <v>1485</v>
      </c>
      <c r="Y439" s="79"/>
      <c r="Z439" s="79"/>
      <c r="AA439" s="85" t="s">
        <v>1872</v>
      </c>
      <c r="AB439" s="79"/>
      <c r="AC439" s="79" t="b">
        <v>0</v>
      </c>
      <c r="AD439" s="79">
        <v>0</v>
      </c>
      <c r="AE439" s="85" t="s">
        <v>1953</v>
      </c>
      <c r="AF439" s="79" t="b">
        <v>0</v>
      </c>
      <c r="AG439" s="79" t="s">
        <v>1995</v>
      </c>
      <c r="AH439" s="79"/>
      <c r="AI439" s="85" t="s">
        <v>1953</v>
      </c>
      <c r="AJ439" s="79" t="b">
        <v>0</v>
      </c>
      <c r="AK439" s="79">
        <v>3</v>
      </c>
      <c r="AL439" s="85" t="s">
        <v>1871</v>
      </c>
      <c r="AM439" s="79" t="s">
        <v>2010</v>
      </c>
      <c r="AN439" s="79" t="b">
        <v>0</v>
      </c>
      <c r="AO439" s="85" t="s">
        <v>1871</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2</v>
      </c>
      <c r="BD439" s="48">
        <v>0</v>
      </c>
      <c r="BE439" s="49">
        <v>0</v>
      </c>
      <c r="BF439" s="48">
        <v>0</v>
      </c>
      <c r="BG439" s="49">
        <v>0</v>
      </c>
      <c r="BH439" s="48">
        <v>0</v>
      </c>
      <c r="BI439" s="49">
        <v>0</v>
      </c>
      <c r="BJ439" s="48">
        <v>21</v>
      </c>
      <c r="BK439" s="49">
        <v>100</v>
      </c>
      <c r="BL439" s="48">
        <v>21</v>
      </c>
    </row>
    <row r="440" spans="1:64" ht="15">
      <c r="A440" s="64" t="s">
        <v>508</v>
      </c>
      <c r="B440" s="64" t="s">
        <v>541</v>
      </c>
      <c r="C440" s="65" t="s">
        <v>5495</v>
      </c>
      <c r="D440" s="66">
        <v>3</v>
      </c>
      <c r="E440" s="67" t="s">
        <v>132</v>
      </c>
      <c r="F440" s="68">
        <v>35</v>
      </c>
      <c r="G440" s="65"/>
      <c r="H440" s="69"/>
      <c r="I440" s="70"/>
      <c r="J440" s="70"/>
      <c r="K440" s="34" t="s">
        <v>65</v>
      </c>
      <c r="L440" s="77">
        <v>440</v>
      </c>
      <c r="M440" s="77"/>
      <c r="N440" s="72"/>
      <c r="O440" s="79" t="s">
        <v>600</v>
      </c>
      <c r="P440" s="81">
        <v>43501.3387037037</v>
      </c>
      <c r="Q440" s="79" t="s">
        <v>696</v>
      </c>
      <c r="R440" s="79"/>
      <c r="S440" s="79"/>
      <c r="T440" s="79"/>
      <c r="U440" s="79"/>
      <c r="V440" s="82" t="s">
        <v>1116</v>
      </c>
      <c r="W440" s="81">
        <v>43501.3387037037</v>
      </c>
      <c r="X440" s="82" t="s">
        <v>1486</v>
      </c>
      <c r="Y440" s="79"/>
      <c r="Z440" s="79"/>
      <c r="AA440" s="85" t="s">
        <v>1873</v>
      </c>
      <c r="AB440" s="79"/>
      <c r="AC440" s="79" t="b">
        <v>0</v>
      </c>
      <c r="AD440" s="79">
        <v>0</v>
      </c>
      <c r="AE440" s="85" t="s">
        <v>1953</v>
      </c>
      <c r="AF440" s="79" t="b">
        <v>0</v>
      </c>
      <c r="AG440" s="79" t="s">
        <v>1995</v>
      </c>
      <c r="AH440" s="79"/>
      <c r="AI440" s="85" t="s">
        <v>1953</v>
      </c>
      <c r="AJ440" s="79" t="b">
        <v>0</v>
      </c>
      <c r="AK440" s="79">
        <v>20</v>
      </c>
      <c r="AL440" s="85" t="s">
        <v>1921</v>
      </c>
      <c r="AM440" s="79" t="s">
        <v>2007</v>
      </c>
      <c r="AN440" s="79" t="b">
        <v>0</v>
      </c>
      <c r="AO440" s="85" t="s">
        <v>1921</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3</v>
      </c>
      <c r="BC440" s="78" t="str">
        <f>REPLACE(INDEX(GroupVertices[Group],MATCH(Edges[[#This Row],[Vertex 2]],GroupVertices[Vertex],0)),1,1,"")</f>
        <v>3</v>
      </c>
      <c r="BD440" s="48">
        <v>0</v>
      </c>
      <c r="BE440" s="49">
        <v>0</v>
      </c>
      <c r="BF440" s="48">
        <v>0</v>
      </c>
      <c r="BG440" s="49">
        <v>0</v>
      </c>
      <c r="BH440" s="48">
        <v>0</v>
      </c>
      <c r="BI440" s="49">
        <v>0</v>
      </c>
      <c r="BJ440" s="48">
        <v>21</v>
      </c>
      <c r="BK440" s="49">
        <v>100</v>
      </c>
      <c r="BL440" s="48">
        <v>21</v>
      </c>
    </row>
    <row r="441" spans="1:64" ht="15">
      <c r="A441" s="64" t="s">
        <v>509</v>
      </c>
      <c r="B441" s="64" t="s">
        <v>541</v>
      </c>
      <c r="C441" s="65" t="s">
        <v>5495</v>
      </c>
      <c r="D441" s="66">
        <v>3</v>
      </c>
      <c r="E441" s="67" t="s">
        <v>132</v>
      </c>
      <c r="F441" s="68">
        <v>35</v>
      </c>
      <c r="G441" s="65"/>
      <c r="H441" s="69"/>
      <c r="I441" s="70"/>
      <c r="J441" s="70"/>
      <c r="K441" s="34" t="s">
        <v>65</v>
      </c>
      <c r="L441" s="77">
        <v>441</v>
      </c>
      <c r="M441" s="77"/>
      <c r="N441" s="72"/>
      <c r="O441" s="79" t="s">
        <v>600</v>
      </c>
      <c r="P441" s="81">
        <v>43501.39811342592</v>
      </c>
      <c r="Q441" s="79" t="s">
        <v>696</v>
      </c>
      <c r="R441" s="79"/>
      <c r="S441" s="79"/>
      <c r="T441" s="79"/>
      <c r="U441" s="79"/>
      <c r="V441" s="82" t="s">
        <v>1117</v>
      </c>
      <c r="W441" s="81">
        <v>43501.39811342592</v>
      </c>
      <c r="X441" s="82" t="s">
        <v>1487</v>
      </c>
      <c r="Y441" s="79"/>
      <c r="Z441" s="79"/>
      <c r="AA441" s="85" t="s">
        <v>1874</v>
      </c>
      <c r="AB441" s="79"/>
      <c r="AC441" s="79" t="b">
        <v>0</v>
      </c>
      <c r="AD441" s="79">
        <v>0</v>
      </c>
      <c r="AE441" s="85" t="s">
        <v>1953</v>
      </c>
      <c r="AF441" s="79" t="b">
        <v>0</v>
      </c>
      <c r="AG441" s="79" t="s">
        <v>1995</v>
      </c>
      <c r="AH441" s="79"/>
      <c r="AI441" s="85" t="s">
        <v>1953</v>
      </c>
      <c r="AJ441" s="79" t="b">
        <v>0</v>
      </c>
      <c r="AK441" s="79">
        <v>20</v>
      </c>
      <c r="AL441" s="85" t="s">
        <v>1921</v>
      </c>
      <c r="AM441" s="79" t="s">
        <v>2007</v>
      </c>
      <c r="AN441" s="79" t="b">
        <v>0</v>
      </c>
      <c r="AO441" s="85" t="s">
        <v>1921</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3</v>
      </c>
      <c r="BC441" s="78" t="str">
        <f>REPLACE(INDEX(GroupVertices[Group],MATCH(Edges[[#This Row],[Vertex 2]],GroupVertices[Vertex],0)),1,1,"")</f>
        <v>3</v>
      </c>
      <c r="BD441" s="48">
        <v>0</v>
      </c>
      <c r="BE441" s="49">
        <v>0</v>
      </c>
      <c r="BF441" s="48">
        <v>0</v>
      </c>
      <c r="BG441" s="49">
        <v>0</v>
      </c>
      <c r="BH441" s="48">
        <v>0</v>
      </c>
      <c r="BI441" s="49">
        <v>0</v>
      </c>
      <c r="BJ441" s="48">
        <v>21</v>
      </c>
      <c r="BK441" s="49">
        <v>100</v>
      </c>
      <c r="BL441" s="48">
        <v>21</v>
      </c>
    </row>
    <row r="442" spans="1:64" ht="15">
      <c r="A442" s="64" t="s">
        <v>510</v>
      </c>
      <c r="B442" s="64" t="s">
        <v>541</v>
      </c>
      <c r="C442" s="65" t="s">
        <v>5495</v>
      </c>
      <c r="D442" s="66">
        <v>3</v>
      </c>
      <c r="E442" s="67" t="s">
        <v>132</v>
      </c>
      <c r="F442" s="68">
        <v>35</v>
      </c>
      <c r="G442" s="65"/>
      <c r="H442" s="69"/>
      <c r="I442" s="70"/>
      <c r="J442" s="70"/>
      <c r="K442" s="34" t="s">
        <v>65</v>
      </c>
      <c r="L442" s="77">
        <v>442</v>
      </c>
      <c r="M442" s="77"/>
      <c r="N442" s="72"/>
      <c r="O442" s="79" t="s">
        <v>600</v>
      </c>
      <c r="P442" s="81">
        <v>43501.40056712963</v>
      </c>
      <c r="Q442" s="79" t="s">
        <v>696</v>
      </c>
      <c r="R442" s="79"/>
      <c r="S442" s="79"/>
      <c r="T442" s="79"/>
      <c r="U442" s="79"/>
      <c r="V442" s="82" t="s">
        <v>1118</v>
      </c>
      <c r="W442" s="81">
        <v>43501.40056712963</v>
      </c>
      <c r="X442" s="82" t="s">
        <v>1488</v>
      </c>
      <c r="Y442" s="79"/>
      <c r="Z442" s="79"/>
      <c r="AA442" s="85" t="s">
        <v>1875</v>
      </c>
      <c r="AB442" s="79"/>
      <c r="AC442" s="79" t="b">
        <v>0</v>
      </c>
      <c r="AD442" s="79">
        <v>0</v>
      </c>
      <c r="AE442" s="85" t="s">
        <v>1953</v>
      </c>
      <c r="AF442" s="79" t="b">
        <v>0</v>
      </c>
      <c r="AG442" s="79" t="s">
        <v>1995</v>
      </c>
      <c r="AH442" s="79"/>
      <c r="AI442" s="85" t="s">
        <v>1953</v>
      </c>
      <c r="AJ442" s="79" t="b">
        <v>0</v>
      </c>
      <c r="AK442" s="79">
        <v>20</v>
      </c>
      <c r="AL442" s="85" t="s">
        <v>1921</v>
      </c>
      <c r="AM442" s="79" t="s">
        <v>2007</v>
      </c>
      <c r="AN442" s="79" t="b">
        <v>0</v>
      </c>
      <c r="AO442" s="85" t="s">
        <v>1921</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3</v>
      </c>
      <c r="BC442" s="78" t="str">
        <f>REPLACE(INDEX(GroupVertices[Group],MATCH(Edges[[#This Row],[Vertex 2]],GroupVertices[Vertex],0)),1,1,"")</f>
        <v>3</v>
      </c>
      <c r="BD442" s="48">
        <v>0</v>
      </c>
      <c r="BE442" s="49">
        <v>0</v>
      </c>
      <c r="BF442" s="48">
        <v>0</v>
      </c>
      <c r="BG442" s="49">
        <v>0</v>
      </c>
      <c r="BH442" s="48">
        <v>0</v>
      </c>
      <c r="BI442" s="49">
        <v>0</v>
      </c>
      <c r="BJ442" s="48">
        <v>21</v>
      </c>
      <c r="BK442" s="49">
        <v>100</v>
      </c>
      <c r="BL442" s="48">
        <v>21</v>
      </c>
    </row>
    <row r="443" spans="1:64" ht="15">
      <c r="A443" s="64" t="s">
        <v>511</v>
      </c>
      <c r="B443" s="64" t="s">
        <v>541</v>
      </c>
      <c r="C443" s="65" t="s">
        <v>5495</v>
      </c>
      <c r="D443" s="66">
        <v>3</v>
      </c>
      <c r="E443" s="67" t="s">
        <v>132</v>
      </c>
      <c r="F443" s="68">
        <v>35</v>
      </c>
      <c r="G443" s="65"/>
      <c r="H443" s="69"/>
      <c r="I443" s="70"/>
      <c r="J443" s="70"/>
      <c r="K443" s="34" t="s">
        <v>65</v>
      </c>
      <c r="L443" s="77">
        <v>443</v>
      </c>
      <c r="M443" s="77"/>
      <c r="N443" s="72"/>
      <c r="O443" s="79" t="s">
        <v>600</v>
      </c>
      <c r="P443" s="81">
        <v>43501.54387731481</v>
      </c>
      <c r="Q443" s="79" t="s">
        <v>696</v>
      </c>
      <c r="R443" s="79"/>
      <c r="S443" s="79"/>
      <c r="T443" s="79"/>
      <c r="U443" s="79"/>
      <c r="V443" s="82" t="s">
        <v>1119</v>
      </c>
      <c r="W443" s="81">
        <v>43501.54387731481</v>
      </c>
      <c r="X443" s="82" t="s">
        <v>1489</v>
      </c>
      <c r="Y443" s="79"/>
      <c r="Z443" s="79"/>
      <c r="AA443" s="85" t="s">
        <v>1876</v>
      </c>
      <c r="AB443" s="79"/>
      <c r="AC443" s="79" t="b">
        <v>0</v>
      </c>
      <c r="AD443" s="79">
        <v>0</v>
      </c>
      <c r="AE443" s="85" t="s">
        <v>1953</v>
      </c>
      <c r="AF443" s="79" t="b">
        <v>0</v>
      </c>
      <c r="AG443" s="79" t="s">
        <v>1995</v>
      </c>
      <c r="AH443" s="79"/>
      <c r="AI443" s="85" t="s">
        <v>1953</v>
      </c>
      <c r="AJ443" s="79" t="b">
        <v>0</v>
      </c>
      <c r="AK443" s="79">
        <v>20</v>
      </c>
      <c r="AL443" s="85" t="s">
        <v>1921</v>
      </c>
      <c r="AM443" s="79" t="s">
        <v>2008</v>
      </c>
      <c r="AN443" s="79" t="b">
        <v>0</v>
      </c>
      <c r="AO443" s="85" t="s">
        <v>1921</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3</v>
      </c>
      <c r="BC443" s="78" t="str">
        <f>REPLACE(INDEX(GroupVertices[Group],MATCH(Edges[[#This Row],[Vertex 2]],GroupVertices[Vertex],0)),1,1,"")</f>
        <v>3</v>
      </c>
      <c r="BD443" s="48">
        <v>0</v>
      </c>
      <c r="BE443" s="49">
        <v>0</v>
      </c>
      <c r="BF443" s="48">
        <v>0</v>
      </c>
      <c r="BG443" s="49">
        <v>0</v>
      </c>
      <c r="BH443" s="48">
        <v>0</v>
      </c>
      <c r="BI443" s="49">
        <v>0</v>
      </c>
      <c r="BJ443" s="48">
        <v>21</v>
      </c>
      <c r="BK443" s="49">
        <v>100</v>
      </c>
      <c r="BL443" s="48">
        <v>21</v>
      </c>
    </row>
    <row r="444" spans="1:64" ht="15">
      <c r="A444" s="64" t="s">
        <v>512</v>
      </c>
      <c r="B444" s="64" t="s">
        <v>541</v>
      </c>
      <c r="C444" s="65" t="s">
        <v>5495</v>
      </c>
      <c r="D444" s="66">
        <v>3</v>
      </c>
      <c r="E444" s="67" t="s">
        <v>132</v>
      </c>
      <c r="F444" s="68">
        <v>35</v>
      </c>
      <c r="G444" s="65"/>
      <c r="H444" s="69"/>
      <c r="I444" s="70"/>
      <c r="J444" s="70"/>
      <c r="K444" s="34" t="s">
        <v>65</v>
      </c>
      <c r="L444" s="77">
        <v>444</v>
      </c>
      <c r="M444" s="77"/>
      <c r="N444" s="72"/>
      <c r="O444" s="79" t="s">
        <v>600</v>
      </c>
      <c r="P444" s="81">
        <v>43501.554560185185</v>
      </c>
      <c r="Q444" s="79" t="s">
        <v>696</v>
      </c>
      <c r="R444" s="79"/>
      <c r="S444" s="79"/>
      <c r="T444" s="79"/>
      <c r="U444" s="79"/>
      <c r="V444" s="82" t="s">
        <v>1120</v>
      </c>
      <c r="W444" s="81">
        <v>43501.554560185185</v>
      </c>
      <c r="X444" s="82" t="s">
        <v>1490</v>
      </c>
      <c r="Y444" s="79"/>
      <c r="Z444" s="79"/>
      <c r="AA444" s="85" t="s">
        <v>1877</v>
      </c>
      <c r="AB444" s="79"/>
      <c r="AC444" s="79" t="b">
        <v>0</v>
      </c>
      <c r="AD444" s="79">
        <v>0</v>
      </c>
      <c r="AE444" s="85" t="s">
        <v>1953</v>
      </c>
      <c r="AF444" s="79" t="b">
        <v>0</v>
      </c>
      <c r="AG444" s="79" t="s">
        <v>1995</v>
      </c>
      <c r="AH444" s="79"/>
      <c r="AI444" s="85" t="s">
        <v>1953</v>
      </c>
      <c r="AJ444" s="79" t="b">
        <v>0</v>
      </c>
      <c r="AK444" s="79">
        <v>20</v>
      </c>
      <c r="AL444" s="85" t="s">
        <v>1921</v>
      </c>
      <c r="AM444" s="79" t="s">
        <v>2010</v>
      </c>
      <c r="AN444" s="79" t="b">
        <v>0</v>
      </c>
      <c r="AO444" s="85" t="s">
        <v>1921</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3</v>
      </c>
      <c r="BC444" s="78" t="str">
        <f>REPLACE(INDEX(GroupVertices[Group],MATCH(Edges[[#This Row],[Vertex 2]],GroupVertices[Vertex],0)),1,1,"")</f>
        <v>3</v>
      </c>
      <c r="BD444" s="48">
        <v>0</v>
      </c>
      <c r="BE444" s="49">
        <v>0</v>
      </c>
      <c r="BF444" s="48">
        <v>0</v>
      </c>
      <c r="BG444" s="49">
        <v>0</v>
      </c>
      <c r="BH444" s="48">
        <v>0</v>
      </c>
      <c r="BI444" s="49">
        <v>0</v>
      </c>
      <c r="BJ444" s="48">
        <v>21</v>
      </c>
      <c r="BK444" s="49">
        <v>100</v>
      </c>
      <c r="BL444" s="48">
        <v>21</v>
      </c>
    </row>
    <row r="445" spans="1:64" ht="15">
      <c r="A445" s="64" t="s">
        <v>513</v>
      </c>
      <c r="B445" s="64" t="s">
        <v>516</v>
      </c>
      <c r="C445" s="65" t="s">
        <v>5495</v>
      </c>
      <c r="D445" s="66">
        <v>3</v>
      </c>
      <c r="E445" s="67" t="s">
        <v>132</v>
      </c>
      <c r="F445" s="68">
        <v>35</v>
      </c>
      <c r="G445" s="65"/>
      <c r="H445" s="69"/>
      <c r="I445" s="70"/>
      <c r="J445" s="70"/>
      <c r="K445" s="34" t="s">
        <v>65</v>
      </c>
      <c r="L445" s="77">
        <v>445</v>
      </c>
      <c r="M445" s="77"/>
      <c r="N445" s="72"/>
      <c r="O445" s="79" t="s">
        <v>601</v>
      </c>
      <c r="P445" s="81">
        <v>43501.63789351852</v>
      </c>
      <c r="Q445" s="79" t="s">
        <v>700</v>
      </c>
      <c r="R445" s="79"/>
      <c r="S445" s="79"/>
      <c r="T445" s="79"/>
      <c r="U445" s="79"/>
      <c r="V445" s="82" t="s">
        <v>1121</v>
      </c>
      <c r="W445" s="81">
        <v>43501.63789351852</v>
      </c>
      <c r="X445" s="82" t="s">
        <v>1491</v>
      </c>
      <c r="Y445" s="79"/>
      <c r="Z445" s="79"/>
      <c r="AA445" s="85" t="s">
        <v>1878</v>
      </c>
      <c r="AB445" s="85" t="s">
        <v>1951</v>
      </c>
      <c r="AC445" s="79" t="b">
        <v>0</v>
      </c>
      <c r="AD445" s="79">
        <v>1</v>
      </c>
      <c r="AE445" s="85" t="s">
        <v>1992</v>
      </c>
      <c r="AF445" s="79" t="b">
        <v>0</v>
      </c>
      <c r="AG445" s="79" t="s">
        <v>1995</v>
      </c>
      <c r="AH445" s="79"/>
      <c r="AI445" s="85" t="s">
        <v>1953</v>
      </c>
      <c r="AJ445" s="79" t="b">
        <v>0</v>
      </c>
      <c r="AK445" s="79">
        <v>0</v>
      </c>
      <c r="AL445" s="85" t="s">
        <v>1953</v>
      </c>
      <c r="AM445" s="79" t="s">
        <v>2012</v>
      </c>
      <c r="AN445" s="79" t="b">
        <v>0</v>
      </c>
      <c r="AO445" s="85" t="s">
        <v>1951</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14</v>
      </c>
      <c r="BC445" s="78" t="str">
        <f>REPLACE(INDEX(GroupVertices[Group],MATCH(Edges[[#This Row],[Vertex 2]],GroupVertices[Vertex],0)),1,1,"")</f>
        <v>14</v>
      </c>
      <c r="BD445" s="48">
        <v>4</v>
      </c>
      <c r="BE445" s="49">
        <v>10</v>
      </c>
      <c r="BF445" s="48">
        <v>0</v>
      </c>
      <c r="BG445" s="49">
        <v>0</v>
      </c>
      <c r="BH445" s="48">
        <v>0</v>
      </c>
      <c r="BI445" s="49">
        <v>0</v>
      </c>
      <c r="BJ445" s="48">
        <v>36</v>
      </c>
      <c r="BK445" s="49">
        <v>90</v>
      </c>
      <c r="BL445" s="48">
        <v>40</v>
      </c>
    </row>
    <row r="446" spans="1:64" ht="15">
      <c r="A446" s="64" t="s">
        <v>514</v>
      </c>
      <c r="B446" s="64" t="s">
        <v>541</v>
      </c>
      <c r="C446" s="65" t="s">
        <v>5495</v>
      </c>
      <c r="D446" s="66">
        <v>3</v>
      </c>
      <c r="E446" s="67" t="s">
        <v>132</v>
      </c>
      <c r="F446" s="68">
        <v>35</v>
      </c>
      <c r="G446" s="65"/>
      <c r="H446" s="69"/>
      <c r="I446" s="70"/>
      <c r="J446" s="70"/>
      <c r="K446" s="34" t="s">
        <v>65</v>
      </c>
      <c r="L446" s="77">
        <v>446</v>
      </c>
      <c r="M446" s="77"/>
      <c r="N446" s="72"/>
      <c r="O446" s="79" t="s">
        <v>600</v>
      </c>
      <c r="P446" s="81">
        <v>43501.75386574074</v>
      </c>
      <c r="Q446" s="79" t="s">
        <v>696</v>
      </c>
      <c r="R446" s="79"/>
      <c r="S446" s="79"/>
      <c r="T446" s="79"/>
      <c r="U446" s="79"/>
      <c r="V446" s="82" t="s">
        <v>1122</v>
      </c>
      <c r="W446" s="81">
        <v>43501.75386574074</v>
      </c>
      <c r="X446" s="82" t="s">
        <v>1492</v>
      </c>
      <c r="Y446" s="79"/>
      <c r="Z446" s="79"/>
      <c r="AA446" s="85" t="s">
        <v>1879</v>
      </c>
      <c r="AB446" s="79"/>
      <c r="AC446" s="79" t="b">
        <v>0</v>
      </c>
      <c r="AD446" s="79">
        <v>0</v>
      </c>
      <c r="AE446" s="85" t="s">
        <v>1953</v>
      </c>
      <c r="AF446" s="79" t="b">
        <v>0</v>
      </c>
      <c r="AG446" s="79" t="s">
        <v>1995</v>
      </c>
      <c r="AH446" s="79"/>
      <c r="AI446" s="85" t="s">
        <v>1953</v>
      </c>
      <c r="AJ446" s="79" t="b">
        <v>0</v>
      </c>
      <c r="AK446" s="79">
        <v>20</v>
      </c>
      <c r="AL446" s="85" t="s">
        <v>1921</v>
      </c>
      <c r="AM446" s="79" t="s">
        <v>2007</v>
      </c>
      <c r="AN446" s="79" t="b">
        <v>0</v>
      </c>
      <c r="AO446" s="85" t="s">
        <v>1921</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3</v>
      </c>
      <c r="BC446" s="78" t="str">
        <f>REPLACE(INDEX(GroupVertices[Group],MATCH(Edges[[#This Row],[Vertex 2]],GroupVertices[Vertex],0)),1,1,"")</f>
        <v>3</v>
      </c>
      <c r="BD446" s="48">
        <v>0</v>
      </c>
      <c r="BE446" s="49">
        <v>0</v>
      </c>
      <c r="BF446" s="48">
        <v>0</v>
      </c>
      <c r="BG446" s="49">
        <v>0</v>
      </c>
      <c r="BH446" s="48">
        <v>0</v>
      </c>
      <c r="BI446" s="49">
        <v>0</v>
      </c>
      <c r="BJ446" s="48">
        <v>21</v>
      </c>
      <c r="BK446" s="49">
        <v>100</v>
      </c>
      <c r="BL446" s="48">
        <v>21</v>
      </c>
    </row>
    <row r="447" spans="1:64" ht="15">
      <c r="A447" s="64" t="s">
        <v>515</v>
      </c>
      <c r="B447" s="64" t="s">
        <v>516</v>
      </c>
      <c r="C447" s="65" t="s">
        <v>5495</v>
      </c>
      <c r="D447" s="66">
        <v>3</v>
      </c>
      <c r="E447" s="67" t="s">
        <v>132</v>
      </c>
      <c r="F447" s="68">
        <v>35</v>
      </c>
      <c r="G447" s="65"/>
      <c r="H447" s="69"/>
      <c r="I447" s="70"/>
      <c r="J447" s="70"/>
      <c r="K447" s="34" t="s">
        <v>65</v>
      </c>
      <c r="L447" s="77">
        <v>447</v>
      </c>
      <c r="M447" s="77"/>
      <c r="N447" s="72"/>
      <c r="O447" s="79" t="s">
        <v>600</v>
      </c>
      <c r="P447" s="81">
        <v>43501.84842592593</v>
      </c>
      <c r="Q447" s="79" t="s">
        <v>701</v>
      </c>
      <c r="R447" s="79"/>
      <c r="S447" s="79"/>
      <c r="T447" s="79" t="s">
        <v>805</v>
      </c>
      <c r="U447" s="79"/>
      <c r="V447" s="82" t="s">
        <v>1123</v>
      </c>
      <c r="W447" s="81">
        <v>43501.84842592593</v>
      </c>
      <c r="X447" s="82" t="s">
        <v>1493</v>
      </c>
      <c r="Y447" s="79"/>
      <c r="Z447" s="79"/>
      <c r="AA447" s="85" t="s">
        <v>1880</v>
      </c>
      <c r="AB447" s="79"/>
      <c r="AC447" s="79" t="b">
        <v>0</v>
      </c>
      <c r="AD447" s="79">
        <v>0</v>
      </c>
      <c r="AE447" s="85" t="s">
        <v>1953</v>
      </c>
      <c r="AF447" s="79" t="b">
        <v>0</v>
      </c>
      <c r="AG447" s="79" t="s">
        <v>1995</v>
      </c>
      <c r="AH447" s="79"/>
      <c r="AI447" s="85" t="s">
        <v>1953</v>
      </c>
      <c r="AJ447" s="79" t="b">
        <v>0</v>
      </c>
      <c r="AK447" s="79">
        <v>1</v>
      </c>
      <c r="AL447" s="85" t="s">
        <v>1881</v>
      </c>
      <c r="AM447" s="79" t="s">
        <v>2008</v>
      </c>
      <c r="AN447" s="79" t="b">
        <v>0</v>
      </c>
      <c r="AO447" s="85" t="s">
        <v>1881</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14</v>
      </c>
      <c r="BC447" s="78" t="str">
        <f>REPLACE(INDEX(GroupVertices[Group],MATCH(Edges[[#This Row],[Vertex 2]],GroupVertices[Vertex],0)),1,1,"")</f>
        <v>14</v>
      </c>
      <c r="BD447" s="48">
        <v>2</v>
      </c>
      <c r="BE447" s="49">
        <v>9.090909090909092</v>
      </c>
      <c r="BF447" s="48">
        <v>0</v>
      </c>
      <c r="BG447" s="49">
        <v>0</v>
      </c>
      <c r="BH447" s="48">
        <v>0</v>
      </c>
      <c r="BI447" s="49">
        <v>0</v>
      </c>
      <c r="BJ447" s="48">
        <v>20</v>
      </c>
      <c r="BK447" s="49">
        <v>90.9090909090909</v>
      </c>
      <c r="BL447" s="48">
        <v>22</v>
      </c>
    </row>
    <row r="448" spans="1:64" ht="15">
      <c r="A448" s="64" t="s">
        <v>516</v>
      </c>
      <c r="B448" s="64" t="s">
        <v>516</v>
      </c>
      <c r="C448" s="65" t="s">
        <v>5495</v>
      </c>
      <c r="D448" s="66">
        <v>3</v>
      </c>
      <c r="E448" s="67" t="s">
        <v>132</v>
      </c>
      <c r="F448" s="68">
        <v>35</v>
      </c>
      <c r="G448" s="65"/>
      <c r="H448" s="69"/>
      <c r="I448" s="70"/>
      <c r="J448" s="70"/>
      <c r="K448" s="34" t="s">
        <v>65</v>
      </c>
      <c r="L448" s="77">
        <v>448</v>
      </c>
      <c r="M448" s="77"/>
      <c r="N448" s="72"/>
      <c r="O448" s="79" t="s">
        <v>176</v>
      </c>
      <c r="P448" s="81">
        <v>43501.51834490741</v>
      </c>
      <c r="Q448" s="79" t="s">
        <v>702</v>
      </c>
      <c r="R448" s="79"/>
      <c r="S448" s="79"/>
      <c r="T448" s="79" t="s">
        <v>805</v>
      </c>
      <c r="U448" s="79"/>
      <c r="V448" s="82" t="s">
        <v>1124</v>
      </c>
      <c r="W448" s="81">
        <v>43501.51834490741</v>
      </c>
      <c r="X448" s="82" t="s">
        <v>1494</v>
      </c>
      <c r="Y448" s="79"/>
      <c r="Z448" s="79"/>
      <c r="AA448" s="85" t="s">
        <v>1881</v>
      </c>
      <c r="AB448" s="79"/>
      <c r="AC448" s="79" t="b">
        <v>0</v>
      </c>
      <c r="AD448" s="79">
        <v>9</v>
      </c>
      <c r="AE448" s="85" t="s">
        <v>1953</v>
      </c>
      <c r="AF448" s="79" t="b">
        <v>0</v>
      </c>
      <c r="AG448" s="79" t="s">
        <v>1995</v>
      </c>
      <c r="AH448" s="79"/>
      <c r="AI448" s="85" t="s">
        <v>1953</v>
      </c>
      <c r="AJ448" s="79" t="b">
        <v>0</v>
      </c>
      <c r="AK448" s="79">
        <v>1</v>
      </c>
      <c r="AL448" s="85" t="s">
        <v>1953</v>
      </c>
      <c r="AM448" s="79" t="s">
        <v>2010</v>
      </c>
      <c r="AN448" s="79" t="b">
        <v>0</v>
      </c>
      <c r="AO448" s="85" t="s">
        <v>1881</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14</v>
      </c>
      <c r="BC448" s="78" t="str">
        <f>REPLACE(INDEX(GroupVertices[Group],MATCH(Edges[[#This Row],[Vertex 2]],GroupVertices[Vertex],0)),1,1,"")</f>
        <v>14</v>
      </c>
      <c r="BD448" s="48">
        <v>2</v>
      </c>
      <c r="BE448" s="49">
        <v>7.407407407407407</v>
      </c>
      <c r="BF448" s="48">
        <v>0</v>
      </c>
      <c r="BG448" s="49">
        <v>0</v>
      </c>
      <c r="BH448" s="48">
        <v>0</v>
      </c>
      <c r="BI448" s="49">
        <v>0</v>
      </c>
      <c r="BJ448" s="48">
        <v>25</v>
      </c>
      <c r="BK448" s="49">
        <v>92.5925925925926</v>
      </c>
      <c r="BL448" s="48">
        <v>27</v>
      </c>
    </row>
    <row r="449" spans="1:64" ht="15">
      <c r="A449" s="64" t="s">
        <v>517</v>
      </c>
      <c r="B449" s="64" t="s">
        <v>516</v>
      </c>
      <c r="C449" s="65" t="s">
        <v>5495</v>
      </c>
      <c r="D449" s="66">
        <v>3</v>
      </c>
      <c r="E449" s="67" t="s">
        <v>132</v>
      </c>
      <c r="F449" s="68">
        <v>35</v>
      </c>
      <c r="G449" s="65"/>
      <c r="H449" s="69"/>
      <c r="I449" s="70"/>
      <c r="J449" s="70"/>
      <c r="K449" s="34" t="s">
        <v>65</v>
      </c>
      <c r="L449" s="77">
        <v>449</v>
      </c>
      <c r="M449" s="77"/>
      <c r="N449" s="72"/>
      <c r="O449" s="79" t="s">
        <v>600</v>
      </c>
      <c r="P449" s="81">
        <v>43502.185</v>
      </c>
      <c r="Q449" s="79" t="s">
        <v>703</v>
      </c>
      <c r="R449" s="79"/>
      <c r="S449" s="79"/>
      <c r="T449" s="79" t="s">
        <v>805</v>
      </c>
      <c r="U449" s="79"/>
      <c r="V449" s="82" t="s">
        <v>1125</v>
      </c>
      <c r="W449" s="81">
        <v>43502.185</v>
      </c>
      <c r="X449" s="82" t="s">
        <v>1495</v>
      </c>
      <c r="Y449" s="79"/>
      <c r="Z449" s="79"/>
      <c r="AA449" s="85" t="s">
        <v>1882</v>
      </c>
      <c r="AB449" s="79"/>
      <c r="AC449" s="79" t="b">
        <v>0</v>
      </c>
      <c r="AD449" s="79">
        <v>0</v>
      </c>
      <c r="AE449" s="85" t="s">
        <v>1953</v>
      </c>
      <c r="AF449" s="79" t="b">
        <v>0</v>
      </c>
      <c r="AG449" s="79" t="s">
        <v>1995</v>
      </c>
      <c r="AH449" s="79"/>
      <c r="AI449" s="85" t="s">
        <v>1953</v>
      </c>
      <c r="AJ449" s="79" t="b">
        <v>0</v>
      </c>
      <c r="AK449" s="79">
        <v>2</v>
      </c>
      <c r="AL449" s="85" t="s">
        <v>1881</v>
      </c>
      <c r="AM449" s="79" t="s">
        <v>2008</v>
      </c>
      <c r="AN449" s="79" t="b">
        <v>0</v>
      </c>
      <c r="AO449" s="85" t="s">
        <v>1881</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14</v>
      </c>
      <c r="BC449" s="78" t="str">
        <f>REPLACE(INDEX(GroupVertices[Group],MATCH(Edges[[#This Row],[Vertex 2]],GroupVertices[Vertex],0)),1,1,"")</f>
        <v>14</v>
      </c>
      <c r="BD449" s="48">
        <v>2</v>
      </c>
      <c r="BE449" s="49">
        <v>9.090909090909092</v>
      </c>
      <c r="BF449" s="48">
        <v>0</v>
      </c>
      <c r="BG449" s="49">
        <v>0</v>
      </c>
      <c r="BH449" s="48">
        <v>0</v>
      </c>
      <c r="BI449" s="49">
        <v>0</v>
      </c>
      <c r="BJ449" s="48">
        <v>20</v>
      </c>
      <c r="BK449" s="49">
        <v>90.9090909090909</v>
      </c>
      <c r="BL449" s="48">
        <v>22</v>
      </c>
    </row>
    <row r="450" spans="1:64" ht="15">
      <c r="A450" s="64" t="s">
        <v>518</v>
      </c>
      <c r="B450" s="64" t="s">
        <v>599</v>
      </c>
      <c r="C450" s="65" t="s">
        <v>5496</v>
      </c>
      <c r="D450" s="66">
        <v>3</v>
      </c>
      <c r="E450" s="67" t="s">
        <v>136</v>
      </c>
      <c r="F450" s="68">
        <v>35</v>
      </c>
      <c r="G450" s="65"/>
      <c r="H450" s="69"/>
      <c r="I450" s="70"/>
      <c r="J450" s="70"/>
      <c r="K450" s="34" t="s">
        <v>65</v>
      </c>
      <c r="L450" s="77">
        <v>450</v>
      </c>
      <c r="M450" s="77"/>
      <c r="N450" s="72"/>
      <c r="O450" s="79" t="s">
        <v>601</v>
      </c>
      <c r="P450" s="81">
        <v>43502.603414351855</v>
      </c>
      <c r="Q450" s="79" t="s">
        <v>704</v>
      </c>
      <c r="R450" s="82" t="s">
        <v>755</v>
      </c>
      <c r="S450" s="79" t="s">
        <v>763</v>
      </c>
      <c r="T450" s="79" t="s">
        <v>806</v>
      </c>
      <c r="U450" s="82" t="s">
        <v>825</v>
      </c>
      <c r="V450" s="82" t="s">
        <v>825</v>
      </c>
      <c r="W450" s="81">
        <v>43502.603414351855</v>
      </c>
      <c r="X450" s="82" t="s">
        <v>1496</v>
      </c>
      <c r="Y450" s="79"/>
      <c r="Z450" s="79"/>
      <c r="AA450" s="85" t="s">
        <v>1883</v>
      </c>
      <c r="AB450" s="85" t="s">
        <v>1952</v>
      </c>
      <c r="AC450" s="79" t="b">
        <v>0</v>
      </c>
      <c r="AD450" s="79">
        <v>2</v>
      </c>
      <c r="AE450" s="85" t="s">
        <v>1993</v>
      </c>
      <c r="AF450" s="79" t="b">
        <v>0</v>
      </c>
      <c r="AG450" s="79" t="s">
        <v>1995</v>
      </c>
      <c r="AH450" s="79"/>
      <c r="AI450" s="85" t="s">
        <v>1953</v>
      </c>
      <c r="AJ450" s="79" t="b">
        <v>0</v>
      </c>
      <c r="AK450" s="79">
        <v>0</v>
      </c>
      <c r="AL450" s="85" t="s">
        <v>1953</v>
      </c>
      <c r="AM450" s="79" t="s">
        <v>2007</v>
      </c>
      <c r="AN450" s="79" t="b">
        <v>0</v>
      </c>
      <c r="AO450" s="85" t="s">
        <v>1952</v>
      </c>
      <c r="AP450" s="79" t="s">
        <v>176</v>
      </c>
      <c r="AQ450" s="79">
        <v>0</v>
      </c>
      <c r="AR450" s="79">
        <v>0</v>
      </c>
      <c r="AS450" s="79"/>
      <c r="AT450" s="79"/>
      <c r="AU450" s="79"/>
      <c r="AV450" s="79"/>
      <c r="AW450" s="79"/>
      <c r="AX450" s="79"/>
      <c r="AY450" s="79"/>
      <c r="AZ450" s="79"/>
      <c r="BA450">
        <v>2</v>
      </c>
      <c r="BB450" s="78" t="str">
        <f>REPLACE(INDEX(GroupVertices[Group],MATCH(Edges[[#This Row],[Vertex 1]],GroupVertices[Vertex],0)),1,1,"")</f>
        <v>24</v>
      </c>
      <c r="BC450" s="78" t="str">
        <f>REPLACE(INDEX(GroupVertices[Group],MATCH(Edges[[#This Row],[Vertex 2]],GroupVertices[Vertex],0)),1,1,"")</f>
        <v>24</v>
      </c>
      <c r="BD450" s="48">
        <v>3</v>
      </c>
      <c r="BE450" s="49">
        <v>8.333333333333334</v>
      </c>
      <c r="BF450" s="48">
        <v>1</v>
      </c>
      <c r="BG450" s="49">
        <v>2.7777777777777777</v>
      </c>
      <c r="BH450" s="48">
        <v>0</v>
      </c>
      <c r="BI450" s="49">
        <v>0</v>
      </c>
      <c r="BJ450" s="48">
        <v>32</v>
      </c>
      <c r="BK450" s="49">
        <v>88.88888888888889</v>
      </c>
      <c r="BL450" s="48">
        <v>36</v>
      </c>
    </row>
    <row r="451" spans="1:64" ht="15">
      <c r="A451" s="64" t="s">
        <v>518</v>
      </c>
      <c r="B451" s="64" t="s">
        <v>599</v>
      </c>
      <c r="C451" s="65" t="s">
        <v>5496</v>
      </c>
      <c r="D451" s="66">
        <v>3</v>
      </c>
      <c r="E451" s="67" t="s">
        <v>136</v>
      </c>
      <c r="F451" s="68">
        <v>35</v>
      </c>
      <c r="G451" s="65"/>
      <c r="H451" s="69"/>
      <c r="I451" s="70"/>
      <c r="J451" s="70"/>
      <c r="K451" s="34" t="s">
        <v>65</v>
      </c>
      <c r="L451" s="77">
        <v>451</v>
      </c>
      <c r="M451" s="77"/>
      <c r="N451" s="72"/>
      <c r="O451" s="79" t="s">
        <v>601</v>
      </c>
      <c r="P451" s="81">
        <v>43502.611284722225</v>
      </c>
      <c r="Q451" s="79" t="s">
        <v>705</v>
      </c>
      <c r="R451" s="82" t="s">
        <v>755</v>
      </c>
      <c r="S451" s="79" t="s">
        <v>763</v>
      </c>
      <c r="T451" s="79" t="s">
        <v>807</v>
      </c>
      <c r="U451" s="82" t="s">
        <v>826</v>
      </c>
      <c r="V451" s="82" t="s">
        <v>826</v>
      </c>
      <c r="W451" s="81">
        <v>43502.611284722225</v>
      </c>
      <c r="X451" s="82" t="s">
        <v>1497</v>
      </c>
      <c r="Y451" s="79"/>
      <c r="Z451" s="79"/>
      <c r="AA451" s="85" t="s">
        <v>1884</v>
      </c>
      <c r="AB451" s="85" t="s">
        <v>1883</v>
      </c>
      <c r="AC451" s="79" t="b">
        <v>0</v>
      </c>
      <c r="AD451" s="79">
        <v>2</v>
      </c>
      <c r="AE451" s="85" t="s">
        <v>1994</v>
      </c>
      <c r="AF451" s="79" t="b">
        <v>0</v>
      </c>
      <c r="AG451" s="79" t="s">
        <v>1995</v>
      </c>
      <c r="AH451" s="79"/>
      <c r="AI451" s="85" t="s">
        <v>1953</v>
      </c>
      <c r="AJ451" s="79" t="b">
        <v>0</v>
      </c>
      <c r="AK451" s="79">
        <v>0</v>
      </c>
      <c r="AL451" s="85" t="s">
        <v>1953</v>
      </c>
      <c r="AM451" s="79" t="s">
        <v>2007</v>
      </c>
      <c r="AN451" s="79" t="b">
        <v>0</v>
      </c>
      <c r="AO451" s="85" t="s">
        <v>1883</v>
      </c>
      <c r="AP451" s="79" t="s">
        <v>176</v>
      </c>
      <c r="AQ451" s="79">
        <v>0</v>
      </c>
      <c r="AR451" s="79">
        <v>0</v>
      </c>
      <c r="AS451" s="79"/>
      <c r="AT451" s="79"/>
      <c r="AU451" s="79"/>
      <c r="AV451" s="79"/>
      <c r="AW451" s="79"/>
      <c r="AX451" s="79"/>
      <c r="AY451" s="79"/>
      <c r="AZ451" s="79"/>
      <c r="BA451">
        <v>2</v>
      </c>
      <c r="BB451" s="78" t="str">
        <f>REPLACE(INDEX(GroupVertices[Group],MATCH(Edges[[#This Row],[Vertex 1]],GroupVertices[Vertex],0)),1,1,"")</f>
        <v>24</v>
      </c>
      <c r="BC451" s="78" t="str">
        <f>REPLACE(INDEX(GroupVertices[Group],MATCH(Edges[[#This Row],[Vertex 2]],GroupVertices[Vertex],0)),1,1,"")</f>
        <v>24</v>
      </c>
      <c r="BD451" s="48">
        <v>1</v>
      </c>
      <c r="BE451" s="49">
        <v>2.9411764705882355</v>
      </c>
      <c r="BF451" s="48">
        <v>1</v>
      </c>
      <c r="BG451" s="49">
        <v>2.9411764705882355</v>
      </c>
      <c r="BH451" s="48">
        <v>0</v>
      </c>
      <c r="BI451" s="49">
        <v>0</v>
      </c>
      <c r="BJ451" s="48">
        <v>32</v>
      </c>
      <c r="BK451" s="49">
        <v>94.11764705882354</v>
      </c>
      <c r="BL451" s="48">
        <v>34</v>
      </c>
    </row>
    <row r="452" spans="1:64" ht="15">
      <c r="A452" s="64" t="s">
        <v>519</v>
      </c>
      <c r="B452" s="64" t="s">
        <v>457</v>
      </c>
      <c r="C452" s="65" t="s">
        <v>5495</v>
      </c>
      <c r="D452" s="66">
        <v>3</v>
      </c>
      <c r="E452" s="67" t="s">
        <v>132</v>
      </c>
      <c r="F452" s="68">
        <v>35</v>
      </c>
      <c r="G452" s="65"/>
      <c r="H452" s="69"/>
      <c r="I452" s="70"/>
      <c r="J452" s="70"/>
      <c r="K452" s="34" t="s">
        <v>65</v>
      </c>
      <c r="L452" s="77">
        <v>452</v>
      </c>
      <c r="M452" s="77"/>
      <c r="N452" s="72"/>
      <c r="O452" s="79" t="s">
        <v>600</v>
      </c>
      <c r="P452" s="81">
        <v>43502.61241898148</v>
      </c>
      <c r="Q452" s="79" t="s">
        <v>706</v>
      </c>
      <c r="R452" s="82" t="s">
        <v>756</v>
      </c>
      <c r="S452" s="79" t="s">
        <v>783</v>
      </c>
      <c r="T452" s="79"/>
      <c r="U452" s="79"/>
      <c r="V452" s="82" t="s">
        <v>1126</v>
      </c>
      <c r="W452" s="81">
        <v>43502.61241898148</v>
      </c>
      <c r="X452" s="82" t="s">
        <v>1498</v>
      </c>
      <c r="Y452" s="79"/>
      <c r="Z452" s="79"/>
      <c r="AA452" s="85" t="s">
        <v>1885</v>
      </c>
      <c r="AB452" s="79"/>
      <c r="AC452" s="79" t="b">
        <v>0</v>
      </c>
      <c r="AD452" s="79">
        <v>1</v>
      </c>
      <c r="AE452" s="85" t="s">
        <v>1953</v>
      </c>
      <c r="AF452" s="79" t="b">
        <v>0</v>
      </c>
      <c r="AG452" s="79" t="s">
        <v>1995</v>
      </c>
      <c r="AH452" s="79"/>
      <c r="AI452" s="85" t="s">
        <v>1953</v>
      </c>
      <c r="AJ452" s="79" t="b">
        <v>0</v>
      </c>
      <c r="AK452" s="79">
        <v>1</v>
      </c>
      <c r="AL452" s="85" t="s">
        <v>1953</v>
      </c>
      <c r="AM452" s="79" t="s">
        <v>2007</v>
      </c>
      <c r="AN452" s="79" t="b">
        <v>0</v>
      </c>
      <c r="AO452" s="85" t="s">
        <v>1885</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2</v>
      </c>
      <c r="BC452" s="78" t="str">
        <f>REPLACE(INDEX(GroupVertices[Group],MATCH(Edges[[#This Row],[Vertex 2]],GroupVertices[Vertex],0)),1,1,"")</f>
        <v>2</v>
      </c>
      <c r="BD452" s="48">
        <v>2</v>
      </c>
      <c r="BE452" s="49">
        <v>8</v>
      </c>
      <c r="BF452" s="48">
        <v>1</v>
      </c>
      <c r="BG452" s="49">
        <v>4</v>
      </c>
      <c r="BH452" s="48">
        <v>0</v>
      </c>
      <c r="BI452" s="49">
        <v>0</v>
      </c>
      <c r="BJ452" s="48">
        <v>22</v>
      </c>
      <c r="BK452" s="49">
        <v>88</v>
      </c>
      <c r="BL452" s="48">
        <v>25</v>
      </c>
    </row>
    <row r="453" spans="1:64" ht="15">
      <c r="A453" s="64" t="s">
        <v>520</v>
      </c>
      <c r="B453" s="64" t="s">
        <v>519</v>
      </c>
      <c r="C453" s="65" t="s">
        <v>5495</v>
      </c>
      <c r="D453" s="66">
        <v>3</v>
      </c>
      <c r="E453" s="67" t="s">
        <v>132</v>
      </c>
      <c r="F453" s="68">
        <v>35</v>
      </c>
      <c r="G453" s="65"/>
      <c r="H453" s="69"/>
      <c r="I453" s="70"/>
      <c r="J453" s="70"/>
      <c r="K453" s="34" t="s">
        <v>65</v>
      </c>
      <c r="L453" s="77">
        <v>453</v>
      </c>
      <c r="M453" s="77"/>
      <c r="N453" s="72"/>
      <c r="O453" s="79" t="s">
        <v>600</v>
      </c>
      <c r="P453" s="81">
        <v>43502.62231481481</v>
      </c>
      <c r="Q453" s="79" t="s">
        <v>707</v>
      </c>
      <c r="R453" s="79"/>
      <c r="S453" s="79"/>
      <c r="T453" s="79"/>
      <c r="U453" s="79"/>
      <c r="V453" s="82" t="s">
        <v>1127</v>
      </c>
      <c r="W453" s="81">
        <v>43502.62231481481</v>
      </c>
      <c r="X453" s="82" t="s">
        <v>1499</v>
      </c>
      <c r="Y453" s="79"/>
      <c r="Z453" s="79"/>
      <c r="AA453" s="85" t="s">
        <v>1886</v>
      </c>
      <c r="AB453" s="79"/>
      <c r="AC453" s="79" t="b">
        <v>0</v>
      </c>
      <c r="AD453" s="79">
        <v>0</v>
      </c>
      <c r="AE453" s="85" t="s">
        <v>1953</v>
      </c>
      <c r="AF453" s="79" t="b">
        <v>0</v>
      </c>
      <c r="AG453" s="79" t="s">
        <v>1995</v>
      </c>
      <c r="AH453" s="79"/>
      <c r="AI453" s="85" t="s">
        <v>1953</v>
      </c>
      <c r="AJ453" s="79" t="b">
        <v>0</v>
      </c>
      <c r="AK453" s="79">
        <v>1</v>
      </c>
      <c r="AL453" s="85" t="s">
        <v>1885</v>
      </c>
      <c r="AM453" s="79" t="s">
        <v>2007</v>
      </c>
      <c r="AN453" s="79" t="b">
        <v>0</v>
      </c>
      <c r="AO453" s="85" t="s">
        <v>1885</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2</v>
      </c>
      <c r="BC453" s="78" t="str">
        <f>REPLACE(INDEX(GroupVertices[Group],MATCH(Edges[[#This Row],[Vertex 2]],GroupVertices[Vertex],0)),1,1,"")</f>
        <v>2</v>
      </c>
      <c r="BD453" s="48">
        <v>2</v>
      </c>
      <c r="BE453" s="49">
        <v>9.090909090909092</v>
      </c>
      <c r="BF453" s="48">
        <v>1</v>
      </c>
      <c r="BG453" s="49">
        <v>4.545454545454546</v>
      </c>
      <c r="BH453" s="48">
        <v>0</v>
      </c>
      <c r="BI453" s="49">
        <v>0</v>
      </c>
      <c r="BJ453" s="48">
        <v>19</v>
      </c>
      <c r="BK453" s="49">
        <v>86.36363636363636</v>
      </c>
      <c r="BL453" s="48">
        <v>22</v>
      </c>
    </row>
    <row r="454" spans="1:64" ht="15">
      <c r="A454" s="64" t="s">
        <v>521</v>
      </c>
      <c r="B454" s="64" t="s">
        <v>541</v>
      </c>
      <c r="C454" s="65" t="s">
        <v>5495</v>
      </c>
      <c r="D454" s="66">
        <v>3</v>
      </c>
      <c r="E454" s="67" t="s">
        <v>132</v>
      </c>
      <c r="F454" s="68">
        <v>35</v>
      </c>
      <c r="G454" s="65"/>
      <c r="H454" s="69"/>
      <c r="I454" s="70"/>
      <c r="J454" s="70"/>
      <c r="K454" s="34" t="s">
        <v>65</v>
      </c>
      <c r="L454" s="77">
        <v>454</v>
      </c>
      <c r="M454" s="77"/>
      <c r="N454" s="72"/>
      <c r="O454" s="79" t="s">
        <v>600</v>
      </c>
      <c r="P454" s="81">
        <v>43502.69230324074</v>
      </c>
      <c r="Q454" s="79" t="s">
        <v>708</v>
      </c>
      <c r="R454" s="79"/>
      <c r="S454" s="79"/>
      <c r="T454" s="79"/>
      <c r="U454" s="79"/>
      <c r="V454" s="82" t="s">
        <v>1128</v>
      </c>
      <c r="W454" s="81">
        <v>43502.69230324074</v>
      </c>
      <c r="X454" s="82" t="s">
        <v>1500</v>
      </c>
      <c r="Y454" s="79"/>
      <c r="Z454" s="79"/>
      <c r="AA454" s="85" t="s">
        <v>1887</v>
      </c>
      <c r="AB454" s="79"/>
      <c r="AC454" s="79" t="b">
        <v>0</v>
      </c>
      <c r="AD454" s="79">
        <v>0</v>
      </c>
      <c r="AE454" s="85" t="s">
        <v>1953</v>
      </c>
      <c r="AF454" s="79" t="b">
        <v>0</v>
      </c>
      <c r="AG454" s="79" t="s">
        <v>1995</v>
      </c>
      <c r="AH454" s="79"/>
      <c r="AI454" s="85" t="s">
        <v>1953</v>
      </c>
      <c r="AJ454" s="79" t="b">
        <v>0</v>
      </c>
      <c r="AK454" s="79">
        <v>24</v>
      </c>
      <c r="AL454" s="85" t="s">
        <v>1921</v>
      </c>
      <c r="AM454" s="79" t="s">
        <v>2007</v>
      </c>
      <c r="AN454" s="79" t="b">
        <v>0</v>
      </c>
      <c r="AO454" s="85" t="s">
        <v>1921</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3</v>
      </c>
      <c r="BC454" s="78" t="str">
        <f>REPLACE(INDEX(GroupVertices[Group],MATCH(Edges[[#This Row],[Vertex 2]],GroupVertices[Vertex],0)),1,1,"")</f>
        <v>3</v>
      </c>
      <c r="BD454" s="48">
        <v>0</v>
      </c>
      <c r="BE454" s="49">
        <v>0</v>
      </c>
      <c r="BF454" s="48">
        <v>0</v>
      </c>
      <c r="BG454" s="49">
        <v>0</v>
      </c>
      <c r="BH454" s="48">
        <v>0</v>
      </c>
      <c r="BI454" s="49">
        <v>0</v>
      </c>
      <c r="BJ454" s="48">
        <v>21</v>
      </c>
      <c r="BK454" s="49">
        <v>100</v>
      </c>
      <c r="BL454" s="48">
        <v>21</v>
      </c>
    </row>
    <row r="455" spans="1:64" ht="15">
      <c r="A455" s="64" t="s">
        <v>522</v>
      </c>
      <c r="B455" s="64" t="s">
        <v>541</v>
      </c>
      <c r="C455" s="65" t="s">
        <v>5495</v>
      </c>
      <c r="D455" s="66">
        <v>3</v>
      </c>
      <c r="E455" s="67" t="s">
        <v>132</v>
      </c>
      <c r="F455" s="68">
        <v>35</v>
      </c>
      <c r="G455" s="65"/>
      <c r="H455" s="69"/>
      <c r="I455" s="70"/>
      <c r="J455" s="70"/>
      <c r="K455" s="34" t="s">
        <v>65</v>
      </c>
      <c r="L455" s="77">
        <v>455</v>
      </c>
      <c r="M455" s="77"/>
      <c r="N455" s="72"/>
      <c r="O455" s="79" t="s">
        <v>600</v>
      </c>
      <c r="P455" s="81">
        <v>43503.454189814816</v>
      </c>
      <c r="Q455" s="79" t="s">
        <v>708</v>
      </c>
      <c r="R455" s="79"/>
      <c r="S455" s="79"/>
      <c r="T455" s="79"/>
      <c r="U455" s="79"/>
      <c r="V455" s="82" t="s">
        <v>1129</v>
      </c>
      <c r="W455" s="81">
        <v>43503.454189814816</v>
      </c>
      <c r="X455" s="82" t="s">
        <v>1501</v>
      </c>
      <c r="Y455" s="79"/>
      <c r="Z455" s="79"/>
      <c r="AA455" s="85" t="s">
        <v>1888</v>
      </c>
      <c r="AB455" s="79"/>
      <c r="AC455" s="79" t="b">
        <v>0</v>
      </c>
      <c r="AD455" s="79">
        <v>0</v>
      </c>
      <c r="AE455" s="85" t="s">
        <v>1953</v>
      </c>
      <c r="AF455" s="79" t="b">
        <v>0</v>
      </c>
      <c r="AG455" s="79" t="s">
        <v>1995</v>
      </c>
      <c r="AH455" s="79"/>
      <c r="AI455" s="85" t="s">
        <v>1953</v>
      </c>
      <c r="AJ455" s="79" t="b">
        <v>0</v>
      </c>
      <c r="AK455" s="79">
        <v>24</v>
      </c>
      <c r="AL455" s="85" t="s">
        <v>1921</v>
      </c>
      <c r="AM455" s="79" t="s">
        <v>2007</v>
      </c>
      <c r="AN455" s="79" t="b">
        <v>0</v>
      </c>
      <c r="AO455" s="85" t="s">
        <v>1921</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3</v>
      </c>
      <c r="BC455" s="78" t="str">
        <f>REPLACE(INDEX(GroupVertices[Group],MATCH(Edges[[#This Row],[Vertex 2]],GroupVertices[Vertex],0)),1,1,"")</f>
        <v>3</v>
      </c>
      <c r="BD455" s="48">
        <v>0</v>
      </c>
      <c r="BE455" s="49">
        <v>0</v>
      </c>
      <c r="BF455" s="48">
        <v>0</v>
      </c>
      <c r="BG455" s="49">
        <v>0</v>
      </c>
      <c r="BH455" s="48">
        <v>0</v>
      </c>
      <c r="BI455" s="49">
        <v>0</v>
      </c>
      <c r="BJ455" s="48">
        <v>21</v>
      </c>
      <c r="BK455" s="49">
        <v>100</v>
      </c>
      <c r="BL455" s="48">
        <v>21</v>
      </c>
    </row>
    <row r="456" spans="1:64" ht="15">
      <c r="A456" s="64" t="s">
        <v>523</v>
      </c>
      <c r="B456" s="64" t="s">
        <v>541</v>
      </c>
      <c r="C456" s="65" t="s">
        <v>5495</v>
      </c>
      <c r="D456" s="66">
        <v>3</v>
      </c>
      <c r="E456" s="67" t="s">
        <v>132</v>
      </c>
      <c r="F456" s="68">
        <v>35</v>
      </c>
      <c r="G456" s="65"/>
      <c r="H456" s="69"/>
      <c r="I456" s="70"/>
      <c r="J456" s="70"/>
      <c r="K456" s="34" t="s">
        <v>65</v>
      </c>
      <c r="L456" s="77">
        <v>456</v>
      </c>
      <c r="M456" s="77"/>
      <c r="N456" s="72"/>
      <c r="O456" s="79" t="s">
        <v>600</v>
      </c>
      <c r="P456" s="81">
        <v>43503.5637037037</v>
      </c>
      <c r="Q456" s="79" t="s">
        <v>708</v>
      </c>
      <c r="R456" s="79"/>
      <c r="S456" s="79"/>
      <c r="T456" s="79"/>
      <c r="U456" s="79"/>
      <c r="V456" s="82" t="s">
        <v>1130</v>
      </c>
      <c r="W456" s="81">
        <v>43503.5637037037</v>
      </c>
      <c r="X456" s="82" t="s">
        <v>1502</v>
      </c>
      <c r="Y456" s="79"/>
      <c r="Z456" s="79"/>
      <c r="AA456" s="85" t="s">
        <v>1889</v>
      </c>
      <c r="AB456" s="79"/>
      <c r="AC456" s="79" t="b">
        <v>0</v>
      </c>
      <c r="AD456" s="79">
        <v>0</v>
      </c>
      <c r="AE456" s="85" t="s">
        <v>1953</v>
      </c>
      <c r="AF456" s="79" t="b">
        <v>0</v>
      </c>
      <c r="AG456" s="79" t="s">
        <v>1995</v>
      </c>
      <c r="AH456" s="79"/>
      <c r="AI456" s="85" t="s">
        <v>1953</v>
      </c>
      <c r="AJ456" s="79" t="b">
        <v>0</v>
      </c>
      <c r="AK456" s="79">
        <v>24</v>
      </c>
      <c r="AL456" s="85" t="s">
        <v>1921</v>
      </c>
      <c r="AM456" s="79" t="s">
        <v>2010</v>
      </c>
      <c r="AN456" s="79" t="b">
        <v>0</v>
      </c>
      <c r="AO456" s="85" t="s">
        <v>1921</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3</v>
      </c>
      <c r="BC456" s="78" t="str">
        <f>REPLACE(INDEX(GroupVertices[Group],MATCH(Edges[[#This Row],[Vertex 2]],GroupVertices[Vertex],0)),1,1,"")</f>
        <v>3</v>
      </c>
      <c r="BD456" s="48">
        <v>0</v>
      </c>
      <c r="BE456" s="49">
        <v>0</v>
      </c>
      <c r="BF456" s="48">
        <v>0</v>
      </c>
      <c r="BG456" s="49">
        <v>0</v>
      </c>
      <c r="BH456" s="48">
        <v>0</v>
      </c>
      <c r="BI456" s="49">
        <v>0</v>
      </c>
      <c r="BJ456" s="48">
        <v>21</v>
      </c>
      <c r="BK456" s="49">
        <v>100</v>
      </c>
      <c r="BL456" s="48">
        <v>21</v>
      </c>
    </row>
    <row r="457" spans="1:64" ht="15">
      <c r="A457" s="64" t="s">
        <v>524</v>
      </c>
      <c r="B457" s="64" t="s">
        <v>541</v>
      </c>
      <c r="C457" s="65" t="s">
        <v>5495</v>
      </c>
      <c r="D457" s="66">
        <v>3</v>
      </c>
      <c r="E457" s="67" t="s">
        <v>132</v>
      </c>
      <c r="F457" s="68">
        <v>35</v>
      </c>
      <c r="G457" s="65"/>
      <c r="H457" s="69"/>
      <c r="I457" s="70"/>
      <c r="J457" s="70"/>
      <c r="K457" s="34" t="s">
        <v>65</v>
      </c>
      <c r="L457" s="77">
        <v>457</v>
      </c>
      <c r="M457" s="77"/>
      <c r="N457" s="72"/>
      <c r="O457" s="79" t="s">
        <v>600</v>
      </c>
      <c r="P457" s="81">
        <v>43503.587326388886</v>
      </c>
      <c r="Q457" s="79" t="s">
        <v>709</v>
      </c>
      <c r="R457" s="79"/>
      <c r="S457" s="79"/>
      <c r="T457" s="79"/>
      <c r="U457" s="79"/>
      <c r="V457" s="82" t="s">
        <v>1131</v>
      </c>
      <c r="W457" s="81">
        <v>43503.587326388886</v>
      </c>
      <c r="X457" s="82" t="s">
        <v>1503</v>
      </c>
      <c r="Y457" s="79"/>
      <c r="Z457" s="79"/>
      <c r="AA457" s="85" t="s">
        <v>1890</v>
      </c>
      <c r="AB457" s="79"/>
      <c r="AC457" s="79" t="b">
        <v>0</v>
      </c>
      <c r="AD457" s="79">
        <v>0</v>
      </c>
      <c r="AE457" s="85" t="s">
        <v>1953</v>
      </c>
      <c r="AF457" s="79" t="b">
        <v>0</v>
      </c>
      <c r="AG457" s="79" t="s">
        <v>1995</v>
      </c>
      <c r="AH457" s="79"/>
      <c r="AI457" s="85" t="s">
        <v>1953</v>
      </c>
      <c r="AJ457" s="79" t="b">
        <v>0</v>
      </c>
      <c r="AK457" s="79">
        <v>8</v>
      </c>
      <c r="AL457" s="85" t="s">
        <v>1918</v>
      </c>
      <c r="AM457" s="79" t="s">
        <v>2007</v>
      </c>
      <c r="AN457" s="79" t="b">
        <v>0</v>
      </c>
      <c r="AO457" s="85" t="s">
        <v>1918</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3</v>
      </c>
      <c r="BC457" s="78" t="str">
        <f>REPLACE(INDEX(GroupVertices[Group],MATCH(Edges[[#This Row],[Vertex 2]],GroupVertices[Vertex],0)),1,1,"")</f>
        <v>3</v>
      </c>
      <c r="BD457" s="48"/>
      <c r="BE457" s="49"/>
      <c r="BF457" s="48"/>
      <c r="BG457" s="49"/>
      <c r="BH457" s="48"/>
      <c r="BI457" s="49"/>
      <c r="BJ457" s="48"/>
      <c r="BK457" s="49"/>
      <c r="BL457" s="48"/>
    </row>
    <row r="458" spans="1:64" ht="15">
      <c r="A458" s="64" t="s">
        <v>524</v>
      </c>
      <c r="B458" s="64" t="s">
        <v>540</v>
      </c>
      <c r="C458" s="65" t="s">
        <v>5495</v>
      </c>
      <c r="D458" s="66">
        <v>3</v>
      </c>
      <c r="E458" s="67" t="s">
        <v>132</v>
      </c>
      <c r="F458" s="68">
        <v>35</v>
      </c>
      <c r="G458" s="65"/>
      <c r="H458" s="69"/>
      <c r="I458" s="70"/>
      <c r="J458" s="70"/>
      <c r="K458" s="34" t="s">
        <v>65</v>
      </c>
      <c r="L458" s="77">
        <v>458</v>
      </c>
      <c r="M458" s="77"/>
      <c r="N458" s="72"/>
      <c r="O458" s="79" t="s">
        <v>600</v>
      </c>
      <c r="P458" s="81">
        <v>43503.587326388886</v>
      </c>
      <c r="Q458" s="79" t="s">
        <v>709</v>
      </c>
      <c r="R458" s="79"/>
      <c r="S458" s="79"/>
      <c r="T458" s="79"/>
      <c r="U458" s="79"/>
      <c r="V458" s="82" t="s">
        <v>1131</v>
      </c>
      <c r="W458" s="81">
        <v>43503.587326388886</v>
      </c>
      <c r="X458" s="82" t="s">
        <v>1503</v>
      </c>
      <c r="Y458" s="79"/>
      <c r="Z458" s="79"/>
      <c r="AA458" s="85" t="s">
        <v>1890</v>
      </c>
      <c r="AB458" s="79"/>
      <c r="AC458" s="79" t="b">
        <v>0</v>
      </c>
      <c r="AD458" s="79">
        <v>0</v>
      </c>
      <c r="AE458" s="85" t="s">
        <v>1953</v>
      </c>
      <c r="AF458" s="79" t="b">
        <v>0</v>
      </c>
      <c r="AG458" s="79" t="s">
        <v>1995</v>
      </c>
      <c r="AH458" s="79"/>
      <c r="AI458" s="85" t="s">
        <v>1953</v>
      </c>
      <c r="AJ458" s="79" t="b">
        <v>0</v>
      </c>
      <c r="AK458" s="79">
        <v>8</v>
      </c>
      <c r="AL458" s="85" t="s">
        <v>1918</v>
      </c>
      <c r="AM458" s="79" t="s">
        <v>2007</v>
      </c>
      <c r="AN458" s="79" t="b">
        <v>0</v>
      </c>
      <c r="AO458" s="85" t="s">
        <v>1918</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3</v>
      </c>
      <c r="BC458" s="78" t="str">
        <f>REPLACE(INDEX(GroupVertices[Group],MATCH(Edges[[#This Row],[Vertex 2]],GroupVertices[Vertex],0)),1,1,"")</f>
        <v>3</v>
      </c>
      <c r="BD458" s="48">
        <v>0</v>
      </c>
      <c r="BE458" s="49">
        <v>0</v>
      </c>
      <c r="BF458" s="48">
        <v>0</v>
      </c>
      <c r="BG458" s="49">
        <v>0</v>
      </c>
      <c r="BH458" s="48">
        <v>0</v>
      </c>
      <c r="BI458" s="49">
        <v>0</v>
      </c>
      <c r="BJ458" s="48">
        <v>21</v>
      </c>
      <c r="BK458" s="49">
        <v>100</v>
      </c>
      <c r="BL458" s="48">
        <v>21</v>
      </c>
    </row>
    <row r="459" spans="1:64" ht="15">
      <c r="A459" s="64" t="s">
        <v>525</v>
      </c>
      <c r="B459" s="64" t="s">
        <v>541</v>
      </c>
      <c r="C459" s="65" t="s">
        <v>5496</v>
      </c>
      <c r="D459" s="66">
        <v>3</v>
      </c>
      <c r="E459" s="67" t="s">
        <v>136</v>
      </c>
      <c r="F459" s="68">
        <v>35</v>
      </c>
      <c r="G459" s="65"/>
      <c r="H459" s="69"/>
      <c r="I459" s="70"/>
      <c r="J459" s="70"/>
      <c r="K459" s="34" t="s">
        <v>65</v>
      </c>
      <c r="L459" s="77">
        <v>459</v>
      </c>
      <c r="M459" s="77"/>
      <c r="N459" s="72"/>
      <c r="O459" s="79" t="s">
        <v>600</v>
      </c>
      <c r="P459" s="81">
        <v>43501.26980324074</v>
      </c>
      <c r="Q459" s="79" t="s">
        <v>696</v>
      </c>
      <c r="R459" s="79"/>
      <c r="S459" s="79"/>
      <c r="T459" s="79"/>
      <c r="U459" s="79"/>
      <c r="V459" s="82" t="s">
        <v>1132</v>
      </c>
      <c r="W459" s="81">
        <v>43501.26980324074</v>
      </c>
      <c r="X459" s="82" t="s">
        <v>1504</v>
      </c>
      <c r="Y459" s="79"/>
      <c r="Z459" s="79"/>
      <c r="AA459" s="85" t="s">
        <v>1891</v>
      </c>
      <c r="AB459" s="79"/>
      <c r="AC459" s="79" t="b">
        <v>0</v>
      </c>
      <c r="AD459" s="79">
        <v>0</v>
      </c>
      <c r="AE459" s="85" t="s">
        <v>1953</v>
      </c>
      <c r="AF459" s="79" t="b">
        <v>0</v>
      </c>
      <c r="AG459" s="79" t="s">
        <v>1995</v>
      </c>
      <c r="AH459" s="79"/>
      <c r="AI459" s="85" t="s">
        <v>1953</v>
      </c>
      <c r="AJ459" s="79" t="b">
        <v>0</v>
      </c>
      <c r="AK459" s="79">
        <v>20</v>
      </c>
      <c r="AL459" s="85" t="s">
        <v>1921</v>
      </c>
      <c r="AM459" s="79" t="s">
        <v>2008</v>
      </c>
      <c r="AN459" s="79" t="b">
        <v>0</v>
      </c>
      <c r="AO459" s="85" t="s">
        <v>1921</v>
      </c>
      <c r="AP459" s="79" t="s">
        <v>176</v>
      </c>
      <c r="AQ459" s="79">
        <v>0</v>
      </c>
      <c r="AR459" s="79">
        <v>0</v>
      </c>
      <c r="AS459" s="79"/>
      <c r="AT459" s="79"/>
      <c r="AU459" s="79"/>
      <c r="AV459" s="79"/>
      <c r="AW459" s="79"/>
      <c r="AX459" s="79"/>
      <c r="AY459" s="79"/>
      <c r="AZ459" s="79"/>
      <c r="BA459">
        <v>2</v>
      </c>
      <c r="BB459" s="78" t="str">
        <f>REPLACE(INDEX(GroupVertices[Group],MATCH(Edges[[#This Row],[Vertex 1]],GroupVertices[Vertex],0)),1,1,"")</f>
        <v>3</v>
      </c>
      <c r="BC459" s="78" t="str">
        <f>REPLACE(INDEX(GroupVertices[Group],MATCH(Edges[[#This Row],[Vertex 2]],GroupVertices[Vertex],0)),1,1,"")</f>
        <v>3</v>
      </c>
      <c r="BD459" s="48">
        <v>0</v>
      </c>
      <c r="BE459" s="49">
        <v>0</v>
      </c>
      <c r="BF459" s="48">
        <v>0</v>
      </c>
      <c r="BG459" s="49">
        <v>0</v>
      </c>
      <c r="BH459" s="48">
        <v>0</v>
      </c>
      <c r="BI459" s="49">
        <v>0</v>
      </c>
      <c r="BJ459" s="48">
        <v>21</v>
      </c>
      <c r="BK459" s="49">
        <v>100</v>
      </c>
      <c r="BL459" s="48">
        <v>21</v>
      </c>
    </row>
    <row r="460" spans="1:64" ht="15">
      <c r="A460" s="64" t="s">
        <v>525</v>
      </c>
      <c r="B460" s="64" t="s">
        <v>541</v>
      </c>
      <c r="C460" s="65" t="s">
        <v>5496</v>
      </c>
      <c r="D460" s="66">
        <v>3</v>
      </c>
      <c r="E460" s="67" t="s">
        <v>136</v>
      </c>
      <c r="F460" s="68">
        <v>35</v>
      </c>
      <c r="G460" s="65"/>
      <c r="H460" s="69"/>
      <c r="I460" s="70"/>
      <c r="J460" s="70"/>
      <c r="K460" s="34" t="s">
        <v>65</v>
      </c>
      <c r="L460" s="77">
        <v>460</v>
      </c>
      <c r="M460" s="77"/>
      <c r="N460" s="72"/>
      <c r="O460" s="79" t="s">
        <v>600</v>
      </c>
      <c r="P460" s="81">
        <v>43503.59324074074</v>
      </c>
      <c r="Q460" s="79" t="s">
        <v>709</v>
      </c>
      <c r="R460" s="79"/>
      <c r="S460" s="79"/>
      <c r="T460" s="79"/>
      <c r="U460" s="79"/>
      <c r="V460" s="82" t="s">
        <v>1132</v>
      </c>
      <c r="W460" s="81">
        <v>43503.59324074074</v>
      </c>
      <c r="X460" s="82" t="s">
        <v>1505</v>
      </c>
      <c r="Y460" s="79"/>
      <c r="Z460" s="79"/>
      <c r="AA460" s="85" t="s">
        <v>1892</v>
      </c>
      <c r="AB460" s="79"/>
      <c r="AC460" s="79" t="b">
        <v>0</v>
      </c>
      <c r="AD460" s="79">
        <v>0</v>
      </c>
      <c r="AE460" s="85" t="s">
        <v>1953</v>
      </c>
      <c r="AF460" s="79" t="b">
        <v>0</v>
      </c>
      <c r="AG460" s="79" t="s">
        <v>1995</v>
      </c>
      <c r="AH460" s="79"/>
      <c r="AI460" s="85" t="s">
        <v>1953</v>
      </c>
      <c r="AJ460" s="79" t="b">
        <v>0</v>
      </c>
      <c r="AK460" s="79">
        <v>8</v>
      </c>
      <c r="AL460" s="85" t="s">
        <v>1918</v>
      </c>
      <c r="AM460" s="79" t="s">
        <v>2007</v>
      </c>
      <c r="AN460" s="79" t="b">
        <v>0</v>
      </c>
      <c r="AO460" s="85" t="s">
        <v>1918</v>
      </c>
      <c r="AP460" s="79" t="s">
        <v>176</v>
      </c>
      <c r="AQ460" s="79">
        <v>0</v>
      </c>
      <c r="AR460" s="79">
        <v>0</v>
      </c>
      <c r="AS460" s="79"/>
      <c r="AT460" s="79"/>
      <c r="AU460" s="79"/>
      <c r="AV460" s="79"/>
      <c r="AW460" s="79"/>
      <c r="AX460" s="79"/>
      <c r="AY460" s="79"/>
      <c r="AZ460" s="79"/>
      <c r="BA460">
        <v>2</v>
      </c>
      <c r="BB460" s="78" t="str">
        <f>REPLACE(INDEX(GroupVertices[Group],MATCH(Edges[[#This Row],[Vertex 1]],GroupVertices[Vertex],0)),1,1,"")</f>
        <v>3</v>
      </c>
      <c r="BC460" s="78" t="str">
        <f>REPLACE(INDEX(GroupVertices[Group],MATCH(Edges[[#This Row],[Vertex 2]],GroupVertices[Vertex],0)),1,1,"")</f>
        <v>3</v>
      </c>
      <c r="BD460" s="48"/>
      <c r="BE460" s="49"/>
      <c r="BF460" s="48"/>
      <c r="BG460" s="49"/>
      <c r="BH460" s="48"/>
      <c r="BI460" s="49"/>
      <c r="BJ460" s="48"/>
      <c r="BK460" s="49"/>
      <c r="BL460" s="48"/>
    </row>
    <row r="461" spans="1:64" ht="15">
      <c r="A461" s="64" t="s">
        <v>525</v>
      </c>
      <c r="B461" s="64" t="s">
        <v>540</v>
      </c>
      <c r="C461" s="65" t="s">
        <v>5495</v>
      </c>
      <c r="D461" s="66">
        <v>3</v>
      </c>
      <c r="E461" s="67" t="s">
        <v>132</v>
      </c>
      <c r="F461" s="68">
        <v>35</v>
      </c>
      <c r="G461" s="65"/>
      <c r="H461" s="69"/>
      <c r="I461" s="70"/>
      <c r="J461" s="70"/>
      <c r="K461" s="34" t="s">
        <v>65</v>
      </c>
      <c r="L461" s="77">
        <v>461</v>
      </c>
      <c r="M461" s="77"/>
      <c r="N461" s="72"/>
      <c r="O461" s="79" t="s">
        <v>600</v>
      </c>
      <c r="P461" s="81">
        <v>43503.59324074074</v>
      </c>
      <c r="Q461" s="79" t="s">
        <v>709</v>
      </c>
      <c r="R461" s="79"/>
      <c r="S461" s="79"/>
      <c r="T461" s="79"/>
      <c r="U461" s="79"/>
      <c r="V461" s="82" t="s">
        <v>1132</v>
      </c>
      <c r="W461" s="81">
        <v>43503.59324074074</v>
      </c>
      <c r="X461" s="82" t="s">
        <v>1505</v>
      </c>
      <c r="Y461" s="79"/>
      <c r="Z461" s="79"/>
      <c r="AA461" s="85" t="s">
        <v>1892</v>
      </c>
      <c r="AB461" s="79"/>
      <c r="AC461" s="79" t="b">
        <v>0</v>
      </c>
      <c r="AD461" s="79">
        <v>0</v>
      </c>
      <c r="AE461" s="85" t="s">
        <v>1953</v>
      </c>
      <c r="AF461" s="79" t="b">
        <v>0</v>
      </c>
      <c r="AG461" s="79" t="s">
        <v>1995</v>
      </c>
      <c r="AH461" s="79"/>
      <c r="AI461" s="85" t="s">
        <v>1953</v>
      </c>
      <c r="AJ461" s="79" t="b">
        <v>0</v>
      </c>
      <c r="AK461" s="79">
        <v>8</v>
      </c>
      <c r="AL461" s="85" t="s">
        <v>1918</v>
      </c>
      <c r="AM461" s="79" t="s">
        <v>2007</v>
      </c>
      <c r="AN461" s="79" t="b">
        <v>0</v>
      </c>
      <c r="AO461" s="85" t="s">
        <v>1918</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3</v>
      </c>
      <c r="BC461" s="78" t="str">
        <f>REPLACE(INDEX(GroupVertices[Group],MATCH(Edges[[#This Row],[Vertex 2]],GroupVertices[Vertex],0)),1,1,"")</f>
        <v>3</v>
      </c>
      <c r="BD461" s="48">
        <v>0</v>
      </c>
      <c r="BE461" s="49">
        <v>0</v>
      </c>
      <c r="BF461" s="48">
        <v>0</v>
      </c>
      <c r="BG461" s="49">
        <v>0</v>
      </c>
      <c r="BH461" s="48">
        <v>0</v>
      </c>
      <c r="BI461" s="49">
        <v>0</v>
      </c>
      <c r="BJ461" s="48">
        <v>21</v>
      </c>
      <c r="BK461" s="49">
        <v>100</v>
      </c>
      <c r="BL461" s="48">
        <v>21</v>
      </c>
    </row>
    <row r="462" spans="1:64" ht="15">
      <c r="A462" s="64" t="s">
        <v>526</v>
      </c>
      <c r="B462" s="64" t="s">
        <v>541</v>
      </c>
      <c r="C462" s="65" t="s">
        <v>5496</v>
      </c>
      <c r="D462" s="66">
        <v>3</v>
      </c>
      <c r="E462" s="67" t="s">
        <v>136</v>
      </c>
      <c r="F462" s="68">
        <v>35</v>
      </c>
      <c r="G462" s="65"/>
      <c r="H462" s="69"/>
      <c r="I462" s="70"/>
      <c r="J462" s="70"/>
      <c r="K462" s="34" t="s">
        <v>65</v>
      </c>
      <c r="L462" s="77">
        <v>462</v>
      </c>
      <c r="M462" s="77"/>
      <c r="N462" s="72"/>
      <c r="O462" s="79" t="s">
        <v>600</v>
      </c>
      <c r="P462" s="81">
        <v>43500.79282407407</v>
      </c>
      <c r="Q462" s="79" t="s">
        <v>696</v>
      </c>
      <c r="R462" s="79"/>
      <c r="S462" s="79"/>
      <c r="T462" s="79"/>
      <c r="U462" s="79"/>
      <c r="V462" s="82" t="s">
        <v>1133</v>
      </c>
      <c r="W462" s="81">
        <v>43500.79282407407</v>
      </c>
      <c r="X462" s="82" t="s">
        <v>1506</v>
      </c>
      <c r="Y462" s="79"/>
      <c r="Z462" s="79"/>
      <c r="AA462" s="85" t="s">
        <v>1893</v>
      </c>
      <c r="AB462" s="79"/>
      <c r="AC462" s="79" t="b">
        <v>0</v>
      </c>
      <c r="AD462" s="79">
        <v>0</v>
      </c>
      <c r="AE462" s="85" t="s">
        <v>1953</v>
      </c>
      <c r="AF462" s="79" t="b">
        <v>0</v>
      </c>
      <c r="AG462" s="79" t="s">
        <v>1995</v>
      </c>
      <c r="AH462" s="79"/>
      <c r="AI462" s="85" t="s">
        <v>1953</v>
      </c>
      <c r="AJ462" s="79" t="b">
        <v>0</v>
      </c>
      <c r="AK462" s="79">
        <v>7</v>
      </c>
      <c r="AL462" s="85" t="s">
        <v>1921</v>
      </c>
      <c r="AM462" s="79" t="s">
        <v>2010</v>
      </c>
      <c r="AN462" s="79" t="b">
        <v>0</v>
      </c>
      <c r="AO462" s="85" t="s">
        <v>1921</v>
      </c>
      <c r="AP462" s="79" t="s">
        <v>176</v>
      </c>
      <c r="AQ462" s="79">
        <v>0</v>
      </c>
      <c r="AR462" s="79">
        <v>0</v>
      </c>
      <c r="AS462" s="79"/>
      <c r="AT462" s="79"/>
      <c r="AU462" s="79"/>
      <c r="AV462" s="79"/>
      <c r="AW462" s="79"/>
      <c r="AX462" s="79"/>
      <c r="AY462" s="79"/>
      <c r="AZ462" s="79"/>
      <c r="BA462">
        <v>2</v>
      </c>
      <c r="BB462" s="78" t="str">
        <f>REPLACE(INDEX(GroupVertices[Group],MATCH(Edges[[#This Row],[Vertex 1]],GroupVertices[Vertex],0)),1,1,"")</f>
        <v>3</v>
      </c>
      <c r="BC462" s="78" t="str">
        <f>REPLACE(INDEX(GroupVertices[Group],MATCH(Edges[[#This Row],[Vertex 2]],GroupVertices[Vertex],0)),1,1,"")</f>
        <v>3</v>
      </c>
      <c r="BD462" s="48">
        <v>0</v>
      </c>
      <c r="BE462" s="49">
        <v>0</v>
      </c>
      <c r="BF462" s="48">
        <v>0</v>
      </c>
      <c r="BG462" s="49">
        <v>0</v>
      </c>
      <c r="BH462" s="48">
        <v>0</v>
      </c>
      <c r="BI462" s="49">
        <v>0</v>
      </c>
      <c r="BJ462" s="48">
        <v>21</v>
      </c>
      <c r="BK462" s="49">
        <v>100</v>
      </c>
      <c r="BL462" s="48">
        <v>21</v>
      </c>
    </row>
    <row r="463" spans="1:64" ht="15">
      <c r="A463" s="64" t="s">
        <v>526</v>
      </c>
      <c r="B463" s="64" t="s">
        <v>541</v>
      </c>
      <c r="C463" s="65" t="s">
        <v>5496</v>
      </c>
      <c r="D463" s="66">
        <v>3</v>
      </c>
      <c r="E463" s="67" t="s">
        <v>136</v>
      </c>
      <c r="F463" s="68">
        <v>35</v>
      </c>
      <c r="G463" s="65"/>
      <c r="H463" s="69"/>
      <c r="I463" s="70"/>
      <c r="J463" s="70"/>
      <c r="K463" s="34" t="s">
        <v>65</v>
      </c>
      <c r="L463" s="77">
        <v>463</v>
      </c>
      <c r="M463" s="77"/>
      <c r="N463" s="72"/>
      <c r="O463" s="79" t="s">
        <v>600</v>
      </c>
      <c r="P463" s="81">
        <v>43503.606099537035</v>
      </c>
      <c r="Q463" s="79" t="s">
        <v>709</v>
      </c>
      <c r="R463" s="79"/>
      <c r="S463" s="79"/>
      <c r="T463" s="79"/>
      <c r="U463" s="79"/>
      <c r="V463" s="82" t="s">
        <v>1133</v>
      </c>
      <c r="W463" s="81">
        <v>43503.606099537035</v>
      </c>
      <c r="X463" s="82" t="s">
        <v>1507</v>
      </c>
      <c r="Y463" s="79"/>
      <c r="Z463" s="79"/>
      <c r="AA463" s="85" t="s">
        <v>1894</v>
      </c>
      <c r="AB463" s="79"/>
      <c r="AC463" s="79" t="b">
        <v>0</v>
      </c>
      <c r="AD463" s="79">
        <v>0</v>
      </c>
      <c r="AE463" s="85" t="s">
        <v>1953</v>
      </c>
      <c r="AF463" s="79" t="b">
        <v>0</v>
      </c>
      <c r="AG463" s="79" t="s">
        <v>1995</v>
      </c>
      <c r="AH463" s="79"/>
      <c r="AI463" s="85" t="s">
        <v>1953</v>
      </c>
      <c r="AJ463" s="79" t="b">
        <v>0</v>
      </c>
      <c r="AK463" s="79">
        <v>8</v>
      </c>
      <c r="AL463" s="85" t="s">
        <v>1918</v>
      </c>
      <c r="AM463" s="79" t="s">
        <v>2007</v>
      </c>
      <c r="AN463" s="79" t="b">
        <v>0</v>
      </c>
      <c r="AO463" s="85" t="s">
        <v>1918</v>
      </c>
      <c r="AP463" s="79" t="s">
        <v>176</v>
      </c>
      <c r="AQ463" s="79">
        <v>0</v>
      </c>
      <c r="AR463" s="79">
        <v>0</v>
      </c>
      <c r="AS463" s="79"/>
      <c r="AT463" s="79"/>
      <c r="AU463" s="79"/>
      <c r="AV463" s="79"/>
      <c r="AW463" s="79"/>
      <c r="AX463" s="79"/>
      <c r="AY463" s="79"/>
      <c r="AZ463" s="79"/>
      <c r="BA463">
        <v>2</v>
      </c>
      <c r="BB463" s="78" t="str">
        <f>REPLACE(INDEX(GroupVertices[Group],MATCH(Edges[[#This Row],[Vertex 1]],GroupVertices[Vertex],0)),1,1,"")</f>
        <v>3</v>
      </c>
      <c r="BC463" s="78" t="str">
        <f>REPLACE(INDEX(GroupVertices[Group],MATCH(Edges[[#This Row],[Vertex 2]],GroupVertices[Vertex],0)),1,1,"")</f>
        <v>3</v>
      </c>
      <c r="BD463" s="48"/>
      <c r="BE463" s="49"/>
      <c r="BF463" s="48"/>
      <c r="BG463" s="49"/>
      <c r="BH463" s="48"/>
      <c r="BI463" s="49"/>
      <c r="BJ463" s="48"/>
      <c r="BK463" s="49"/>
      <c r="BL463" s="48"/>
    </row>
    <row r="464" spans="1:64" ht="15">
      <c r="A464" s="64" t="s">
        <v>526</v>
      </c>
      <c r="B464" s="64" t="s">
        <v>540</v>
      </c>
      <c r="C464" s="65" t="s">
        <v>5495</v>
      </c>
      <c r="D464" s="66">
        <v>3</v>
      </c>
      <c r="E464" s="67" t="s">
        <v>132</v>
      </c>
      <c r="F464" s="68">
        <v>35</v>
      </c>
      <c r="G464" s="65"/>
      <c r="H464" s="69"/>
      <c r="I464" s="70"/>
      <c r="J464" s="70"/>
      <c r="K464" s="34" t="s">
        <v>65</v>
      </c>
      <c r="L464" s="77">
        <v>464</v>
      </c>
      <c r="M464" s="77"/>
      <c r="N464" s="72"/>
      <c r="O464" s="79" t="s">
        <v>600</v>
      </c>
      <c r="P464" s="81">
        <v>43503.606099537035</v>
      </c>
      <c r="Q464" s="79" t="s">
        <v>709</v>
      </c>
      <c r="R464" s="79"/>
      <c r="S464" s="79"/>
      <c r="T464" s="79"/>
      <c r="U464" s="79"/>
      <c r="V464" s="82" t="s">
        <v>1133</v>
      </c>
      <c r="W464" s="81">
        <v>43503.606099537035</v>
      </c>
      <c r="X464" s="82" t="s">
        <v>1507</v>
      </c>
      <c r="Y464" s="79"/>
      <c r="Z464" s="79"/>
      <c r="AA464" s="85" t="s">
        <v>1894</v>
      </c>
      <c r="AB464" s="79"/>
      <c r="AC464" s="79" t="b">
        <v>0</v>
      </c>
      <c r="AD464" s="79">
        <v>0</v>
      </c>
      <c r="AE464" s="85" t="s">
        <v>1953</v>
      </c>
      <c r="AF464" s="79" t="b">
        <v>0</v>
      </c>
      <c r="AG464" s="79" t="s">
        <v>1995</v>
      </c>
      <c r="AH464" s="79"/>
      <c r="AI464" s="85" t="s">
        <v>1953</v>
      </c>
      <c r="AJ464" s="79" t="b">
        <v>0</v>
      </c>
      <c r="AK464" s="79">
        <v>8</v>
      </c>
      <c r="AL464" s="85" t="s">
        <v>1918</v>
      </c>
      <c r="AM464" s="79" t="s">
        <v>2007</v>
      </c>
      <c r="AN464" s="79" t="b">
        <v>0</v>
      </c>
      <c r="AO464" s="85" t="s">
        <v>1918</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3</v>
      </c>
      <c r="BC464" s="78" t="str">
        <f>REPLACE(INDEX(GroupVertices[Group],MATCH(Edges[[#This Row],[Vertex 2]],GroupVertices[Vertex],0)),1,1,"")</f>
        <v>3</v>
      </c>
      <c r="BD464" s="48">
        <v>0</v>
      </c>
      <c r="BE464" s="49">
        <v>0</v>
      </c>
      <c r="BF464" s="48">
        <v>0</v>
      </c>
      <c r="BG464" s="49">
        <v>0</v>
      </c>
      <c r="BH464" s="48">
        <v>0</v>
      </c>
      <c r="BI464" s="49">
        <v>0</v>
      </c>
      <c r="BJ464" s="48">
        <v>21</v>
      </c>
      <c r="BK464" s="49">
        <v>100</v>
      </c>
      <c r="BL464" s="48">
        <v>21</v>
      </c>
    </row>
    <row r="465" spans="1:64" ht="15">
      <c r="A465" s="64" t="s">
        <v>527</v>
      </c>
      <c r="B465" s="64" t="s">
        <v>541</v>
      </c>
      <c r="C465" s="65" t="s">
        <v>5495</v>
      </c>
      <c r="D465" s="66">
        <v>3</v>
      </c>
      <c r="E465" s="67" t="s">
        <v>132</v>
      </c>
      <c r="F465" s="68">
        <v>35</v>
      </c>
      <c r="G465" s="65"/>
      <c r="H465" s="69"/>
      <c r="I465" s="70"/>
      <c r="J465" s="70"/>
      <c r="K465" s="34" t="s">
        <v>65</v>
      </c>
      <c r="L465" s="77">
        <v>465</v>
      </c>
      <c r="M465" s="77"/>
      <c r="N465" s="72"/>
      <c r="O465" s="79" t="s">
        <v>600</v>
      </c>
      <c r="P465" s="81">
        <v>43503.619618055556</v>
      </c>
      <c r="Q465" s="79" t="s">
        <v>709</v>
      </c>
      <c r="R465" s="79"/>
      <c r="S465" s="79"/>
      <c r="T465" s="79"/>
      <c r="U465" s="79"/>
      <c r="V465" s="82" t="s">
        <v>1134</v>
      </c>
      <c r="W465" s="81">
        <v>43503.619618055556</v>
      </c>
      <c r="X465" s="82" t="s">
        <v>1508</v>
      </c>
      <c r="Y465" s="79"/>
      <c r="Z465" s="79"/>
      <c r="AA465" s="85" t="s">
        <v>1895</v>
      </c>
      <c r="AB465" s="79"/>
      <c r="AC465" s="79" t="b">
        <v>0</v>
      </c>
      <c r="AD465" s="79">
        <v>0</v>
      </c>
      <c r="AE465" s="85" t="s">
        <v>1953</v>
      </c>
      <c r="AF465" s="79" t="b">
        <v>0</v>
      </c>
      <c r="AG465" s="79" t="s">
        <v>1995</v>
      </c>
      <c r="AH465" s="79"/>
      <c r="AI465" s="85" t="s">
        <v>1953</v>
      </c>
      <c r="AJ465" s="79" t="b">
        <v>0</v>
      </c>
      <c r="AK465" s="79">
        <v>8</v>
      </c>
      <c r="AL465" s="85" t="s">
        <v>1918</v>
      </c>
      <c r="AM465" s="79" t="s">
        <v>2007</v>
      </c>
      <c r="AN465" s="79" t="b">
        <v>0</v>
      </c>
      <c r="AO465" s="85" t="s">
        <v>1918</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3</v>
      </c>
      <c r="BC465" s="78" t="str">
        <f>REPLACE(INDEX(GroupVertices[Group],MATCH(Edges[[#This Row],[Vertex 2]],GroupVertices[Vertex],0)),1,1,"")</f>
        <v>3</v>
      </c>
      <c r="BD465" s="48"/>
      <c r="BE465" s="49"/>
      <c r="BF465" s="48"/>
      <c r="BG465" s="49"/>
      <c r="BH465" s="48"/>
      <c r="BI465" s="49"/>
      <c r="BJ465" s="48"/>
      <c r="BK465" s="49"/>
      <c r="BL465" s="48"/>
    </row>
    <row r="466" spans="1:64" ht="15">
      <c r="A466" s="64" t="s">
        <v>527</v>
      </c>
      <c r="B466" s="64" t="s">
        <v>540</v>
      </c>
      <c r="C466" s="65" t="s">
        <v>5495</v>
      </c>
      <c r="D466" s="66">
        <v>3</v>
      </c>
      <c r="E466" s="67" t="s">
        <v>132</v>
      </c>
      <c r="F466" s="68">
        <v>35</v>
      </c>
      <c r="G466" s="65"/>
      <c r="H466" s="69"/>
      <c r="I466" s="70"/>
      <c r="J466" s="70"/>
      <c r="K466" s="34" t="s">
        <v>65</v>
      </c>
      <c r="L466" s="77">
        <v>466</v>
      </c>
      <c r="M466" s="77"/>
      <c r="N466" s="72"/>
      <c r="O466" s="79" t="s">
        <v>600</v>
      </c>
      <c r="P466" s="81">
        <v>43503.619618055556</v>
      </c>
      <c r="Q466" s="79" t="s">
        <v>709</v>
      </c>
      <c r="R466" s="79"/>
      <c r="S466" s="79"/>
      <c r="T466" s="79"/>
      <c r="U466" s="79"/>
      <c r="V466" s="82" t="s">
        <v>1134</v>
      </c>
      <c r="W466" s="81">
        <v>43503.619618055556</v>
      </c>
      <c r="X466" s="82" t="s">
        <v>1508</v>
      </c>
      <c r="Y466" s="79"/>
      <c r="Z466" s="79"/>
      <c r="AA466" s="85" t="s">
        <v>1895</v>
      </c>
      <c r="AB466" s="79"/>
      <c r="AC466" s="79" t="b">
        <v>0</v>
      </c>
      <c r="AD466" s="79">
        <v>0</v>
      </c>
      <c r="AE466" s="85" t="s">
        <v>1953</v>
      </c>
      <c r="AF466" s="79" t="b">
        <v>0</v>
      </c>
      <c r="AG466" s="79" t="s">
        <v>1995</v>
      </c>
      <c r="AH466" s="79"/>
      <c r="AI466" s="85" t="s">
        <v>1953</v>
      </c>
      <c r="AJ466" s="79" t="b">
        <v>0</v>
      </c>
      <c r="AK466" s="79">
        <v>8</v>
      </c>
      <c r="AL466" s="85" t="s">
        <v>1918</v>
      </c>
      <c r="AM466" s="79" t="s">
        <v>2007</v>
      </c>
      <c r="AN466" s="79" t="b">
        <v>0</v>
      </c>
      <c r="AO466" s="85" t="s">
        <v>1918</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3</v>
      </c>
      <c r="BC466" s="78" t="str">
        <f>REPLACE(INDEX(GroupVertices[Group],MATCH(Edges[[#This Row],[Vertex 2]],GroupVertices[Vertex],0)),1,1,"")</f>
        <v>3</v>
      </c>
      <c r="BD466" s="48">
        <v>0</v>
      </c>
      <c r="BE466" s="49">
        <v>0</v>
      </c>
      <c r="BF466" s="48">
        <v>0</v>
      </c>
      <c r="BG466" s="49">
        <v>0</v>
      </c>
      <c r="BH466" s="48">
        <v>0</v>
      </c>
      <c r="BI466" s="49">
        <v>0</v>
      </c>
      <c r="BJ466" s="48">
        <v>21</v>
      </c>
      <c r="BK466" s="49">
        <v>100</v>
      </c>
      <c r="BL466" s="48">
        <v>21</v>
      </c>
    </row>
    <row r="467" spans="1:64" ht="15">
      <c r="A467" s="64" t="s">
        <v>528</v>
      </c>
      <c r="B467" s="64" t="s">
        <v>541</v>
      </c>
      <c r="C467" s="65" t="s">
        <v>5496</v>
      </c>
      <c r="D467" s="66">
        <v>3</v>
      </c>
      <c r="E467" s="67" t="s">
        <v>136</v>
      </c>
      <c r="F467" s="68">
        <v>35</v>
      </c>
      <c r="G467" s="65"/>
      <c r="H467" s="69"/>
      <c r="I467" s="70"/>
      <c r="J467" s="70"/>
      <c r="K467" s="34" t="s">
        <v>65</v>
      </c>
      <c r="L467" s="77">
        <v>467</v>
      </c>
      <c r="M467" s="77"/>
      <c r="N467" s="72"/>
      <c r="O467" s="79" t="s">
        <v>600</v>
      </c>
      <c r="P467" s="81">
        <v>43500.93099537037</v>
      </c>
      <c r="Q467" s="79" t="s">
        <v>696</v>
      </c>
      <c r="R467" s="79"/>
      <c r="S467" s="79"/>
      <c r="T467" s="79"/>
      <c r="U467" s="79"/>
      <c r="V467" s="82" t="s">
        <v>1135</v>
      </c>
      <c r="W467" s="81">
        <v>43500.93099537037</v>
      </c>
      <c r="X467" s="82" t="s">
        <v>1509</v>
      </c>
      <c r="Y467" s="79"/>
      <c r="Z467" s="79"/>
      <c r="AA467" s="85" t="s">
        <v>1896</v>
      </c>
      <c r="AB467" s="79"/>
      <c r="AC467" s="79" t="b">
        <v>0</v>
      </c>
      <c r="AD467" s="79">
        <v>0</v>
      </c>
      <c r="AE467" s="85" t="s">
        <v>1953</v>
      </c>
      <c r="AF467" s="79" t="b">
        <v>0</v>
      </c>
      <c r="AG467" s="79" t="s">
        <v>1995</v>
      </c>
      <c r="AH467" s="79"/>
      <c r="AI467" s="85" t="s">
        <v>1953</v>
      </c>
      <c r="AJ467" s="79" t="b">
        <v>0</v>
      </c>
      <c r="AK467" s="79">
        <v>20</v>
      </c>
      <c r="AL467" s="85" t="s">
        <v>1921</v>
      </c>
      <c r="AM467" s="79" t="s">
        <v>2007</v>
      </c>
      <c r="AN467" s="79" t="b">
        <v>0</v>
      </c>
      <c r="AO467" s="85" t="s">
        <v>1921</v>
      </c>
      <c r="AP467" s="79" t="s">
        <v>176</v>
      </c>
      <c r="AQ467" s="79">
        <v>0</v>
      </c>
      <c r="AR467" s="79">
        <v>0</v>
      </c>
      <c r="AS467" s="79"/>
      <c r="AT467" s="79"/>
      <c r="AU467" s="79"/>
      <c r="AV467" s="79"/>
      <c r="AW467" s="79"/>
      <c r="AX467" s="79"/>
      <c r="AY467" s="79"/>
      <c r="AZ467" s="79"/>
      <c r="BA467">
        <v>2</v>
      </c>
      <c r="BB467" s="78" t="str">
        <f>REPLACE(INDEX(GroupVertices[Group],MATCH(Edges[[#This Row],[Vertex 1]],GroupVertices[Vertex],0)),1,1,"")</f>
        <v>3</v>
      </c>
      <c r="BC467" s="78" t="str">
        <f>REPLACE(INDEX(GroupVertices[Group],MATCH(Edges[[#This Row],[Vertex 2]],GroupVertices[Vertex],0)),1,1,"")</f>
        <v>3</v>
      </c>
      <c r="BD467" s="48">
        <v>0</v>
      </c>
      <c r="BE467" s="49">
        <v>0</v>
      </c>
      <c r="BF467" s="48">
        <v>0</v>
      </c>
      <c r="BG467" s="49">
        <v>0</v>
      </c>
      <c r="BH467" s="48">
        <v>0</v>
      </c>
      <c r="BI467" s="49">
        <v>0</v>
      </c>
      <c r="BJ467" s="48">
        <v>21</v>
      </c>
      <c r="BK467" s="49">
        <v>100</v>
      </c>
      <c r="BL467" s="48">
        <v>21</v>
      </c>
    </row>
    <row r="468" spans="1:64" ht="15">
      <c r="A468" s="64" t="s">
        <v>528</v>
      </c>
      <c r="B468" s="64" t="s">
        <v>541</v>
      </c>
      <c r="C468" s="65" t="s">
        <v>5496</v>
      </c>
      <c r="D468" s="66">
        <v>3</v>
      </c>
      <c r="E468" s="67" t="s">
        <v>136</v>
      </c>
      <c r="F468" s="68">
        <v>35</v>
      </c>
      <c r="G468" s="65"/>
      <c r="H468" s="69"/>
      <c r="I468" s="70"/>
      <c r="J468" s="70"/>
      <c r="K468" s="34" t="s">
        <v>65</v>
      </c>
      <c r="L468" s="77">
        <v>468</v>
      </c>
      <c r="M468" s="77"/>
      <c r="N468" s="72"/>
      <c r="O468" s="79" t="s">
        <v>600</v>
      </c>
      <c r="P468" s="81">
        <v>43503.634571759256</v>
      </c>
      <c r="Q468" s="79" t="s">
        <v>709</v>
      </c>
      <c r="R468" s="79"/>
      <c r="S468" s="79"/>
      <c r="T468" s="79"/>
      <c r="U468" s="79"/>
      <c r="V468" s="82" t="s">
        <v>1135</v>
      </c>
      <c r="W468" s="81">
        <v>43503.634571759256</v>
      </c>
      <c r="X468" s="82" t="s">
        <v>1510</v>
      </c>
      <c r="Y468" s="79"/>
      <c r="Z468" s="79"/>
      <c r="AA468" s="85" t="s">
        <v>1897</v>
      </c>
      <c r="AB468" s="79"/>
      <c r="AC468" s="79" t="b">
        <v>0</v>
      </c>
      <c r="AD468" s="79">
        <v>0</v>
      </c>
      <c r="AE468" s="85" t="s">
        <v>1953</v>
      </c>
      <c r="AF468" s="79" t="b">
        <v>0</v>
      </c>
      <c r="AG468" s="79" t="s">
        <v>1995</v>
      </c>
      <c r="AH468" s="79"/>
      <c r="AI468" s="85" t="s">
        <v>1953</v>
      </c>
      <c r="AJ468" s="79" t="b">
        <v>0</v>
      </c>
      <c r="AK468" s="79">
        <v>8</v>
      </c>
      <c r="AL468" s="85" t="s">
        <v>1918</v>
      </c>
      <c r="AM468" s="79" t="s">
        <v>2010</v>
      </c>
      <c r="AN468" s="79" t="b">
        <v>0</v>
      </c>
      <c r="AO468" s="85" t="s">
        <v>1918</v>
      </c>
      <c r="AP468" s="79" t="s">
        <v>176</v>
      </c>
      <c r="AQ468" s="79">
        <v>0</v>
      </c>
      <c r="AR468" s="79">
        <v>0</v>
      </c>
      <c r="AS468" s="79"/>
      <c r="AT468" s="79"/>
      <c r="AU468" s="79"/>
      <c r="AV468" s="79"/>
      <c r="AW468" s="79"/>
      <c r="AX468" s="79"/>
      <c r="AY468" s="79"/>
      <c r="AZ468" s="79"/>
      <c r="BA468">
        <v>2</v>
      </c>
      <c r="BB468" s="78" t="str">
        <f>REPLACE(INDEX(GroupVertices[Group],MATCH(Edges[[#This Row],[Vertex 1]],GroupVertices[Vertex],0)),1,1,"")</f>
        <v>3</v>
      </c>
      <c r="BC468" s="78" t="str">
        <f>REPLACE(INDEX(GroupVertices[Group],MATCH(Edges[[#This Row],[Vertex 2]],GroupVertices[Vertex],0)),1,1,"")</f>
        <v>3</v>
      </c>
      <c r="BD468" s="48"/>
      <c r="BE468" s="49"/>
      <c r="BF468" s="48"/>
      <c r="BG468" s="49"/>
      <c r="BH468" s="48"/>
      <c r="BI468" s="49"/>
      <c r="BJ468" s="48"/>
      <c r="BK468" s="49"/>
      <c r="BL468" s="48"/>
    </row>
    <row r="469" spans="1:64" ht="15">
      <c r="A469" s="64" t="s">
        <v>528</v>
      </c>
      <c r="B469" s="64" t="s">
        <v>540</v>
      </c>
      <c r="C469" s="65" t="s">
        <v>5495</v>
      </c>
      <c r="D469" s="66">
        <v>3</v>
      </c>
      <c r="E469" s="67" t="s">
        <v>132</v>
      </c>
      <c r="F469" s="68">
        <v>35</v>
      </c>
      <c r="G469" s="65"/>
      <c r="H469" s="69"/>
      <c r="I469" s="70"/>
      <c r="J469" s="70"/>
      <c r="K469" s="34" t="s">
        <v>65</v>
      </c>
      <c r="L469" s="77">
        <v>469</v>
      </c>
      <c r="M469" s="77"/>
      <c r="N469" s="72"/>
      <c r="O469" s="79" t="s">
        <v>600</v>
      </c>
      <c r="P469" s="81">
        <v>43503.634571759256</v>
      </c>
      <c r="Q469" s="79" t="s">
        <v>709</v>
      </c>
      <c r="R469" s="79"/>
      <c r="S469" s="79"/>
      <c r="T469" s="79"/>
      <c r="U469" s="79"/>
      <c r="V469" s="82" t="s">
        <v>1135</v>
      </c>
      <c r="W469" s="81">
        <v>43503.634571759256</v>
      </c>
      <c r="X469" s="82" t="s">
        <v>1510</v>
      </c>
      <c r="Y469" s="79"/>
      <c r="Z469" s="79"/>
      <c r="AA469" s="85" t="s">
        <v>1897</v>
      </c>
      <c r="AB469" s="79"/>
      <c r="AC469" s="79" t="b">
        <v>0</v>
      </c>
      <c r="AD469" s="79">
        <v>0</v>
      </c>
      <c r="AE469" s="85" t="s">
        <v>1953</v>
      </c>
      <c r="AF469" s="79" t="b">
        <v>0</v>
      </c>
      <c r="AG469" s="79" t="s">
        <v>1995</v>
      </c>
      <c r="AH469" s="79"/>
      <c r="AI469" s="85" t="s">
        <v>1953</v>
      </c>
      <c r="AJ469" s="79" t="b">
        <v>0</v>
      </c>
      <c r="AK469" s="79">
        <v>8</v>
      </c>
      <c r="AL469" s="85" t="s">
        <v>1918</v>
      </c>
      <c r="AM469" s="79" t="s">
        <v>2010</v>
      </c>
      <c r="AN469" s="79" t="b">
        <v>0</v>
      </c>
      <c r="AO469" s="85" t="s">
        <v>1918</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3</v>
      </c>
      <c r="BC469" s="78" t="str">
        <f>REPLACE(INDEX(GroupVertices[Group],MATCH(Edges[[#This Row],[Vertex 2]],GroupVertices[Vertex],0)),1,1,"")</f>
        <v>3</v>
      </c>
      <c r="BD469" s="48">
        <v>0</v>
      </c>
      <c r="BE469" s="49">
        <v>0</v>
      </c>
      <c r="BF469" s="48">
        <v>0</v>
      </c>
      <c r="BG469" s="49">
        <v>0</v>
      </c>
      <c r="BH469" s="48">
        <v>0</v>
      </c>
      <c r="BI469" s="49">
        <v>0</v>
      </c>
      <c r="BJ469" s="48">
        <v>21</v>
      </c>
      <c r="BK469" s="49">
        <v>100</v>
      </c>
      <c r="BL469" s="48">
        <v>21</v>
      </c>
    </row>
    <row r="470" spans="1:64" ht="15">
      <c r="A470" s="64" t="s">
        <v>529</v>
      </c>
      <c r="B470" s="64" t="s">
        <v>541</v>
      </c>
      <c r="C470" s="65" t="s">
        <v>5496</v>
      </c>
      <c r="D470" s="66">
        <v>3</v>
      </c>
      <c r="E470" s="67" t="s">
        <v>136</v>
      </c>
      <c r="F470" s="68">
        <v>35</v>
      </c>
      <c r="G470" s="65"/>
      <c r="H470" s="69"/>
      <c r="I470" s="70"/>
      <c r="J470" s="70"/>
      <c r="K470" s="34" t="s">
        <v>65</v>
      </c>
      <c r="L470" s="77">
        <v>470</v>
      </c>
      <c r="M470" s="77"/>
      <c r="N470" s="72"/>
      <c r="O470" s="79" t="s">
        <v>600</v>
      </c>
      <c r="P470" s="81">
        <v>43500.73981481481</v>
      </c>
      <c r="Q470" s="79" t="s">
        <v>696</v>
      </c>
      <c r="R470" s="79"/>
      <c r="S470" s="79"/>
      <c r="T470" s="79"/>
      <c r="U470" s="79"/>
      <c r="V470" s="82" t="s">
        <v>1136</v>
      </c>
      <c r="W470" s="81">
        <v>43500.73981481481</v>
      </c>
      <c r="X470" s="82" t="s">
        <v>1511</v>
      </c>
      <c r="Y470" s="79"/>
      <c r="Z470" s="79"/>
      <c r="AA470" s="85" t="s">
        <v>1898</v>
      </c>
      <c r="AB470" s="79"/>
      <c r="AC470" s="79" t="b">
        <v>0</v>
      </c>
      <c r="AD470" s="79">
        <v>0</v>
      </c>
      <c r="AE470" s="85" t="s">
        <v>1953</v>
      </c>
      <c r="AF470" s="79" t="b">
        <v>0</v>
      </c>
      <c r="AG470" s="79" t="s">
        <v>1995</v>
      </c>
      <c r="AH470" s="79"/>
      <c r="AI470" s="85" t="s">
        <v>1953</v>
      </c>
      <c r="AJ470" s="79" t="b">
        <v>0</v>
      </c>
      <c r="AK470" s="79">
        <v>7</v>
      </c>
      <c r="AL470" s="85" t="s">
        <v>1921</v>
      </c>
      <c r="AM470" s="79" t="s">
        <v>2007</v>
      </c>
      <c r="AN470" s="79" t="b">
        <v>0</v>
      </c>
      <c r="AO470" s="85" t="s">
        <v>1921</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3</v>
      </c>
      <c r="BC470" s="78" t="str">
        <f>REPLACE(INDEX(GroupVertices[Group],MATCH(Edges[[#This Row],[Vertex 2]],GroupVertices[Vertex],0)),1,1,"")</f>
        <v>3</v>
      </c>
      <c r="BD470" s="48">
        <v>0</v>
      </c>
      <c r="BE470" s="49">
        <v>0</v>
      </c>
      <c r="BF470" s="48">
        <v>0</v>
      </c>
      <c r="BG470" s="49">
        <v>0</v>
      </c>
      <c r="BH470" s="48">
        <v>0</v>
      </c>
      <c r="BI470" s="49">
        <v>0</v>
      </c>
      <c r="BJ470" s="48">
        <v>21</v>
      </c>
      <c r="BK470" s="49">
        <v>100</v>
      </c>
      <c r="BL470" s="48">
        <v>21</v>
      </c>
    </row>
    <row r="471" spans="1:64" ht="15">
      <c r="A471" s="64" t="s">
        <v>529</v>
      </c>
      <c r="B471" s="64" t="s">
        <v>541</v>
      </c>
      <c r="C471" s="65" t="s">
        <v>5496</v>
      </c>
      <c r="D471" s="66">
        <v>3</v>
      </c>
      <c r="E471" s="67" t="s">
        <v>136</v>
      </c>
      <c r="F471" s="68">
        <v>35</v>
      </c>
      <c r="G471" s="65"/>
      <c r="H471" s="69"/>
      <c r="I471" s="70"/>
      <c r="J471" s="70"/>
      <c r="K471" s="34" t="s">
        <v>65</v>
      </c>
      <c r="L471" s="77">
        <v>471</v>
      </c>
      <c r="M471" s="77"/>
      <c r="N471" s="72"/>
      <c r="O471" s="79" t="s">
        <v>600</v>
      </c>
      <c r="P471" s="81">
        <v>43503.63476851852</v>
      </c>
      <c r="Q471" s="79" t="s">
        <v>709</v>
      </c>
      <c r="R471" s="79"/>
      <c r="S471" s="79"/>
      <c r="T471" s="79"/>
      <c r="U471" s="79"/>
      <c r="V471" s="82" t="s">
        <v>1136</v>
      </c>
      <c r="W471" s="81">
        <v>43503.63476851852</v>
      </c>
      <c r="X471" s="82" t="s">
        <v>1512</v>
      </c>
      <c r="Y471" s="79"/>
      <c r="Z471" s="79"/>
      <c r="AA471" s="85" t="s">
        <v>1899</v>
      </c>
      <c r="AB471" s="79"/>
      <c r="AC471" s="79" t="b">
        <v>0</v>
      </c>
      <c r="AD471" s="79">
        <v>0</v>
      </c>
      <c r="AE471" s="85" t="s">
        <v>1953</v>
      </c>
      <c r="AF471" s="79" t="b">
        <v>0</v>
      </c>
      <c r="AG471" s="79" t="s">
        <v>1995</v>
      </c>
      <c r="AH471" s="79"/>
      <c r="AI471" s="85" t="s">
        <v>1953</v>
      </c>
      <c r="AJ471" s="79" t="b">
        <v>0</v>
      </c>
      <c r="AK471" s="79">
        <v>8</v>
      </c>
      <c r="AL471" s="85" t="s">
        <v>1918</v>
      </c>
      <c r="AM471" s="79" t="s">
        <v>2010</v>
      </c>
      <c r="AN471" s="79" t="b">
        <v>0</v>
      </c>
      <c r="AO471" s="85" t="s">
        <v>1918</v>
      </c>
      <c r="AP471" s="79" t="s">
        <v>176</v>
      </c>
      <c r="AQ471" s="79">
        <v>0</v>
      </c>
      <c r="AR471" s="79">
        <v>0</v>
      </c>
      <c r="AS471" s="79"/>
      <c r="AT471" s="79"/>
      <c r="AU471" s="79"/>
      <c r="AV471" s="79"/>
      <c r="AW471" s="79"/>
      <c r="AX471" s="79"/>
      <c r="AY471" s="79"/>
      <c r="AZ471" s="79"/>
      <c r="BA471">
        <v>2</v>
      </c>
      <c r="BB471" s="78" t="str">
        <f>REPLACE(INDEX(GroupVertices[Group],MATCH(Edges[[#This Row],[Vertex 1]],GroupVertices[Vertex],0)),1,1,"")</f>
        <v>3</v>
      </c>
      <c r="BC471" s="78" t="str">
        <f>REPLACE(INDEX(GroupVertices[Group],MATCH(Edges[[#This Row],[Vertex 2]],GroupVertices[Vertex],0)),1,1,"")</f>
        <v>3</v>
      </c>
      <c r="BD471" s="48"/>
      <c r="BE471" s="49"/>
      <c r="BF471" s="48"/>
      <c r="BG471" s="49"/>
      <c r="BH471" s="48"/>
      <c r="BI471" s="49"/>
      <c r="BJ471" s="48"/>
      <c r="BK471" s="49"/>
      <c r="BL471" s="48"/>
    </row>
    <row r="472" spans="1:64" ht="15">
      <c r="A472" s="64" t="s">
        <v>529</v>
      </c>
      <c r="B472" s="64" t="s">
        <v>540</v>
      </c>
      <c r="C472" s="65" t="s">
        <v>5495</v>
      </c>
      <c r="D472" s="66">
        <v>3</v>
      </c>
      <c r="E472" s="67" t="s">
        <v>132</v>
      </c>
      <c r="F472" s="68">
        <v>35</v>
      </c>
      <c r="G472" s="65"/>
      <c r="H472" s="69"/>
      <c r="I472" s="70"/>
      <c r="J472" s="70"/>
      <c r="K472" s="34" t="s">
        <v>65</v>
      </c>
      <c r="L472" s="77">
        <v>472</v>
      </c>
      <c r="M472" s="77"/>
      <c r="N472" s="72"/>
      <c r="O472" s="79" t="s">
        <v>600</v>
      </c>
      <c r="P472" s="81">
        <v>43503.63476851852</v>
      </c>
      <c r="Q472" s="79" t="s">
        <v>709</v>
      </c>
      <c r="R472" s="79"/>
      <c r="S472" s="79"/>
      <c r="T472" s="79"/>
      <c r="U472" s="79"/>
      <c r="V472" s="82" t="s">
        <v>1136</v>
      </c>
      <c r="W472" s="81">
        <v>43503.63476851852</v>
      </c>
      <c r="X472" s="82" t="s">
        <v>1512</v>
      </c>
      <c r="Y472" s="79"/>
      <c r="Z472" s="79"/>
      <c r="AA472" s="85" t="s">
        <v>1899</v>
      </c>
      <c r="AB472" s="79"/>
      <c r="AC472" s="79" t="b">
        <v>0</v>
      </c>
      <c r="AD472" s="79">
        <v>0</v>
      </c>
      <c r="AE472" s="85" t="s">
        <v>1953</v>
      </c>
      <c r="AF472" s="79" t="b">
        <v>0</v>
      </c>
      <c r="AG472" s="79" t="s">
        <v>1995</v>
      </c>
      <c r="AH472" s="79"/>
      <c r="AI472" s="85" t="s">
        <v>1953</v>
      </c>
      <c r="AJ472" s="79" t="b">
        <v>0</v>
      </c>
      <c r="AK472" s="79">
        <v>8</v>
      </c>
      <c r="AL472" s="85" t="s">
        <v>1918</v>
      </c>
      <c r="AM472" s="79" t="s">
        <v>2010</v>
      </c>
      <c r="AN472" s="79" t="b">
        <v>0</v>
      </c>
      <c r="AO472" s="85" t="s">
        <v>1918</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3</v>
      </c>
      <c r="BC472" s="78" t="str">
        <f>REPLACE(INDEX(GroupVertices[Group],MATCH(Edges[[#This Row],[Vertex 2]],GroupVertices[Vertex],0)),1,1,"")</f>
        <v>3</v>
      </c>
      <c r="BD472" s="48">
        <v>0</v>
      </c>
      <c r="BE472" s="49">
        <v>0</v>
      </c>
      <c r="BF472" s="48">
        <v>0</v>
      </c>
      <c r="BG472" s="49">
        <v>0</v>
      </c>
      <c r="BH472" s="48">
        <v>0</v>
      </c>
      <c r="BI472" s="49">
        <v>0</v>
      </c>
      <c r="BJ472" s="48">
        <v>21</v>
      </c>
      <c r="BK472" s="49">
        <v>100</v>
      </c>
      <c r="BL472" s="48">
        <v>21</v>
      </c>
    </row>
    <row r="473" spans="1:64" ht="15">
      <c r="A473" s="64" t="s">
        <v>530</v>
      </c>
      <c r="B473" s="64" t="s">
        <v>541</v>
      </c>
      <c r="C473" s="65" t="s">
        <v>5495</v>
      </c>
      <c r="D473" s="66">
        <v>3</v>
      </c>
      <c r="E473" s="67" t="s">
        <v>132</v>
      </c>
      <c r="F473" s="68">
        <v>35</v>
      </c>
      <c r="G473" s="65"/>
      <c r="H473" s="69"/>
      <c r="I473" s="70"/>
      <c r="J473" s="70"/>
      <c r="K473" s="34" t="s">
        <v>65</v>
      </c>
      <c r="L473" s="77">
        <v>473</v>
      </c>
      <c r="M473" s="77"/>
      <c r="N473" s="72"/>
      <c r="O473" s="79" t="s">
        <v>600</v>
      </c>
      <c r="P473" s="81">
        <v>43503.63627314815</v>
      </c>
      <c r="Q473" s="79" t="s">
        <v>708</v>
      </c>
      <c r="R473" s="79"/>
      <c r="S473" s="79"/>
      <c r="T473" s="79"/>
      <c r="U473" s="79"/>
      <c r="V473" s="82" t="s">
        <v>1137</v>
      </c>
      <c r="W473" s="81">
        <v>43503.63627314815</v>
      </c>
      <c r="X473" s="82" t="s">
        <v>1513</v>
      </c>
      <c r="Y473" s="79"/>
      <c r="Z473" s="79"/>
      <c r="AA473" s="85" t="s">
        <v>1900</v>
      </c>
      <c r="AB473" s="79"/>
      <c r="AC473" s="79" t="b">
        <v>0</v>
      </c>
      <c r="AD473" s="79">
        <v>0</v>
      </c>
      <c r="AE473" s="85" t="s">
        <v>1953</v>
      </c>
      <c r="AF473" s="79" t="b">
        <v>0</v>
      </c>
      <c r="AG473" s="79" t="s">
        <v>1995</v>
      </c>
      <c r="AH473" s="79"/>
      <c r="AI473" s="85" t="s">
        <v>1953</v>
      </c>
      <c r="AJ473" s="79" t="b">
        <v>0</v>
      </c>
      <c r="AK473" s="79">
        <v>24</v>
      </c>
      <c r="AL473" s="85" t="s">
        <v>1921</v>
      </c>
      <c r="AM473" s="79" t="s">
        <v>2008</v>
      </c>
      <c r="AN473" s="79" t="b">
        <v>0</v>
      </c>
      <c r="AO473" s="85" t="s">
        <v>1921</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3</v>
      </c>
      <c r="BC473" s="78" t="str">
        <f>REPLACE(INDEX(GroupVertices[Group],MATCH(Edges[[#This Row],[Vertex 2]],GroupVertices[Vertex],0)),1,1,"")</f>
        <v>3</v>
      </c>
      <c r="BD473" s="48">
        <v>0</v>
      </c>
      <c r="BE473" s="49">
        <v>0</v>
      </c>
      <c r="BF473" s="48">
        <v>0</v>
      </c>
      <c r="BG473" s="49">
        <v>0</v>
      </c>
      <c r="BH473" s="48">
        <v>0</v>
      </c>
      <c r="BI473" s="49">
        <v>0</v>
      </c>
      <c r="BJ473" s="48">
        <v>21</v>
      </c>
      <c r="BK473" s="49">
        <v>100</v>
      </c>
      <c r="BL473" s="48">
        <v>21</v>
      </c>
    </row>
    <row r="474" spans="1:64" ht="15">
      <c r="A474" s="64" t="s">
        <v>531</v>
      </c>
      <c r="B474" s="64" t="s">
        <v>541</v>
      </c>
      <c r="C474" s="65" t="s">
        <v>5496</v>
      </c>
      <c r="D474" s="66">
        <v>3</v>
      </c>
      <c r="E474" s="67" t="s">
        <v>136</v>
      </c>
      <c r="F474" s="68">
        <v>35</v>
      </c>
      <c r="G474" s="65"/>
      <c r="H474" s="69"/>
      <c r="I474" s="70"/>
      <c r="J474" s="70"/>
      <c r="K474" s="34" t="s">
        <v>65</v>
      </c>
      <c r="L474" s="77">
        <v>474</v>
      </c>
      <c r="M474" s="77"/>
      <c r="N474" s="72"/>
      <c r="O474" s="79" t="s">
        <v>600</v>
      </c>
      <c r="P474" s="81">
        <v>43500.7775</v>
      </c>
      <c r="Q474" s="79" t="s">
        <v>696</v>
      </c>
      <c r="R474" s="79"/>
      <c r="S474" s="79"/>
      <c r="T474" s="79"/>
      <c r="U474" s="79"/>
      <c r="V474" s="82" t="s">
        <v>1138</v>
      </c>
      <c r="W474" s="81">
        <v>43500.7775</v>
      </c>
      <c r="X474" s="82" t="s">
        <v>1514</v>
      </c>
      <c r="Y474" s="79"/>
      <c r="Z474" s="79"/>
      <c r="AA474" s="85" t="s">
        <v>1901</v>
      </c>
      <c r="AB474" s="79"/>
      <c r="AC474" s="79" t="b">
        <v>0</v>
      </c>
      <c r="AD474" s="79">
        <v>0</v>
      </c>
      <c r="AE474" s="85" t="s">
        <v>1953</v>
      </c>
      <c r="AF474" s="79" t="b">
        <v>0</v>
      </c>
      <c r="AG474" s="79" t="s">
        <v>1995</v>
      </c>
      <c r="AH474" s="79"/>
      <c r="AI474" s="85" t="s">
        <v>1953</v>
      </c>
      <c r="AJ474" s="79" t="b">
        <v>0</v>
      </c>
      <c r="AK474" s="79">
        <v>7</v>
      </c>
      <c r="AL474" s="85" t="s">
        <v>1921</v>
      </c>
      <c r="AM474" s="79" t="s">
        <v>2008</v>
      </c>
      <c r="AN474" s="79" t="b">
        <v>0</v>
      </c>
      <c r="AO474" s="85" t="s">
        <v>1921</v>
      </c>
      <c r="AP474" s="79" t="s">
        <v>176</v>
      </c>
      <c r="AQ474" s="79">
        <v>0</v>
      </c>
      <c r="AR474" s="79">
        <v>0</v>
      </c>
      <c r="AS474" s="79"/>
      <c r="AT474" s="79"/>
      <c r="AU474" s="79"/>
      <c r="AV474" s="79"/>
      <c r="AW474" s="79"/>
      <c r="AX474" s="79"/>
      <c r="AY474" s="79"/>
      <c r="AZ474" s="79"/>
      <c r="BA474">
        <v>2</v>
      </c>
      <c r="BB474" s="78" t="str">
        <f>REPLACE(INDEX(GroupVertices[Group],MATCH(Edges[[#This Row],[Vertex 1]],GroupVertices[Vertex],0)),1,1,"")</f>
        <v>3</v>
      </c>
      <c r="BC474" s="78" t="str">
        <f>REPLACE(INDEX(GroupVertices[Group],MATCH(Edges[[#This Row],[Vertex 2]],GroupVertices[Vertex],0)),1,1,"")</f>
        <v>3</v>
      </c>
      <c r="BD474" s="48">
        <v>0</v>
      </c>
      <c r="BE474" s="49">
        <v>0</v>
      </c>
      <c r="BF474" s="48">
        <v>0</v>
      </c>
      <c r="BG474" s="49">
        <v>0</v>
      </c>
      <c r="BH474" s="48">
        <v>0</v>
      </c>
      <c r="BI474" s="49">
        <v>0</v>
      </c>
      <c r="BJ474" s="48">
        <v>21</v>
      </c>
      <c r="BK474" s="49">
        <v>100</v>
      </c>
      <c r="BL474" s="48">
        <v>21</v>
      </c>
    </row>
    <row r="475" spans="1:64" ht="15">
      <c r="A475" s="64" t="s">
        <v>531</v>
      </c>
      <c r="B475" s="64" t="s">
        <v>541</v>
      </c>
      <c r="C475" s="65" t="s">
        <v>5496</v>
      </c>
      <c r="D475" s="66">
        <v>3</v>
      </c>
      <c r="E475" s="67" t="s">
        <v>136</v>
      </c>
      <c r="F475" s="68">
        <v>35</v>
      </c>
      <c r="G475" s="65"/>
      <c r="H475" s="69"/>
      <c r="I475" s="70"/>
      <c r="J475" s="70"/>
      <c r="K475" s="34" t="s">
        <v>65</v>
      </c>
      <c r="L475" s="77">
        <v>475</v>
      </c>
      <c r="M475" s="77"/>
      <c r="N475" s="72"/>
      <c r="O475" s="79" t="s">
        <v>600</v>
      </c>
      <c r="P475" s="81">
        <v>43503.809375</v>
      </c>
      <c r="Q475" s="79" t="s">
        <v>709</v>
      </c>
      <c r="R475" s="79"/>
      <c r="S475" s="79"/>
      <c r="T475" s="79"/>
      <c r="U475" s="79"/>
      <c r="V475" s="82" t="s">
        <v>1138</v>
      </c>
      <c r="W475" s="81">
        <v>43503.809375</v>
      </c>
      <c r="X475" s="82" t="s">
        <v>1515</v>
      </c>
      <c r="Y475" s="79"/>
      <c r="Z475" s="79"/>
      <c r="AA475" s="85" t="s">
        <v>1902</v>
      </c>
      <c r="AB475" s="79"/>
      <c r="AC475" s="79" t="b">
        <v>0</v>
      </c>
      <c r="AD475" s="79">
        <v>0</v>
      </c>
      <c r="AE475" s="85" t="s">
        <v>1953</v>
      </c>
      <c r="AF475" s="79" t="b">
        <v>0</v>
      </c>
      <c r="AG475" s="79" t="s">
        <v>1995</v>
      </c>
      <c r="AH475" s="79"/>
      <c r="AI475" s="85" t="s">
        <v>1953</v>
      </c>
      <c r="AJ475" s="79" t="b">
        <v>0</v>
      </c>
      <c r="AK475" s="79">
        <v>8</v>
      </c>
      <c r="AL475" s="85" t="s">
        <v>1918</v>
      </c>
      <c r="AM475" s="79" t="s">
        <v>2008</v>
      </c>
      <c r="AN475" s="79" t="b">
        <v>0</v>
      </c>
      <c r="AO475" s="85" t="s">
        <v>1918</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3</v>
      </c>
      <c r="BC475" s="78" t="str">
        <f>REPLACE(INDEX(GroupVertices[Group],MATCH(Edges[[#This Row],[Vertex 2]],GroupVertices[Vertex],0)),1,1,"")</f>
        <v>3</v>
      </c>
      <c r="BD475" s="48"/>
      <c r="BE475" s="49"/>
      <c r="BF475" s="48"/>
      <c r="BG475" s="49"/>
      <c r="BH475" s="48"/>
      <c r="BI475" s="49"/>
      <c r="BJ475" s="48"/>
      <c r="BK475" s="49"/>
      <c r="BL475" s="48"/>
    </row>
    <row r="476" spans="1:64" ht="15">
      <c r="A476" s="64" t="s">
        <v>531</v>
      </c>
      <c r="B476" s="64" t="s">
        <v>540</v>
      </c>
      <c r="C476" s="65" t="s">
        <v>5495</v>
      </c>
      <c r="D476" s="66">
        <v>3</v>
      </c>
      <c r="E476" s="67" t="s">
        <v>132</v>
      </c>
      <c r="F476" s="68">
        <v>35</v>
      </c>
      <c r="G476" s="65"/>
      <c r="H476" s="69"/>
      <c r="I476" s="70"/>
      <c r="J476" s="70"/>
      <c r="K476" s="34" t="s">
        <v>65</v>
      </c>
      <c r="L476" s="77">
        <v>476</v>
      </c>
      <c r="M476" s="77"/>
      <c r="N476" s="72"/>
      <c r="O476" s="79" t="s">
        <v>600</v>
      </c>
      <c r="P476" s="81">
        <v>43503.809375</v>
      </c>
      <c r="Q476" s="79" t="s">
        <v>709</v>
      </c>
      <c r="R476" s="79"/>
      <c r="S476" s="79"/>
      <c r="T476" s="79"/>
      <c r="U476" s="79"/>
      <c r="V476" s="82" t="s">
        <v>1138</v>
      </c>
      <c r="W476" s="81">
        <v>43503.809375</v>
      </c>
      <c r="X476" s="82" t="s">
        <v>1515</v>
      </c>
      <c r="Y476" s="79"/>
      <c r="Z476" s="79"/>
      <c r="AA476" s="85" t="s">
        <v>1902</v>
      </c>
      <c r="AB476" s="79"/>
      <c r="AC476" s="79" t="b">
        <v>0</v>
      </c>
      <c r="AD476" s="79">
        <v>0</v>
      </c>
      <c r="AE476" s="85" t="s">
        <v>1953</v>
      </c>
      <c r="AF476" s="79" t="b">
        <v>0</v>
      </c>
      <c r="AG476" s="79" t="s">
        <v>1995</v>
      </c>
      <c r="AH476" s="79"/>
      <c r="AI476" s="85" t="s">
        <v>1953</v>
      </c>
      <c r="AJ476" s="79" t="b">
        <v>0</v>
      </c>
      <c r="AK476" s="79">
        <v>8</v>
      </c>
      <c r="AL476" s="85" t="s">
        <v>1918</v>
      </c>
      <c r="AM476" s="79" t="s">
        <v>2008</v>
      </c>
      <c r="AN476" s="79" t="b">
        <v>0</v>
      </c>
      <c r="AO476" s="85" t="s">
        <v>1918</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3</v>
      </c>
      <c r="BC476" s="78" t="str">
        <f>REPLACE(INDEX(GroupVertices[Group],MATCH(Edges[[#This Row],[Vertex 2]],GroupVertices[Vertex],0)),1,1,"")</f>
        <v>3</v>
      </c>
      <c r="BD476" s="48">
        <v>0</v>
      </c>
      <c r="BE476" s="49">
        <v>0</v>
      </c>
      <c r="BF476" s="48">
        <v>0</v>
      </c>
      <c r="BG476" s="49">
        <v>0</v>
      </c>
      <c r="BH476" s="48">
        <v>0</v>
      </c>
      <c r="BI476" s="49">
        <v>0</v>
      </c>
      <c r="BJ476" s="48">
        <v>21</v>
      </c>
      <c r="BK476" s="49">
        <v>100</v>
      </c>
      <c r="BL476" s="48">
        <v>21</v>
      </c>
    </row>
    <row r="477" spans="1:64" ht="15">
      <c r="A477" s="64" t="s">
        <v>532</v>
      </c>
      <c r="B477" s="64" t="s">
        <v>541</v>
      </c>
      <c r="C477" s="65" t="s">
        <v>5495</v>
      </c>
      <c r="D477" s="66">
        <v>3</v>
      </c>
      <c r="E477" s="67" t="s">
        <v>132</v>
      </c>
      <c r="F477" s="68">
        <v>35</v>
      </c>
      <c r="G477" s="65"/>
      <c r="H477" s="69"/>
      <c r="I477" s="70"/>
      <c r="J477" s="70"/>
      <c r="K477" s="34" t="s">
        <v>65</v>
      </c>
      <c r="L477" s="77">
        <v>477</v>
      </c>
      <c r="M477" s="77"/>
      <c r="N477" s="72"/>
      <c r="O477" s="79" t="s">
        <v>600</v>
      </c>
      <c r="P477" s="81">
        <v>43503.811898148146</v>
      </c>
      <c r="Q477" s="79" t="s">
        <v>709</v>
      </c>
      <c r="R477" s="79"/>
      <c r="S477" s="79"/>
      <c r="T477" s="79"/>
      <c r="U477" s="79"/>
      <c r="V477" s="82" t="s">
        <v>1139</v>
      </c>
      <c r="W477" s="81">
        <v>43503.811898148146</v>
      </c>
      <c r="X477" s="82" t="s">
        <v>1516</v>
      </c>
      <c r="Y477" s="79"/>
      <c r="Z477" s="79"/>
      <c r="AA477" s="85" t="s">
        <v>1903</v>
      </c>
      <c r="AB477" s="79"/>
      <c r="AC477" s="79" t="b">
        <v>0</v>
      </c>
      <c r="AD477" s="79">
        <v>0</v>
      </c>
      <c r="AE477" s="85" t="s">
        <v>1953</v>
      </c>
      <c r="AF477" s="79" t="b">
        <v>0</v>
      </c>
      <c r="AG477" s="79" t="s">
        <v>1995</v>
      </c>
      <c r="AH477" s="79"/>
      <c r="AI477" s="85" t="s">
        <v>1953</v>
      </c>
      <c r="AJ477" s="79" t="b">
        <v>0</v>
      </c>
      <c r="AK477" s="79">
        <v>8</v>
      </c>
      <c r="AL477" s="85" t="s">
        <v>1918</v>
      </c>
      <c r="AM477" s="79" t="s">
        <v>2010</v>
      </c>
      <c r="AN477" s="79" t="b">
        <v>0</v>
      </c>
      <c r="AO477" s="85" t="s">
        <v>1918</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3</v>
      </c>
      <c r="BC477" s="78" t="str">
        <f>REPLACE(INDEX(GroupVertices[Group],MATCH(Edges[[#This Row],[Vertex 2]],GroupVertices[Vertex],0)),1,1,"")</f>
        <v>3</v>
      </c>
      <c r="BD477" s="48"/>
      <c r="BE477" s="49"/>
      <c r="BF477" s="48"/>
      <c r="BG477" s="49"/>
      <c r="BH477" s="48"/>
      <c r="BI477" s="49"/>
      <c r="BJ477" s="48"/>
      <c r="BK477" s="49"/>
      <c r="BL477" s="48"/>
    </row>
    <row r="478" spans="1:64" ht="15">
      <c r="A478" s="64" t="s">
        <v>532</v>
      </c>
      <c r="B478" s="64" t="s">
        <v>540</v>
      </c>
      <c r="C478" s="65" t="s">
        <v>5495</v>
      </c>
      <c r="D478" s="66">
        <v>3</v>
      </c>
      <c r="E478" s="67" t="s">
        <v>132</v>
      </c>
      <c r="F478" s="68">
        <v>35</v>
      </c>
      <c r="G478" s="65"/>
      <c r="H478" s="69"/>
      <c r="I478" s="70"/>
      <c r="J478" s="70"/>
      <c r="K478" s="34" t="s">
        <v>65</v>
      </c>
      <c r="L478" s="77">
        <v>478</v>
      </c>
      <c r="M478" s="77"/>
      <c r="N478" s="72"/>
      <c r="O478" s="79" t="s">
        <v>600</v>
      </c>
      <c r="P478" s="81">
        <v>43503.811898148146</v>
      </c>
      <c r="Q478" s="79" t="s">
        <v>709</v>
      </c>
      <c r="R478" s="79"/>
      <c r="S478" s="79"/>
      <c r="T478" s="79"/>
      <c r="U478" s="79"/>
      <c r="V478" s="82" t="s">
        <v>1139</v>
      </c>
      <c r="W478" s="81">
        <v>43503.811898148146</v>
      </c>
      <c r="X478" s="82" t="s">
        <v>1516</v>
      </c>
      <c r="Y478" s="79"/>
      <c r="Z478" s="79"/>
      <c r="AA478" s="85" t="s">
        <v>1903</v>
      </c>
      <c r="AB478" s="79"/>
      <c r="AC478" s="79" t="b">
        <v>0</v>
      </c>
      <c r="AD478" s="79">
        <v>0</v>
      </c>
      <c r="AE478" s="85" t="s">
        <v>1953</v>
      </c>
      <c r="AF478" s="79" t="b">
        <v>0</v>
      </c>
      <c r="AG478" s="79" t="s">
        <v>1995</v>
      </c>
      <c r="AH478" s="79"/>
      <c r="AI478" s="85" t="s">
        <v>1953</v>
      </c>
      <c r="AJ478" s="79" t="b">
        <v>0</v>
      </c>
      <c r="AK478" s="79">
        <v>8</v>
      </c>
      <c r="AL478" s="85" t="s">
        <v>1918</v>
      </c>
      <c r="AM478" s="79" t="s">
        <v>2010</v>
      </c>
      <c r="AN478" s="79" t="b">
        <v>0</v>
      </c>
      <c r="AO478" s="85" t="s">
        <v>1918</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3</v>
      </c>
      <c r="BC478" s="78" t="str">
        <f>REPLACE(INDEX(GroupVertices[Group],MATCH(Edges[[#This Row],[Vertex 2]],GroupVertices[Vertex],0)),1,1,"")</f>
        <v>3</v>
      </c>
      <c r="BD478" s="48">
        <v>0</v>
      </c>
      <c r="BE478" s="49">
        <v>0</v>
      </c>
      <c r="BF478" s="48">
        <v>0</v>
      </c>
      <c r="BG478" s="49">
        <v>0</v>
      </c>
      <c r="BH478" s="48">
        <v>0</v>
      </c>
      <c r="BI478" s="49">
        <v>0</v>
      </c>
      <c r="BJ478" s="48">
        <v>21</v>
      </c>
      <c r="BK478" s="49">
        <v>100</v>
      </c>
      <c r="BL478" s="48">
        <v>21</v>
      </c>
    </row>
    <row r="479" spans="1:64" ht="15">
      <c r="A479" s="64" t="s">
        <v>533</v>
      </c>
      <c r="B479" s="64" t="s">
        <v>541</v>
      </c>
      <c r="C479" s="65" t="s">
        <v>5495</v>
      </c>
      <c r="D479" s="66">
        <v>3</v>
      </c>
      <c r="E479" s="67" t="s">
        <v>132</v>
      </c>
      <c r="F479" s="68">
        <v>35</v>
      </c>
      <c r="G479" s="65"/>
      <c r="H479" s="69"/>
      <c r="I479" s="70"/>
      <c r="J479" s="70"/>
      <c r="K479" s="34" t="s">
        <v>65</v>
      </c>
      <c r="L479" s="77">
        <v>479</v>
      </c>
      <c r="M479" s="77"/>
      <c r="N479" s="72"/>
      <c r="O479" s="79" t="s">
        <v>600</v>
      </c>
      <c r="P479" s="81">
        <v>43503.894421296296</v>
      </c>
      <c r="Q479" s="79" t="s">
        <v>709</v>
      </c>
      <c r="R479" s="79"/>
      <c r="S479" s="79"/>
      <c r="T479" s="79"/>
      <c r="U479" s="79"/>
      <c r="V479" s="82" t="s">
        <v>1140</v>
      </c>
      <c r="W479" s="81">
        <v>43503.894421296296</v>
      </c>
      <c r="X479" s="82" t="s">
        <v>1517</v>
      </c>
      <c r="Y479" s="79"/>
      <c r="Z479" s="79"/>
      <c r="AA479" s="85" t="s">
        <v>1904</v>
      </c>
      <c r="AB479" s="79"/>
      <c r="AC479" s="79" t="b">
        <v>0</v>
      </c>
      <c r="AD479" s="79">
        <v>0</v>
      </c>
      <c r="AE479" s="85" t="s">
        <v>1953</v>
      </c>
      <c r="AF479" s="79" t="b">
        <v>0</v>
      </c>
      <c r="AG479" s="79" t="s">
        <v>1995</v>
      </c>
      <c r="AH479" s="79"/>
      <c r="AI479" s="85" t="s">
        <v>1953</v>
      </c>
      <c r="AJ479" s="79" t="b">
        <v>0</v>
      </c>
      <c r="AK479" s="79">
        <v>12</v>
      </c>
      <c r="AL479" s="85" t="s">
        <v>1918</v>
      </c>
      <c r="AM479" s="79" t="s">
        <v>2007</v>
      </c>
      <c r="AN479" s="79" t="b">
        <v>0</v>
      </c>
      <c r="AO479" s="85" t="s">
        <v>1918</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3</v>
      </c>
      <c r="BC479" s="78" t="str">
        <f>REPLACE(INDEX(GroupVertices[Group],MATCH(Edges[[#This Row],[Vertex 2]],GroupVertices[Vertex],0)),1,1,"")</f>
        <v>3</v>
      </c>
      <c r="BD479" s="48"/>
      <c r="BE479" s="49"/>
      <c r="BF479" s="48"/>
      <c r="BG479" s="49"/>
      <c r="BH479" s="48"/>
      <c r="BI479" s="49"/>
      <c r="BJ479" s="48"/>
      <c r="BK479" s="49"/>
      <c r="BL479" s="48"/>
    </row>
    <row r="480" spans="1:64" ht="15">
      <c r="A480" s="64" t="s">
        <v>533</v>
      </c>
      <c r="B480" s="64" t="s">
        <v>540</v>
      </c>
      <c r="C480" s="65" t="s">
        <v>5495</v>
      </c>
      <c r="D480" s="66">
        <v>3</v>
      </c>
      <c r="E480" s="67" t="s">
        <v>132</v>
      </c>
      <c r="F480" s="68">
        <v>35</v>
      </c>
      <c r="G480" s="65"/>
      <c r="H480" s="69"/>
      <c r="I480" s="70"/>
      <c r="J480" s="70"/>
      <c r="K480" s="34" t="s">
        <v>65</v>
      </c>
      <c r="L480" s="77">
        <v>480</v>
      </c>
      <c r="M480" s="77"/>
      <c r="N480" s="72"/>
      <c r="O480" s="79" t="s">
        <v>600</v>
      </c>
      <c r="P480" s="81">
        <v>43503.894421296296</v>
      </c>
      <c r="Q480" s="79" t="s">
        <v>709</v>
      </c>
      <c r="R480" s="79"/>
      <c r="S480" s="79"/>
      <c r="T480" s="79"/>
      <c r="U480" s="79"/>
      <c r="V480" s="82" t="s">
        <v>1140</v>
      </c>
      <c r="W480" s="81">
        <v>43503.894421296296</v>
      </c>
      <c r="X480" s="82" t="s">
        <v>1517</v>
      </c>
      <c r="Y480" s="79"/>
      <c r="Z480" s="79"/>
      <c r="AA480" s="85" t="s">
        <v>1904</v>
      </c>
      <c r="AB480" s="79"/>
      <c r="AC480" s="79" t="b">
        <v>0</v>
      </c>
      <c r="AD480" s="79">
        <v>0</v>
      </c>
      <c r="AE480" s="85" t="s">
        <v>1953</v>
      </c>
      <c r="AF480" s="79" t="b">
        <v>0</v>
      </c>
      <c r="AG480" s="79" t="s">
        <v>1995</v>
      </c>
      <c r="AH480" s="79"/>
      <c r="AI480" s="85" t="s">
        <v>1953</v>
      </c>
      <c r="AJ480" s="79" t="b">
        <v>0</v>
      </c>
      <c r="AK480" s="79">
        <v>12</v>
      </c>
      <c r="AL480" s="85" t="s">
        <v>1918</v>
      </c>
      <c r="AM480" s="79" t="s">
        <v>2007</v>
      </c>
      <c r="AN480" s="79" t="b">
        <v>0</v>
      </c>
      <c r="AO480" s="85" t="s">
        <v>1918</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3</v>
      </c>
      <c r="BC480" s="78" t="str">
        <f>REPLACE(INDEX(GroupVertices[Group],MATCH(Edges[[#This Row],[Vertex 2]],GroupVertices[Vertex],0)),1,1,"")</f>
        <v>3</v>
      </c>
      <c r="BD480" s="48">
        <v>0</v>
      </c>
      <c r="BE480" s="49">
        <v>0</v>
      </c>
      <c r="BF480" s="48">
        <v>0</v>
      </c>
      <c r="BG480" s="49">
        <v>0</v>
      </c>
      <c r="BH480" s="48">
        <v>0</v>
      </c>
      <c r="BI480" s="49">
        <v>0</v>
      </c>
      <c r="BJ480" s="48">
        <v>21</v>
      </c>
      <c r="BK480" s="49">
        <v>100</v>
      </c>
      <c r="BL480" s="48">
        <v>21</v>
      </c>
    </row>
    <row r="481" spans="1:64" ht="15">
      <c r="A481" s="64" t="s">
        <v>534</v>
      </c>
      <c r="B481" s="64" t="s">
        <v>457</v>
      </c>
      <c r="C481" s="65" t="s">
        <v>5496</v>
      </c>
      <c r="D481" s="66">
        <v>3</v>
      </c>
      <c r="E481" s="67" t="s">
        <v>136</v>
      </c>
      <c r="F481" s="68">
        <v>35</v>
      </c>
      <c r="G481" s="65"/>
      <c r="H481" s="69"/>
      <c r="I481" s="70"/>
      <c r="J481" s="70"/>
      <c r="K481" s="34" t="s">
        <v>65</v>
      </c>
      <c r="L481" s="77">
        <v>481</v>
      </c>
      <c r="M481" s="77"/>
      <c r="N481" s="72"/>
      <c r="O481" s="79" t="s">
        <v>600</v>
      </c>
      <c r="P481" s="81">
        <v>43470.625752314816</v>
      </c>
      <c r="Q481" s="79" t="s">
        <v>624</v>
      </c>
      <c r="R481" s="82" t="s">
        <v>727</v>
      </c>
      <c r="S481" s="79" t="s">
        <v>764</v>
      </c>
      <c r="T481" s="79"/>
      <c r="U481" s="79"/>
      <c r="V481" s="82" t="s">
        <v>1141</v>
      </c>
      <c r="W481" s="81">
        <v>43470.625752314816</v>
      </c>
      <c r="X481" s="82" t="s">
        <v>1518</v>
      </c>
      <c r="Y481" s="79"/>
      <c r="Z481" s="79"/>
      <c r="AA481" s="85" t="s">
        <v>1905</v>
      </c>
      <c r="AB481" s="79"/>
      <c r="AC481" s="79" t="b">
        <v>0</v>
      </c>
      <c r="AD481" s="79">
        <v>0</v>
      </c>
      <c r="AE481" s="85" t="s">
        <v>1953</v>
      </c>
      <c r="AF481" s="79" t="b">
        <v>0</v>
      </c>
      <c r="AG481" s="79" t="s">
        <v>1995</v>
      </c>
      <c r="AH481" s="79"/>
      <c r="AI481" s="85" t="s">
        <v>1953</v>
      </c>
      <c r="AJ481" s="79" t="b">
        <v>0</v>
      </c>
      <c r="AK481" s="79">
        <v>20</v>
      </c>
      <c r="AL481" s="85" t="s">
        <v>1801</v>
      </c>
      <c r="AM481" s="79" t="s">
        <v>2008</v>
      </c>
      <c r="AN481" s="79" t="b">
        <v>0</v>
      </c>
      <c r="AO481" s="85" t="s">
        <v>1801</v>
      </c>
      <c r="AP481" s="79" t="s">
        <v>176</v>
      </c>
      <c r="AQ481" s="79">
        <v>0</v>
      </c>
      <c r="AR481" s="79">
        <v>0</v>
      </c>
      <c r="AS481" s="79"/>
      <c r="AT481" s="79"/>
      <c r="AU481" s="79"/>
      <c r="AV481" s="79"/>
      <c r="AW481" s="79"/>
      <c r="AX481" s="79"/>
      <c r="AY481" s="79"/>
      <c r="AZ481" s="79"/>
      <c r="BA481">
        <v>2</v>
      </c>
      <c r="BB481" s="78" t="str">
        <f>REPLACE(INDEX(GroupVertices[Group],MATCH(Edges[[#This Row],[Vertex 1]],GroupVertices[Vertex],0)),1,1,"")</f>
        <v>3</v>
      </c>
      <c r="BC481" s="78" t="str">
        <f>REPLACE(INDEX(GroupVertices[Group],MATCH(Edges[[#This Row],[Vertex 2]],GroupVertices[Vertex],0)),1,1,"")</f>
        <v>2</v>
      </c>
      <c r="BD481" s="48">
        <v>0</v>
      </c>
      <c r="BE481" s="49">
        <v>0</v>
      </c>
      <c r="BF481" s="48">
        <v>0</v>
      </c>
      <c r="BG481" s="49">
        <v>0</v>
      </c>
      <c r="BH481" s="48">
        <v>0</v>
      </c>
      <c r="BI481" s="49">
        <v>0</v>
      </c>
      <c r="BJ481" s="48">
        <v>17</v>
      </c>
      <c r="BK481" s="49">
        <v>100</v>
      </c>
      <c r="BL481" s="48">
        <v>17</v>
      </c>
    </row>
    <row r="482" spans="1:64" ht="15">
      <c r="A482" s="64" t="s">
        <v>534</v>
      </c>
      <c r="B482" s="64" t="s">
        <v>539</v>
      </c>
      <c r="C482" s="65" t="s">
        <v>5495</v>
      </c>
      <c r="D482" s="66">
        <v>3</v>
      </c>
      <c r="E482" s="67" t="s">
        <v>132</v>
      </c>
      <c r="F482" s="68">
        <v>35</v>
      </c>
      <c r="G482" s="65"/>
      <c r="H482" s="69"/>
      <c r="I482" s="70"/>
      <c r="J482" s="70"/>
      <c r="K482" s="34" t="s">
        <v>65</v>
      </c>
      <c r="L482" s="77">
        <v>482</v>
      </c>
      <c r="M482" s="77"/>
      <c r="N482" s="72"/>
      <c r="O482" s="79" t="s">
        <v>600</v>
      </c>
      <c r="P482" s="81">
        <v>43479.743726851855</v>
      </c>
      <c r="Q482" s="79" t="s">
        <v>654</v>
      </c>
      <c r="R482" s="79"/>
      <c r="S482" s="79"/>
      <c r="T482" s="79" t="s">
        <v>457</v>
      </c>
      <c r="U482" s="79"/>
      <c r="V482" s="82" t="s">
        <v>1141</v>
      </c>
      <c r="W482" s="81">
        <v>43479.743726851855</v>
      </c>
      <c r="X482" s="82" t="s">
        <v>1519</v>
      </c>
      <c r="Y482" s="79"/>
      <c r="Z482" s="79"/>
      <c r="AA482" s="85" t="s">
        <v>1906</v>
      </c>
      <c r="AB482" s="79"/>
      <c r="AC482" s="79" t="b">
        <v>0</v>
      </c>
      <c r="AD482" s="79">
        <v>0</v>
      </c>
      <c r="AE482" s="85" t="s">
        <v>1953</v>
      </c>
      <c r="AF482" s="79" t="b">
        <v>0</v>
      </c>
      <c r="AG482" s="79" t="s">
        <v>1995</v>
      </c>
      <c r="AH482" s="79"/>
      <c r="AI482" s="85" t="s">
        <v>1953</v>
      </c>
      <c r="AJ482" s="79" t="b">
        <v>0</v>
      </c>
      <c r="AK482" s="79">
        <v>13</v>
      </c>
      <c r="AL482" s="85" t="s">
        <v>1915</v>
      </c>
      <c r="AM482" s="79" t="s">
        <v>2008</v>
      </c>
      <c r="AN482" s="79" t="b">
        <v>0</v>
      </c>
      <c r="AO482" s="85" t="s">
        <v>1915</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3</v>
      </c>
      <c r="BC482" s="78" t="str">
        <f>REPLACE(INDEX(GroupVertices[Group],MATCH(Edges[[#This Row],[Vertex 2]],GroupVertices[Vertex],0)),1,1,"")</f>
        <v>2</v>
      </c>
      <c r="BD482" s="48">
        <v>0</v>
      </c>
      <c r="BE482" s="49">
        <v>0</v>
      </c>
      <c r="BF482" s="48">
        <v>0</v>
      </c>
      <c r="BG482" s="49">
        <v>0</v>
      </c>
      <c r="BH482" s="48">
        <v>0</v>
      </c>
      <c r="BI482" s="49">
        <v>0</v>
      </c>
      <c r="BJ482" s="48">
        <v>23</v>
      </c>
      <c r="BK482" s="49">
        <v>100</v>
      </c>
      <c r="BL482" s="48">
        <v>23</v>
      </c>
    </row>
    <row r="483" spans="1:64" ht="15">
      <c r="A483" s="64" t="s">
        <v>534</v>
      </c>
      <c r="B483" s="64" t="s">
        <v>457</v>
      </c>
      <c r="C483" s="65" t="s">
        <v>5496</v>
      </c>
      <c r="D483" s="66">
        <v>3</v>
      </c>
      <c r="E483" s="67" t="s">
        <v>136</v>
      </c>
      <c r="F483" s="68">
        <v>35</v>
      </c>
      <c r="G483" s="65"/>
      <c r="H483" s="69"/>
      <c r="I483" s="70"/>
      <c r="J483" s="70"/>
      <c r="K483" s="34" t="s">
        <v>65</v>
      </c>
      <c r="L483" s="77">
        <v>483</v>
      </c>
      <c r="M483" s="77"/>
      <c r="N483" s="72"/>
      <c r="O483" s="79" t="s">
        <v>600</v>
      </c>
      <c r="P483" s="81">
        <v>43480.27846064815</v>
      </c>
      <c r="Q483" s="79" t="s">
        <v>649</v>
      </c>
      <c r="R483" s="79"/>
      <c r="S483" s="79"/>
      <c r="T483" s="79"/>
      <c r="U483" s="79"/>
      <c r="V483" s="82" t="s">
        <v>1141</v>
      </c>
      <c r="W483" s="81">
        <v>43480.27846064815</v>
      </c>
      <c r="X483" s="82" t="s">
        <v>1520</v>
      </c>
      <c r="Y483" s="79"/>
      <c r="Z483" s="79"/>
      <c r="AA483" s="85" t="s">
        <v>1907</v>
      </c>
      <c r="AB483" s="79"/>
      <c r="AC483" s="79" t="b">
        <v>0</v>
      </c>
      <c r="AD483" s="79">
        <v>0</v>
      </c>
      <c r="AE483" s="85" t="s">
        <v>1953</v>
      </c>
      <c r="AF483" s="79" t="b">
        <v>0</v>
      </c>
      <c r="AG483" s="79" t="s">
        <v>1995</v>
      </c>
      <c r="AH483" s="79"/>
      <c r="AI483" s="85" t="s">
        <v>1953</v>
      </c>
      <c r="AJ483" s="79" t="b">
        <v>0</v>
      </c>
      <c r="AK483" s="79">
        <v>10</v>
      </c>
      <c r="AL483" s="85" t="s">
        <v>1923</v>
      </c>
      <c r="AM483" s="79" t="s">
        <v>2007</v>
      </c>
      <c r="AN483" s="79" t="b">
        <v>0</v>
      </c>
      <c r="AO483" s="85" t="s">
        <v>1923</v>
      </c>
      <c r="AP483" s="79" t="s">
        <v>176</v>
      </c>
      <c r="AQ483" s="79">
        <v>0</v>
      </c>
      <c r="AR483" s="79">
        <v>0</v>
      </c>
      <c r="AS483" s="79"/>
      <c r="AT483" s="79"/>
      <c r="AU483" s="79"/>
      <c r="AV483" s="79"/>
      <c r="AW483" s="79"/>
      <c r="AX483" s="79"/>
      <c r="AY483" s="79"/>
      <c r="AZ483" s="79"/>
      <c r="BA483">
        <v>2</v>
      </c>
      <c r="BB483" s="78" t="str">
        <f>REPLACE(INDEX(GroupVertices[Group],MATCH(Edges[[#This Row],[Vertex 1]],GroupVertices[Vertex],0)),1,1,"")</f>
        <v>3</v>
      </c>
      <c r="BC483" s="78" t="str">
        <f>REPLACE(INDEX(GroupVertices[Group],MATCH(Edges[[#This Row],[Vertex 2]],GroupVertices[Vertex],0)),1,1,"")</f>
        <v>2</v>
      </c>
      <c r="BD483" s="48">
        <v>1</v>
      </c>
      <c r="BE483" s="49">
        <v>5</v>
      </c>
      <c r="BF483" s="48">
        <v>0</v>
      </c>
      <c r="BG483" s="49">
        <v>0</v>
      </c>
      <c r="BH483" s="48">
        <v>0</v>
      </c>
      <c r="BI483" s="49">
        <v>0</v>
      </c>
      <c r="BJ483" s="48">
        <v>19</v>
      </c>
      <c r="BK483" s="49">
        <v>95</v>
      </c>
      <c r="BL483" s="48">
        <v>20</v>
      </c>
    </row>
    <row r="484" spans="1:64" ht="15">
      <c r="A484" s="64" t="s">
        <v>534</v>
      </c>
      <c r="B484" s="64" t="s">
        <v>541</v>
      </c>
      <c r="C484" s="65" t="s">
        <v>5495</v>
      </c>
      <c r="D484" s="66">
        <v>3</v>
      </c>
      <c r="E484" s="67" t="s">
        <v>132</v>
      </c>
      <c r="F484" s="68">
        <v>35</v>
      </c>
      <c r="G484" s="65"/>
      <c r="H484" s="69"/>
      <c r="I484" s="70"/>
      <c r="J484" s="70"/>
      <c r="K484" s="34" t="s">
        <v>65</v>
      </c>
      <c r="L484" s="77">
        <v>484</v>
      </c>
      <c r="M484" s="77"/>
      <c r="N484" s="72"/>
      <c r="O484" s="79" t="s">
        <v>600</v>
      </c>
      <c r="P484" s="81">
        <v>43504.131574074076</v>
      </c>
      <c r="Q484" s="79" t="s">
        <v>709</v>
      </c>
      <c r="R484" s="79"/>
      <c r="S484" s="79"/>
      <c r="T484" s="79"/>
      <c r="U484" s="79"/>
      <c r="V484" s="82" t="s">
        <v>1141</v>
      </c>
      <c r="W484" s="81">
        <v>43504.131574074076</v>
      </c>
      <c r="X484" s="82" t="s">
        <v>1521</v>
      </c>
      <c r="Y484" s="79"/>
      <c r="Z484" s="79"/>
      <c r="AA484" s="85" t="s">
        <v>1908</v>
      </c>
      <c r="AB484" s="79"/>
      <c r="AC484" s="79" t="b">
        <v>0</v>
      </c>
      <c r="AD484" s="79">
        <v>0</v>
      </c>
      <c r="AE484" s="85" t="s">
        <v>1953</v>
      </c>
      <c r="AF484" s="79" t="b">
        <v>0</v>
      </c>
      <c r="AG484" s="79" t="s">
        <v>1995</v>
      </c>
      <c r="AH484" s="79"/>
      <c r="AI484" s="85" t="s">
        <v>1953</v>
      </c>
      <c r="AJ484" s="79" t="b">
        <v>0</v>
      </c>
      <c r="AK484" s="79">
        <v>12</v>
      </c>
      <c r="AL484" s="85" t="s">
        <v>1918</v>
      </c>
      <c r="AM484" s="79" t="s">
        <v>2008</v>
      </c>
      <c r="AN484" s="79" t="b">
        <v>0</v>
      </c>
      <c r="AO484" s="85" t="s">
        <v>1918</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3</v>
      </c>
      <c r="BC484" s="78" t="str">
        <f>REPLACE(INDEX(GroupVertices[Group],MATCH(Edges[[#This Row],[Vertex 2]],GroupVertices[Vertex],0)),1,1,"")</f>
        <v>3</v>
      </c>
      <c r="BD484" s="48"/>
      <c r="BE484" s="49"/>
      <c r="BF484" s="48"/>
      <c r="BG484" s="49"/>
      <c r="BH484" s="48"/>
      <c r="BI484" s="49"/>
      <c r="BJ484" s="48"/>
      <c r="BK484" s="49"/>
      <c r="BL484" s="48"/>
    </row>
    <row r="485" spans="1:64" ht="15">
      <c r="A485" s="64" t="s">
        <v>534</v>
      </c>
      <c r="B485" s="64" t="s">
        <v>540</v>
      </c>
      <c r="C485" s="65" t="s">
        <v>5495</v>
      </c>
      <c r="D485" s="66">
        <v>3</v>
      </c>
      <c r="E485" s="67" t="s">
        <v>132</v>
      </c>
      <c r="F485" s="68">
        <v>35</v>
      </c>
      <c r="G485" s="65"/>
      <c r="H485" s="69"/>
      <c r="I485" s="70"/>
      <c r="J485" s="70"/>
      <c r="K485" s="34" t="s">
        <v>65</v>
      </c>
      <c r="L485" s="77">
        <v>485</v>
      </c>
      <c r="M485" s="77"/>
      <c r="N485" s="72"/>
      <c r="O485" s="79" t="s">
        <v>600</v>
      </c>
      <c r="P485" s="81">
        <v>43504.131574074076</v>
      </c>
      <c r="Q485" s="79" t="s">
        <v>709</v>
      </c>
      <c r="R485" s="79"/>
      <c r="S485" s="79"/>
      <c r="T485" s="79"/>
      <c r="U485" s="79"/>
      <c r="V485" s="82" t="s">
        <v>1141</v>
      </c>
      <c r="W485" s="81">
        <v>43504.131574074076</v>
      </c>
      <c r="X485" s="82" t="s">
        <v>1521</v>
      </c>
      <c r="Y485" s="79"/>
      <c r="Z485" s="79"/>
      <c r="AA485" s="85" t="s">
        <v>1908</v>
      </c>
      <c r="AB485" s="79"/>
      <c r="AC485" s="79" t="b">
        <v>0</v>
      </c>
      <c r="AD485" s="79">
        <v>0</v>
      </c>
      <c r="AE485" s="85" t="s">
        <v>1953</v>
      </c>
      <c r="AF485" s="79" t="b">
        <v>0</v>
      </c>
      <c r="AG485" s="79" t="s">
        <v>1995</v>
      </c>
      <c r="AH485" s="79"/>
      <c r="AI485" s="85" t="s">
        <v>1953</v>
      </c>
      <c r="AJ485" s="79" t="b">
        <v>0</v>
      </c>
      <c r="AK485" s="79">
        <v>12</v>
      </c>
      <c r="AL485" s="85" t="s">
        <v>1918</v>
      </c>
      <c r="AM485" s="79" t="s">
        <v>2008</v>
      </c>
      <c r="AN485" s="79" t="b">
        <v>0</v>
      </c>
      <c r="AO485" s="85" t="s">
        <v>1918</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3</v>
      </c>
      <c r="BC485" s="78" t="str">
        <f>REPLACE(INDEX(GroupVertices[Group],MATCH(Edges[[#This Row],[Vertex 2]],GroupVertices[Vertex],0)),1,1,"")</f>
        <v>3</v>
      </c>
      <c r="BD485" s="48">
        <v>0</v>
      </c>
      <c r="BE485" s="49">
        <v>0</v>
      </c>
      <c r="BF485" s="48">
        <v>0</v>
      </c>
      <c r="BG485" s="49">
        <v>0</v>
      </c>
      <c r="BH485" s="48">
        <v>0</v>
      </c>
      <c r="BI485" s="49">
        <v>0</v>
      </c>
      <c r="BJ485" s="48">
        <v>21</v>
      </c>
      <c r="BK485" s="49">
        <v>100</v>
      </c>
      <c r="BL485" s="48">
        <v>21</v>
      </c>
    </row>
    <row r="486" spans="1:64" ht="15">
      <c r="A486" s="64" t="s">
        <v>535</v>
      </c>
      <c r="B486" s="64" t="s">
        <v>541</v>
      </c>
      <c r="C486" s="65" t="s">
        <v>5495</v>
      </c>
      <c r="D486" s="66">
        <v>3</v>
      </c>
      <c r="E486" s="67" t="s">
        <v>132</v>
      </c>
      <c r="F486" s="68">
        <v>35</v>
      </c>
      <c r="G486" s="65"/>
      <c r="H486" s="69"/>
      <c r="I486" s="70"/>
      <c r="J486" s="70"/>
      <c r="K486" s="34" t="s">
        <v>65</v>
      </c>
      <c r="L486" s="77">
        <v>486</v>
      </c>
      <c r="M486" s="77"/>
      <c r="N486" s="72"/>
      <c r="O486" s="79" t="s">
        <v>600</v>
      </c>
      <c r="P486" s="81">
        <v>43504.13731481481</v>
      </c>
      <c r="Q486" s="79" t="s">
        <v>709</v>
      </c>
      <c r="R486" s="79"/>
      <c r="S486" s="79"/>
      <c r="T486" s="79"/>
      <c r="U486" s="79"/>
      <c r="V486" s="82" t="s">
        <v>1142</v>
      </c>
      <c r="W486" s="81">
        <v>43504.13731481481</v>
      </c>
      <c r="X486" s="82" t="s">
        <v>1522</v>
      </c>
      <c r="Y486" s="79"/>
      <c r="Z486" s="79"/>
      <c r="AA486" s="85" t="s">
        <v>1909</v>
      </c>
      <c r="AB486" s="79"/>
      <c r="AC486" s="79" t="b">
        <v>0</v>
      </c>
      <c r="AD486" s="79">
        <v>0</v>
      </c>
      <c r="AE486" s="85" t="s">
        <v>1953</v>
      </c>
      <c r="AF486" s="79" t="b">
        <v>0</v>
      </c>
      <c r="AG486" s="79" t="s">
        <v>1995</v>
      </c>
      <c r="AH486" s="79"/>
      <c r="AI486" s="85" t="s">
        <v>1953</v>
      </c>
      <c r="AJ486" s="79" t="b">
        <v>0</v>
      </c>
      <c r="AK486" s="79">
        <v>12</v>
      </c>
      <c r="AL486" s="85" t="s">
        <v>1918</v>
      </c>
      <c r="AM486" s="79" t="s">
        <v>2016</v>
      </c>
      <c r="AN486" s="79" t="b">
        <v>0</v>
      </c>
      <c r="AO486" s="85" t="s">
        <v>1918</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3</v>
      </c>
      <c r="BC486" s="78" t="str">
        <f>REPLACE(INDEX(GroupVertices[Group],MATCH(Edges[[#This Row],[Vertex 2]],GroupVertices[Vertex],0)),1,1,"")</f>
        <v>3</v>
      </c>
      <c r="BD486" s="48"/>
      <c r="BE486" s="49"/>
      <c r="BF486" s="48"/>
      <c r="BG486" s="49"/>
      <c r="BH486" s="48"/>
      <c r="BI486" s="49"/>
      <c r="BJ486" s="48"/>
      <c r="BK486" s="49"/>
      <c r="BL486" s="48"/>
    </row>
    <row r="487" spans="1:64" ht="15">
      <c r="A487" s="64" t="s">
        <v>535</v>
      </c>
      <c r="B487" s="64" t="s">
        <v>540</v>
      </c>
      <c r="C487" s="65" t="s">
        <v>5495</v>
      </c>
      <c r="D487" s="66">
        <v>3</v>
      </c>
      <c r="E487" s="67" t="s">
        <v>132</v>
      </c>
      <c r="F487" s="68">
        <v>35</v>
      </c>
      <c r="G487" s="65"/>
      <c r="H487" s="69"/>
      <c r="I487" s="70"/>
      <c r="J487" s="70"/>
      <c r="K487" s="34" t="s">
        <v>65</v>
      </c>
      <c r="L487" s="77">
        <v>487</v>
      </c>
      <c r="M487" s="77"/>
      <c r="N487" s="72"/>
      <c r="O487" s="79" t="s">
        <v>600</v>
      </c>
      <c r="P487" s="81">
        <v>43504.13731481481</v>
      </c>
      <c r="Q487" s="79" t="s">
        <v>709</v>
      </c>
      <c r="R487" s="79"/>
      <c r="S487" s="79"/>
      <c r="T487" s="79"/>
      <c r="U487" s="79"/>
      <c r="V487" s="82" t="s">
        <v>1142</v>
      </c>
      <c r="W487" s="81">
        <v>43504.13731481481</v>
      </c>
      <c r="X487" s="82" t="s">
        <v>1522</v>
      </c>
      <c r="Y487" s="79"/>
      <c r="Z487" s="79"/>
      <c r="AA487" s="85" t="s">
        <v>1909</v>
      </c>
      <c r="AB487" s="79"/>
      <c r="AC487" s="79" t="b">
        <v>0</v>
      </c>
      <c r="AD487" s="79">
        <v>0</v>
      </c>
      <c r="AE487" s="85" t="s">
        <v>1953</v>
      </c>
      <c r="AF487" s="79" t="b">
        <v>0</v>
      </c>
      <c r="AG487" s="79" t="s">
        <v>1995</v>
      </c>
      <c r="AH487" s="79"/>
      <c r="AI487" s="85" t="s">
        <v>1953</v>
      </c>
      <c r="AJ487" s="79" t="b">
        <v>0</v>
      </c>
      <c r="AK487" s="79">
        <v>12</v>
      </c>
      <c r="AL487" s="85" t="s">
        <v>1918</v>
      </c>
      <c r="AM487" s="79" t="s">
        <v>2016</v>
      </c>
      <c r="AN487" s="79" t="b">
        <v>0</v>
      </c>
      <c r="AO487" s="85" t="s">
        <v>1918</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3</v>
      </c>
      <c r="BC487" s="78" t="str">
        <f>REPLACE(INDEX(GroupVertices[Group],MATCH(Edges[[#This Row],[Vertex 2]],GroupVertices[Vertex],0)),1,1,"")</f>
        <v>3</v>
      </c>
      <c r="BD487" s="48">
        <v>0</v>
      </c>
      <c r="BE487" s="49">
        <v>0</v>
      </c>
      <c r="BF487" s="48">
        <v>0</v>
      </c>
      <c r="BG487" s="49">
        <v>0</v>
      </c>
      <c r="BH487" s="48">
        <v>0</v>
      </c>
      <c r="BI487" s="49">
        <v>0</v>
      </c>
      <c r="BJ487" s="48">
        <v>21</v>
      </c>
      <c r="BK487" s="49">
        <v>100</v>
      </c>
      <c r="BL487" s="48">
        <v>21</v>
      </c>
    </row>
    <row r="488" spans="1:64" ht="15">
      <c r="A488" s="64" t="s">
        <v>536</v>
      </c>
      <c r="B488" s="64" t="s">
        <v>541</v>
      </c>
      <c r="C488" s="65" t="s">
        <v>5495</v>
      </c>
      <c r="D488" s="66">
        <v>3</v>
      </c>
      <c r="E488" s="67" t="s">
        <v>132</v>
      </c>
      <c r="F488" s="68">
        <v>35</v>
      </c>
      <c r="G488" s="65"/>
      <c r="H488" s="69"/>
      <c r="I488" s="70"/>
      <c r="J488" s="70"/>
      <c r="K488" s="34" t="s">
        <v>65</v>
      </c>
      <c r="L488" s="77">
        <v>488</v>
      </c>
      <c r="M488" s="77"/>
      <c r="N488" s="72"/>
      <c r="O488" s="79" t="s">
        <v>600</v>
      </c>
      <c r="P488" s="81">
        <v>43504.51116898148</v>
      </c>
      <c r="Q488" s="79" t="s">
        <v>708</v>
      </c>
      <c r="R488" s="79"/>
      <c r="S488" s="79"/>
      <c r="T488" s="79"/>
      <c r="U488" s="79"/>
      <c r="V488" s="82" t="s">
        <v>1143</v>
      </c>
      <c r="W488" s="81">
        <v>43504.51116898148</v>
      </c>
      <c r="X488" s="82" t="s">
        <v>1523</v>
      </c>
      <c r="Y488" s="79"/>
      <c r="Z488" s="79"/>
      <c r="AA488" s="85" t="s">
        <v>1910</v>
      </c>
      <c r="AB488" s="79"/>
      <c r="AC488" s="79" t="b">
        <v>0</v>
      </c>
      <c r="AD488" s="79">
        <v>0</v>
      </c>
      <c r="AE488" s="85" t="s">
        <v>1953</v>
      </c>
      <c r="AF488" s="79" t="b">
        <v>0</v>
      </c>
      <c r="AG488" s="79" t="s">
        <v>1995</v>
      </c>
      <c r="AH488" s="79"/>
      <c r="AI488" s="85" t="s">
        <v>1953</v>
      </c>
      <c r="AJ488" s="79" t="b">
        <v>0</v>
      </c>
      <c r="AK488" s="79">
        <v>25</v>
      </c>
      <c r="AL488" s="85" t="s">
        <v>1921</v>
      </c>
      <c r="AM488" s="79" t="s">
        <v>2007</v>
      </c>
      <c r="AN488" s="79" t="b">
        <v>0</v>
      </c>
      <c r="AO488" s="85" t="s">
        <v>1921</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3</v>
      </c>
      <c r="BC488" s="78" t="str">
        <f>REPLACE(INDEX(GroupVertices[Group],MATCH(Edges[[#This Row],[Vertex 2]],GroupVertices[Vertex],0)),1,1,"")</f>
        <v>3</v>
      </c>
      <c r="BD488" s="48">
        <v>0</v>
      </c>
      <c r="BE488" s="49">
        <v>0</v>
      </c>
      <c r="BF488" s="48">
        <v>0</v>
      </c>
      <c r="BG488" s="49">
        <v>0</v>
      </c>
      <c r="BH488" s="48">
        <v>0</v>
      </c>
      <c r="BI488" s="49">
        <v>0</v>
      </c>
      <c r="BJ488" s="48">
        <v>21</v>
      </c>
      <c r="BK488" s="49">
        <v>100</v>
      </c>
      <c r="BL488" s="48">
        <v>21</v>
      </c>
    </row>
    <row r="489" spans="1:64" ht="15">
      <c r="A489" s="64" t="s">
        <v>421</v>
      </c>
      <c r="B489" s="64" t="s">
        <v>537</v>
      </c>
      <c r="C489" s="65" t="s">
        <v>5495</v>
      </c>
      <c r="D489" s="66">
        <v>3</v>
      </c>
      <c r="E489" s="67" t="s">
        <v>132</v>
      </c>
      <c r="F489" s="68">
        <v>35</v>
      </c>
      <c r="G489" s="65"/>
      <c r="H489" s="69"/>
      <c r="I489" s="70"/>
      <c r="J489" s="70"/>
      <c r="K489" s="34" t="s">
        <v>65</v>
      </c>
      <c r="L489" s="77">
        <v>489</v>
      </c>
      <c r="M489" s="77"/>
      <c r="N489" s="72"/>
      <c r="O489" s="79" t="s">
        <v>600</v>
      </c>
      <c r="P489" s="81">
        <v>43441.38292824074</v>
      </c>
      <c r="Q489" s="79" t="s">
        <v>636</v>
      </c>
      <c r="R489" s="79"/>
      <c r="S489" s="79"/>
      <c r="T489" s="79" t="s">
        <v>792</v>
      </c>
      <c r="U489" s="82" t="s">
        <v>815</v>
      </c>
      <c r="V489" s="82" t="s">
        <v>815</v>
      </c>
      <c r="W489" s="81">
        <v>43441.38292824074</v>
      </c>
      <c r="X489" s="82" t="s">
        <v>1367</v>
      </c>
      <c r="Y489" s="79"/>
      <c r="Z489" s="79"/>
      <c r="AA489" s="85" t="s">
        <v>1754</v>
      </c>
      <c r="AB489" s="79"/>
      <c r="AC489" s="79" t="b">
        <v>0</v>
      </c>
      <c r="AD489" s="79">
        <v>8</v>
      </c>
      <c r="AE489" s="85" t="s">
        <v>1953</v>
      </c>
      <c r="AF489" s="79" t="b">
        <v>0</v>
      </c>
      <c r="AG489" s="79" t="s">
        <v>1995</v>
      </c>
      <c r="AH489" s="79"/>
      <c r="AI489" s="85" t="s">
        <v>1953</v>
      </c>
      <c r="AJ489" s="79" t="b">
        <v>0</v>
      </c>
      <c r="AK489" s="79">
        <v>1</v>
      </c>
      <c r="AL489" s="85" t="s">
        <v>1953</v>
      </c>
      <c r="AM489" s="79" t="s">
        <v>2008</v>
      </c>
      <c r="AN489" s="79" t="b">
        <v>0</v>
      </c>
      <c r="AO489" s="85" t="s">
        <v>1754</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3</v>
      </c>
      <c r="BC489" s="78" t="str">
        <f>REPLACE(INDEX(GroupVertices[Group],MATCH(Edges[[#This Row],[Vertex 2]],GroupVertices[Vertex],0)),1,1,"")</f>
        <v>3</v>
      </c>
      <c r="BD489" s="48"/>
      <c r="BE489" s="49"/>
      <c r="BF489" s="48"/>
      <c r="BG489" s="49"/>
      <c r="BH489" s="48"/>
      <c r="BI489" s="49"/>
      <c r="BJ489" s="48"/>
      <c r="BK489" s="49"/>
      <c r="BL489" s="48"/>
    </row>
    <row r="490" spans="1:64" ht="15">
      <c r="A490" s="64" t="s">
        <v>537</v>
      </c>
      <c r="B490" s="64" t="s">
        <v>541</v>
      </c>
      <c r="C490" s="65" t="s">
        <v>5496</v>
      </c>
      <c r="D490" s="66">
        <v>3</v>
      </c>
      <c r="E490" s="67" t="s">
        <v>136</v>
      </c>
      <c r="F490" s="68">
        <v>35</v>
      </c>
      <c r="G490" s="65"/>
      <c r="H490" s="69"/>
      <c r="I490" s="70"/>
      <c r="J490" s="70"/>
      <c r="K490" s="34" t="s">
        <v>65</v>
      </c>
      <c r="L490" s="77">
        <v>490</v>
      </c>
      <c r="M490" s="77"/>
      <c r="N490" s="72"/>
      <c r="O490" s="79" t="s">
        <v>600</v>
      </c>
      <c r="P490" s="81">
        <v>43500.88675925926</v>
      </c>
      <c r="Q490" s="79" t="s">
        <v>696</v>
      </c>
      <c r="R490" s="79"/>
      <c r="S490" s="79"/>
      <c r="T490" s="79"/>
      <c r="U490" s="79"/>
      <c r="V490" s="82" t="s">
        <v>1144</v>
      </c>
      <c r="W490" s="81">
        <v>43500.88675925926</v>
      </c>
      <c r="X490" s="82" t="s">
        <v>1524</v>
      </c>
      <c r="Y490" s="79"/>
      <c r="Z490" s="79"/>
      <c r="AA490" s="85" t="s">
        <v>1911</v>
      </c>
      <c r="AB490" s="79"/>
      <c r="AC490" s="79" t="b">
        <v>0</v>
      </c>
      <c r="AD490" s="79">
        <v>0</v>
      </c>
      <c r="AE490" s="85" t="s">
        <v>1953</v>
      </c>
      <c r="AF490" s="79" t="b">
        <v>0</v>
      </c>
      <c r="AG490" s="79" t="s">
        <v>1995</v>
      </c>
      <c r="AH490" s="79"/>
      <c r="AI490" s="85" t="s">
        <v>1953</v>
      </c>
      <c r="AJ490" s="79" t="b">
        <v>0</v>
      </c>
      <c r="AK490" s="79">
        <v>20</v>
      </c>
      <c r="AL490" s="85" t="s">
        <v>1921</v>
      </c>
      <c r="AM490" s="79" t="s">
        <v>2010</v>
      </c>
      <c r="AN490" s="79" t="b">
        <v>0</v>
      </c>
      <c r="AO490" s="85" t="s">
        <v>1921</v>
      </c>
      <c r="AP490" s="79" t="s">
        <v>176</v>
      </c>
      <c r="AQ490" s="79">
        <v>0</v>
      </c>
      <c r="AR490" s="79">
        <v>0</v>
      </c>
      <c r="AS490" s="79"/>
      <c r="AT490" s="79"/>
      <c r="AU490" s="79"/>
      <c r="AV490" s="79"/>
      <c r="AW490" s="79"/>
      <c r="AX490" s="79"/>
      <c r="AY490" s="79"/>
      <c r="AZ490" s="79"/>
      <c r="BA490">
        <v>2</v>
      </c>
      <c r="BB490" s="78" t="str">
        <f>REPLACE(INDEX(GroupVertices[Group],MATCH(Edges[[#This Row],[Vertex 1]],GroupVertices[Vertex],0)),1,1,"")</f>
        <v>3</v>
      </c>
      <c r="BC490" s="78" t="str">
        <f>REPLACE(INDEX(GroupVertices[Group],MATCH(Edges[[#This Row],[Vertex 2]],GroupVertices[Vertex],0)),1,1,"")</f>
        <v>3</v>
      </c>
      <c r="BD490" s="48">
        <v>0</v>
      </c>
      <c r="BE490" s="49">
        <v>0</v>
      </c>
      <c r="BF490" s="48">
        <v>0</v>
      </c>
      <c r="BG490" s="49">
        <v>0</v>
      </c>
      <c r="BH490" s="48">
        <v>0</v>
      </c>
      <c r="BI490" s="49">
        <v>0</v>
      </c>
      <c r="BJ490" s="48">
        <v>21</v>
      </c>
      <c r="BK490" s="49">
        <v>100</v>
      </c>
      <c r="BL490" s="48">
        <v>21</v>
      </c>
    </row>
    <row r="491" spans="1:64" ht="15">
      <c r="A491" s="64" t="s">
        <v>537</v>
      </c>
      <c r="B491" s="64" t="s">
        <v>541</v>
      </c>
      <c r="C491" s="65" t="s">
        <v>5496</v>
      </c>
      <c r="D491" s="66">
        <v>3</v>
      </c>
      <c r="E491" s="67" t="s">
        <v>136</v>
      </c>
      <c r="F491" s="68">
        <v>35</v>
      </c>
      <c r="G491" s="65"/>
      <c r="H491" s="69"/>
      <c r="I491" s="70"/>
      <c r="J491" s="70"/>
      <c r="K491" s="34" t="s">
        <v>65</v>
      </c>
      <c r="L491" s="77">
        <v>491</v>
      </c>
      <c r="M491" s="77"/>
      <c r="N491" s="72"/>
      <c r="O491" s="79" t="s">
        <v>600</v>
      </c>
      <c r="P491" s="81">
        <v>43503.88196759259</v>
      </c>
      <c r="Q491" s="79" t="s">
        <v>709</v>
      </c>
      <c r="R491" s="79"/>
      <c r="S491" s="79"/>
      <c r="T491" s="79"/>
      <c r="U491" s="79"/>
      <c r="V491" s="82" t="s">
        <v>1144</v>
      </c>
      <c r="W491" s="81">
        <v>43503.88196759259</v>
      </c>
      <c r="X491" s="82" t="s">
        <v>1525</v>
      </c>
      <c r="Y491" s="79"/>
      <c r="Z491" s="79"/>
      <c r="AA491" s="85" t="s">
        <v>1912</v>
      </c>
      <c r="AB491" s="79"/>
      <c r="AC491" s="79" t="b">
        <v>0</v>
      </c>
      <c r="AD491" s="79">
        <v>0</v>
      </c>
      <c r="AE491" s="85" t="s">
        <v>1953</v>
      </c>
      <c r="AF491" s="79" t="b">
        <v>0</v>
      </c>
      <c r="AG491" s="79" t="s">
        <v>1995</v>
      </c>
      <c r="AH491" s="79"/>
      <c r="AI491" s="85" t="s">
        <v>1953</v>
      </c>
      <c r="AJ491" s="79" t="b">
        <v>0</v>
      </c>
      <c r="AK491" s="79">
        <v>12</v>
      </c>
      <c r="AL491" s="85" t="s">
        <v>1918</v>
      </c>
      <c r="AM491" s="79" t="s">
        <v>2007</v>
      </c>
      <c r="AN491" s="79" t="b">
        <v>0</v>
      </c>
      <c r="AO491" s="85" t="s">
        <v>1918</v>
      </c>
      <c r="AP491" s="79" t="s">
        <v>176</v>
      </c>
      <c r="AQ491" s="79">
        <v>0</v>
      </c>
      <c r="AR491" s="79">
        <v>0</v>
      </c>
      <c r="AS491" s="79"/>
      <c r="AT491" s="79"/>
      <c r="AU491" s="79"/>
      <c r="AV491" s="79"/>
      <c r="AW491" s="79"/>
      <c r="AX491" s="79"/>
      <c r="AY491" s="79"/>
      <c r="AZ491" s="79"/>
      <c r="BA491">
        <v>2</v>
      </c>
      <c r="BB491" s="78" t="str">
        <f>REPLACE(INDEX(GroupVertices[Group],MATCH(Edges[[#This Row],[Vertex 1]],GroupVertices[Vertex],0)),1,1,"")</f>
        <v>3</v>
      </c>
      <c r="BC491" s="78" t="str">
        <f>REPLACE(INDEX(GroupVertices[Group],MATCH(Edges[[#This Row],[Vertex 2]],GroupVertices[Vertex],0)),1,1,"")</f>
        <v>3</v>
      </c>
      <c r="BD491" s="48"/>
      <c r="BE491" s="49"/>
      <c r="BF491" s="48"/>
      <c r="BG491" s="49"/>
      <c r="BH491" s="48"/>
      <c r="BI491" s="49"/>
      <c r="BJ491" s="48"/>
      <c r="BK491" s="49"/>
      <c r="BL491" s="48"/>
    </row>
    <row r="492" spans="1:64" ht="15">
      <c r="A492" s="64" t="s">
        <v>537</v>
      </c>
      <c r="B492" s="64" t="s">
        <v>540</v>
      </c>
      <c r="C492" s="65" t="s">
        <v>5495</v>
      </c>
      <c r="D492" s="66">
        <v>3</v>
      </c>
      <c r="E492" s="67" t="s">
        <v>132</v>
      </c>
      <c r="F492" s="68">
        <v>35</v>
      </c>
      <c r="G492" s="65"/>
      <c r="H492" s="69"/>
      <c r="I492" s="70"/>
      <c r="J492" s="70"/>
      <c r="K492" s="34" t="s">
        <v>65</v>
      </c>
      <c r="L492" s="77">
        <v>492</v>
      </c>
      <c r="M492" s="77"/>
      <c r="N492" s="72"/>
      <c r="O492" s="79" t="s">
        <v>600</v>
      </c>
      <c r="P492" s="81">
        <v>43503.88196759259</v>
      </c>
      <c r="Q492" s="79" t="s">
        <v>709</v>
      </c>
      <c r="R492" s="79"/>
      <c r="S492" s="79"/>
      <c r="T492" s="79"/>
      <c r="U492" s="79"/>
      <c r="V492" s="82" t="s">
        <v>1144</v>
      </c>
      <c r="W492" s="81">
        <v>43503.88196759259</v>
      </c>
      <c r="X492" s="82" t="s">
        <v>1525</v>
      </c>
      <c r="Y492" s="79"/>
      <c r="Z492" s="79"/>
      <c r="AA492" s="85" t="s">
        <v>1912</v>
      </c>
      <c r="AB492" s="79"/>
      <c r="AC492" s="79" t="b">
        <v>0</v>
      </c>
      <c r="AD492" s="79">
        <v>0</v>
      </c>
      <c r="AE492" s="85" t="s">
        <v>1953</v>
      </c>
      <c r="AF492" s="79" t="b">
        <v>0</v>
      </c>
      <c r="AG492" s="79" t="s">
        <v>1995</v>
      </c>
      <c r="AH492" s="79"/>
      <c r="AI492" s="85" t="s">
        <v>1953</v>
      </c>
      <c r="AJ492" s="79" t="b">
        <v>0</v>
      </c>
      <c r="AK492" s="79">
        <v>12</v>
      </c>
      <c r="AL492" s="85" t="s">
        <v>1918</v>
      </c>
      <c r="AM492" s="79" t="s">
        <v>2007</v>
      </c>
      <c r="AN492" s="79" t="b">
        <v>0</v>
      </c>
      <c r="AO492" s="85" t="s">
        <v>1918</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3</v>
      </c>
      <c r="BC492" s="78" t="str">
        <f>REPLACE(INDEX(GroupVertices[Group],MATCH(Edges[[#This Row],[Vertex 2]],GroupVertices[Vertex],0)),1,1,"")</f>
        <v>3</v>
      </c>
      <c r="BD492" s="48">
        <v>0</v>
      </c>
      <c r="BE492" s="49">
        <v>0</v>
      </c>
      <c r="BF492" s="48">
        <v>0</v>
      </c>
      <c r="BG492" s="49">
        <v>0</v>
      </c>
      <c r="BH492" s="48">
        <v>0</v>
      </c>
      <c r="BI492" s="49">
        <v>0</v>
      </c>
      <c r="BJ492" s="48">
        <v>21</v>
      </c>
      <c r="BK492" s="49">
        <v>100</v>
      </c>
      <c r="BL492" s="48">
        <v>21</v>
      </c>
    </row>
    <row r="493" spans="1:64" ht="15">
      <c r="A493" s="64" t="s">
        <v>538</v>
      </c>
      <c r="B493" s="64" t="s">
        <v>537</v>
      </c>
      <c r="C493" s="65" t="s">
        <v>5495</v>
      </c>
      <c r="D493" s="66">
        <v>3</v>
      </c>
      <c r="E493" s="67" t="s">
        <v>132</v>
      </c>
      <c r="F493" s="68">
        <v>35</v>
      </c>
      <c r="G493" s="65"/>
      <c r="H493" s="69"/>
      <c r="I493" s="70"/>
      <c r="J493" s="70"/>
      <c r="K493" s="34" t="s">
        <v>65</v>
      </c>
      <c r="L493" s="77">
        <v>493</v>
      </c>
      <c r="M493" s="77"/>
      <c r="N493" s="72"/>
      <c r="O493" s="79" t="s">
        <v>600</v>
      </c>
      <c r="P493" s="81">
        <v>43441.40353009259</v>
      </c>
      <c r="Q493" s="79" t="s">
        <v>605</v>
      </c>
      <c r="R493" s="79"/>
      <c r="S493" s="79"/>
      <c r="T493" s="79" t="s">
        <v>786</v>
      </c>
      <c r="U493" s="79"/>
      <c r="V493" s="82" t="s">
        <v>1145</v>
      </c>
      <c r="W493" s="81">
        <v>43441.40353009259</v>
      </c>
      <c r="X493" s="82" t="s">
        <v>1526</v>
      </c>
      <c r="Y493" s="79"/>
      <c r="Z493" s="79"/>
      <c r="AA493" s="85" t="s">
        <v>1913</v>
      </c>
      <c r="AB493" s="79"/>
      <c r="AC493" s="79" t="b">
        <v>0</v>
      </c>
      <c r="AD493" s="79">
        <v>0</v>
      </c>
      <c r="AE493" s="85" t="s">
        <v>1953</v>
      </c>
      <c r="AF493" s="79" t="b">
        <v>0</v>
      </c>
      <c r="AG493" s="79" t="s">
        <v>1995</v>
      </c>
      <c r="AH493" s="79"/>
      <c r="AI493" s="85" t="s">
        <v>1953</v>
      </c>
      <c r="AJ493" s="79" t="b">
        <v>0</v>
      </c>
      <c r="AK493" s="79">
        <v>1</v>
      </c>
      <c r="AL493" s="85" t="s">
        <v>1754</v>
      </c>
      <c r="AM493" s="79" t="s">
        <v>2008</v>
      </c>
      <c r="AN493" s="79" t="b">
        <v>0</v>
      </c>
      <c r="AO493" s="85" t="s">
        <v>1754</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3</v>
      </c>
      <c r="BC493" s="78" t="str">
        <f>REPLACE(INDEX(GroupVertices[Group],MATCH(Edges[[#This Row],[Vertex 2]],GroupVertices[Vertex],0)),1,1,"")</f>
        <v>3</v>
      </c>
      <c r="BD493" s="48"/>
      <c r="BE493" s="49"/>
      <c r="BF493" s="48"/>
      <c r="BG493" s="49"/>
      <c r="BH493" s="48"/>
      <c r="BI493" s="49"/>
      <c r="BJ493" s="48"/>
      <c r="BK493" s="49"/>
      <c r="BL493" s="48"/>
    </row>
    <row r="494" spans="1:64" ht="15">
      <c r="A494" s="64" t="s">
        <v>421</v>
      </c>
      <c r="B494" s="64" t="s">
        <v>457</v>
      </c>
      <c r="C494" s="65" t="s">
        <v>5495</v>
      </c>
      <c r="D494" s="66">
        <v>3</v>
      </c>
      <c r="E494" s="67" t="s">
        <v>132</v>
      </c>
      <c r="F494" s="68">
        <v>35</v>
      </c>
      <c r="G494" s="65"/>
      <c r="H494" s="69"/>
      <c r="I494" s="70"/>
      <c r="J494" s="70"/>
      <c r="K494" s="34" t="s">
        <v>65</v>
      </c>
      <c r="L494" s="77">
        <v>494</v>
      </c>
      <c r="M494" s="77"/>
      <c r="N494" s="72"/>
      <c r="O494" s="79" t="s">
        <v>600</v>
      </c>
      <c r="P494" s="81">
        <v>43441.38292824074</v>
      </c>
      <c r="Q494" s="79" t="s">
        <v>636</v>
      </c>
      <c r="R494" s="79"/>
      <c r="S494" s="79"/>
      <c r="T494" s="79" t="s">
        <v>792</v>
      </c>
      <c r="U494" s="82" t="s">
        <v>815</v>
      </c>
      <c r="V494" s="82" t="s">
        <v>815</v>
      </c>
      <c r="W494" s="81">
        <v>43441.38292824074</v>
      </c>
      <c r="X494" s="82" t="s">
        <v>1367</v>
      </c>
      <c r="Y494" s="79"/>
      <c r="Z494" s="79"/>
      <c r="AA494" s="85" t="s">
        <v>1754</v>
      </c>
      <c r="AB494" s="79"/>
      <c r="AC494" s="79" t="b">
        <v>0</v>
      </c>
      <c r="AD494" s="79">
        <v>8</v>
      </c>
      <c r="AE494" s="85" t="s">
        <v>1953</v>
      </c>
      <c r="AF494" s="79" t="b">
        <v>0</v>
      </c>
      <c r="AG494" s="79" t="s">
        <v>1995</v>
      </c>
      <c r="AH494" s="79"/>
      <c r="AI494" s="85" t="s">
        <v>1953</v>
      </c>
      <c r="AJ494" s="79" t="b">
        <v>0</v>
      </c>
      <c r="AK494" s="79">
        <v>1</v>
      </c>
      <c r="AL494" s="85" t="s">
        <v>1953</v>
      </c>
      <c r="AM494" s="79" t="s">
        <v>2008</v>
      </c>
      <c r="AN494" s="79" t="b">
        <v>0</v>
      </c>
      <c r="AO494" s="85" t="s">
        <v>1754</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3</v>
      </c>
      <c r="BC494" s="78" t="str">
        <f>REPLACE(INDEX(GroupVertices[Group],MATCH(Edges[[#This Row],[Vertex 2]],GroupVertices[Vertex],0)),1,1,"")</f>
        <v>2</v>
      </c>
      <c r="BD494" s="48">
        <v>0</v>
      </c>
      <c r="BE494" s="49">
        <v>0</v>
      </c>
      <c r="BF494" s="48">
        <v>0</v>
      </c>
      <c r="BG494" s="49">
        <v>0</v>
      </c>
      <c r="BH494" s="48">
        <v>0</v>
      </c>
      <c r="BI494" s="49">
        <v>0</v>
      </c>
      <c r="BJ494" s="48">
        <v>32</v>
      </c>
      <c r="BK494" s="49">
        <v>100</v>
      </c>
      <c r="BL494" s="48">
        <v>32</v>
      </c>
    </row>
    <row r="495" spans="1:64" ht="15">
      <c r="A495" s="64" t="s">
        <v>538</v>
      </c>
      <c r="B495" s="64" t="s">
        <v>421</v>
      </c>
      <c r="C495" s="65" t="s">
        <v>5495</v>
      </c>
      <c r="D495" s="66">
        <v>3</v>
      </c>
      <c r="E495" s="67" t="s">
        <v>132</v>
      </c>
      <c r="F495" s="68">
        <v>35</v>
      </c>
      <c r="G495" s="65"/>
      <c r="H495" s="69"/>
      <c r="I495" s="70"/>
      <c r="J495" s="70"/>
      <c r="K495" s="34" t="s">
        <v>65</v>
      </c>
      <c r="L495" s="77">
        <v>495</v>
      </c>
      <c r="M495" s="77"/>
      <c r="N495" s="72"/>
      <c r="O495" s="79" t="s">
        <v>600</v>
      </c>
      <c r="P495" s="81">
        <v>43441.40353009259</v>
      </c>
      <c r="Q495" s="79" t="s">
        <v>605</v>
      </c>
      <c r="R495" s="79"/>
      <c r="S495" s="79"/>
      <c r="T495" s="79" t="s">
        <v>786</v>
      </c>
      <c r="U495" s="79"/>
      <c r="V495" s="82" t="s">
        <v>1145</v>
      </c>
      <c r="W495" s="81">
        <v>43441.40353009259</v>
      </c>
      <c r="X495" s="82" t="s">
        <v>1526</v>
      </c>
      <c r="Y495" s="79"/>
      <c r="Z495" s="79"/>
      <c r="AA495" s="85" t="s">
        <v>1913</v>
      </c>
      <c r="AB495" s="79"/>
      <c r="AC495" s="79" t="b">
        <v>0</v>
      </c>
      <c r="AD495" s="79">
        <v>0</v>
      </c>
      <c r="AE495" s="85" t="s">
        <v>1953</v>
      </c>
      <c r="AF495" s="79" t="b">
        <v>0</v>
      </c>
      <c r="AG495" s="79" t="s">
        <v>1995</v>
      </c>
      <c r="AH495" s="79"/>
      <c r="AI495" s="85" t="s">
        <v>1953</v>
      </c>
      <c r="AJ495" s="79" t="b">
        <v>0</v>
      </c>
      <c r="AK495" s="79">
        <v>1</v>
      </c>
      <c r="AL495" s="85" t="s">
        <v>1754</v>
      </c>
      <c r="AM495" s="79" t="s">
        <v>2008</v>
      </c>
      <c r="AN495" s="79" t="b">
        <v>0</v>
      </c>
      <c r="AO495" s="85" t="s">
        <v>1754</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3</v>
      </c>
      <c r="BC495" s="78" t="str">
        <f>REPLACE(INDEX(GroupVertices[Group],MATCH(Edges[[#This Row],[Vertex 2]],GroupVertices[Vertex],0)),1,1,"")</f>
        <v>3</v>
      </c>
      <c r="BD495" s="48">
        <v>0</v>
      </c>
      <c r="BE495" s="49">
        <v>0</v>
      </c>
      <c r="BF495" s="48">
        <v>0</v>
      </c>
      <c r="BG495" s="49">
        <v>0</v>
      </c>
      <c r="BH495" s="48">
        <v>0</v>
      </c>
      <c r="BI495" s="49">
        <v>0</v>
      </c>
      <c r="BJ495" s="48">
        <v>23</v>
      </c>
      <c r="BK495" s="49">
        <v>100</v>
      </c>
      <c r="BL495" s="48">
        <v>23</v>
      </c>
    </row>
    <row r="496" spans="1:64" ht="15">
      <c r="A496" s="64" t="s">
        <v>539</v>
      </c>
      <c r="B496" s="64" t="s">
        <v>539</v>
      </c>
      <c r="C496" s="65" t="s">
        <v>5495</v>
      </c>
      <c r="D496" s="66">
        <v>3</v>
      </c>
      <c r="E496" s="67" t="s">
        <v>132</v>
      </c>
      <c r="F496" s="68">
        <v>35</v>
      </c>
      <c r="G496" s="65"/>
      <c r="H496" s="69"/>
      <c r="I496" s="70"/>
      <c r="J496" s="70"/>
      <c r="K496" s="34" t="s">
        <v>65</v>
      </c>
      <c r="L496" s="77">
        <v>496</v>
      </c>
      <c r="M496" s="77"/>
      <c r="N496" s="72"/>
      <c r="O496" s="79" t="s">
        <v>176</v>
      </c>
      <c r="P496" s="81">
        <v>43479.66987268518</v>
      </c>
      <c r="Q496" s="79" t="s">
        <v>710</v>
      </c>
      <c r="R496" s="82" t="s">
        <v>733</v>
      </c>
      <c r="S496" s="79" t="s">
        <v>771</v>
      </c>
      <c r="T496" s="79"/>
      <c r="U496" s="79"/>
      <c r="V496" s="82" t="s">
        <v>1146</v>
      </c>
      <c r="W496" s="81">
        <v>43479.66987268518</v>
      </c>
      <c r="X496" s="82" t="s">
        <v>1527</v>
      </c>
      <c r="Y496" s="79"/>
      <c r="Z496" s="79"/>
      <c r="AA496" s="85" t="s">
        <v>1914</v>
      </c>
      <c r="AB496" s="79"/>
      <c r="AC496" s="79" t="b">
        <v>0</v>
      </c>
      <c r="AD496" s="79">
        <v>2</v>
      </c>
      <c r="AE496" s="85" t="s">
        <v>1953</v>
      </c>
      <c r="AF496" s="79" t="b">
        <v>1</v>
      </c>
      <c r="AG496" s="79" t="s">
        <v>1995</v>
      </c>
      <c r="AH496" s="79"/>
      <c r="AI496" s="85" t="s">
        <v>1801</v>
      </c>
      <c r="AJ496" s="79" t="b">
        <v>0</v>
      </c>
      <c r="AK496" s="79">
        <v>0</v>
      </c>
      <c r="AL496" s="85" t="s">
        <v>1953</v>
      </c>
      <c r="AM496" s="79" t="s">
        <v>2007</v>
      </c>
      <c r="AN496" s="79" t="b">
        <v>0</v>
      </c>
      <c r="AO496" s="85" t="s">
        <v>1914</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2</v>
      </c>
      <c r="BC496" s="78" t="str">
        <f>REPLACE(INDEX(GroupVertices[Group],MATCH(Edges[[#This Row],[Vertex 2]],GroupVertices[Vertex],0)),1,1,"")</f>
        <v>2</v>
      </c>
      <c r="BD496" s="48">
        <v>0</v>
      </c>
      <c r="BE496" s="49">
        <v>0</v>
      </c>
      <c r="BF496" s="48">
        <v>0</v>
      </c>
      <c r="BG496" s="49">
        <v>0</v>
      </c>
      <c r="BH496" s="48">
        <v>0</v>
      </c>
      <c r="BI496" s="49">
        <v>0</v>
      </c>
      <c r="BJ496" s="48">
        <v>7</v>
      </c>
      <c r="BK496" s="49">
        <v>100</v>
      </c>
      <c r="BL496" s="48">
        <v>7</v>
      </c>
    </row>
    <row r="497" spans="1:64" ht="15">
      <c r="A497" s="64" t="s">
        <v>539</v>
      </c>
      <c r="B497" s="64" t="s">
        <v>457</v>
      </c>
      <c r="C497" s="65" t="s">
        <v>5495</v>
      </c>
      <c r="D497" s="66">
        <v>3</v>
      </c>
      <c r="E497" s="67" t="s">
        <v>132</v>
      </c>
      <c r="F497" s="68">
        <v>35</v>
      </c>
      <c r="G497" s="65"/>
      <c r="H497" s="69"/>
      <c r="I497" s="70"/>
      <c r="J497" s="70"/>
      <c r="K497" s="34" t="s">
        <v>66</v>
      </c>
      <c r="L497" s="77">
        <v>497</v>
      </c>
      <c r="M497" s="77"/>
      <c r="N497" s="72"/>
      <c r="O497" s="79" t="s">
        <v>600</v>
      </c>
      <c r="P497" s="81">
        <v>43479.67611111111</v>
      </c>
      <c r="Q497" s="79" t="s">
        <v>711</v>
      </c>
      <c r="R497" s="82" t="s">
        <v>757</v>
      </c>
      <c r="S497" s="79" t="s">
        <v>764</v>
      </c>
      <c r="T497" s="79" t="s">
        <v>457</v>
      </c>
      <c r="U497" s="79"/>
      <c r="V497" s="82" t="s">
        <v>1146</v>
      </c>
      <c r="W497" s="81">
        <v>43479.67611111111</v>
      </c>
      <c r="X497" s="82" t="s">
        <v>1528</v>
      </c>
      <c r="Y497" s="79"/>
      <c r="Z497" s="79"/>
      <c r="AA497" s="85" t="s">
        <v>1915</v>
      </c>
      <c r="AB497" s="79"/>
      <c r="AC497" s="79" t="b">
        <v>0</v>
      </c>
      <c r="AD497" s="79">
        <v>24</v>
      </c>
      <c r="AE497" s="85" t="s">
        <v>1953</v>
      </c>
      <c r="AF497" s="79" t="b">
        <v>0</v>
      </c>
      <c r="AG497" s="79" t="s">
        <v>1995</v>
      </c>
      <c r="AH497" s="79"/>
      <c r="AI497" s="85" t="s">
        <v>1953</v>
      </c>
      <c r="AJ497" s="79" t="b">
        <v>0</v>
      </c>
      <c r="AK497" s="79">
        <v>13</v>
      </c>
      <c r="AL497" s="85" t="s">
        <v>1953</v>
      </c>
      <c r="AM497" s="79" t="s">
        <v>2007</v>
      </c>
      <c r="AN497" s="79" t="b">
        <v>0</v>
      </c>
      <c r="AO497" s="85" t="s">
        <v>1915</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2</v>
      </c>
      <c r="BC497" s="78" t="str">
        <f>REPLACE(INDEX(GroupVertices[Group],MATCH(Edges[[#This Row],[Vertex 2]],GroupVertices[Vertex],0)),1,1,"")</f>
        <v>2</v>
      </c>
      <c r="BD497" s="48">
        <v>0</v>
      </c>
      <c r="BE497" s="49">
        <v>0</v>
      </c>
      <c r="BF497" s="48">
        <v>0</v>
      </c>
      <c r="BG497" s="49">
        <v>0</v>
      </c>
      <c r="BH497" s="48">
        <v>0</v>
      </c>
      <c r="BI497" s="49">
        <v>0</v>
      </c>
      <c r="BJ497" s="48">
        <v>31</v>
      </c>
      <c r="BK497" s="49">
        <v>100</v>
      </c>
      <c r="BL497" s="48">
        <v>31</v>
      </c>
    </row>
    <row r="498" spans="1:64" ht="15">
      <c r="A498" s="64" t="s">
        <v>457</v>
      </c>
      <c r="B498" s="64" t="s">
        <v>539</v>
      </c>
      <c r="C498" s="65" t="s">
        <v>5495</v>
      </c>
      <c r="D498" s="66">
        <v>3</v>
      </c>
      <c r="E498" s="67" t="s">
        <v>132</v>
      </c>
      <c r="F498" s="68">
        <v>35</v>
      </c>
      <c r="G498" s="65"/>
      <c r="H498" s="69"/>
      <c r="I498" s="70"/>
      <c r="J498" s="70"/>
      <c r="K498" s="34" t="s">
        <v>66</v>
      </c>
      <c r="L498" s="77">
        <v>498</v>
      </c>
      <c r="M498" s="77"/>
      <c r="N498" s="72"/>
      <c r="O498" s="79" t="s">
        <v>600</v>
      </c>
      <c r="P498" s="81">
        <v>43479.71943287037</v>
      </c>
      <c r="Q498" s="79" t="s">
        <v>654</v>
      </c>
      <c r="R498" s="79"/>
      <c r="S498" s="79"/>
      <c r="T498" s="79" t="s">
        <v>457</v>
      </c>
      <c r="U498" s="79"/>
      <c r="V498" s="82" t="s">
        <v>1096</v>
      </c>
      <c r="W498" s="81">
        <v>43479.71943287037</v>
      </c>
      <c r="X498" s="82" t="s">
        <v>1529</v>
      </c>
      <c r="Y498" s="79"/>
      <c r="Z498" s="79"/>
      <c r="AA498" s="85" t="s">
        <v>1916</v>
      </c>
      <c r="AB498" s="79"/>
      <c r="AC498" s="79" t="b">
        <v>0</v>
      </c>
      <c r="AD498" s="79">
        <v>0</v>
      </c>
      <c r="AE498" s="85" t="s">
        <v>1953</v>
      </c>
      <c r="AF498" s="79" t="b">
        <v>0</v>
      </c>
      <c r="AG498" s="79" t="s">
        <v>1995</v>
      </c>
      <c r="AH498" s="79"/>
      <c r="AI498" s="85" t="s">
        <v>1953</v>
      </c>
      <c r="AJ498" s="79" t="b">
        <v>0</v>
      </c>
      <c r="AK498" s="79">
        <v>13</v>
      </c>
      <c r="AL498" s="85" t="s">
        <v>1915</v>
      </c>
      <c r="AM498" s="79" t="s">
        <v>2007</v>
      </c>
      <c r="AN498" s="79" t="b">
        <v>0</v>
      </c>
      <c r="AO498" s="85" t="s">
        <v>1915</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2</v>
      </c>
      <c r="BC498" s="78" t="str">
        <f>REPLACE(INDEX(GroupVertices[Group],MATCH(Edges[[#This Row],[Vertex 2]],GroupVertices[Vertex],0)),1,1,"")</f>
        <v>2</v>
      </c>
      <c r="BD498" s="48">
        <v>0</v>
      </c>
      <c r="BE498" s="49">
        <v>0</v>
      </c>
      <c r="BF498" s="48">
        <v>0</v>
      </c>
      <c r="BG498" s="49">
        <v>0</v>
      </c>
      <c r="BH498" s="48">
        <v>0</v>
      </c>
      <c r="BI498" s="49">
        <v>0</v>
      </c>
      <c r="BJ498" s="48">
        <v>23</v>
      </c>
      <c r="BK498" s="49">
        <v>100</v>
      </c>
      <c r="BL498" s="48">
        <v>23</v>
      </c>
    </row>
    <row r="499" spans="1:64" ht="15">
      <c r="A499" s="64" t="s">
        <v>538</v>
      </c>
      <c r="B499" s="64" t="s">
        <v>539</v>
      </c>
      <c r="C499" s="65" t="s">
        <v>5495</v>
      </c>
      <c r="D499" s="66">
        <v>3</v>
      </c>
      <c r="E499" s="67" t="s">
        <v>132</v>
      </c>
      <c r="F499" s="68">
        <v>35</v>
      </c>
      <c r="G499" s="65"/>
      <c r="H499" s="69"/>
      <c r="I499" s="70"/>
      <c r="J499" s="70"/>
      <c r="K499" s="34" t="s">
        <v>65</v>
      </c>
      <c r="L499" s="77">
        <v>499</v>
      </c>
      <c r="M499" s="77"/>
      <c r="N499" s="72"/>
      <c r="O499" s="79" t="s">
        <v>600</v>
      </c>
      <c r="P499" s="81">
        <v>43479.72486111111</v>
      </c>
      <c r="Q499" s="79" t="s">
        <v>654</v>
      </c>
      <c r="R499" s="79"/>
      <c r="S499" s="79"/>
      <c r="T499" s="79" t="s">
        <v>457</v>
      </c>
      <c r="U499" s="79"/>
      <c r="V499" s="82" t="s">
        <v>1145</v>
      </c>
      <c r="W499" s="81">
        <v>43479.72486111111</v>
      </c>
      <c r="X499" s="82" t="s">
        <v>1530</v>
      </c>
      <c r="Y499" s="79"/>
      <c r="Z499" s="79"/>
      <c r="AA499" s="85" t="s">
        <v>1917</v>
      </c>
      <c r="AB499" s="79"/>
      <c r="AC499" s="79" t="b">
        <v>0</v>
      </c>
      <c r="AD499" s="79">
        <v>0</v>
      </c>
      <c r="AE499" s="85" t="s">
        <v>1953</v>
      </c>
      <c r="AF499" s="79" t="b">
        <v>0</v>
      </c>
      <c r="AG499" s="79" t="s">
        <v>1995</v>
      </c>
      <c r="AH499" s="79"/>
      <c r="AI499" s="85" t="s">
        <v>1953</v>
      </c>
      <c r="AJ499" s="79" t="b">
        <v>0</v>
      </c>
      <c r="AK499" s="79">
        <v>13</v>
      </c>
      <c r="AL499" s="85" t="s">
        <v>1915</v>
      </c>
      <c r="AM499" s="79" t="s">
        <v>2009</v>
      </c>
      <c r="AN499" s="79" t="b">
        <v>0</v>
      </c>
      <c r="AO499" s="85" t="s">
        <v>1915</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3</v>
      </c>
      <c r="BC499" s="78" t="str">
        <f>REPLACE(INDEX(GroupVertices[Group],MATCH(Edges[[#This Row],[Vertex 2]],GroupVertices[Vertex],0)),1,1,"")</f>
        <v>2</v>
      </c>
      <c r="BD499" s="48">
        <v>0</v>
      </c>
      <c r="BE499" s="49">
        <v>0</v>
      </c>
      <c r="BF499" s="48">
        <v>0</v>
      </c>
      <c r="BG499" s="49">
        <v>0</v>
      </c>
      <c r="BH499" s="48">
        <v>0</v>
      </c>
      <c r="BI499" s="49">
        <v>0</v>
      </c>
      <c r="BJ499" s="48">
        <v>23</v>
      </c>
      <c r="BK499" s="49">
        <v>100</v>
      </c>
      <c r="BL499" s="48">
        <v>23</v>
      </c>
    </row>
    <row r="500" spans="1:64" ht="15">
      <c r="A500" s="64" t="s">
        <v>540</v>
      </c>
      <c r="B500" s="64" t="s">
        <v>457</v>
      </c>
      <c r="C500" s="65" t="s">
        <v>5495</v>
      </c>
      <c r="D500" s="66">
        <v>3</v>
      </c>
      <c r="E500" s="67" t="s">
        <v>132</v>
      </c>
      <c r="F500" s="68">
        <v>35</v>
      </c>
      <c r="G500" s="65"/>
      <c r="H500" s="69"/>
      <c r="I500" s="70"/>
      <c r="J500" s="70"/>
      <c r="K500" s="34" t="s">
        <v>65</v>
      </c>
      <c r="L500" s="77">
        <v>500</v>
      </c>
      <c r="M500" s="77"/>
      <c r="N500" s="72"/>
      <c r="O500" s="79" t="s">
        <v>600</v>
      </c>
      <c r="P500" s="81">
        <v>43503.58546296296</v>
      </c>
      <c r="Q500" s="79" t="s">
        <v>712</v>
      </c>
      <c r="R500" s="82" t="s">
        <v>758</v>
      </c>
      <c r="S500" s="79" t="s">
        <v>784</v>
      </c>
      <c r="T500" s="79"/>
      <c r="U500" s="79"/>
      <c r="V500" s="82" t="s">
        <v>1147</v>
      </c>
      <c r="W500" s="81">
        <v>43503.58546296296</v>
      </c>
      <c r="X500" s="82" t="s">
        <v>1531</v>
      </c>
      <c r="Y500" s="79"/>
      <c r="Z500" s="79"/>
      <c r="AA500" s="85" t="s">
        <v>1918</v>
      </c>
      <c r="AB500" s="79"/>
      <c r="AC500" s="79" t="b">
        <v>0</v>
      </c>
      <c r="AD500" s="79">
        <v>7</v>
      </c>
      <c r="AE500" s="85" t="s">
        <v>1953</v>
      </c>
      <c r="AF500" s="79" t="b">
        <v>0</v>
      </c>
      <c r="AG500" s="79" t="s">
        <v>1995</v>
      </c>
      <c r="AH500" s="79"/>
      <c r="AI500" s="85" t="s">
        <v>1953</v>
      </c>
      <c r="AJ500" s="79" t="b">
        <v>0</v>
      </c>
      <c r="AK500" s="79">
        <v>8</v>
      </c>
      <c r="AL500" s="85" t="s">
        <v>1953</v>
      </c>
      <c r="AM500" s="79" t="s">
        <v>2007</v>
      </c>
      <c r="AN500" s="79" t="b">
        <v>0</v>
      </c>
      <c r="AO500" s="85" t="s">
        <v>1918</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3</v>
      </c>
      <c r="BC500" s="78" t="str">
        <f>REPLACE(INDEX(GroupVertices[Group],MATCH(Edges[[#This Row],[Vertex 2]],GroupVertices[Vertex],0)),1,1,"")</f>
        <v>2</v>
      </c>
      <c r="BD500" s="48"/>
      <c r="BE500" s="49"/>
      <c r="BF500" s="48"/>
      <c r="BG500" s="49"/>
      <c r="BH500" s="48"/>
      <c r="BI500" s="49"/>
      <c r="BJ500" s="48"/>
      <c r="BK500" s="49"/>
      <c r="BL500" s="48"/>
    </row>
    <row r="501" spans="1:64" ht="15">
      <c r="A501" s="64" t="s">
        <v>540</v>
      </c>
      <c r="B501" s="64" t="s">
        <v>541</v>
      </c>
      <c r="C501" s="65" t="s">
        <v>5495</v>
      </c>
      <c r="D501" s="66">
        <v>3</v>
      </c>
      <c r="E501" s="67" t="s">
        <v>132</v>
      </c>
      <c r="F501" s="68">
        <v>35</v>
      </c>
      <c r="G501" s="65"/>
      <c r="H501" s="69"/>
      <c r="I501" s="70"/>
      <c r="J501" s="70"/>
      <c r="K501" s="34" t="s">
        <v>65</v>
      </c>
      <c r="L501" s="77">
        <v>501</v>
      </c>
      <c r="M501" s="77"/>
      <c r="N501" s="72"/>
      <c r="O501" s="79" t="s">
        <v>600</v>
      </c>
      <c r="P501" s="81">
        <v>43503.58546296296</v>
      </c>
      <c r="Q501" s="79" t="s">
        <v>712</v>
      </c>
      <c r="R501" s="82" t="s">
        <v>758</v>
      </c>
      <c r="S501" s="79" t="s">
        <v>784</v>
      </c>
      <c r="T501" s="79"/>
      <c r="U501" s="79"/>
      <c r="V501" s="82" t="s">
        <v>1147</v>
      </c>
      <c r="W501" s="81">
        <v>43503.58546296296</v>
      </c>
      <c r="X501" s="82" t="s">
        <v>1531</v>
      </c>
      <c r="Y501" s="79"/>
      <c r="Z501" s="79"/>
      <c r="AA501" s="85" t="s">
        <v>1918</v>
      </c>
      <c r="AB501" s="79"/>
      <c r="AC501" s="79" t="b">
        <v>0</v>
      </c>
      <c r="AD501" s="79">
        <v>7</v>
      </c>
      <c r="AE501" s="85" t="s">
        <v>1953</v>
      </c>
      <c r="AF501" s="79" t="b">
        <v>0</v>
      </c>
      <c r="AG501" s="79" t="s">
        <v>1995</v>
      </c>
      <c r="AH501" s="79"/>
      <c r="AI501" s="85" t="s">
        <v>1953</v>
      </c>
      <c r="AJ501" s="79" t="b">
        <v>0</v>
      </c>
      <c r="AK501" s="79">
        <v>8</v>
      </c>
      <c r="AL501" s="85" t="s">
        <v>1953</v>
      </c>
      <c r="AM501" s="79" t="s">
        <v>2007</v>
      </c>
      <c r="AN501" s="79" t="b">
        <v>0</v>
      </c>
      <c r="AO501" s="85" t="s">
        <v>1918</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3</v>
      </c>
      <c r="BC501" s="78" t="str">
        <f>REPLACE(INDEX(GroupVertices[Group],MATCH(Edges[[#This Row],[Vertex 2]],GroupVertices[Vertex],0)),1,1,"")</f>
        <v>3</v>
      </c>
      <c r="BD501" s="48">
        <v>0</v>
      </c>
      <c r="BE501" s="49">
        <v>0</v>
      </c>
      <c r="BF501" s="48">
        <v>0</v>
      </c>
      <c r="BG501" s="49">
        <v>0</v>
      </c>
      <c r="BH501" s="48">
        <v>0</v>
      </c>
      <c r="BI501" s="49">
        <v>0</v>
      </c>
      <c r="BJ501" s="48">
        <v>39</v>
      </c>
      <c r="BK501" s="49">
        <v>100</v>
      </c>
      <c r="BL501" s="48">
        <v>39</v>
      </c>
    </row>
    <row r="502" spans="1:64" ht="15">
      <c r="A502" s="64" t="s">
        <v>538</v>
      </c>
      <c r="B502" s="64" t="s">
        <v>540</v>
      </c>
      <c r="C502" s="65" t="s">
        <v>5495</v>
      </c>
      <c r="D502" s="66">
        <v>3</v>
      </c>
      <c r="E502" s="67" t="s">
        <v>132</v>
      </c>
      <c r="F502" s="68">
        <v>35</v>
      </c>
      <c r="G502" s="65"/>
      <c r="H502" s="69"/>
      <c r="I502" s="70"/>
      <c r="J502" s="70"/>
      <c r="K502" s="34" t="s">
        <v>65</v>
      </c>
      <c r="L502" s="77">
        <v>502</v>
      </c>
      <c r="M502" s="77"/>
      <c r="N502" s="72"/>
      <c r="O502" s="79" t="s">
        <v>600</v>
      </c>
      <c r="P502" s="81">
        <v>43504.88773148148</v>
      </c>
      <c r="Q502" s="79" t="s">
        <v>709</v>
      </c>
      <c r="R502" s="79"/>
      <c r="S502" s="79"/>
      <c r="T502" s="79"/>
      <c r="U502" s="79"/>
      <c r="V502" s="82" t="s">
        <v>1145</v>
      </c>
      <c r="W502" s="81">
        <v>43504.88773148148</v>
      </c>
      <c r="X502" s="82" t="s">
        <v>1532</v>
      </c>
      <c r="Y502" s="79"/>
      <c r="Z502" s="79"/>
      <c r="AA502" s="85" t="s">
        <v>1919</v>
      </c>
      <c r="AB502" s="79"/>
      <c r="AC502" s="79" t="b">
        <v>0</v>
      </c>
      <c r="AD502" s="79">
        <v>0</v>
      </c>
      <c r="AE502" s="85" t="s">
        <v>1953</v>
      </c>
      <c r="AF502" s="79" t="b">
        <v>0</v>
      </c>
      <c r="AG502" s="79" t="s">
        <v>1995</v>
      </c>
      <c r="AH502" s="79"/>
      <c r="AI502" s="85" t="s">
        <v>1953</v>
      </c>
      <c r="AJ502" s="79" t="b">
        <v>0</v>
      </c>
      <c r="AK502" s="79">
        <v>13</v>
      </c>
      <c r="AL502" s="85" t="s">
        <v>1918</v>
      </c>
      <c r="AM502" s="79" t="s">
        <v>2008</v>
      </c>
      <c r="AN502" s="79" t="b">
        <v>0</v>
      </c>
      <c r="AO502" s="85" t="s">
        <v>1918</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3</v>
      </c>
      <c r="BC502" s="78" t="str">
        <f>REPLACE(INDEX(GroupVertices[Group],MATCH(Edges[[#This Row],[Vertex 2]],GroupVertices[Vertex],0)),1,1,"")</f>
        <v>3</v>
      </c>
      <c r="BD502" s="48"/>
      <c r="BE502" s="49"/>
      <c r="BF502" s="48"/>
      <c r="BG502" s="49"/>
      <c r="BH502" s="48"/>
      <c r="BI502" s="49"/>
      <c r="BJ502" s="48"/>
      <c r="BK502" s="49"/>
      <c r="BL502" s="48"/>
    </row>
    <row r="503" spans="1:64" ht="15">
      <c r="A503" s="64" t="s">
        <v>538</v>
      </c>
      <c r="B503" s="64" t="s">
        <v>457</v>
      </c>
      <c r="C503" s="65" t="s">
        <v>5495</v>
      </c>
      <c r="D503" s="66">
        <v>3</v>
      </c>
      <c r="E503" s="67" t="s">
        <v>132</v>
      </c>
      <c r="F503" s="68">
        <v>35</v>
      </c>
      <c r="G503" s="65"/>
      <c r="H503" s="69"/>
      <c r="I503" s="70"/>
      <c r="J503" s="70"/>
      <c r="K503" s="34" t="s">
        <v>65</v>
      </c>
      <c r="L503" s="77">
        <v>503</v>
      </c>
      <c r="M503" s="77"/>
      <c r="N503" s="72"/>
      <c r="O503" s="79" t="s">
        <v>600</v>
      </c>
      <c r="P503" s="81">
        <v>43470.44775462963</v>
      </c>
      <c r="Q503" s="79" t="s">
        <v>624</v>
      </c>
      <c r="R503" s="82" t="s">
        <v>727</v>
      </c>
      <c r="S503" s="79" t="s">
        <v>764</v>
      </c>
      <c r="T503" s="79"/>
      <c r="U503" s="79"/>
      <c r="V503" s="82" t="s">
        <v>1145</v>
      </c>
      <c r="W503" s="81">
        <v>43470.44775462963</v>
      </c>
      <c r="X503" s="82" t="s">
        <v>1533</v>
      </c>
      <c r="Y503" s="79"/>
      <c r="Z503" s="79"/>
      <c r="AA503" s="85" t="s">
        <v>1920</v>
      </c>
      <c r="AB503" s="79"/>
      <c r="AC503" s="79" t="b">
        <v>0</v>
      </c>
      <c r="AD503" s="79">
        <v>0</v>
      </c>
      <c r="AE503" s="85" t="s">
        <v>1953</v>
      </c>
      <c r="AF503" s="79" t="b">
        <v>0</v>
      </c>
      <c r="AG503" s="79" t="s">
        <v>1995</v>
      </c>
      <c r="AH503" s="79"/>
      <c r="AI503" s="85" t="s">
        <v>1953</v>
      </c>
      <c r="AJ503" s="79" t="b">
        <v>0</v>
      </c>
      <c r="AK503" s="79">
        <v>20</v>
      </c>
      <c r="AL503" s="85" t="s">
        <v>1801</v>
      </c>
      <c r="AM503" s="79" t="s">
        <v>2008</v>
      </c>
      <c r="AN503" s="79" t="b">
        <v>0</v>
      </c>
      <c r="AO503" s="85" t="s">
        <v>1801</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3</v>
      </c>
      <c r="BC503" s="78" t="str">
        <f>REPLACE(INDEX(GroupVertices[Group],MATCH(Edges[[#This Row],[Vertex 2]],GroupVertices[Vertex],0)),1,1,"")</f>
        <v>2</v>
      </c>
      <c r="BD503" s="48">
        <v>0</v>
      </c>
      <c r="BE503" s="49">
        <v>0</v>
      </c>
      <c r="BF503" s="48">
        <v>0</v>
      </c>
      <c r="BG503" s="49">
        <v>0</v>
      </c>
      <c r="BH503" s="48">
        <v>0</v>
      </c>
      <c r="BI503" s="49">
        <v>0</v>
      </c>
      <c r="BJ503" s="48">
        <v>17</v>
      </c>
      <c r="BK503" s="49">
        <v>100</v>
      </c>
      <c r="BL503" s="48">
        <v>17</v>
      </c>
    </row>
    <row r="504" spans="1:64" ht="15">
      <c r="A504" s="64" t="s">
        <v>538</v>
      </c>
      <c r="B504" s="64" t="s">
        <v>541</v>
      </c>
      <c r="C504" s="65" t="s">
        <v>5495</v>
      </c>
      <c r="D504" s="66">
        <v>3</v>
      </c>
      <c r="E504" s="67" t="s">
        <v>132</v>
      </c>
      <c r="F504" s="68">
        <v>35</v>
      </c>
      <c r="G504" s="65"/>
      <c r="H504" s="69"/>
      <c r="I504" s="70"/>
      <c r="J504" s="70"/>
      <c r="K504" s="34" t="s">
        <v>65</v>
      </c>
      <c r="L504" s="77">
        <v>504</v>
      </c>
      <c r="M504" s="77"/>
      <c r="N504" s="72"/>
      <c r="O504" s="79" t="s">
        <v>600</v>
      </c>
      <c r="P504" s="81">
        <v>43504.88773148148</v>
      </c>
      <c r="Q504" s="79" t="s">
        <v>709</v>
      </c>
      <c r="R504" s="79"/>
      <c r="S504" s="79"/>
      <c r="T504" s="79"/>
      <c r="U504" s="79"/>
      <c r="V504" s="82" t="s">
        <v>1145</v>
      </c>
      <c r="W504" s="81">
        <v>43504.88773148148</v>
      </c>
      <c r="X504" s="82" t="s">
        <v>1532</v>
      </c>
      <c r="Y504" s="79"/>
      <c r="Z504" s="79"/>
      <c r="AA504" s="85" t="s">
        <v>1919</v>
      </c>
      <c r="AB504" s="79"/>
      <c r="AC504" s="79" t="b">
        <v>0</v>
      </c>
      <c r="AD504" s="79">
        <v>0</v>
      </c>
      <c r="AE504" s="85" t="s">
        <v>1953</v>
      </c>
      <c r="AF504" s="79" t="b">
        <v>0</v>
      </c>
      <c r="AG504" s="79" t="s">
        <v>1995</v>
      </c>
      <c r="AH504" s="79"/>
      <c r="AI504" s="85" t="s">
        <v>1953</v>
      </c>
      <c r="AJ504" s="79" t="b">
        <v>0</v>
      </c>
      <c r="AK504" s="79">
        <v>13</v>
      </c>
      <c r="AL504" s="85" t="s">
        <v>1918</v>
      </c>
      <c r="AM504" s="79" t="s">
        <v>2008</v>
      </c>
      <c r="AN504" s="79" t="b">
        <v>0</v>
      </c>
      <c r="AO504" s="85" t="s">
        <v>1918</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3</v>
      </c>
      <c r="BC504" s="78" t="str">
        <f>REPLACE(INDEX(GroupVertices[Group],MATCH(Edges[[#This Row],[Vertex 2]],GroupVertices[Vertex],0)),1,1,"")</f>
        <v>3</v>
      </c>
      <c r="BD504" s="48">
        <v>0</v>
      </c>
      <c r="BE504" s="49">
        <v>0</v>
      </c>
      <c r="BF504" s="48">
        <v>0</v>
      </c>
      <c r="BG504" s="49">
        <v>0</v>
      </c>
      <c r="BH504" s="48">
        <v>0</v>
      </c>
      <c r="BI504" s="49">
        <v>0</v>
      </c>
      <c r="BJ504" s="48">
        <v>21</v>
      </c>
      <c r="BK504" s="49">
        <v>100</v>
      </c>
      <c r="BL504" s="48">
        <v>21</v>
      </c>
    </row>
    <row r="505" spans="1:64" ht="15">
      <c r="A505" s="64" t="s">
        <v>541</v>
      </c>
      <c r="B505" s="64" t="s">
        <v>541</v>
      </c>
      <c r="C505" s="65" t="s">
        <v>5495</v>
      </c>
      <c r="D505" s="66">
        <v>3</v>
      </c>
      <c r="E505" s="67" t="s">
        <v>132</v>
      </c>
      <c r="F505" s="68">
        <v>35</v>
      </c>
      <c r="G505" s="65"/>
      <c r="H505" s="69"/>
      <c r="I505" s="70"/>
      <c r="J505" s="70"/>
      <c r="K505" s="34" t="s">
        <v>65</v>
      </c>
      <c r="L505" s="77">
        <v>505</v>
      </c>
      <c r="M505" s="77"/>
      <c r="N505" s="72"/>
      <c r="O505" s="79" t="s">
        <v>176</v>
      </c>
      <c r="P505" s="81">
        <v>43500.71065972222</v>
      </c>
      <c r="Q505" s="79" t="s">
        <v>713</v>
      </c>
      <c r="R505" s="82" t="s">
        <v>759</v>
      </c>
      <c r="S505" s="79" t="s">
        <v>784</v>
      </c>
      <c r="T505" s="79"/>
      <c r="U505" s="79"/>
      <c r="V505" s="82" t="s">
        <v>1148</v>
      </c>
      <c r="W505" s="81">
        <v>43500.71065972222</v>
      </c>
      <c r="X505" s="82" t="s">
        <v>1534</v>
      </c>
      <c r="Y505" s="79"/>
      <c r="Z505" s="79"/>
      <c r="AA505" s="85" t="s">
        <v>1921</v>
      </c>
      <c r="AB505" s="79"/>
      <c r="AC505" s="79" t="b">
        <v>0</v>
      </c>
      <c r="AD505" s="79">
        <v>3</v>
      </c>
      <c r="AE505" s="85" t="s">
        <v>1953</v>
      </c>
      <c r="AF505" s="79" t="b">
        <v>0</v>
      </c>
      <c r="AG505" s="79" t="s">
        <v>1995</v>
      </c>
      <c r="AH505" s="79"/>
      <c r="AI505" s="85" t="s">
        <v>1953</v>
      </c>
      <c r="AJ505" s="79" t="b">
        <v>0</v>
      </c>
      <c r="AK505" s="79">
        <v>7</v>
      </c>
      <c r="AL505" s="85" t="s">
        <v>1953</v>
      </c>
      <c r="AM505" s="79" t="s">
        <v>2007</v>
      </c>
      <c r="AN505" s="79" t="b">
        <v>0</v>
      </c>
      <c r="AO505" s="85" t="s">
        <v>1921</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3</v>
      </c>
      <c r="BC505" s="78" t="str">
        <f>REPLACE(INDEX(GroupVertices[Group],MATCH(Edges[[#This Row],[Vertex 2]],GroupVertices[Vertex],0)),1,1,"")</f>
        <v>3</v>
      </c>
      <c r="BD505" s="48">
        <v>0</v>
      </c>
      <c r="BE505" s="49">
        <v>0</v>
      </c>
      <c r="BF505" s="48">
        <v>0</v>
      </c>
      <c r="BG505" s="49">
        <v>0</v>
      </c>
      <c r="BH505" s="48">
        <v>0</v>
      </c>
      <c r="BI505" s="49">
        <v>0</v>
      </c>
      <c r="BJ505" s="48">
        <v>33</v>
      </c>
      <c r="BK505" s="49">
        <v>100</v>
      </c>
      <c r="BL505" s="48">
        <v>33</v>
      </c>
    </row>
    <row r="506" spans="1:64" ht="15">
      <c r="A506" s="64" t="s">
        <v>542</v>
      </c>
      <c r="B506" s="64" t="s">
        <v>541</v>
      </c>
      <c r="C506" s="65" t="s">
        <v>5495</v>
      </c>
      <c r="D506" s="66">
        <v>3</v>
      </c>
      <c r="E506" s="67" t="s">
        <v>132</v>
      </c>
      <c r="F506" s="68">
        <v>35</v>
      </c>
      <c r="G506" s="65"/>
      <c r="H506" s="69"/>
      <c r="I506" s="70"/>
      <c r="J506" s="70"/>
      <c r="K506" s="34" t="s">
        <v>65</v>
      </c>
      <c r="L506" s="77">
        <v>506</v>
      </c>
      <c r="M506" s="77"/>
      <c r="N506" s="72"/>
      <c r="O506" s="79" t="s">
        <v>600</v>
      </c>
      <c r="P506" s="81">
        <v>43505.325</v>
      </c>
      <c r="Q506" s="79" t="s">
        <v>708</v>
      </c>
      <c r="R506" s="79"/>
      <c r="S506" s="79"/>
      <c r="T506" s="79"/>
      <c r="U506" s="79"/>
      <c r="V506" s="82" t="s">
        <v>1149</v>
      </c>
      <c r="W506" s="81">
        <v>43505.325</v>
      </c>
      <c r="X506" s="82" t="s">
        <v>1535</v>
      </c>
      <c r="Y506" s="79"/>
      <c r="Z506" s="79"/>
      <c r="AA506" s="85" t="s">
        <v>1922</v>
      </c>
      <c r="AB506" s="79"/>
      <c r="AC506" s="79" t="b">
        <v>0</v>
      </c>
      <c r="AD506" s="79">
        <v>0</v>
      </c>
      <c r="AE506" s="85" t="s">
        <v>1953</v>
      </c>
      <c r="AF506" s="79" t="b">
        <v>0</v>
      </c>
      <c r="AG506" s="79" t="s">
        <v>1995</v>
      </c>
      <c r="AH506" s="79"/>
      <c r="AI506" s="85" t="s">
        <v>1953</v>
      </c>
      <c r="AJ506" s="79" t="b">
        <v>0</v>
      </c>
      <c r="AK506" s="79">
        <v>26</v>
      </c>
      <c r="AL506" s="85" t="s">
        <v>1921</v>
      </c>
      <c r="AM506" s="79" t="s">
        <v>2010</v>
      </c>
      <c r="AN506" s="79" t="b">
        <v>0</v>
      </c>
      <c r="AO506" s="85" t="s">
        <v>1921</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3</v>
      </c>
      <c r="BC506" s="78" t="str">
        <f>REPLACE(INDEX(GroupVertices[Group],MATCH(Edges[[#This Row],[Vertex 2]],GroupVertices[Vertex],0)),1,1,"")</f>
        <v>3</v>
      </c>
      <c r="BD506" s="48">
        <v>0</v>
      </c>
      <c r="BE506" s="49">
        <v>0</v>
      </c>
      <c r="BF506" s="48">
        <v>0</v>
      </c>
      <c r="BG506" s="49">
        <v>0</v>
      </c>
      <c r="BH506" s="48">
        <v>0</v>
      </c>
      <c r="BI506" s="49">
        <v>0</v>
      </c>
      <c r="BJ506" s="48">
        <v>21</v>
      </c>
      <c r="BK506" s="49">
        <v>100</v>
      </c>
      <c r="BL506" s="48">
        <v>21</v>
      </c>
    </row>
    <row r="507" spans="1:64" ht="15">
      <c r="A507" s="64" t="s">
        <v>457</v>
      </c>
      <c r="B507" s="64" t="s">
        <v>457</v>
      </c>
      <c r="C507" s="65" t="s">
        <v>5495</v>
      </c>
      <c r="D507" s="66">
        <v>3</v>
      </c>
      <c r="E507" s="67" t="s">
        <v>132</v>
      </c>
      <c r="F507" s="68">
        <v>35</v>
      </c>
      <c r="G507" s="65"/>
      <c r="H507" s="69"/>
      <c r="I507" s="70"/>
      <c r="J507" s="70"/>
      <c r="K507" s="34" t="s">
        <v>65</v>
      </c>
      <c r="L507" s="77">
        <v>507</v>
      </c>
      <c r="M507" s="77"/>
      <c r="N507" s="72"/>
      <c r="O507" s="79" t="s">
        <v>176</v>
      </c>
      <c r="P507" s="81">
        <v>43475.68048611111</v>
      </c>
      <c r="Q507" s="79" t="s">
        <v>714</v>
      </c>
      <c r="R507" s="82" t="s">
        <v>760</v>
      </c>
      <c r="S507" s="79" t="s">
        <v>764</v>
      </c>
      <c r="T507" s="79" t="s">
        <v>457</v>
      </c>
      <c r="U507" s="82" t="s">
        <v>827</v>
      </c>
      <c r="V507" s="82" t="s">
        <v>827</v>
      </c>
      <c r="W507" s="81">
        <v>43475.68048611111</v>
      </c>
      <c r="X507" s="82" t="s">
        <v>1536</v>
      </c>
      <c r="Y507" s="79"/>
      <c r="Z507" s="79"/>
      <c r="AA507" s="85" t="s">
        <v>1923</v>
      </c>
      <c r="AB507" s="79"/>
      <c r="AC507" s="79" t="b">
        <v>0</v>
      </c>
      <c r="AD507" s="79">
        <v>2</v>
      </c>
      <c r="AE507" s="85" t="s">
        <v>1953</v>
      </c>
      <c r="AF507" s="79" t="b">
        <v>0</v>
      </c>
      <c r="AG507" s="79" t="s">
        <v>1995</v>
      </c>
      <c r="AH507" s="79"/>
      <c r="AI507" s="85" t="s">
        <v>1953</v>
      </c>
      <c r="AJ507" s="79" t="b">
        <v>0</v>
      </c>
      <c r="AK507" s="79">
        <v>3</v>
      </c>
      <c r="AL507" s="85" t="s">
        <v>1953</v>
      </c>
      <c r="AM507" s="79" t="s">
        <v>2007</v>
      </c>
      <c r="AN507" s="79" t="b">
        <v>0</v>
      </c>
      <c r="AO507" s="85" t="s">
        <v>1923</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2</v>
      </c>
      <c r="BC507" s="78" t="str">
        <f>REPLACE(INDEX(GroupVertices[Group],MATCH(Edges[[#This Row],[Vertex 2]],GroupVertices[Vertex],0)),1,1,"")</f>
        <v>2</v>
      </c>
      <c r="BD507" s="48">
        <v>1</v>
      </c>
      <c r="BE507" s="49">
        <v>4</v>
      </c>
      <c r="BF507" s="48">
        <v>0</v>
      </c>
      <c r="BG507" s="49">
        <v>0</v>
      </c>
      <c r="BH507" s="48">
        <v>0</v>
      </c>
      <c r="BI507" s="49">
        <v>0</v>
      </c>
      <c r="BJ507" s="48">
        <v>24</v>
      </c>
      <c r="BK507" s="49">
        <v>96</v>
      </c>
      <c r="BL507" s="48">
        <v>25</v>
      </c>
    </row>
    <row r="508" spans="1:64" ht="15">
      <c r="A508" s="64" t="s">
        <v>543</v>
      </c>
      <c r="B508" s="64" t="s">
        <v>457</v>
      </c>
      <c r="C508" s="65" t="s">
        <v>5495</v>
      </c>
      <c r="D508" s="66">
        <v>3</v>
      </c>
      <c r="E508" s="67" t="s">
        <v>132</v>
      </c>
      <c r="F508" s="68">
        <v>35</v>
      </c>
      <c r="G508" s="65"/>
      <c r="H508" s="69"/>
      <c r="I508" s="70"/>
      <c r="J508" s="70"/>
      <c r="K508" s="34" t="s">
        <v>65</v>
      </c>
      <c r="L508" s="77">
        <v>508</v>
      </c>
      <c r="M508" s="77"/>
      <c r="N508" s="72"/>
      <c r="O508" s="79" t="s">
        <v>600</v>
      </c>
      <c r="P508" s="81">
        <v>43506.49251157408</v>
      </c>
      <c r="Q508" s="79" t="s">
        <v>715</v>
      </c>
      <c r="R508" s="82" t="s">
        <v>749</v>
      </c>
      <c r="S508" s="79" t="s">
        <v>764</v>
      </c>
      <c r="T508" s="79" t="s">
        <v>457</v>
      </c>
      <c r="U508" s="79"/>
      <c r="V508" s="82" t="s">
        <v>1150</v>
      </c>
      <c r="W508" s="81">
        <v>43506.49251157408</v>
      </c>
      <c r="X508" s="82" t="s">
        <v>1537</v>
      </c>
      <c r="Y508" s="79"/>
      <c r="Z508" s="79"/>
      <c r="AA508" s="85" t="s">
        <v>1924</v>
      </c>
      <c r="AB508" s="79"/>
      <c r="AC508" s="79" t="b">
        <v>0</v>
      </c>
      <c r="AD508" s="79">
        <v>0</v>
      </c>
      <c r="AE508" s="85" t="s">
        <v>1953</v>
      </c>
      <c r="AF508" s="79" t="b">
        <v>0</v>
      </c>
      <c r="AG508" s="79" t="s">
        <v>1995</v>
      </c>
      <c r="AH508" s="79"/>
      <c r="AI508" s="85" t="s">
        <v>1953</v>
      </c>
      <c r="AJ508" s="79" t="b">
        <v>0</v>
      </c>
      <c r="AK508" s="79">
        <v>0</v>
      </c>
      <c r="AL508" s="85" t="s">
        <v>1953</v>
      </c>
      <c r="AM508" s="79" t="s">
        <v>2010</v>
      </c>
      <c r="AN508" s="79" t="b">
        <v>0</v>
      </c>
      <c r="AO508" s="85" t="s">
        <v>1924</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2</v>
      </c>
      <c r="BC508" s="78" t="str">
        <f>REPLACE(INDEX(GroupVertices[Group],MATCH(Edges[[#This Row],[Vertex 2]],GroupVertices[Vertex],0)),1,1,"")</f>
        <v>2</v>
      </c>
      <c r="BD508" s="48">
        <v>1</v>
      </c>
      <c r="BE508" s="49">
        <v>14.285714285714286</v>
      </c>
      <c r="BF508" s="48">
        <v>0</v>
      </c>
      <c r="BG508" s="49">
        <v>0</v>
      </c>
      <c r="BH508" s="48">
        <v>0</v>
      </c>
      <c r="BI508" s="49">
        <v>0</v>
      </c>
      <c r="BJ508" s="48">
        <v>6</v>
      </c>
      <c r="BK508" s="49">
        <v>85.71428571428571</v>
      </c>
      <c r="BL508"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8"/>
    <dataValidation allowBlank="1" showErrorMessage="1" sqref="N2:N5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8"/>
    <dataValidation allowBlank="1" showInputMessage="1" promptTitle="Edge Color" prompt="To select an optional edge color, right-click and select Select Color on the right-click menu." sqref="C3:C508"/>
    <dataValidation allowBlank="1" showInputMessage="1" promptTitle="Edge Width" prompt="Enter an optional edge width between 1 and 10." errorTitle="Invalid Edge Width" error="The optional edge width must be a whole number between 1 and 10." sqref="D3:D508"/>
    <dataValidation allowBlank="1" showInputMessage="1" promptTitle="Edge Opacity" prompt="Enter an optional edge opacity between 0 (transparent) and 100 (opaque)." errorTitle="Invalid Edge Opacity" error="The optional edge opacity must be a whole number between 0 and 10." sqref="F3:F5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8">
      <formula1>ValidEdgeVisibilities</formula1>
    </dataValidation>
    <dataValidation allowBlank="1" showInputMessage="1" showErrorMessage="1" promptTitle="Vertex 1 Name" prompt="Enter the name of the edge's first vertex." sqref="A3:A508"/>
    <dataValidation allowBlank="1" showInputMessage="1" showErrorMessage="1" promptTitle="Vertex 2 Name" prompt="Enter the name of the edge's second vertex." sqref="B3:B508"/>
    <dataValidation allowBlank="1" showInputMessage="1" showErrorMessage="1" promptTitle="Edge Label" prompt="Enter an optional edge label." errorTitle="Invalid Edge Visibility" error="You have entered an unrecognized edge visibility.  Try selecting from the drop-down list instead." sqref="H3:H5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8"/>
  </dataValidations>
  <hyperlinks>
    <hyperlink ref="Q385" r:id="rId1" display="https://t.co/MQm77dRDOPhttps:/t.co/8dB3PIy2QA"/>
    <hyperlink ref="R15" r:id="rId2" display="https://www.aaai.org/ocs/index.php/ICWSM/ICWSM16/paper/view/13080"/>
    <hyperlink ref="R16" r:id="rId3" display="https://www.aaai.org/ocs/index.php/ICWSM/ICWSM16/paper/view/13080"/>
    <hyperlink ref="R19" r:id="rId4" display="https://www.icwsm.org/2019/submitting/workshops/"/>
    <hyperlink ref="R115" r:id="rId5" display="https://aaai.org/ocs/index.php/ICWSM/ICWSM17/paper/view/15587"/>
    <hyperlink ref="R116" r:id="rId6" display="https://aaai.org/ocs/index.php/ICWSM/ICWSM17/paper/view/15587/14817"/>
    <hyperlink ref="R117" r:id="rId7" display="https://aaai.org/ocs/index.php/ICWSM/ICWSM17/paper/view/15587"/>
    <hyperlink ref="R118" r:id="rId8" display="https://aaai.org/ocs/index.php/ICWSM/ICWSM17/paper/view/15587/14817"/>
    <hyperlink ref="R119" r:id="rId9" display="https://aaai.org/ocs/index.php/ICWSM/ICWSM17/paper/view/15587"/>
    <hyperlink ref="R120" r:id="rId10" display="https://aaai.org/ocs/index.php/ICWSM/ICWSM17/paper/view/15587/14817"/>
    <hyperlink ref="R121" r:id="rId11" display="https://aaai.org/ocs/index.php/ICWSM/ICWSM17/paper/view/15587"/>
    <hyperlink ref="R122" r:id="rId12" display="https://aaai.org/ocs/index.php/ICWSM/ICWSM17/paper/view/15587/14817"/>
    <hyperlink ref="R123" r:id="rId13" display="https://aaai.org/ocs/index.php/ICWSM/ICWSM17/paper/view/15587"/>
    <hyperlink ref="R124" r:id="rId14" display="https://aaai.org/ocs/index.php/ICWSM/ICWSM17/paper/view/15587/14817"/>
    <hyperlink ref="R125" r:id="rId15" display="https://aaai.org/ocs/index.php/ICWSM/ICWSM17/paper/view/15587"/>
    <hyperlink ref="R201" r:id="rId16" display="https://aaai.org/ocs/index.php/ICWSM/ICWSM17/paper/view/15665"/>
    <hyperlink ref="R203" r:id="rId17" display="https://aaai.org/ocs/index.php/ICWSM/ICWSM17/paper/download/15618/14810"/>
    <hyperlink ref="R204" r:id="rId18" display="https://www.aaai.org/ocs/index.php/ICWSM/ICWSM13/paper/viewFile/6124/6351"/>
    <hyperlink ref="R205" r:id="rId19" display="https://www.aaai.org/ocs/index.php/ICWSM/ICWSM18/paper/view/17910/16995"/>
    <hyperlink ref="R225" r:id="rId20" display="https://www.icwsm.org/2019/submitting/datasets/"/>
    <hyperlink ref="R226" r:id="rId21" display="https://www.icwsm.org/2019/submitting/datasets/"/>
    <hyperlink ref="R227" r:id="rId22" display="https://www.icwsm.org/2019/submitting/datasets/"/>
    <hyperlink ref="R228" r:id="rId23" display="https://www.icwsm.org/2019/submitting/datasets/"/>
    <hyperlink ref="R229" r:id="rId24" display="https://www.icwsm.org/2019/submitting/datasets/"/>
    <hyperlink ref="R230" r:id="rId25" display="https://www.icwsm.org/2019/submitting/datasets/"/>
    <hyperlink ref="R231" r:id="rId26" display="https://www.icwsm.org/2019/submitting/datasets/"/>
    <hyperlink ref="R232" r:id="rId27" display="https://www.icwsm.org/2019/submitting/datasets/"/>
    <hyperlink ref="R235" r:id="rId28" display="https://cds.nyu.edu/text-data-speaker-series/"/>
    <hyperlink ref="R237" r:id="rId29" display="http://wiseconf.org/"/>
    <hyperlink ref="R241" r:id="rId30" display="https://cds.nyu.edu/text-data-speaker-series/"/>
    <hyperlink ref="R243" r:id="rId31" display="http://wiseconf.org/"/>
    <hyperlink ref="R247" r:id="rId32" display="https://cds.nyu.edu/text-data-speaker-series/"/>
    <hyperlink ref="R249" r:id="rId33" display="http://wiseconf.org/"/>
    <hyperlink ref="R253" r:id="rId34" display="https://cds.nyu.edu/text-data-speaker-series/"/>
    <hyperlink ref="R255" r:id="rId35" display="http://wiseconf.org/"/>
    <hyperlink ref="R256" r:id="rId36" display="http://wiseconf.org/"/>
    <hyperlink ref="R259" r:id="rId37" display="https://cds.nyu.edu/text-data-speaker-series/"/>
    <hyperlink ref="R265" r:id="rId38" display="https://cds.nyu.edu/text-data-speaker-series/"/>
    <hyperlink ref="R268" r:id="rId39" display="https://cds.nyu.edu/text-data-speaker-series/"/>
    <hyperlink ref="R270" r:id="rId40" display="https://www.icwsm.org/2019/submitting/datasets/"/>
    <hyperlink ref="R271" r:id="rId41" display="https://www.icwsm.org/2019/submitting/datasets/"/>
    <hyperlink ref="R272" r:id="rId42" display="https://www.icwsm.org/2019/submitting/datasets/"/>
    <hyperlink ref="R273" r:id="rId43" display="https://www.icwsm.org/2019/submitting/datasets/"/>
    <hyperlink ref="R276" r:id="rId44" display="https://faculty.washington.edu/kstarbi/Starbird-et-al-ICWSM-2018-Echosystem-final.pdf"/>
    <hyperlink ref="R277" r:id="rId45" display="https://faculty.washington.edu/kstarbi/Starbird-et-al-ICWSM-2018-Echosystem-final.pdf"/>
    <hyperlink ref="R279" r:id="rId46" display="https://twitter.com/icwsm/status/1081477989534220288"/>
    <hyperlink ref="R280" r:id="rId47" display="https://twitter.com/icwsm/status/1081477989534220288"/>
    <hyperlink ref="R282" r:id="rId48" display="https://www.icwsm.org/2019/?fbclid=IwAR05bZUSYWZnhaGemkB0OWdSY2xmtfY8Ejih69NTMK8HefPoag2xf8Euzw4"/>
    <hyperlink ref="R293" r:id="rId49" display="https://www.icwsm.org/2019/submitting/datasets/"/>
    <hyperlink ref="R303" r:id="rId50" display="https://www.aaai.org/ocs/index.php/ICWSM/ICWSM18/paper/view/17870/17007"/>
    <hyperlink ref="R305" r:id="rId51" display="https://www.icwsm.org/2019/submitting/datasets/"/>
    <hyperlink ref="R307" r:id="rId52" display="https://icwsm.org/2019/submittin"/>
    <hyperlink ref="R308" r:id="rId53" display="https://icwsm.org/2019/submittin"/>
    <hyperlink ref="R309" r:id="rId54" display="https://icwsm.org/2019/submittin"/>
    <hyperlink ref="R310" r:id="rId55" display="https://icwsm.org/2019/submittin"/>
    <hyperlink ref="R312" r:id="rId56" display="https://www.researchgate.net/publication/307948199_Modeling_public_mood_and_emotion_Twitter_sentiment_and_socio-economic_phenomena/amp"/>
    <hyperlink ref="R318" r:id="rId57" display="https://www.icwsm.org/2019/submitting/datasets/"/>
    <hyperlink ref="R322" r:id="rId58" display="https://www.icwsm.org/2019/submitting/datasets/"/>
    <hyperlink ref="R327" r:id="rId59" display="http://arxiv.org/abs/1812.00912"/>
    <hyperlink ref="R332" r:id="rId60" display="https://www.icwsm.org/2019/submitting/datasets/"/>
    <hyperlink ref="R337" r:id="rId61" display="https://www.icwsm.org/2019/submitting/datasets/"/>
    <hyperlink ref="R338" r:id="rId62" display="https://www.icwsm.org/2019/submitting/datasets/"/>
    <hyperlink ref="R345" r:id="rId63" display="https://icwsm.org/2019/submittin"/>
    <hyperlink ref="R346" r:id="rId64" display="https://www.icwsm.org/2019/submitting/datasets/"/>
    <hyperlink ref="R347" r:id="rId65" display="https://www.icwsm.org/2019/submitting/datasets/"/>
    <hyperlink ref="R348" r:id="rId66" display="https://icwsm.org/2019/submittin"/>
    <hyperlink ref="R353" r:id="rId67" display="https://aaai.org/ocs/index.php/ICWSM/ICWSM17/paper/view/15587"/>
    <hyperlink ref="R358" r:id="rId68" display="https://www.aaai.org/Library/ICWSM/icwsm18contents.php"/>
    <hyperlink ref="R373" r:id="rId69" display="https://arcticpenguin.files.wordpress.com/2010/01/2017-icwsm-designingforsocialsupport.pdf"/>
    <hyperlink ref="R374" r:id="rId70" display="https://arcticpenguin.files.wordpress.com/2010/01/2017-icwsm-designingforsocialsupport.pdf"/>
    <hyperlink ref="R380" r:id="rId71" display="http://methods.sagepub.com/video/srmpromo/LFPbcK/studying-usage-of-emoji-skin-tones-using-python-and-twitter-data"/>
    <hyperlink ref="R382" r:id="rId72" display="https://www.aaai.org/ocs/index.php/ICWSM/ICWSM11/paper/viewFile/2815/3205"/>
    <hyperlink ref="R383" r:id="rId73" display="https://www.isi.edu/~galstyan/papers/icwsm-CF.pdf"/>
    <hyperlink ref="R389" r:id="rId74" display="https://www.aaai.org/ocs/index.php/ICWSM/ICWSM13/paper/view/6071"/>
    <hyperlink ref="R390" r:id="rId75" display="https://www.icwsm.org/2019/submitting/datasets/"/>
    <hyperlink ref="R391" r:id="rId76" display="https://www.icwsm.org/2019/submitting/datasets/"/>
    <hyperlink ref="R392" r:id="rId77" display="https://icwsm.org/2019/submittin"/>
    <hyperlink ref="R396" r:id="rId78" display="https://www.aaai.org/ocs/index.php/ICWSM/ICWSM13/paper/view/6071"/>
    <hyperlink ref="R397" r:id="rId79" display="https://www.aaai.org/ocs/index.php/ICWSM/ICWSM13/paper/view/6071"/>
    <hyperlink ref="R398" r:id="rId80" display="https://www.aaai.org/ocs/index.php/ICWSM/ICWSM13/paper/view/6071"/>
    <hyperlink ref="R399" r:id="rId81" display="https://www.aaai.org/ocs/index.php/ICWSM/ICWSM13/paper/view/6071"/>
    <hyperlink ref="R405" r:id="rId82" display="https://www.icwsm.org/2019/submitting/datasets/"/>
    <hyperlink ref="R408" r:id="rId83" display="https://www.icwsm.org/2019/"/>
    <hyperlink ref="R410" r:id="rId84" display="https://www.aaai.org/ocs/index.php/ICWSM/ICWSM16/paper/view/13213/12848"/>
    <hyperlink ref="R411" r:id="rId85" display="https://faculty.washington.edu/kstarbi/Starbird-et-al-ICWSM-2018-Echosystem-final.pdf"/>
    <hyperlink ref="R412" r:id="rId86" display="https://faculty.washington.edu/kstarbi/Starbird-et-al-ICWSM-2018-Echosystem-final.pdf"/>
    <hyperlink ref="R416" r:id="rId87" display="https://twitter.com/walid_magdy/status/1065239955356745728"/>
    <hyperlink ref="R436" r:id="rId88" display="https://www.icwsm.org/2019/submitting/tutorials/"/>
    <hyperlink ref="R437" r:id="rId89" display="https://www.icwsm.org/2019/submitting/tutorials/"/>
    <hyperlink ref="R450" r:id="rId90" display="https://www.aaai.org/ocs/index.php/ICWSM/ICWSM10/paper/view/1538"/>
    <hyperlink ref="R451" r:id="rId91" display="https://www.aaai.org/ocs/index.php/ICWSM/ICWSM10/paper/view/1538"/>
    <hyperlink ref="R452" r:id="rId92" display="http://events.dimes.unical.it/soc2net/"/>
    <hyperlink ref="R481" r:id="rId93" display="https://www.icwsm.org/2019/submitting/datasets/"/>
    <hyperlink ref="R496" r:id="rId94" display="https://twitter.com/icwsm/status/1081477989534220288"/>
    <hyperlink ref="R497" r:id="rId95" display="https://www.icwsm.org/2019/submitting/call-for-papers/"/>
    <hyperlink ref="R500" r:id="rId96" display="https://www.demogr.mpg.de/go/icwsm_2019_mpidr_workshop"/>
    <hyperlink ref="R501" r:id="rId97" display="https://www.demogr.mpg.de/go/icwsm_2019_mpidr_workshop"/>
    <hyperlink ref="R503" r:id="rId98" display="https://www.icwsm.org/2019/submitting/datasets/"/>
    <hyperlink ref="R505" r:id="rId99" display="https://www.demogr.mpg.de/en/education_career/what_is_demography_1908/workshop_demographic_research_with_web_and_social_media_data_6042/default.htm"/>
    <hyperlink ref="R507" r:id="rId100" display="https://icwsm.org/2019/submitting/workshops/"/>
    <hyperlink ref="R508" r:id="rId101" display="https://www.icwsm.org/2019/"/>
    <hyperlink ref="U7" r:id="rId102" display="https://pbs.twimg.com/media/DtudGnmXgAAswHz.jpg"/>
    <hyperlink ref="U15" r:id="rId103" display="https://pbs.twimg.com/media/DuOieTxWwAAXxHA.jpg"/>
    <hyperlink ref="U16" r:id="rId104" display="https://pbs.twimg.com/media/DuOieTxWwAAXxHA.jpg"/>
    <hyperlink ref="U115" r:id="rId105" display="https://pbs.twimg.com/media/DuwvMDGXQAAZN66.jpg"/>
    <hyperlink ref="U117" r:id="rId106" display="https://pbs.twimg.com/media/DuwvMDGXQAAZN66.jpg"/>
    <hyperlink ref="U119" r:id="rId107" display="https://pbs.twimg.com/media/DuwvMDGXQAAZN66.jpg"/>
    <hyperlink ref="U121" r:id="rId108" display="https://pbs.twimg.com/media/DuwvMDGXQAAZN66.jpg"/>
    <hyperlink ref="U123" r:id="rId109" display="https://pbs.twimg.com/media/DuwvMDGXQAAZN66.jpg"/>
    <hyperlink ref="U125" r:id="rId110" display="https://pbs.twimg.com/media/DurfBLjW0AAFzro.jpg"/>
    <hyperlink ref="U201" r:id="rId111" display="https://pbs.twimg.com/media/Duw7wM5U0AAwfb3.jpg"/>
    <hyperlink ref="U205" r:id="rId112" display="https://pbs.twimg.com/media/Dgo6_jJU8AAIoro.jpg"/>
    <hyperlink ref="U214" r:id="rId113" display="https://pbs.twimg.com/media/DwB7orOUcAAh4dH.jpg"/>
    <hyperlink ref="U215" r:id="rId114" display="https://pbs.twimg.com/media/DwB7orOUcAAh4dH.jpg"/>
    <hyperlink ref="U216" r:id="rId115" display="https://pbs.twimg.com/media/DwB7orOUcAAh4dH.jpg"/>
    <hyperlink ref="U217" r:id="rId116" display="https://pbs.twimg.com/media/DwB7orOUcAAh4dH.jpg"/>
    <hyperlink ref="U281" r:id="rId117" display="https://pbs.twimg.com/media/DtzYn5fX4AAfJ6C.jpg"/>
    <hyperlink ref="U327" r:id="rId118" display="https://pbs.twimg.com/media/DtqXfFJXQAEDItp.jpg"/>
    <hyperlink ref="U335" r:id="rId119" display="https://pbs.twimg.com/tweet_video_thumb/DxB1hznV4AEFikm.jpg"/>
    <hyperlink ref="U337" r:id="rId120" display="https://pbs.twimg.com/media/DwItRhLX4AE8IiH.jpg"/>
    <hyperlink ref="U345" r:id="rId121" display="https://pbs.twimg.com/media/Dwi-IH8XgAALn4i.jpg"/>
    <hyperlink ref="U347" r:id="rId122" display="https://pbs.twimg.com/media/DwItRhLX4AE8IiH.jpg"/>
    <hyperlink ref="U348" r:id="rId123" display="https://pbs.twimg.com/media/Dwi-IH8XgAALn4i.jpg"/>
    <hyperlink ref="U387" r:id="rId124" display="https://pbs.twimg.com/media/DgqBO7ZV4AIO58d.jpg"/>
    <hyperlink ref="U388" r:id="rId125" display="https://pbs.twimg.com/media/DgqBO7ZV4AIO58d.jpg"/>
    <hyperlink ref="U389" r:id="rId126" display="https://pbs.twimg.com/media/DwGR_8dX0AUIiOA.jpg"/>
    <hyperlink ref="U390" r:id="rId127" display="https://pbs.twimg.com/media/DwItRhLX4AE8IiH.jpg"/>
    <hyperlink ref="U392" r:id="rId128" display="https://pbs.twimg.com/media/Dwi-IH8XgAALn4i.jpg"/>
    <hyperlink ref="U396" r:id="rId129" display="https://pbs.twimg.com/media/DwGR_8dX0AUIiOA.jpg"/>
    <hyperlink ref="U397" r:id="rId130" display="https://pbs.twimg.com/media/DwGR_8dX0AUIiOA.jpg"/>
    <hyperlink ref="U398" r:id="rId131" display="https://pbs.twimg.com/media/DwGR_8dX0AUIiOA.jpg"/>
    <hyperlink ref="U399" r:id="rId132" display="https://pbs.twimg.com/media/DwGR_8dX0AUIiOA.jpg"/>
    <hyperlink ref="U404" r:id="rId133" display="https://pbs.twimg.com/media/DgqBO7ZV4AIO58d.jpg"/>
    <hyperlink ref="U413" r:id="rId134" display="https://pbs.twimg.com/media/DyLnv_hWsAUcloi.jpg"/>
    <hyperlink ref="U436" r:id="rId135" display="https://pbs.twimg.com/media/DylowmjWoAMxqSO.jpg"/>
    <hyperlink ref="U437" r:id="rId136" display="https://pbs.twimg.com/media/DylqkAbXQAkNJ6M.jpg"/>
    <hyperlink ref="U450" r:id="rId137" display="https://pbs.twimg.com/tweet_video_thumb/Dyuo_1fX0AIAb-K.jpg"/>
    <hyperlink ref="U451" r:id="rId138" display="https://pbs.twimg.com/tweet_video_thumb/DyussXFXQAElGBR.jpg"/>
    <hyperlink ref="U489" r:id="rId139" display="https://pbs.twimg.com/media/DtzYn5fX4AAfJ6C.jpg"/>
    <hyperlink ref="U494" r:id="rId140" display="https://pbs.twimg.com/media/DtzYn5fX4AAfJ6C.jpg"/>
    <hyperlink ref="U507" r:id="rId141" display="https://pbs.twimg.com/media/Dwj_yjOW0AMDYui.jpg"/>
    <hyperlink ref="V3" r:id="rId142" display="http://pbs.twimg.com/profile_images/1055713051364786176/2XWUURO5_normal.jpg"/>
    <hyperlink ref="V4" r:id="rId143" display="http://pbs.twimg.com/profile_images/1055713051364786176/2XWUURO5_normal.jpg"/>
    <hyperlink ref="V5" r:id="rId144" display="http://pbs.twimg.com/profile_images/1055713051364786176/2XWUURO5_normal.jpg"/>
    <hyperlink ref="V6" r:id="rId145" display="http://pbs.twimg.com/profile_images/1055713051364786176/2XWUURO5_normal.jpg"/>
    <hyperlink ref="V7" r:id="rId146" display="https://pbs.twimg.com/media/DtudGnmXgAAswHz.jpg"/>
    <hyperlink ref="V8" r:id="rId147" display="http://pbs.twimg.com/profile_images/455200229755604993/Vu7vy1Ny_normal.jpeg"/>
    <hyperlink ref="V9" r:id="rId148" display="http://pbs.twimg.com/profile_images/455200229755604993/Vu7vy1Ny_normal.jpeg"/>
    <hyperlink ref="V10" r:id="rId149" display="http://pbs.twimg.com/profile_images/455200229755604993/Vu7vy1Ny_normal.jpeg"/>
    <hyperlink ref="V11" r:id="rId150" display="http://pbs.twimg.com/profile_images/455200229755604993/Vu7vy1Ny_normal.jpeg"/>
    <hyperlink ref="V12" r:id="rId151" display="http://pbs.twimg.com/profile_images/831078738628603904/OR1RPo5H_normal.jpg"/>
    <hyperlink ref="V13" r:id="rId152" display="http://pbs.twimg.com/profile_images/831078738628603904/OR1RPo5H_normal.jpg"/>
    <hyperlink ref="V14" r:id="rId153" display="http://pbs.twimg.com/profile_images/3333149422/c57d9920512513c901a55d2bd45733b7_normal.jpeg"/>
    <hyperlink ref="V15" r:id="rId154" display="https://pbs.twimg.com/media/DuOieTxWwAAXxHA.jpg"/>
    <hyperlink ref="V16" r:id="rId155" display="https://pbs.twimg.com/media/DuOieTxWwAAXxHA.jpg"/>
    <hyperlink ref="V17" r:id="rId156" display="http://pbs.twimg.com/profile_images/1042887659205537792/aNgVxB4o_normal.jpg"/>
    <hyperlink ref="V18" r:id="rId157" display="http://pbs.twimg.com/profile_images/1042887659205537792/aNgVxB4o_normal.jpg"/>
    <hyperlink ref="V19" r:id="rId158" display="http://pbs.twimg.com/profile_images/654771740707450880/O2xKsPRW_normal.jpg"/>
    <hyperlink ref="V20" r:id="rId159" display="http://pbs.twimg.com/profile_images/1069565903358939143/qiAB4fcI_normal.jpg"/>
    <hyperlink ref="V21" r:id="rId160" display="http://pbs.twimg.com/profile_images/1072446531490512899/J12Jxr8R_normal.jpg"/>
    <hyperlink ref="V22" r:id="rId161" display="http://pbs.twimg.com/profile_images/875582600588304384/JpOTu_GC_normal.jpg"/>
    <hyperlink ref="V23" r:id="rId162" display="http://pbs.twimg.com/profile_images/956790931637678080/TWMFOeyw_normal.jpg"/>
    <hyperlink ref="V24" r:id="rId163" display="http://pbs.twimg.com/profile_images/1073762272579805184/RIY2pJev_normal.jpg"/>
    <hyperlink ref="V25" r:id="rId164" display="http://pbs.twimg.com/profile_images/866503405245579264/Mq6s7TYt_normal.jpg"/>
    <hyperlink ref="V26" r:id="rId165" display="http://pbs.twimg.com/profile_images/884248726746693632/fuNAz5i7_normal.jpg"/>
    <hyperlink ref="V27" r:id="rId166" display="http://pbs.twimg.com/profile_images/686926251584442369/-foCcX9o_normal.png"/>
    <hyperlink ref="V28" r:id="rId167" display="http://pbs.twimg.com/profile_images/1065648671608295424/6Mf7orPh_normal.jpg"/>
    <hyperlink ref="V29" r:id="rId168" display="http://pbs.twimg.com/profile_images/1071235273797718016/zVWeDpTm_normal.jpg"/>
    <hyperlink ref="V30" r:id="rId169" display="http://pbs.twimg.com/profile_images/1064906686052192256/mTrVnJO0_normal.png"/>
    <hyperlink ref="V31" r:id="rId170" display="http://pbs.twimg.com/profile_images/1035023943789240320/GFda6q2v_normal.jpg"/>
    <hyperlink ref="V32" r:id="rId171" display="http://pbs.twimg.com/profile_images/884059406073077761/7tgliJu4_normal.jpg"/>
    <hyperlink ref="V33" r:id="rId172" display="http://pbs.twimg.com/profile_images/961163013687361536/cgscqgD__normal.jpg"/>
    <hyperlink ref="V34" r:id="rId173" display="http://pbs.twimg.com/profile_images/1019056878083403776/arhSy2rj_normal.jpg"/>
    <hyperlink ref="V35" r:id="rId174" display="http://pbs.twimg.com/profile_images/980487187551498240/vdsF0llI_normal.jpg"/>
    <hyperlink ref="V36" r:id="rId175" display="http://pbs.twimg.com/profile_images/854862338503069697/NHSH1nc8_normal.jpg"/>
    <hyperlink ref="V37" r:id="rId176" display="http://pbs.twimg.com/profile_images/1006445083481104385/qPImw75q_normal.jpg"/>
    <hyperlink ref="V38" r:id="rId177" display="http://pbs.twimg.com/profile_images/1045207244772532224/y1eOUw5J_normal.jpg"/>
    <hyperlink ref="V39" r:id="rId178" display="http://pbs.twimg.com/profile_images/1075299947128381440/QvpgvlnO_normal.jpg"/>
    <hyperlink ref="V40" r:id="rId179" display="http://pbs.twimg.com/profile_images/1074203973140140033/OldTu7TR_normal.jpg"/>
    <hyperlink ref="V41" r:id="rId180" display="http://pbs.twimg.com/profile_images/1075310051722547200/K5EeusGI_normal.jpg"/>
    <hyperlink ref="V42" r:id="rId181" display="http://pbs.twimg.com/profile_images/1088730992230031360/NVIXUnqF_normal.jpg"/>
    <hyperlink ref="V43" r:id="rId182" display="http://pbs.twimg.com/profile_images/1035898251013120000/v_JuUyqz_normal.jpg"/>
    <hyperlink ref="V44" r:id="rId183" display="http://pbs.twimg.com/profile_images/1027232603189927936/7oYYyn31_normal.jpg"/>
    <hyperlink ref="V45" r:id="rId184" display="http://pbs.twimg.com/profile_images/1061477309046112256/yFdsDrJ4_normal.jpg"/>
    <hyperlink ref="V46" r:id="rId185" display="http://pbs.twimg.com/profile_images/901803739933052930/kND3NU8q_normal.jpg"/>
    <hyperlink ref="V47" r:id="rId186" display="http://pbs.twimg.com/profile_images/1064909241520029696/krSoGFs3_normal.png"/>
    <hyperlink ref="V48" r:id="rId187" display="http://pbs.twimg.com/profile_images/1013477395792211970/DCziowRE_normal.jpg"/>
    <hyperlink ref="V49" r:id="rId188" display="http://pbs.twimg.com/profile_images/1033012105446715392/lp-oTWBY_normal.jpg"/>
    <hyperlink ref="V50" r:id="rId189" display="http://pbs.twimg.com/profile_images/1083620916636991488/sfYURFZd_normal.jpg"/>
    <hyperlink ref="V51" r:id="rId190" display="http://pbs.twimg.com/profile_images/1089411534097281024/87Vl6Z2r_normal.jpg"/>
    <hyperlink ref="V52" r:id="rId191" display="http://pbs.twimg.com/profile_images/1088116008995381249/cY9tmtTD_normal.jpg"/>
    <hyperlink ref="V53" r:id="rId192" display="http://pbs.twimg.com/profile_images/946162073242804224/2fsBc3_d_normal.jpg"/>
    <hyperlink ref="V54" r:id="rId193" display="http://pbs.twimg.com/profile_images/1068914252897898497/wpo4gZ7p_normal.png"/>
    <hyperlink ref="V55" r:id="rId194" display="http://pbs.twimg.com/profile_images/546586270277718016/FiBp5sEO_normal.jpeg"/>
    <hyperlink ref="V56" r:id="rId195" display="http://pbs.twimg.com/profile_images/1076333807396020226/TK0Nqc3n_normal.jpg"/>
    <hyperlink ref="V57" r:id="rId196" display="http://pbs.twimg.com/profile_images/996774812956508160/jcd3QDeM_normal.jpg"/>
    <hyperlink ref="V58" r:id="rId197" display="http://pbs.twimg.com/profile_images/1057574110769762308/PmH1Kwan_normal.jpg"/>
    <hyperlink ref="V59" r:id="rId198" display="http://pbs.twimg.com/profile_images/1085545215396536320/6XHReich_normal.jpg"/>
    <hyperlink ref="V60" r:id="rId199" display="http://pbs.twimg.com/profile_images/985062349898899456/kGzc55rJ_normal.jpg"/>
    <hyperlink ref="V61" r:id="rId200" display="http://pbs.twimg.com/profile_images/959625463051141121/TqD-WL7e_normal.jpg"/>
    <hyperlink ref="V62" r:id="rId201" display="http://pbs.twimg.com/profile_images/1084825693794459648/OF7zR_RL_normal.jpg"/>
    <hyperlink ref="V63" r:id="rId202" display="http://pbs.twimg.com/profile_images/1066275707423080449/DkH6WcYP_normal.jpg"/>
    <hyperlink ref="V64" r:id="rId203" display="http://pbs.twimg.com/profile_images/1002624696641130496/D6MghaMb_normal.png"/>
    <hyperlink ref="V65" r:id="rId204" display="http://pbs.twimg.com/profile_images/995628845477724163/T86F8ZXA_normal.jpg"/>
    <hyperlink ref="V66" r:id="rId205" display="http://pbs.twimg.com/profile_images/1029702802044411904/F-NmTZy0_normal.jpg"/>
    <hyperlink ref="V67" r:id="rId206" display="http://pbs.twimg.com/profile_images/1075060598197506048/TfriPvDQ_normal.jpg"/>
    <hyperlink ref="V68" r:id="rId207" display="http://pbs.twimg.com/profile_images/756990107173826560/MKJdKN_z_normal.jpg"/>
    <hyperlink ref="V69" r:id="rId208" display="http://pbs.twimg.com/profile_images/1074981264615038978/qBb95ZE__normal.jpg"/>
    <hyperlink ref="V70" r:id="rId209" display="http://pbs.twimg.com/profile_images/1058590896982155264/MCvVyA-S_normal.jpg"/>
    <hyperlink ref="V71" r:id="rId210" display="http://pbs.twimg.com/profile_images/1084794958874210304/OoH6XU_2_normal.jpg"/>
    <hyperlink ref="V72" r:id="rId211" display="http://pbs.twimg.com/profile_images/1078357945207812097/iaYXpqJu_normal.jpg"/>
    <hyperlink ref="V73" r:id="rId212" display="http://pbs.twimg.com/profile_images/1093902964270325760/rk4hY4hc_normal.jpg"/>
    <hyperlink ref="V74" r:id="rId213" display="http://pbs.twimg.com/profile_images/1081732579596787712/hRwWWCU8_normal.jpg"/>
    <hyperlink ref="V75" r:id="rId214" display="http://pbs.twimg.com/profile_images/999896675211661312/zSSZ8x8K_normal.jpg"/>
    <hyperlink ref="V76" r:id="rId215" display="http://pbs.twimg.com/profile_images/1069164167699910657/Qqq6QEtl_normal.jpg"/>
    <hyperlink ref="V77" r:id="rId216" display="http://pbs.twimg.com/profile_images/1064433855975710720/k1zuYgN9_normal.jpg"/>
    <hyperlink ref="V78" r:id="rId217" display="http://pbs.twimg.com/profile_images/631456370332536835/k0mgQAQ__normal.jpg"/>
    <hyperlink ref="V79" r:id="rId218" display="http://pbs.twimg.com/profile_images/1065165414827577344/_KlQ7FrS_normal.png"/>
    <hyperlink ref="V80" r:id="rId219" display="http://pbs.twimg.com/profile_images/1035894962376736768/ty79Jxh__normal.jpg"/>
    <hyperlink ref="V81" r:id="rId220" display="http://pbs.twimg.com/profile_images/742574779891208192/5KI9uxfl_normal.jpg"/>
    <hyperlink ref="V82" r:id="rId221" display="http://pbs.twimg.com/profile_images/722006916843458560/ycoBtsgy_normal.jpg"/>
    <hyperlink ref="V83" r:id="rId222" display="http://pbs.twimg.com/profile_images/794546815311843328/Fo_U91Ku_normal.jpg"/>
    <hyperlink ref="V84" r:id="rId223" display="http://pbs.twimg.com/profile_images/1087952407299010560/yxJKVRnN_normal.jpg"/>
    <hyperlink ref="V85" r:id="rId224" display="http://pbs.twimg.com/profile_images/1046640739269013504/KgzXdxQy_normal.jpg"/>
    <hyperlink ref="V86" r:id="rId225" display="http://pbs.twimg.com/profile_images/1040685502951710720/g6Km2B_A_normal.jpg"/>
    <hyperlink ref="V87" r:id="rId226" display="http://pbs.twimg.com/profile_images/1007624755556450305/Vhp3RYgZ_normal.jpg"/>
    <hyperlink ref="V88" r:id="rId227" display="http://pbs.twimg.com/profile_images/1071579311746908161/WcorCLK4_normal.png"/>
    <hyperlink ref="V89" r:id="rId228" display="http://pbs.twimg.com/profile_images/1034868562916126720/MNGFgZ6h_normal.jpg"/>
    <hyperlink ref="V90" r:id="rId229" display="http://pbs.twimg.com/profile_images/1068388578697273344/USuL_sVN_normal.jpg"/>
    <hyperlink ref="V91" r:id="rId230" display="http://pbs.twimg.com/profile_images/1075438865605746688/gSYyRYn9_normal.jpg"/>
    <hyperlink ref="V92" r:id="rId231" display="http://pbs.twimg.com/profile_images/1074904762322018304/9dOcEYGJ_normal.jpg"/>
    <hyperlink ref="V93" r:id="rId232" display="http://pbs.twimg.com/profile_images/865505511898193920/ytyO2f-i_normal.jpg"/>
    <hyperlink ref="V94" r:id="rId233" display="http://pbs.twimg.com/profile_images/1073199535906643971/j-i5PqA1_normal.jpg"/>
    <hyperlink ref="V95" r:id="rId234" display="http://pbs.twimg.com/profile_images/1080038091509747712/d5FvPIF8_normal.jpg"/>
    <hyperlink ref="V96" r:id="rId235" display="http://pbs.twimg.com/profile_images/521977149868089344/rS5ksAeE_normal.jpeg"/>
    <hyperlink ref="V97" r:id="rId236" display="http://pbs.twimg.com/profile_images/893140605487816705/p6HtZQSm_normal.jpg"/>
    <hyperlink ref="V98" r:id="rId237" display="http://pbs.twimg.com/profile_images/1049155825527222272/CSN1o_dM_normal.jpg"/>
    <hyperlink ref="V99" r:id="rId238" display="http://pbs.twimg.com/profile_images/1069104560357105664/kA4KKXa2_normal.jpg"/>
    <hyperlink ref="V100" r:id="rId239" display="http://pbs.twimg.com/profile_images/1092056255269609472/NIfez0XC_normal.jpg"/>
    <hyperlink ref="V101" r:id="rId240" display="http://pbs.twimg.com/profile_images/1073581234381443075/fph889j-_normal.jpg"/>
    <hyperlink ref="V102" r:id="rId241" display="http://pbs.twimg.com/profile_images/1060551726321651712/HcjFEPAj_normal.png"/>
    <hyperlink ref="V103" r:id="rId242" display="http://pbs.twimg.com/profile_images/998010321737400320/RHPhNelM_normal.jpg"/>
    <hyperlink ref="V104" r:id="rId243" display="http://pbs.twimg.com/profile_images/1049947473299435520/D354LRlj_normal.jpg"/>
    <hyperlink ref="V105" r:id="rId244" display="http://pbs.twimg.com/profile_images/1084417010224705538/fZQbsPt6_normal.png"/>
    <hyperlink ref="V106" r:id="rId245" display="http://pbs.twimg.com/profile_images/717893673866792962/O_4CqwLE_normal.jpg"/>
    <hyperlink ref="V107" r:id="rId246" display="http://pbs.twimg.com/profile_images/1049439814817173505/b3nmUKUf_normal.jpg"/>
    <hyperlink ref="V108" r:id="rId247" display="http://pbs.twimg.com/profile_images/1073161984554688514/6jjJ8FXe_normal.jpg"/>
    <hyperlink ref="V109" r:id="rId248" display="http://pbs.twimg.com/profile_images/944240407080189953/640q6XBS_normal.jpg"/>
    <hyperlink ref="V110" r:id="rId249" display="http://pbs.twimg.com/profile_images/1028198835732926464/ZNFEu98N_normal.jpg"/>
    <hyperlink ref="V111" r:id="rId250" display="http://pbs.twimg.com/profile_images/1089048800503554048/kxTC6FKq_normal.jpg"/>
    <hyperlink ref="V112" r:id="rId251" display="http://pbs.twimg.com/profile_images/588581731839520768/iBW2WIBR_normal.jpg"/>
    <hyperlink ref="V113" r:id="rId252" display="http://pbs.twimg.com/profile_images/959240549168381952/anuxQ_4j_normal.jpg"/>
    <hyperlink ref="V114" r:id="rId253" display="http://pbs.twimg.com/profile_images/966969318746374146/CJejLha__normal.jpg"/>
    <hyperlink ref="V115" r:id="rId254" display="https://pbs.twimg.com/media/DuwvMDGXQAAZN66.jpg"/>
    <hyperlink ref="V116" r:id="rId255" display="http://pbs.twimg.com/profile_images/575642392/avaPIC01224_normal.jpg"/>
    <hyperlink ref="V117" r:id="rId256" display="https://pbs.twimg.com/media/DuwvMDGXQAAZN66.jpg"/>
    <hyperlink ref="V118" r:id="rId257" display="http://pbs.twimg.com/profile_images/575642392/avaPIC01224_normal.jpg"/>
    <hyperlink ref="V119" r:id="rId258" display="https://pbs.twimg.com/media/DuwvMDGXQAAZN66.jpg"/>
    <hyperlink ref="V120" r:id="rId259" display="http://pbs.twimg.com/profile_images/575642392/avaPIC01224_normal.jpg"/>
    <hyperlink ref="V121" r:id="rId260" display="https://pbs.twimg.com/media/DuwvMDGXQAAZN66.jpg"/>
    <hyperlink ref="V122" r:id="rId261" display="http://pbs.twimg.com/profile_images/575642392/avaPIC01224_normal.jpg"/>
    <hyperlink ref="V123" r:id="rId262" display="https://pbs.twimg.com/media/DuwvMDGXQAAZN66.jpg"/>
    <hyperlink ref="V124" r:id="rId263" display="http://pbs.twimg.com/profile_images/575642392/avaPIC01224_normal.jpg"/>
    <hyperlink ref="V125" r:id="rId264" display="https://pbs.twimg.com/media/DurfBLjW0AAFzro.jpg"/>
    <hyperlink ref="V126" r:id="rId265" display="http://pbs.twimg.com/profile_images/893640366116810752/2QO_G5hz_normal.jpg"/>
    <hyperlink ref="V127" r:id="rId266" display="http://pbs.twimg.com/profile_images/726951934632976384/Djil2GaM_normal.jpg"/>
    <hyperlink ref="V128" r:id="rId267" display="http://pbs.twimg.com/profile_images/1017958684884754432/P4ugz4-E_normal.jpg"/>
    <hyperlink ref="V129" r:id="rId268" display="http://pbs.twimg.com/profile_images/1069601782492409856/k4NBNtVc_normal.jpg"/>
    <hyperlink ref="V130" r:id="rId269" display="http://pbs.twimg.com/profile_images/2279655575/e1e1c20s_normal"/>
    <hyperlink ref="V131" r:id="rId270" display="http://pbs.twimg.com/profile_images/986597996975370240/jbGiqgSR_normal.jpg"/>
    <hyperlink ref="V132" r:id="rId271" display="http://pbs.twimg.com/profile_images/920612864628576256/OE9CNopP_normal.jpg"/>
    <hyperlink ref="V133" r:id="rId272" display="http://pbs.twimg.com/profile_images/1058735668694704128/a6rbPEaM_normal.jpg"/>
    <hyperlink ref="V134" r:id="rId273" display="http://pbs.twimg.com/profile_images/572960839143014400/IyernePJ_normal.jpeg"/>
    <hyperlink ref="V135" r:id="rId274" display="http://pbs.twimg.com/profile_images/978318265284833280/cbpxT6pK_normal.jpg"/>
    <hyperlink ref="V136" r:id="rId275" display="http://pbs.twimg.com/profile_images/1056899882928074755/TJn0EWDF_normal.jpg"/>
    <hyperlink ref="V137" r:id="rId276" display="http://pbs.twimg.com/profile_images/926343011486769152/_YudJBRu_normal.jpg"/>
    <hyperlink ref="V138" r:id="rId277" display="http://pbs.twimg.com/profile_images/1073392093484134400/JJ1c6ngk_normal.jpg"/>
    <hyperlink ref="V139" r:id="rId278" display="http://pbs.twimg.com/profile_images/1024765959742087170/E17J7gAS_normal.jpg"/>
    <hyperlink ref="V140" r:id="rId279" display="http://pbs.twimg.com/profile_images/914277402171252736/D-AJZpUj_normal.jpg"/>
    <hyperlink ref="V141" r:id="rId280" display="http://pbs.twimg.com/profile_images/1025407329993256960/bQ2Gork7_normal.jpg"/>
    <hyperlink ref="V142" r:id="rId281" display="http://pbs.twimg.com/profile_images/1048179953366315009/2bgSH9P0_normal.jpg"/>
    <hyperlink ref="V143" r:id="rId282" display="http://pbs.twimg.com/profile_images/1064383082524889089/S67ay32B_normal.png"/>
    <hyperlink ref="V144" r:id="rId283" display="http://pbs.twimg.com/profile_images/1069915046078111745/_zDNy1iz_normal.jpg"/>
    <hyperlink ref="V145" r:id="rId284" display="http://pbs.twimg.com/profile_images/1064905620451581955/Teck8Ir4_normal.jpg"/>
    <hyperlink ref="V146" r:id="rId285" display="http://pbs.twimg.com/profile_images/1066374353627971584/jqBarwJF_normal.png"/>
    <hyperlink ref="V147" r:id="rId286" display="http://pbs.twimg.com/profile_images/907451089665921026/4VYwPr7b_normal.jpg"/>
    <hyperlink ref="V148" r:id="rId287" display="http://pbs.twimg.com/profile_images/1010866499911745536/2XOV5Glt_normal.jpg"/>
    <hyperlink ref="V149" r:id="rId288" display="http://pbs.twimg.com/profile_images/1061955920295419904/2tNyjezl_normal.jpg"/>
    <hyperlink ref="V150" r:id="rId289" display="http://pbs.twimg.com/profile_images/1067745916902207491/3-IuhDpC_normal.jpg"/>
    <hyperlink ref="V151" r:id="rId290" display="http://pbs.twimg.com/profile_images/1079569978490142722/1zWMEIeg_normal.jpg"/>
    <hyperlink ref="V152" r:id="rId291" display="http://pbs.twimg.com/profile_images/1056411185329823745/SIj2RdzX_normal.jpg"/>
    <hyperlink ref="V153" r:id="rId292" display="http://pbs.twimg.com/profile_images/609096182774665216/IaP9w-qv_normal.jpg"/>
    <hyperlink ref="V154" r:id="rId293" display="http://pbs.twimg.com/profile_images/1032294892058230785/6DQhdXUI_normal.jpg"/>
    <hyperlink ref="V155" r:id="rId294" display="http://pbs.twimg.com/profile_images/1086578894948323328/w6PAvpw6_normal.jpg"/>
    <hyperlink ref="V156" r:id="rId295" display="http://pbs.twimg.com/profile_images/831184414289780736/wEm7zyEM_normal.jpg"/>
    <hyperlink ref="V157" r:id="rId296" display="http://pbs.twimg.com/profile_images/1059436438763130880/VaMzz7ce_normal.jpg"/>
    <hyperlink ref="V158" r:id="rId297" display="http://pbs.twimg.com/profile_images/1048117619813900288/F3ksynJq_normal.jpg"/>
    <hyperlink ref="V159" r:id="rId298" display="http://pbs.twimg.com/profile_images/1029982092426268672/t6Ww07x3_normal.jpg"/>
    <hyperlink ref="V160" r:id="rId299" display="http://pbs.twimg.com/profile_images/1072343787958140929/kv5aBZS8_normal.jpg"/>
    <hyperlink ref="V161" r:id="rId300" display="http://pbs.twimg.com/profile_images/1080858252563234818/ijMY6vog_normal.jpg"/>
    <hyperlink ref="V162" r:id="rId301" display="http://pbs.twimg.com/profile_images/2736184350/cda0f19d42ceb9b5b835d88b4aea6219_normal.jpeg"/>
    <hyperlink ref="V163" r:id="rId302" display="http://pbs.twimg.com/profile_images/1064185941403660288/23c3WM4O_normal.png"/>
    <hyperlink ref="V164" r:id="rId303" display="http://pbs.twimg.com/profile_images/1068876286989201415/CFaJgaDZ_normal.jpg"/>
    <hyperlink ref="V165" r:id="rId304" display="http://pbs.twimg.com/profile_images/919515907281391616/tTEmPn9T_normal.jpg"/>
    <hyperlink ref="V166" r:id="rId305" display="http://pbs.twimg.com/profile_images/1070659230389043200/8U2wrhWP_normal.jpg"/>
    <hyperlink ref="V167" r:id="rId306" display="http://pbs.twimg.com/profile_images/1041311845733134336/Zmw764Aq_normal.jpg"/>
    <hyperlink ref="V168" r:id="rId307" display="http://pbs.twimg.com/profile_images/1053710855131455488/h73E2T9x_normal.png"/>
    <hyperlink ref="V169" r:id="rId308" display="http://pbs.twimg.com/profile_images/2304976925/plm0u2wyt1exc0mth7jm_normal.gif"/>
    <hyperlink ref="V170" r:id="rId309" display="http://pbs.twimg.com/profile_images/1080283984783785984/gS8dNq6J_normal.jpg"/>
    <hyperlink ref="V171" r:id="rId310" display="http://pbs.twimg.com/profile_images/1004231677965582337/HPnLY1xo_normal.jpg"/>
    <hyperlink ref="V172" r:id="rId311" display="http://pbs.twimg.com/profile_images/1085893730446405632/Ui8bbht-_normal.jpg"/>
    <hyperlink ref="V173" r:id="rId312" display="http://pbs.twimg.com/profile_images/1091357007376871424/vedon8hT_normal.jpg"/>
    <hyperlink ref="V174" r:id="rId313" display="http://pbs.twimg.com/profile_images/1027583960203710464/mrxXfyPQ_normal.jpg"/>
    <hyperlink ref="V175" r:id="rId314" display="http://pbs.twimg.com/profile_images/1073224792696733697/boCGDcjh_normal.jpg"/>
    <hyperlink ref="V176" r:id="rId315" display="http://pbs.twimg.com/profile_images/1064405273853407232/UGTEvvlB_normal.jpg"/>
    <hyperlink ref="V177" r:id="rId316" display="http://pbs.twimg.com/profile_images/1067317957506686976/_a8jMdu0_normal.jpg"/>
    <hyperlink ref="V178" r:id="rId317" display="http://pbs.twimg.com/profile_images/1080072909408751621/ypzm_pPJ_normal.jpg"/>
    <hyperlink ref="V179" r:id="rId318" display="http://pbs.twimg.com/profile_images/1022918213598932993/z5-CuWGu_normal.jpg"/>
    <hyperlink ref="V180" r:id="rId319" display="http://pbs.twimg.com/profile_images/1009799555565510656/t2URzQNP_normal.jpg"/>
    <hyperlink ref="V181" r:id="rId320" display="http://pbs.twimg.com/profile_images/870267659165749249/DfdWPmmc_normal.jpg"/>
    <hyperlink ref="V182" r:id="rId321" display="http://pbs.twimg.com/profile_images/1078005425935507458/V0Xs_mFg_normal.jpg"/>
    <hyperlink ref="V183" r:id="rId322" display="http://pbs.twimg.com/profile_images/649801796748099584/Uf0-nCQC_normal.jpg"/>
    <hyperlink ref="V184" r:id="rId323" display="http://pbs.twimg.com/profile_images/724579619999866880/NkmaJBrc_normal.jpg"/>
    <hyperlink ref="V185" r:id="rId324" display="http://pbs.twimg.com/profile_images/1085931141964525568/lTKO1m0-_normal.jpg"/>
    <hyperlink ref="V186" r:id="rId325" display="http://pbs.twimg.com/profile_images/1055716523208192000/cGq-eFuv_normal.jpg"/>
    <hyperlink ref="V187" r:id="rId326" display="http://pbs.twimg.com/profile_images/1048935151311282181/wzRNVnYu_normal.jpg"/>
    <hyperlink ref="V188" r:id="rId327" display="http://pbs.twimg.com/profile_images/1080729717693501442/qBMD-fHy_normal.jpg"/>
    <hyperlink ref="V189" r:id="rId328" display="http://pbs.twimg.com/profile_images/689660465991970816/wMCPgoD9_normal.png"/>
    <hyperlink ref="V190" r:id="rId329" display="http://pbs.twimg.com/profile_images/1052520316679811072/Cc8ecCG__normal.jpg"/>
    <hyperlink ref="V191" r:id="rId330" display="http://pbs.twimg.com/profile_images/660887335660187649/feYiBIPm_normal.jpg"/>
    <hyperlink ref="V192" r:id="rId331" display="http://pbs.twimg.com/profile_images/865525116762898432/wfvG7yfL_normal.jpg"/>
    <hyperlink ref="V193" r:id="rId332" display="http://pbs.twimg.com/profile_images/928869096363401216/FE7e6nxc_normal.png"/>
    <hyperlink ref="V194" r:id="rId333" display="http://pbs.twimg.com/profile_images/808021617494233088/UPA56vZg_normal.jpg"/>
    <hyperlink ref="V195" r:id="rId334" display="http://pbs.twimg.com/profile_images/1008630948286492673/DSfl2NHT_normal.jpg"/>
    <hyperlink ref="V196" r:id="rId335" display="http://pbs.twimg.com/profile_images/1029399987963056128/xBvFmIiT_normal.jpg"/>
    <hyperlink ref="V197" r:id="rId336" display="http://pbs.twimg.com/profile_images/1038084288267177984/z3PV3wF5_normal.jpg"/>
    <hyperlink ref="V198" r:id="rId337" display="http://pbs.twimg.com/profile_images/947511531683463168/2iGlI4K1_normal.jpg"/>
    <hyperlink ref="V199" r:id="rId338" display="http://pbs.twimg.com/profile_images/917638220682207232/oMm0W-B4_normal.jpg"/>
    <hyperlink ref="V200" r:id="rId339" display="http://pbs.twimg.com/profile_images/1081145558201319426/XjsiiEIk_normal.jpg"/>
    <hyperlink ref="V201" r:id="rId340" display="https://pbs.twimg.com/media/Duw7wM5U0AAwfb3.jpg"/>
    <hyperlink ref="V202" r:id="rId341" display="http://pbs.twimg.com/profile_images/909815974051717120/qysJAlBG_normal.jpg"/>
    <hyperlink ref="V203" r:id="rId342" display="http://pbs.twimg.com/profile_images/615239024236572676/dUaJlfbG_normal.png"/>
    <hyperlink ref="V204" r:id="rId343" display="http://pbs.twimg.com/profile_images/1072477815226945542/mizhqCPb_normal.jpg"/>
    <hyperlink ref="V205" r:id="rId344" display="https://pbs.twimg.com/media/Dgo6_jJU8AAIoro.jpg"/>
    <hyperlink ref="V206" r:id="rId345" display="http://pbs.twimg.com/profile_images/928773628690182144/gv60ucJq_normal.jpg"/>
    <hyperlink ref="V207" r:id="rId346" display="http://pbs.twimg.com/profile_images/1039981366862143494/zxVoQ2Gr_normal.jpg"/>
    <hyperlink ref="V208" r:id="rId347" display="http://pbs.twimg.com/profile_images/1039981366862143494/zxVoQ2Gr_normal.jpg"/>
    <hyperlink ref="V209" r:id="rId348" display="http://pbs.twimg.com/profile_images/1039981366862143494/zxVoQ2Gr_normal.jpg"/>
    <hyperlink ref="V210" r:id="rId349" display="http://pbs.twimg.com/profile_images/1039981366862143494/zxVoQ2Gr_normal.jpg"/>
    <hyperlink ref="V211" r:id="rId350" display="http://pbs.twimg.com/profile_images/471195565389127680/aLKIpiP__normal.jpeg"/>
    <hyperlink ref="V212" r:id="rId351" display="http://pbs.twimg.com/profile_images/471195565389127680/aLKIpiP__normal.jpeg"/>
    <hyperlink ref="V213" r:id="rId352" display="http://pbs.twimg.com/profile_images/471195565389127680/aLKIpiP__normal.jpeg"/>
    <hyperlink ref="V214" r:id="rId353" display="https://pbs.twimg.com/media/DwB7orOUcAAh4dH.jpg"/>
    <hyperlink ref="V215" r:id="rId354" display="https://pbs.twimg.com/media/DwB7orOUcAAh4dH.jpg"/>
    <hyperlink ref="V216" r:id="rId355" display="https://pbs.twimg.com/media/DwB7orOUcAAh4dH.jpg"/>
    <hyperlink ref="V217" r:id="rId356" display="https://pbs.twimg.com/media/DwB7orOUcAAh4dH.jpg"/>
    <hyperlink ref="V218" r:id="rId357" display="http://pbs.twimg.com/profile_images/672036989135364097/qV8EKhJX_normal.jpg"/>
    <hyperlink ref="V219" r:id="rId358" display="http://pbs.twimg.com/profile_images/672036989135364097/qV8EKhJX_normal.jpg"/>
    <hyperlink ref="V220" r:id="rId359" display="http://pbs.twimg.com/profile_images/672036989135364097/qV8EKhJX_normal.jpg"/>
    <hyperlink ref="V221" r:id="rId360" display="http://pbs.twimg.com/profile_images/672036989135364097/qV8EKhJX_normal.jpg"/>
    <hyperlink ref="V222" r:id="rId361" display="http://pbs.twimg.com/profile_images/672036989135364097/qV8EKhJX_normal.jpg"/>
    <hyperlink ref="V223" r:id="rId362" display="http://pbs.twimg.com/profile_images/672036989135364097/qV8EKhJX_normal.jpg"/>
    <hyperlink ref="V224" r:id="rId363" display="http://pbs.twimg.com/profile_images/672036989135364097/qV8EKhJX_normal.jpg"/>
    <hyperlink ref="V225" r:id="rId364" display="http://pbs.twimg.com/profile_images/616241154657550340/XwjLxC3K_normal.jpg"/>
    <hyperlink ref="V226" r:id="rId365" display="http://pbs.twimg.com/profile_images/859076004211458053/unCr0ZxT_normal.jpg"/>
    <hyperlink ref="V227" r:id="rId366" display="http://pbs.twimg.com/profile_images/1063749927715643392/QK8eFZ7l_normal.jpg"/>
    <hyperlink ref="V228" r:id="rId367" display="http://pbs.twimg.com/profile_images/1020019585494519808/kgvzEpZX_normal.jpg"/>
    <hyperlink ref="V229" r:id="rId368" display="http://pbs.twimg.com/profile_images/378800000723263303/8debfd6ac3edabf841e6f4646c29ca79_normal.jpeg"/>
    <hyperlink ref="V230" r:id="rId369" display="http://pbs.twimg.com/profile_images/802971687813660672/L4CCddo3_normal.jpg"/>
    <hyperlink ref="V231" r:id="rId370" display="http://pbs.twimg.com/profile_images/733901283279708160/9_pvKhgH_normal.jpg"/>
    <hyperlink ref="V232" r:id="rId371" display="http://pbs.twimg.com/profile_images/987828885/tina2007a_normal.jpg"/>
    <hyperlink ref="V233" r:id="rId372" display="http://pbs.twimg.com/profile_images/873564719298224128/p03yHuuw_normal.jpg"/>
    <hyperlink ref="V234" r:id="rId373" display="http://pbs.twimg.com/profile_images/873564719298224128/p03yHuuw_normal.jpg"/>
    <hyperlink ref="V235" r:id="rId374" display="http://pbs.twimg.com/profile_images/837448436412739585/sS6CFMRN_normal.jpg"/>
    <hyperlink ref="V236" r:id="rId375" display="http://pbs.twimg.com/profile_images/837448436412739585/sS6CFMRN_normal.jpg"/>
    <hyperlink ref="V237" r:id="rId376" display="http://pbs.twimg.com/profile_images/1148854672/TheMorinSurface_normal.png"/>
    <hyperlink ref="V238" r:id="rId377" display="http://pbs.twimg.com/profile_images/873564719298224128/p03yHuuw_normal.jpg"/>
    <hyperlink ref="V239" r:id="rId378" display="http://pbs.twimg.com/profile_images/873564719298224128/p03yHuuw_normal.jpg"/>
    <hyperlink ref="V240" r:id="rId379" display="http://pbs.twimg.com/profile_images/837448436412739585/sS6CFMRN_normal.jpg"/>
    <hyperlink ref="V241" r:id="rId380" display="http://pbs.twimg.com/profile_images/837448436412739585/sS6CFMRN_normal.jpg"/>
    <hyperlink ref="V242" r:id="rId381" display="http://pbs.twimg.com/profile_images/837448436412739585/sS6CFMRN_normal.jpg"/>
    <hyperlink ref="V243" r:id="rId382" display="http://pbs.twimg.com/profile_images/1148854672/TheMorinSurface_normal.png"/>
    <hyperlink ref="V244" r:id="rId383" display="http://pbs.twimg.com/profile_images/873564719298224128/p03yHuuw_normal.jpg"/>
    <hyperlink ref="V245" r:id="rId384" display="http://pbs.twimg.com/profile_images/873564719298224128/p03yHuuw_normal.jpg"/>
    <hyperlink ref="V246" r:id="rId385" display="http://pbs.twimg.com/profile_images/837448436412739585/sS6CFMRN_normal.jpg"/>
    <hyperlink ref="V247" r:id="rId386" display="http://pbs.twimg.com/profile_images/837448436412739585/sS6CFMRN_normal.jpg"/>
    <hyperlink ref="V248" r:id="rId387" display="http://pbs.twimg.com/profile_images/837448436412739585/sS6CFMRN_normal.jpg"/>
    <hyperlink ref="V249" r:id="rId388" display="http://pbs.twimg.com/profile_images/1148854672/TheMorinSurface_normal.png"/>
    <hyperlink ref="V250" r:id="rId389" display="http://pbs.twimg.com/profile_images/873564719298224128/p03yHuuw_normal.jpg"/>
    <hyperlink ref="V251" r:id="rId390" display="http://pbs.twimg.com/profile_images/873564719298224128/p03yHuuw_normal.jpg"/>
    <hyperlink ref="V252" r:id="rId391" display="http://pbs.twimg.com/profile_images/837448436412739585/sS6CFMRN_normal.jpg"/>
    <hyperlink ref="V253" r:id="rId392" display="http://pbs.twimg.com/profile_images/837448436412739585/sS6CFMRN_normal.jpg"/>
    <hyperlink ref="V254" r:id="rId393" display="http://pbs.twimg.com/profile_images/837448436412739585/sS6CFMRN_normal.jpg"/>
    <hyperlink ref="V255" r:id="rId394" display="http://pbs.twimg.com/profile_images/1148854672/TheMorinSurface_normal.png"/>
    <hyperlink ref="V256" r:id="rId395" display="http://pbs.twimg.com/profile_images/1148854672/TheMorinSurface_normal.png"/>
    <hyperlink ref="V257" r:id="rId396" display="http://pbs.twimg.com/profile_images/873564719298224128/p03yHuuw_normal.jpg"/>
    <hyperlink ref="V258" r:id="rId397" display="http://pbs.twimg.com/profile_images/873564719298224128/p03yHuuw_normal.jpg"/>
    <hyperlink ref="V259" r:id="rId398" display="http://pbs.twimg.com/profile_images/837448436412739585/sS6CFMRN_normal.jpg"/>
    <hyperlink ref="V260" r:id="rId399" display="http://pbs.twimg.com/profile_images/837448436412739585/sS6CFMRN_normal.jpg"/>
    <hyperlink ref="V261" r:id="rId400" display="http://pbs.twimg.com/profile_images/873564719298224128/p03yHuuw_normal.jpg"/>
    <hyperlink ref="V262" r:id="rId401" display="http://pbs.twimg.com/profile_images/873564719298224128/p03yHuuw_normal.jpg"/>
    <hyperlink ref="V263" r:id="rId402" display="http://pbs.twimg.com/profile_images/873564719298224128/p03yHuuw_normal.jpg"/>
    <hyperlink ref="V264" r:id="rId403" display="http://pbs.twimg.com/profile_images/873564719298224128/p03yHuuw_normal.jpg"/>
    <hyperlink ref="V265" r:id="rId404" display="http://pbs.twimg.com/profile_images/837448436412739585/sS6CFMRN_normal.jpg"/>
    <hyperlink ref="V266" r:id="rId405" display="http://pbs.twimg.com/profile_images/837448436412739585/sS6CFMRN_normal.jpg"/>
    <hyperlink ref="V267" r:id="rId406" display="http://pbs.twimg.com/profile_images/837448436412739585/sS6CFMRN_normal.jpg"/>
    <hyperlink ref="V268" r:id="rId407" display="http://pbs.twimg.com/profile_images/837448436412739585/sS6CFMRN_normal.jpg"/>
    <hyperlink ref="V269" r:id="rId408" display="http://pbs.twimg.com/profile_images/837448436412739585/sS6CFMRN_normal.jpg"/>
    <hyperlink ref="V270" r:id="rId409" display="http://pbs.twimg.com/profile_images/837448436412739585/sS6CFMRN_normal.jpg"/>
    <hyperlink ref="V271" r:id="rId410" display="http://pbs.twimg.com/profile_images/1092151974475182080/jVHCNHcA_normal.jpg"/>
    <hyperlink ref="V272" r:id="rId411" display="http://pbs.twimg.com/profile_images/955264948686516224/uK4IJeAT_normal.jpg"/>
    <hyperlink ref="V273" r:id="rId412" display="http://pbs.twimg.com/profile_images/575334890096345088/NyY1j_sw_normal.png"/>
    <hyperlink ref="V274" r:id="rId413" display="http://pbs.twimg.com/profile_images/795744115812143104/IcUZ2QFY_normal.jpg"/>
    <hyperlink ref="V275" r:id="rId414" display="http://pbs.twimg.com/profile_images/2211033727/houston-texas_1__normal.jpg"/>
    <hyperlink ref="V276" r:id="rId415" display="http://pbs.twimg.com/profile_images/1017891960458129409/NUUlMlbn_normal.jpg"/>
    <hyperlink ref="V277" r:id="rId416" display="http://pbs.twimg.com/profile_images/1017891960458129409/NUUlMlbn_normal.jpg"/>
    <hyperlink ref="V278" r:id="rId417" display="http://pbs.twimg.com/profile_images/726003771340279809/n99px417_normal.jpg"/>
    <hyperlink ref="V279" r:id="rId418" display="http://pbs.twimg.com/profile_images/1173146264/Portrait-Vera-dkl-201010_DSC0132-Webklein_normal.jpg"/>
    <hyperlink ref="V280" r:id="rId419" display="http://pbs.twimg.com/profile_images/2840291739/926f900a36e46987ff8ac10c060f2c07_normal.png"/>
    <hyperlink ref="V281" r:id="rId420" display="https://pbs.twimg.com/media/DtzYn5fX4AAfJ6C.jpg"/>
    <hyperlink ref="V282" r:id="rId421" display="http://pbs.twimg.com/profile_images/710760313008820224/CTUg9T-v_normal.jpg"/>
    <hyperlink ref="V283" r:id="rId422" display="http://pbs.twimg.com/profile_images/876540772513918978/aoOKg_b0_normal.jpg"/>
    <hyperlink ref="V284" r:id="rId423" display="http://pbs.twimg.com/profile_images/876540772513918978/aoOKg_b0_normal.jpg"/>
    <hyperlink ref="V285" r:id="rId424" display="http://pbs.twimg.com/profile_images/967488777903067136/_ms_aquN_normal.jpg"/>
    <hyperlink ref="V286" r:id="rId425" display="http://pbs.twimg.com/profile_images/967488777903067136/_ms_aquN_normal.jpg"/>
    <hyperlink ref="V287" r:id="rId426" display="http://pbs.twimg.com/profile_images/966004139552514048/xFJQn5Vw_normal.jpg"/>
    <hyperlink ref="V288" r:id="rId427" display="http://pbs.twimg.com/profile_images/966004139552514048/xFJQn5Vw_normal.jpg"/>
    <hyperlink ref="V289" r:id="rId428" display="http://pbs.twimg.com/profile_images/842359855298019328/5EkwsEZN_normal.jpg"/>
    <hyperlink ref="V290" r:id="rId429" display="http://pbs.twimg.com/profile_images/842359855298019328/5EkwsEZN_normal.jpg"/>
    <hyperlink ref="V291" r:id="rId430" display="http://pbs.twimg.com/profile_images/489319441629736960/7IV0W1Yu_normal.jpeg"/>
    <hyperlink ref="V292" r:id="rId431" display="http://pbs.twimg.com/profile_images/489319441629736960/7IV0W1Yu_normal.jpeg"/>
    <hyperlink ref="V293" r:id="rId432" display="http://pbs.twimg.com/profile_images/974021215890354176/5bk5FUXf_normal.jpg"/>
    <hyperlink ref="V294" r:id="rId433" display="http://pbs.twimg.com/profile_images/802975423936098304/D4XkoOnz_normal.jpg"/>
    <hyperlink ref="V295" r:id="rId434" display="http://pbs.twimg.com/profile_images/776716385795895296/keO-dKTf_normal.jpg"/>
    <hyperlink ref="V296" r:id="rId435" display="http://pbs.twimg.com/profile_images/776716385795895296/keO-dKTf_normal.jpg"/>
    <hyperlink ref="V297" r:id="rId436" display="http://pbs.twimg.com/profile_images/1083181052351238144/u8BfKxFf_normal.jpg"/>
    <hyperlink ref="V298" r:id="rId437" display="http://pbs.twimg.com/profile_images/1083181052351238144/u8BfKxFf_normal.jpg"/>
    <hyperlink ref="V299" r:id="rId438" display="http://pbs.twimg.com/profile_images/854589472716890112/bYPrnwMv_normal.jpg"/>
    <hyperlink ref="V300" r:id="rId439" display="http://pbs.twimg.com/profile_images/875675166524579840/hDU1RmTh_normal.jpg"/>
    <hyperlink ref="V301" r:id="rId440" display="http://pbs.twimg.com/profile_images/854589472716890112/bYPrnwMv_normal.jpg"/>
    <hyperlink ref="V302" r:id="rId441" display="http://pbs.twimg.com/profile_images/854589472716890112/bYPrnwMv_normal.jpg"/>
    <hyperlink ref="V303" r:id="rId442" display="http://pbs.twimg.com/profile_images/664544029225320452/s_W4ACEB_normal.png"/>
    <hyperlink ref="V304" r:id="rId443" display="http://pbs.twimg.com/profile_images/1055807149786439680/sQiHu-95_normal.jpg"/>
    <hyperlink ref="V305" r:id="rId444" display="http://pbs.twimg.com/profile_images/664544029225320452/s_W4ACEB_normal.png"/>
    <hyperlink ref="V306" r:id="rId445" display="http://pbs.twimg.com/profile_images/1055807149786439680/sQiHu-95_normal.jpg"/>
    <hyperlink ref="V307" r:id="rId446" display="http://pbs.twimg.com/profile_images/899604567788331010/jtK5AwtZ_normal.jpg"/>
    <hyperlink ref="V308" r:id="rId447" display="http://pbs.twimg.com/profile_images/899604567788331010/jtK5AwtZ_normal.jpg"/>
    <hyperlink ref="V309" r:id="rId448" display="http://pbs.twimg.com/profile_images/762044915887042560/TqYhILhS_normal.jpg"/>
    <hyperlink ref="V310" r:id="rId449" display="http://pbs.twimg.com/profile_images/762044915887042560/TqYhILhS_normal.jpg"/>
    <hyperlink ref="V311" r:id="rId450" display="http://pbs.twimg.com/profile_images/3207164109/b91c4372db2f4165249a76bc85da3c9b_normal.png"/>
    <hyperlink ref="V312" r:id="rId451" display="http://pbs.twimg.com/profile_images/1041920854328836096/98sNjjjH_normal.jpg"/>
    <hyperlink ref="V313" r:id="rId452" display="http://pbs.twimg.com/profile_images/857808155203452928/jy5G0zmT_normal.jpg"/>
    <hyperlink ref="V314" r:id="rId453" display="http://pbs.twimg.com/profile_images/857808155203452928/jy5G0zmT_normal.jpg"/>
    <hyperlink ref="V315" r:id="rId454" display="http://pbs.twimg.com/profile_images/434790696633921536/Wg2qKxv4_normal.jpeg"/>
    <hyperlink ref="V316" r:id="rId455" display="http://pbs.twimg.com/profile_images/1086739464125382663/EnvM1eAc_normal.jpg"/>
    <hyperlink ref="V317" r:id="rId456" display="http://pbs.twimg.com/profile_images/841803825665187841/-Ok2hipH_normal.jpg"/>
    <hyperlink ref="V318" r:id="rId457" display="http://pbs.twimg.com/profile_images/56071111/ciro_normal.jpg"/>
    <hyperlink ref="V319" r:id="rId458" display="http://pbs.twimg.com/profile_images/56071111/ciro_normal.jpg"/>
    <hyperlink ref="V320" r:id="rId459" display="http://pbs.twimg.com/profile_images/3598616155/50db18fc5c8565a3cc7fd8c7d6cf73ed_normal.jpeg"/>
    <hyperlink ref="V321" r:id="rId460" display="http://pbs.twimg.com/profile_images/847511340935757824/7zTrlT8R_normal.jpg"/>
    <hyperlink ref="V322" r:id="rId461" display="http://pbs.twimg.com/profile_images/2820996416/5cdddcba9eaee0880bb5d99c1e4e60cc_normal.jpeg"/>
    <hyperlink ref="V323" r:id="rId462" display="http://pbs.twimg.com/profile_images/2820996416/5cdddcba9eaee0880bb5d99c1e4e60cc_normal.jpeg"/>
    <hyperlink ref="V324" r:id="rId463" display="http://pbs.twimg.com/profile_images/2820996416/5cdddcba9eaee0880bb5d99c1e4e60cc_normal.jpeg"/>
    <hyperlink ref="V325" r:id="rId464" display="http://pbs.twimg.com/profile_images/1025090581939347456/7d3_UhBS_normal.jpg"/>
    <hyperlink ref="V326" r:id="rId465" display="http://pbs.twimg.com/profile_images/720332841305812992/Raq_tVbf_normal.jpg"/>
    <hyperlink ref="V327" r:id="rId466" display="https://pbs.twimg.com/media/DtqXfFJXQAEDItp.jpg"/>
    <hyperlink ref="V328" r:id="rId467" display="http://pbs.twimg.com/profile_images/1040612291782344704/jVkDqFUv_normal.jpg"/>
    <hyperlink ref="V329" r:id="rId468" display="http://pbs.twimg.com/profile_images/1017632076106002432/jDamgkFp_normal.jpg"/>
    <hyperlink ref="V330" r:id="rId469" display="http://pbs.twimg.com/profile_images/71044209/jmh_dot_normal.jpg"/>
    <hyperlink ref="V331" r:id="rId470" display="http://pbs.twimg.com/profile_images/634559746830266368/DSL2nEU0_normal.png"/>
    <hyperlink ref="V332" r:id="rId471" display="http://pbs.twimg.com/profile_images/921869485425885184/UXTl2-ZN_normal.jpg"/>
    <hyperlink ref="V333" r:id="rId472" display="http://pbs.twimg.com/profile_images/921869485425885184/UXTl2-ZN_normal.jpg"/>
    <hyperlink ref="V334" r:id="rId473" display="http://pbs.twimg.com/profile_images/921869485425885184/UXTl2-ZN_normal.jpg"/>
    <hyperlink ref="V335" r:id="rId474" display="https://pbs.twimg.com/tweet_video_thumb/DxB1hznV4AEFikm.jpg"/>
    <hyperlink ref="V336" r:id="rId475" display="http://pbs.twimg.com/profile_images/474959031799279616/dEaeLzrt_normal.jpeg"/>
    <hyperlink ref="V337" r:id="rId476" display="https://pbs.twimg.com/media/DwItRhLX4AE8IiH.jpg"/>
    <hyperlink ref="V338" r:id="rId477" display="http://pbs.twimg.com/profile_images/1080931629080559616/xr5EVh88_normal.jpg"/>
    <hyperlink ref="V339" r:id="rId478" display="http://pbs.twimg.com/profile_images/1080931629080559616/xr5EVh88_normal.jpg"/>
    <hyperlink ref="V340" r:id="rId479" display="http://pbs.twimg.com/profile_images/1080931629080559616/xr5EVh88_normal.jpg"/>
    <hyperlink ref="V341" r:id="rId480" display="http://pbs.twimg.com/profile_images/3474772286/95b2195f86920394d9b2e1b0fd86276c_normal.jpeg"/>
    <hyperlink ref="V342" r:id="rId481" display="http://pbs.twimg.com/profile_images/3474772286/95b2195f86920394d9b2e1b0fd86276c_normal.jpeg"/>
    <hyperlink ref="V343" r:id="rId482" display="http://abs.twimg.com/sticky/default_profile_images/default_profile_normal.png"/>
    <hyperlink ref="V344" r:id="rId483" display="http://abs.twimg.com/sticky/default_profile_images/default_profile_normal.png"/>
    <hyperlink ref="V345" r:id="rId484" display="https://pbs.twimg.com/media/Dwi-IH8XgAALn4i.jpg"/>
    <hyperlink ref="V346" r:id="rId485" display="http://pbs.twimg.com/profile_images/826802386442342400/ChCqD4xd_normal.jpg"/>
    <hyperlink ref="V347" r:id="rId486" display="https://pbs.twimg.com/media/DwItRhLX4AE8IiH.jpg"/>
    <hyperlink ref="V348" r:id="rId487" display="https://pbs.twimg.com/media/Dwi-IH8XgAALn4i.jpg"/>
    <hyperlink ref="V349" r:id="rId488" display="http://pbs.twimg.com/profile_images/271273236/me_laughing_cropped_normal.jpg"/>
    <hyperlink ref="V350" r:id="rId489" display="http://pbs.twimg.com/profile_images/271273236/me_laughing_cropped_normal.jpg"/>
    <hyperlink ref="V351" r:id="rId490" display="http://pbs.twimg.com/profile_images/271273236/me_laughing_cropped_normal.jpg"/>
    <hyperlink ref="V352" r:id="rId491" display="http://pbs.twimg.com/profile_images/271273236/me_laughing_cropped_normal.jpg"/>
    <hyperlink ref="V353" r:id="rId492" display="http://pbs.twimg.com/profile_images/1013890597130678272/5jpCxyxV_normal.jpg"/>
    <hyperlink ref="V354" r:id="rId493" display="http://pbs.twimg.com/profile_images/740987221986140160/X4-KMqqS_normal.jpg"/>
    <hyperlink ref="V355" r:id="rId494" display="http://pbs.twimg.com/profile_images/740987221986140160/X4-KMqqS_normal.jpg"/>
    <hyperlink ref="V356" r:id="rId495" display="http://pbs.twimg.com/profile_images/740987221986140160/X4-KMqqS_normal.jpg"/>
    <hyperlink ref="V357" r:id="rId496" display="http://pbs.twimg.com/profile_images/740987221986140160/X4-KMqqS_normal.jpg"/>
    <hyperlink ref="V358" r:id="rId497" display="http://pbs.twimg.com/profile_images/1080257988667924480/BdoM0PoR_normal.jpg"/>
    <hyperlink ref="V359" r:id="rId498" display="http://pbs.twimg.com/profile_images/1003686168611950593/8oN71uTl_normal.jpg"/>
    <hyperlink ref="V360" r:id="rId499" display="http://pbs.twimg.com/profile_images/1003686168611950593/8oN71uTl_normal.jpg"/>
    <hyperlink ref="V361" r:id="rId500" display="http://pbs.twimg.com/profile_images/1003686168611950593/8oN71uTl_normal.jpg"/>
    <hyperlink ref="V362" r:id="rId501" display="http://pbs.twimg.com/profile_images/448601634868703232/9gpvw5LT_normal.jpeg"/>
    <hyperlink ref="V363" r:id="rId502" display="http://pbs.twimg.com/profile_images/448601634868703232/9gpvw5LT_normal.jpeg"/>
    <hyperlink ref="V364" r:id="rId503" display="http://pbs.twimg.com/profile_images/448601634868703232/9gpvw5LT_normal.jpeg"/>
    <hyperlink ref="V365" r:id="rId504" display="http://pbs.twimg.com/profile_images/886068542814142466/d8MwVvAT_normal.jpg"/>
    <hyperlink ref="V366" r:id="rId505" display="http://pbs.twimg.com/profile_images/886068542814142466/d8MwVvAT_normal.jpg"/>
    <hyperlink ref="V367" r:id="rId506" display="http://pbs.twimg.com/profile_images/886068542814142466/d8MwVvAT_normal.jpg"/>
    <hyperlink ref="V368" r:id="rId507" display="http://pbs.twimg.com/profile_images/886068542814142466/d8MwVvAT_normal.jpg"/>
    <hyperlink ref="V369" r:id="rId508" display="http://pbs.twimg.com/profile_images/1016695539688079360/1rkdqLH7_normal.jpg"/>
    <hyperlink ref="V370" r:id="rId509" display="http://pbs.twimg.com/profile_images/1016695539688079360/1rkdqLH7_normal.jpg"/>
    <hyperlink ref="V371" r:id="rId510" display="http://pbs.twimg.com/profile_images/671150283825659904/RZXms1Mj_normal.png"/>
    <hyperlink ref="V372" r:id="rId511" display="http://pbs.twimg.com/profile_images/1065008527612227585/8WF69gPM_normal.jpg"/>
    <hyperlink ref="V373" r:id="rId512" display="http://pbs.twimg.com/profile_images/786284438103687168/gzSIGiuW_normal.jpg"/>
    <hyperlink ref="V374" r:id="rId513" display="http://pbs.twimg.com/profile_images/786284438103687168/gzSIGiuW_normal.jpg"/>
    <hyperlink ref="V375" r:id="rId514" display="http://pbs.twimg.com/profile_images/1086264686880927744/lFhRHMK6_normal.jpg"/>
    <hyperlink ref="V376" r:id="rId515" display="http://pbs.twimg.com/profile_images/1037816883288756224/SgRkY7GO_normal.jpg"/>
    <hyperlink ref="V377" r:id="rId516" display="http://pbs.twimg.com/profile_images/1080238523096203265/FpBawGT6_normal.jpg"/>
    <hyperlink ref="V378" r:id="rId517" display="http://pbs.twimg.com/profile_images/824257996779876353/aHhldVI6_normal.jpg"/>
    <hyperlink ref="V379" r:id="rId518" display="http://pbs.twimg.com/profile_images/1061349113185296384/ctosgTKW_normal.jpg"/>
    <hyperlink ref="V380" r:id="rId519" display="http://pbs.twimg.com/profile_images/976752327154716672/Ljxkkqgr_normal.jpg"/>
    <hyperlink ref="V381" r:id="rId520" display="http://pbs.twimg.com/profile_images/657481529631842304/VwnYqhxb_normal.jpg"/>
    <hyperlink ref="V382" r:id="rId521" display="http://pbs.twimg.com/profile_images/1085705101820321792/AiGEqLMa_normal.jpg"/>
    <hyperlink ref="V383" r:id="rId522" display="http://pbs.twimg.com/profile_images/982080909720604672/AVNa53rG_normal.jpg"/>
    <hyperlink ref="V384" r:id="rId523" display="http://pbs.twimg.com/profile_images/1083502867795849216/9k_u6jJK_normal.jpg"/>
    <hyperlink ref="V385" r:id="rId524" display="http://pbs.twimg.com/profile_images/1069362777741914112/dWBT4QZf_normal.jpg"/>
    <hyperlink ref="V386" r:id="rId525" display="http://pbs.twimg.com/profile_images/985180446156869632/kx9bBCC4_normal.jpg"/>
    <hyperlink ref="V387" r:id="rId526" display="https://pbs.twimg.com/media/DgqBO7ZV4AIO58d.jpg"/>
    <hyperlink ref="V388" r:id="rId527" display="https://pbs.twimg.com/media/DgqBO7ZV4AIO58d.jpg"/>
    <hyperlink ref="V389" r:id="rId528" display="https://pbs.twimg.com/media/DwGR_8dX0AUIiOA.jpg"/>
    <hyperlink ref="V390" r:id="rId529" display="https://pbs.twimg.com/media/DwItRhLX4AE8IiH.jpg"/>
    <hyperlink ref="V391" r:id="rId530" display="http://pbs.twimg.com/profile_images/378800000483599363/a84a437b0f1ee726343a6bb2cbae1124_normal.png"/>
    <hyperlink ref="V392" r:id="rId531" display="https://pbs.twimg.com/media/Dwi-IH8XgAALn4i.jpg"/>
    <hyperlink ref="V393" r:id="rId532" display="http://pbs.twimg.com/profile_images/378800000483599363/a84a437b0f1ee726343a6bb2cbae1124_normal.png"/>
    <hyperlink ref="V394" r:id="rId533" display="http://pbs.twimg.com/profile_images/378800000483599363/a84a437b0f1ee726343a6bb2cbae1124_normal.png"/>
    <hyperlink ref="V395" r:id="rId534" display="http://pbs.twimg.com/profile_images/378800000483599363/a84a437b0f1ee726343a6bb2cbae1124_normal.png"/>
    <hyperlink ref="V396" r:id="rId535" display="https://pbs.twimg.com/media/DwGR_8dX0AUIiOA.jpg"/>
    <hyperlink ref="V397" r:id="rId536" display="https://pbs.twimg.com/media/DwGR_8dX0AUIiOA.jpg"/>
    <hyperlink ref="V398" r:id="rId537" display="https://pbs.twimg.com/media/DwGR_8dX0AUIiOA.jpg"/>
    <hyperlink ref="V399" r:id="rId538" display="https://pbs.twimg.com/media/DwGR_8dX0AUIiOA.jpg"/>
    <hyperlink ref="V400" r:id="rId539" display="http://pbs.twimg.com/profile_images/1080582273764917253/2LRt2lRe_normal.jpg"/>
    <hyperlink ref="V401" r:id="rId540" display="http://pbs.twimg.com/profile_images/1080582273764917253/2LRt2lRe_normal.jpg"/>
    <hyperlink ref="V402" r:id="rId541" display="http://pbs.twimg.com/profile_images/876913351158362112/2RJy5c_U_normal.jpg"/>
    <hyperlink ref="V403" r:id="rId542" display="http://pbs.twimg.com/profile_images/633957468528373761/mD-uuuWj_normal.jpg"/>
    <hyperlink ref="V404" r:id="rId543" display="https://pbs.twimg.com/media/DgqBO7ZV4AIO58d.jpg"/>
    <hyperlink ref="V405" r:id="rId544" display="http://pbs.twimg.com/profile_images/876913351158362112/2RJy5c_U_normal.jpg"/>
    <hyperlink ref="V406" r:id="rId545" display="http://pbs.twimg.com/profile_images/876913351158362112/2RJy5c_U_normal.jpg"/>
    <hyperlink ref="V407" r:id="rId546" display="http://pbs.twimg.com/profile_images/876913351158362112/2RJy5c_U_normal.jpg"/>
    <hyperlink ref="V408" r:id="rId547" display="http://pbs.twimg.com/profile_images/876913351158362112/2RJy5c_U_normal.jpg"/>
    <hyperlink ref="V409" r:id="rId548" display="http://pbs.twimg.com/profile_images/876913351158362112/2RJy5c_U_normal.jpg"/>
    <hyperlink ref="V410" r:id="rId549" display="http://pbs.twimg.com/profile_images/3784636880/4bffb4418b1a1f24b1d2fae45c11c7ad_normal.jpeg"/>
    <hyperlink ref="V411" r:id="rId550" display="http://pbs.twimg.com/profile_images/1056019068623433728/VfP7hWLl_normal.jpg"/>
    <hyperlink ref="V412" r:id="rId551" display="http://pbs.twimg.com/profile_images/1056019068623433728/VfP7hWLl_normal.jpg"/>
    <hyperlink ref="V413" r:id="rId552" display="https://pbs.twimg.com/media/DyLnv_hWsAUcloi.jpg"/>
    <hyperlink ref="V414" r:id="rId553" display="http://pbs.twimg.com/profile_images/1100556856/twitt_pic_normal.jpg"/>
    <hyperlink ref="V415" r:id="rId554" display="http://pbs.twimg.com/profile_images/1100556856/twitt_pic_normal.jpg"/>
    <hyperlink ref="V416" r:id="rId555" display="http://pbs.twimg.com/profile_images/581053755405131777/gkWWSDIP_normal.jpg"/>
    <hyperlink ref="V417" r:id="rId556" display="http://pbs.twimg.com/profile_images/903344761343541249/M1cKZg2S_normal.jpg"/>
    <hyperlink ref="V418" r:id="rId557" display="http://pbs.twimg.com/profile_images/903344761343541249/M1cKZg2S_normal.jpg"/>
    <hyperlink ref="V419" r:id="rId558" display="http://pbs.twimg.com/profile_images/903344761343541249/M1cKZg2S_normal.jpg"/>
    <hyperlink ref="V420" r:id="rId559" display="http://pbs.twimg.com/profile_images/1089267553178808320/h38x4Wmo_normal.jpg"/>
    <hyperlink ref="V421" r:id="rId560" display="http://pbs.twimg.com/profile_images/1089267553178808320/h38x4Wmo_normal.jpg"/>
    <hyperlink ref="V422" r:id="rId561" display="http://pbs.twimg.com/profile_images/1074878911962443776/GzUtUN0a_normal.jpg"/>
    <hyperlink ref="V423" r:id="rId562" display="http://pbs.twimg.com/profile_images/1010530295538438144/b84XuMkU_normal.jpg"/>
    <hyperlink ref="V424" r:id="rId563" display="http://pbs.twimg.com/profile_images/847827739793129472/GSuyFTe1_normal.jpg"/>
    <hyperlink ref="V425" r:id="rId564" display="http://pbs.twimg.com/profile_images/1759354147/perfil_normal.jpg"/>
    <hyperlink ref="V426" r:id="rId565" display="http://pbs.twimg.com/profile_images/1004723423501869057/IZw-_1Yz_normal.jpg"/>
    <hyperlink ref="V427" r:id="rId566" display="http://pbs.twimg.com/profile_images/827005448662372353/CR5bb3U0_normal.jpg"/>
    <hyperlink ref="V428" r:id="rId567" display="http://pbs.twimg.com/profile_images/827005448662372353/CR5bb3U0_normal.jpg"/>
    <hyperlink ref="V429" r:id="rId568" display="http://pbs.twimg.com/profile_images/1011818295916417025/P1CkbdYi_normal.jpg"/>
    <hyperlink ref="V430" r:id="rId569" display="http://pbs.twimg.com/profile_images/1011818295916417025/P1CkbdYi_normal.jpg"/>
    <hyperlink ref="V431" r:id="rId570" display="http://pbs.twimg.com/profile_images/637739226/matthew-barney-c-3_normal.gif"/>
    <hyperlink ref="V432" r:id="rId571" display="http://pbs.twimg.com/profile_images/875269401309609984/TnaDhUpt_normal.jpg"/>
    <hyperlink ref="V433" r:id="rId572" display="http://pbs.twimg.com/profile_images/881952411732119552/qQPSxV5Z_normal.jpg"/>
    <hyperlink ref="V434" r:id="rId573" display="http://pbs.twimg.com/profile_images/1083333523392602112/YUSrahyh_normal.jpg"/>
    <hyperlink ref="V435" r:id="rId574" display="http://pbs.twimg.com/profile_images/1249381366/Ognyanova-200px_normal.png"/>
    <hyperlink ref="V436" r:id="rId575" display="https://pbs.twimg.com/media/DylowmjWoAMxqSO.jpg"/>
    <hyperlink ref="V437" r:id="rId576" display="https://pbs.twimg.com/media/DylqkAbXQAkNJ6M.jpg"/>
    <hyperlink ref="V438" r:id="rId577" display="http://pbs.twimg.com/profile_images/644128014448611328/l2zQ_CS-_normal.jpg"/>
    <hyperlink ref="V439" r:id="rId578" display="http://pbs.twimg.com/profile_images/644128014448611328/l2zQ_CS-_normal.jpg"/>
    <hyperlink ref="V440" r:id="rId579" display="http://pbs.twimg.com/profile_images/778550735432740864/_n29W_8Q_normal.jpg"/>
    <hyperlink ref="V441" r:id="rId580" display="http://pbs.twimg.com/profile_images/618336146456588288/Px9EsoAk_normal.png"/>
    <hyperlink ref="V442" r:id="rId581" display="http://pbs.twimg.com/profile_images/1092700982616633344/6cWgFFXF_normal.jpg"/>
    <hyperlink ref="V443" r:id="rId582" display="http://pbs.twimg.com/profile_images/1088059158677606401/4cSuukf5_normal.jpg"/>
    <hyperlink ref="V444" r:id="rId583" display="http://pbs.twimg.com/profile_images/2531439758/idki1at8oapk17t6nwo9_normal.jpeg"/>
    <hyperlink ref="V445" r:id="rId584" display="http://pbs.twimg.com/profile_images/661230489357967360/HB3vsn3O_normal.jpg"/>
    <hyperlink ref="V446" r:id="rId585" display="http://pbs.twimg.com/profile_images/426136263960190976/AuCq7Rhs_normal.jpeg"/>
    <hyperlink ref="V447" r:id="rId586" display="http://pbs.twimg.com/profile_images/765687785219039233/w5bRXIYM_normal.jpg"/>
    <hyperlink ref="V448" r:id="rId587" display="http://pbs.twimg.com/profile_images/693173481853341696/24DGCmiT_normal.jpg"/>
    <hyperlink ref="V449" r:id="rId588" display="http://pbs.twimg.com/profile_images/743650756272791554/hERghFWK_normal.jpg"/>
    <hyperlink ref="V450" r:id="rId589" display="https://pbs.twimg.com/tweet_video_thumb/Dyuo_1fX0AIAb-K.jpg"/>
    <hyperlink ref="V451" r:id="rId590" display="https://pbs.twimg.com/tweet_video_thumb/DyussXFXQAElGBR.jpg"/>
    <hyperlink ref="V452" r:id="rId591" display="http://pbs.twimg.com/profile_images/871773431859163137/rNNq2N8U_normal.jpg"/>
    <hyperlink ref="V453" r:id="rId592" display="http://pbs.twimg.com/profile_images/418446298451152896/V5OC7NkG_normal.jpeg"/>
    <hyperlink ref="V454" r:id="rId593" display="http://pbs.twimg.com/profile_images/705052513058340864/NNC3iMW1_normal.jpg"/>
    <hyperlink ref="V455" r:id="rId594" display="http://pbs.twimg.com/profile_images/803963513362333696/BTZMglPu_normal.jpg"/>
    <hyperlink ref="V456" r:id="rId595" display="http://pbs.twimg.com/profile_images/1052819133702770688/KFA7JUlu_normal.jpg"/>
    <hyperlink ref="V457" r:id="rId596" display="http://pbs.twimg.com/profile_images/697412097731383296/_9_iV4T2_normal.png"/>
    <hyperlink ref="V458" r:id="rId597" display="http://pbs.twimg.com/profile_images/697412097731383296/_9_iV4T2_normal.png"/>
    <hyperlink ref="V459" r:id="rId598" display="http://pbs.twimg.com/profile_images/771679248868372480/3cE3rr3z_normal.jpg"/>
    <hyperlink ref="V460" r:id="rId599" display="http://pbs.twimg.com/profile_images/771679248868372480/3cE3rr3z_normal.jpg"/>
    <hyperlink ref="V461" r:id="rId600" display="http://pbs.twimg.com/profile_images/771679248868372480/3cE3rr3z_normal.jpg"/>
    <hyperlink ref="V462" r:id="rId601" display="http://pbs.twimg.com/profile_images/569355142785294336/E-_AQX7r_normal.jpeg"/>
    <hyperlink ref="V463" r:id="rId602" display="http://pbs.twimg.com/profile_images/569355142785294336/E-_AQX7r_normal.jpeg"/>
    <hyperlink ref="V464" r:id="rId603" display="http://pbs.twimg.com/profile_images/569355142785294336/E-_AQX7r_normal.jpeg"/>
    <hyperlink ref="V465" r:id="rId604" display="http://pbs.twimg.com/profile_images/925374463188918273/G4fKrzyv_normal.jpg"/>
    <hyperlink ref="V466" r:id="rId605" display="http://pbs.twimg.com/profile_images/925374463188918273/G4fKrzyv_normal.jpg"/>
    <hyperlink ref="V467" r:id="rId606" display="http://pbs.twimg.com/profile_images/1071427852007030784/RP-5rUYj_normal.jpg"/>
    <hyperlink ref="V468" r:id="rId607" display="http://pbs.twimg.com/profile_images/1071427852007030784/RP-5rUYj_normal.jpg"/>
    <hyperlink ref="V469" r:id="rId608" display="http://pbs.twimg.com/profile_images/1071427852007030784/RP-5rUYj_normal.jpg"/>
    <hyperlink ref="V470" r:id="rId609" display="http://pbs.twimg.com/profile_images/988087981859901441/WW_mnYT2_normal.jpg"/>
    <hyperlink ref="V471" r:id="rId610" display="http://pbs.twimg.com/profile_images/988087981859901441/WW_mnYT2_normal.jpg"/>
    <hyperlink ref="V472" r:id="rId611" display="http://pbs.twimg.com/profile_images/988087981859901441/WW_mnYT2_normal.jpg"/>
    <hyperlink ref="V473" r:id="rId612" display="http://pbs.twimg.com/profile_images/994265746506215425/7IBlLvHh_normal.jpg"/>
    <hyperlink ref="V474" r:id="rId613" display="http://pbs.twimg.com/profile_images/958968782189457411/rPh0Z7Tp_normal.jpg"/>
    <hyperlink ref="V475" r:id="rId614" display="http://pbs.twimg.com/profile_images/958968782189457411/rPh0Z7Tp_normal.jpg"/>
    <hyperlink ref="V476" r:id="rId615" display="http://pbs.twimg.com/profile_images/958968782189457411/rPh0Z7Tp_normal.jpg"/>
    <hyperlink ref="V477" r:id="rId616" display="http://pbs.twimg.com/profile_images/1048642290162573312/1RYEYqkr_normal.jpg"/>
    <hyperlink ref="V478" r:id="rId617" display="http://pbs.twimg.com/profile_images/1048642290162573312/1RYEYqkr_normal.jpg"/>
    <hyperlink ref="V479" r:id="rId618" display="http://pbs.twimg.com/profile_images/498518381478178817/SA9ZJGVH_normal.jpeg"/>
    <hyperlink ref="V480" r:id="rId619" display="http://pbs.twimg.com/profile_images/498518381478178817/SA9ZJGVH_normal.jpeg"/>
    <hyperlink ref="V481" r:id="rId620" display="http://pbs.twimg.com/profile_images/1020289516563648512/xUS013oN_normal.jpg"/>
    <hyperlink ref="V482" r:id="rId621" display="http://pbs.twimg.com/profile_images/1020289516563648512/xUS013oN_normal.jpg"/>
    <hyperlink ref="V483" r:id="rId622" display="http://pbs.twimg.com/profile_images/1020289516563648512/xUS013oN_normal.jpg"/>
    <hyperlink ref="V484" r:id="rId623" display="http://pbs.twimg.com/profile_images/1020289516563648512/xUS013oN_normal.jpg"/>
    <hyperlink ref="V485" r:id="rId624" display="http://pbs.twimg.com/profile_images/1020289516563648512/xUS013oN_normal.jpg"/>
    <hyperlink ref="V486" r:id="rId625" display="http://pbs.twimg.com/profile_images/1082067215178883073/JJOupWI0_normal.jpg"/>
    <hyperlink ref="V487" r:id="rId626" display="http://pbs.twimg.com/profile_images/1082067215178883073/JJOupWI0_normal.jpg"/>
    <hyperlink ref="V488" r:id="rId627" display="http://pbs.twimg.com/profile_images/1083407875978989570/OXKNYziC_normal.jpg"/>
    <hyperlink ref="V489" r:id="rId628" display="https://pbs.twimg.com/media/DtzYn5fX4AAfJ6C.jpg"/>
    <hyperlink ref="V490" r:id="rId629" display="http://pbs.twimg.com/profile_images/529859193730121729/QSDFtYXF_normal.jpeg"/>
    <hyperlink ref="V491" r:id="rId630" display="http://pbs.twimg.com/profile_images/529859193730121729/QSDFtYXF_normal.jpeg"/>
    <hyperlink ref="V492" r:id="rId631" display="http://pbs.twimg.com/profile_images/529859193730121729/QSDFtYXF_normal.jpeg"/>
    <hyperlink ref="V493" r:id="rId632" display="http://pbs.twimg.com/profile_images/710855816182689793/meIA7ylB_normal.jpg"/>
    <hyperlink ref="V494" r:id="rId633" display="https://pbs.twimg.com/media/DtzYn5fX4AAfJ6C.jpg"/>
    <hyperlink ref="V495" r:id="rId634" display="http://pbs.twimg.com/profile_images/710855816182689793/meIA7ylB_normal.jpg"/>
    <hyperlink ref="V496" r:id="rId635" display="http://pbs.twimg.com/profile_images/792086614990348288/weV2c7i4_normal.jpg"/>
    <hyperlink ref="V497" r:id="rId636" display="http://pbs.twimg.com/profile_images/792086614990348288/weV2c7i4_normal.jpg"/>
    <hyperlink ref="V498" r:id="rId637" display="http://pbs.twimg.com/profile_images/633957468528373761/mD-uuuWj_normal.jpg"/>
    <hyperlink ref="V499" r:id="rId638" display="http://pbs.twimg.com/profile_images/710855816182689793/meIA7ylB_normal.jpg"/>
    <hyperlink ref="V500" r:id="rId639" display="http://pbs.twimg.com/profile_images/875382850924802048/qelGNARN_normal.jpg"/>
    <hyperlink ref="V501" r:id="rId640" display="http://pbs.twimg.com/profile_images/875382850924802048/qelGNARN_normal.jpg"/>
    <hyperlink ref="V502" r:id="rId641" display="http://pbs.twimg.com/profile_images/710855816182689793/meIA7ylB_normal.jpg"/>
    <hyperlink ref="V503" r:id="rId642" display="http://pbs.twimg.com/profile_images/710855816182689793/meIA7ylB_normal.jpg"/>
    <hyperlink ref="V504" r:id="rId643" display="http://pbs.twimg.com/profile_images/710855816182689793/meIA7ylB_normal.jpg"/>
    <hyperlink ref="V505" r:id="rId644" display="http://pbs.twimg.com/profile_images/2201180023/twitter_logo_normal.jpg"/>
    <hyperlink ref="V506" r:id="rId645" display="http://pbs.twimg.com/profile_images/378800000198830827/88fc4fafb5518085e281a4c4dd3adefa_normal.jpeg"/>
    <hyperlink ref="V507" r:id="rId646" display="https://pbs.twimg.com/media/Dwj_yjOW0AMDYui.jpg"/>
    <hyperlink ref="V508" r:id="rId647" display="http://pbs.twimg.com/profile_images/899674175346016257/9DqSoT6h_normal.jpg"/>
    <hyperlink ref="X3" r:id="rId648" display="https://twitter.com/#!/entoutsi/status/1070239021497020416"/>
    <hyperlink ref="X4" r:id="rId649" display="https://twitter.com/#!/entoutsi/status/1070239021497020416"/>
    <hyperlink ref="X5" r:id="rId650" display="https://twitter.com/#!/entoutsi/status/1070239021497020416"/>
    <hyperlink ref="X6" r:id="rId651" display="https://twitter.com/#!/entoutsi/status/1070239021497020416"/>
    <hyperlink ref="X7" r:id="rId652" display="https://twitter.com/#!/clancynewyork/status/1070622465779490816"/>
    <hyperlink ref="X8" r:id="rId653" display="https://twitter.com/#!/ffloeck/status/1070996321841176576"/>
    <hyperlink ref="X9" r:id="rId654" display="https://twitter.com/#!/ffloeck/status/1070996321841176576"/>
    <hyperlink ref="X10" r:id="rId655" display="https://twitter.com/#!/ffloeck/status/1070996321841176576"/>
    <hyperlink ref="X11" r:id="rId656" display="https://twitter.com/#!/ffloeck/status/1070996321841176576"/>
    <hyperlink ref="X12" r:id="rId657" display="https://twitter.com/#!/alenyshkaxx/status/1071029278672855041"/>
    <hyperlink ref="X13" r:id="rId658" display="https://twitter.com/#!/alenyshkaxx/status/1071029278672855041"/>
    <hyperlink ref="X14" r:id="rId659" display="https://twitter.com/#!/zephyorus/status/1072229326937120768"/>
    <hyperlink ref="X15" r:id="rId660" display="https://twitter.com/#!/skyglowberlin/status/1072880094262280194"/>
    <hyperlink ref="X16" r:id="rId661" display="https://twitter.com/#!/skyglowberlin/status/1072880094262280194"/>
    <hyperlink ref="X17" r:id="rId662" display="https://twitter.com/#!/roguechi/status/1073691974937370630"/>
    <hyperlink ref="X18" r:id="rId663" display="https://twitter.com/#!/roguechi/status/1073691974937370630"/>
    <hyperlink ref="X19" r:id="rId664" display="https://twitter.com/#!/skairam/status/1074739030623801347"/>
    <hyperlink ref="X20" r:id="rId665" display="https://twitter.com/#!/fish_globe/status/1075301901069996032"/>
    <hyperlink ref="X21" r:id="rId666" display="https://twitter.com/#!/theeluwin/status/1075302060826931201"/>
    <hyperlink ref="X22" r:id="rId667" display="https://twitter.com/#!/lightspeeer/status/1075302090694479872"/>
    <hyperlink ref="X23" r:id="rId668" display="https://twitter.com/#!/worrynet/status/1075302659861635073"/>
    <hyperlink ref="X24" r:id="rId669" display="https://twitter.com/#!/bckt1999/status/1075303194169733121"/>
    <hyperlink ref="X25" r:id="rId670" display="https://twitter.com/#!/soup0408/status/1075303958933979136"/>
    <hyperlink ref="X26" r:id="rId671" display="https://twitter.com/#!/new_newbie10/status/1075304629129244672"/>
    <hyperlink ref="X27" r:id="rId672" display="https://twitter.com/#!/old_tavern/status/1075304794636541952"/>
    <hyperlink ref="X28" r:id="rId673" display="https://twitter.com/#!/ilovemyvulcan/status/1075304998626516993"/>
    <hyperlink ref="X29" r:id="rId674" display="https://twitter.com/#!/grturtledosa/status/1075305290315100160"/>
    <hyperlink ref="X30" r:id="rId675" display="https://twitter.com/#!/droid_is_future/status/1075306320595566592"/>
    <hyperlink ref="X31" r:id="rId676" display="https://twitter.com/#!/ne_o5/status/1075307107216384000"/>
    <hyperlink ref="X32" r:id="rId677" display="https://twitter.com/#!/freiabereinsam_/status/1075307897326776321"/>
    <hyperlink ref="X33" r:id="rId678" display="https://twitter.com/#!/jongwon1917/status/1075309136194072577"/>
    <hyperlink ref="X34" r:id="rId679" display="https://twitter.com/#!/jmaen1037/status/1075309244004483072"/>
    <hyperlink ref="X35" r:id="rId680" display="https://twitter.com/#!/flowerof_sin/status/1075310384230232065"/>
    <hyperlink ref="X36" r:id="rId681" display="https://twitter.com/#!/describer7/status/1075310481240256513"/>
    <hyperlink ref="X37" r:id="rId682" display="https://twitter.com/#!/mcc1928/status/1075311255412297728"/>
    <hyperlink ref="X38" r:id="rId683" display="https://twitter.com/#!/kkobbiflowerain/status/1075312324880125952"/>
    <hyperlink ref="X39" r:id="rId684" display="https://twitter.com/#!/_honey1215/status/1075312552924524545"/>
    <hyperlink ref="X40" r:id="rId685" display="https://twitter.com/#!/kmo339/status/1075312630561009664"/>
    <hyperlink ref="X41" r:id="rId686" display="https://twitter.com/#!/y_es_yes_/status/1075312884480061440"/>
    <hyperlink ref="X42" r:id="rId687" display="https://twitter.com/#!/ny38387/status/1075314569235427328"/>
    <hyperlink ref="X43" r:id="rId688" display="https://twitter.com/#!/olbbaem67/status/1075314854909493249"/>
    <hyperlink ref="X44" r:id="rId689" display="https://twitter.com/#!/hgy031/status/1075315753409114112"/>
    <hyperlink ref="X45" r:id="rId690" display="https://twitter.com/#!/shootingfemi_jy/status/1075316163045814272"/>
    <hyperlink ref="X46" r:id="rId691" display="https://twitter.com/#!/omgclh/status/1075316177650429953"/>
    <hyperlink ref="X47" r:id="rId692" display="https://twitter.com/#!/gamja17000/status/1075317083091525632"/>
    <hyperlink ref="X48" r:id="rId693" display="https://twitter.com/#!/songyeon_l/status/1075318409141747712"/>
    <hyperlink ref="X49" r:id="rId694" display="https://twitter.com/#!/rockyee_ow/status/1075320044832190465"/>
    <hyperlink ref="X50" r:id="rId695" display="https://twitter.com/#!/laterlater_/status/1075322757968056320"/>
    <hyperlink ref="X51" r:id="rId696" display="https://twitter.com/#!/bluepersonaofs7/status/1075323094787514370"/>
    <hyperlink ref="X52" r:id="rId697" display="https://twitter.com/#!/choimg_iluvu/status/1075324987274231808"/>
    <hyperlink ref="X53" r:id="rId698" display="https://twitter.com/#!/ruvyn/status/1075325387117232128"/>
    <hyperlink ref="X54" r:id="rId699" display="https://twitter.com/#!/benichaentomi/status/1075325731612184576"/>
    <hyperlink ref="X55" r:id="rId700" display="https://twitter.com/#!/pink0tealeaf/status/1075327290525900801"/>
    <hyperlink ref="X56" r:id="rId701" display="https://twitter.com/#!/loklok6512/status/1075328346865586176"/>
    <hyperlink ref="X57" r:id="rId702" display="https://twitter.com/#!/eiffeleffy/status/1075330405090320384"/>
    <hyperlink ref="X58" r:id="rId703" display="https://twitter.com/#!/kiyoshi_nunaya/status/1075331591226896384"/>
    <hyperlink ref="X59" r:id="rId704" display="https://twitter.com/#!/hubu_2d/status/1075331723372576769"/>
    <hyperlink ref="X60" r:id="rId705" display="https://twitter.com/#!/saetigim/status/1075333284689674240"/>
    <hyperlink ref="X61" r:id="rId706" display="https://twitter.com/#!/djuna01/status/1075334349287972864"/>
    <hyperlink ref="X62" r:id="rId707" display="https://twitter.com/#!/gamsangnara/status/1075334541303111681"/>
    <hyperlink ref="X63" r:id="rId708" display="https://twitter.com/#!/hurryonezum/status/1075334571426607104"/>
    <hyperlink ref="X64" r:id="rId709" display="https://twitter.com/#!/givemetheupdate/status/1075334771444568064"/>
    <hyperlink ref="X65" r:id="rId710" display="https://twitter.com/#!/xixxsong/status/1075334788662190080"/>
    <hyperlink ref="X66" r:id="rId711" display="https://twitter.com/#!/blueblueregn/status/1075334843104251904"/>
    <hyperlink ref="X67" r:id="rId712" display="https://twitter.com/#!/jyeppa/status/1075334860569436160"/>
    <hyperlink ref="X68" r:id="rId713" display="https://twitter.com/#!/elda0802/status/1075334894903934976"/>
    <hyperlink ref="X69" r:id="rId714" display="https://twitter.com/#!/hwa_thefire/status/1075335003221876736"/>
    <hyperlink ref="X70" r:id="rId715" display="https://twitter.com/#!/krabbit_nope/status/1075335092254388227"/>
    <hyperlink ref="X71" r:id="rId716" display="https://twitter.com/#!/whocares_bout/status/1075335121950011393"/>
    <hyperlink ref="X72" r:id="rId717" display="https://twitter.com/#!/nine_ggom/status/1075335199502753792"/>
    <hyperlink ref="X73" r:id="rId718" display="https://twitter.com/#!/__guriguri__/status/1075335252061474816"/>
    <hyperlink ref="X74" r:id="rId719" display="https://twitter.com/#!/aunteppie/status/1075335310203006976"/>
    <hyperlink ref="X75" r:id="rId720" display="https://twitter.com/#!/kaist455/status/1075335360958279682"/>
    <hyperlink ref="X76" r:id="rId721" display="https://twitter.com/#!/yjh_0420/status/1075335443820888065"/>
    <hyperlink ref="X77" r:id="rId722" display="https://twitter.com/#!/whaqlrpdlarp/status/1075335597831512069"/>
    <hyperlink ref="X78" r:id="rId723" display="https://twitter.com/#!/sahjyloiom77/status/1075335626763821057"/>
    <hyperlink ref="X79" r:id="rId724" display="https://twitter.com/#!/binich_tyty/status/1075335764664188929"/>
    <hyperlink ref="X80" r:id="rId725" display="https://twitter.com/#!/xenus_c/status/1075335771941294081"/>
    <hyperlink ref="X81" r:id="rId726" display="https://twitter.com/#!/dinanshiral124/status/1075335922286120965"/>
    <hyperlink ref="X82" r:id="rId727" display="https://twitter.com/#!/guarikun/status/1075335992918208512"/>
    <hyperlink ref="X83" r:id="rId728" display="https://twitter.com/#!/ra42_/status/1075336383605010432"/>
    <hyperlink ref="X84" r:id="rId729" display="https://twitter.com/#!/what_is_a3/status/1075336527943675904"/>
    <hyperlink ref="X85" r:id="rId730" display="https://twitter.com/#!/mill_0/status/1075336627201818624"/>
    <hyperlink ref="X86" r:id="rId731" display="https://twitter.com/#!/ricky_mic_lim/status/1075336882299363329"/>
    <hyperlink ref="X87" r:id="rId732" display="https://twitter.com/#!/lamb_chops7/status/1075337385255219200"/>
    <hyperlink ref="X88" r:id="rId733" display="https://twitter.com/#!/tigris_master/status/1075337444453535744"/>
    <hyperlink ref="X89" r:id="rId734" display="https://twitter.com/#!/lilysea/status/1075337467190902784"/>
    <hyperlink ref="X90" r:id="rId735" display="https://twitter.com/#!/peng9oo/status/1075343300322766849"/>
    <hyperlink ref="X91" r:id="rId736" display="https://twitter.com/#!/sarawithnohp/status/1075343333394853889"/>
    <hyperlink ref="X92" r:id="rId737" display="https://twitter.com/#!/lljab_n1/status/1075343337551360000"/>
    <hyperlink ref="X93" r:id="rId738" display="https://twitter.com/#!/kamuhyuk/status/1075343604355223553"/>
    <hyperlink ref="X94" r:id="rId739" display="https://twitter.com/#!/rc0c9m/status/1075344059617538048"/>
    <hyperlink ref="X95" r:id="rId740" display="https://twitter.com/#!/su_kingsman/status/1075345029529387009"/>
    <hyperlink ref="X96" r:id="rId741" display="https://twitter.com/#!/vhsflr/status/1075348057347186688"/>
    <hyperlink ref="X97" r:id="rId742" display="https://twitter.com/#!/helloocitrus/status/1075348164012462080"/>
    <hyperlink ref="X98" r:id="rId743" display="https://twitter.com/#!/antwasp_dreamer/status/1075348648316137473"/>
    <hyperlink ref="X99" r:id="rId744" display="https://twitter.com/#!/mikoteisbest/status/1075348782739410944"/>
    <hyperlink ref="X100" r:id="rId745" display="https://twitter.com/#!/dd_snoring/status/1075352266926948352"/>
    <hyperlink ref="X101" r:id="rId746" display="https://twitter.com/#!/camaro_kr/status/1075353227657281539"/>
    <hyperlink ref="X102" r:id="rId747" display="https://twitter.com/#!/eatable_spoon/status/1075355282690035712"/>
    <hyperlink ref="X103" r:id="rId748" display="https://twitter.com/#!/mildthunder/status/1075356401134841857"/>
    <hyperlink ref="X104" r:id="rId749" display="https://twitter.com/#!/mhcish/status/1075356864815099905"/>
    <hyperlink ref="X105" r:id="rId750" display="https://twitter.com/#!/fhff14_rihe/status/1075357763679662080"/>
    <hyperlink ref="X106" r:id="rId751" display="https://twitter.com/#!/meeryu_namoo/status/1075359266318348288"/>
    <hyperlink ref="X107" r:id="rId752" display="https://twitter.com/#!/toto_min9735/status/1075360553332203520"/>
    <hyperlink ref="X108" r:id="rId753" display="https://twitter.com/#!/cheols13/status/1075362757359239170"/>
    <hyperlink ref="X109" r:id="rId754" display="https://twitter.com/#!/f_imtrying/status/1075366280041877504"/>
    <hyperlink ref="X110" r:id="rId755" display="https://twitter.com/#!/kouhogue/status/1075367108282740738"/>
    <hyperlink ref="X111" r:id="rId756" display="https://twitter.com/#!/hyangbipa/status/1075368395887919104"/>
    <hyperlink ref="X112" r:id="rId757" display="https://twitter.com/#!/ggeotyeo/status/1075368418730102784"/>
    <hyperlink ref="X113" r:id="rId758" display="https://twitter.com/#!/hokcenayeokcena/status/1075371932076335105"/>
    <hyperlink ref="X114" r:id="rId759" display="https://twitter.com/#!/djqzky1cjdjx9hh/status/1075373699702779906"/>
    <hyperlink ref="X115" r:id="rId760" display="https://twitter.com/#!/aloa5/status/1075286305746153472"/>
    <hyperlink ref="X116" r:id="rId761" display="https://twitter.com/#!/aloa5/status/1075381841144745985"/>
    <hyperlink ref="X117" r:id="rId762" display="https://twitter.com/#!/aloa5/status/1075286305746153472"/>
    <hyperlink ref="X118" r:id="rId763" display="https://twitter.com/#!/aloa5/status/1075381841144745985"/>
    <hyperlink ref="X119" r:id="rId764" display="https://twitter.com/#!/aloa5/status/1075286305746153472"/>
    <hyperlink ref="X120" r:id="rId765" display="https://twitter.com/#!/aloa5/status/1075381841144745985"/>
    <hyperlink ref="X121" r:id="rId766" display="https://twitter.com/#!/aloa5/status/1075286305746153472"/>
    <hyperlink ref="X122" r:id="rId767" display="https://twitter.com/#!/aloa5/status/1075381841144745985"/>
    <hyperlink ref="X123" r:id="rId768" display="https://twitter.com/#!/aloa5/status/1075286305746153472"/>
    <hyperlink ref="X124" r:id="rId769" display="https://twitter.com/#!/aloa5/status/1075381841144745985"/>
    <hyperlink ref="X125" r:id="rId770" display="https://twitter.com/#!/aloa5/status/1074919616927940608"/>
    <hyperlink ref="X126" r:id="rId771" display="https://twitter.com/#!/myalaska/status/1075384953536303104"/>
    <hyperlink ref="X127" r:id="rId772" display="https://twitter.com/#!/paradoobb/status/1075386629789966338"/>
    <hyperlink ref="X128" r:id="rId773" display="https://twitter.com/#!/ddach55/status/1075388197977305089"/>
    <hyperlink ref="X129" r:id="rId774" display="https://twitter.com/#!/re_de_lee/status/1075396607489626112"/>
    <hyperlink ref="X130" r:id="rId775" display="https://twitter.com/#!/nungguly/status/1075398654913966081"/>
    <hyperlink ref="X131" r:id="rId776" display="https://twitter.com/#!/wls0ssy/status/1075401805582876672"/>
    <hyperlink ref="X132" r:id="rId777" display="https://twitter.com/#!/edsudden/status/1075403194094813184"/>
    <hyperlink ref="X133" r:id="rId778" display="https://twitter.com/#!/outd6oywsschkrs/status/1075422321064665088"/>
    <hyperlink ref="X134" r:id="rId779" display="https://twitter.com/#!/koom2013/status/1075439674200535040"/>
    <hyperlink ref="X135" r:id="rId780" display="https://twitter.com/#!/o_zzim/status/1075450432321871872"/>
    <hyperlink ref="X136" r:id="rId781" display="https://twitter.com/#!/saturn_kirk/status/1075478664203055104"/>
    <hyperlink ref="X137" r:id="rId782" display="https://twitter.com/#!/haize019/status/1075487014835744768"/>
    <hyperlink ref="X138" r:id="rId783" display="https://twitter.com/#!/qpalzm12456/status/1075531498156023808"/>
    <hyperlink ref="X139" r:id="rId784" display="https://twitter.com/#!/kerim_kivrak/status/1075532324442464256"/>
    <hyperlink ref="X140" r:id="rId785" display="https://twitter.com/#!/00000290_d/status/1075551745198022656"/>
    <hyperlink ref="X141" r:id="rId786" display="https://twitter.com/#!/criorio/status/1075561879655739393"/>
    <hyperlink ref="X142" r:id="rId787" display="https://twitter.com/#!/coyotedweets/status/1075562343751249920"/>
    <hyperlink ref="X143" r:id="rId788" display="https://twitter.com/#!/_2gold/status/1075562444456513536"/>
    <hyperlink ref="X144" r:id="rId789" display="https://twitter.com/#!/yujujuseyo/status/1075562513998086145"/>
    <hyperlink ref="X145" r:id="rId790" display="https://twitter.com/#!/danpatpat/status/1075562646735187968"/>
    <hyperlink ref="X146" r:id="rId791" display="https://twitter.com/#!/star_cloud_kim/status/1075563263281192961"/>
    <hyperlink ref="X147" r:id="rId792" display="https://twitter.com/#!/xd8492/status/1075563816807591937"/>
    <hyperlink ref="X148" r:id="rId793" display="https://twitter.com/#!/homil_20/status/1075563817881333760"/>
    <hyperlink ref="X149" r:id="rId794" display="https://twitter.com/#!/rosemari0607/status/1075564393352458240"/>
    <hyperlink ref="X150" r:id="rId795" display="https://twitter.com/#!/war_ffxiv/status/1075564499585781760"/>
    <hyperlink ref="X151" r:id="rId796" display="https://twitter.com/#!/iyunchai/status/1075566648440967168"/>
    <hyperlink ref="X152" r:id="rId797" display="https://twitter.com/#!/oldmoon_sc/status/1075567297111109633"/>
    <hyperlink ref="X153" r:id="rId798" display="https://twitter.com/#!/mahgo29/status/1075567742139301888"/>
    <hyperlink ref="X154" r:id="rId799" display="https://twitter.com/#!/ice_milady/status/1075567959869771776"/>
    <hyperlink ref="X155" r:id="rId800" display="https://twitter.com/#!/unevermind_07/status/1075568044280209408"/>
    <hyperlink ref="X156" r:id="rId801" display="https://twitter.com/#!/duck_ducit123/status/1075568100580286464"/>
    <hyperlink ref="X157" r:id="rId802" display="https://twitter.com/#!/_momomom_32/status/1075568395813154816"/>
    <hyperlink ref="X158" r:id="rId803" display="https://twitter.com/#!/tgze2ua8wiyie2j/status/1075569779316903936"/>
    <hyperlink ref="X159" r:id="rId804" display="https://twitter.com/#!/sicksaaadworld/status/1075571223940091905"/>
    <hyperlink ref="X160" r:id="rId805" display="https://twitter.com/#!/_catch_it/status/1075573671731720197"/>
    <hyperlink ref="X161" r:id="rId806" display="https://twitter.com/#!/ld_2018001/status/1075575653716484096"/>
    <hyperlink ref="X162" r:id="rId807" display="https://twitter.com/#!/raybread/status/1075577674158862336"/>
    <hyperlink ref="X163" r:id="rId808" display="https://twitter.com/#!/tus_b/status/1075579918505799680"/>
    <hyperlink ref="X164" r:id="rId809" display="https://twitter.com/#!/jongjunimgyul/status/1075584503790202881"/>
    <hyperlink ref="X165" r:id="rId810" display="https://twitter.com/#!/poketmon2014/status/1075586550031736832"/>
    <hyperlink ref="X166" r:id="rId811" display="https://twitter.com/#!/kuragenoyoru/status/1075587527585673216"/>
    <hyperlink ref="X167" r:id="rId812" display="https://twitter.com/#!/stupid_circuit/status/1075593284372725761"/>
    <hyperlink ref="X168" r:id="rId813" display="https://twitter.com/#!/hanulsun/status/1075595927308529669"/>
    <hyperlink ref="X169" r:id="rId814" display="https://twitter.com/#!/namuu_/status/1075598103061848064"/>
    <hyperlink ref="X170" r:id="rId815" display="https://twitter.com/#!/3fois1_o/status/1075599011246104576"/>
    <hyperlink ref="X171" r:id="rId816" display="https://twitter.com/#!/wildslug_ad/status/1075607232576778240"/>
    <hyperlink ref="X172" r:id="rId817" display="https://twitter.com/#!/soy_logue/status/1075608583633432576"/>
    <hyperlink ref="X173" r:id="rId818" display="https://twitter.com/#!/djsflsdudn57/status/1075612771562090496"/>
    <hyperlink ref="X174" r:id="rId819" display="https://twitter.com/#!/k03deborah/status/1075618578135539713"/>
    <hyperlink ref="X175" r:id="rId820" display="https://twitter.com/#!/capbre/status/1075618627829678080"/>
    <hyperlink ref="X176" r:id="rId821" display="https://twitter.com/#!/yellow_st050/status/1075619776406290433"/>
    <hyperlink ref="X177" r:id="rId822" display="https://twitter.com/#!/mamimamamamim/status/1075637168813465600"/>
    <hyperlink ref="X178" r:id="rId823" display="https://twitter.com/#!/metal4mental/status/1075643535829884928"/>
    <hyperlink ref="X179" r:id="rId824" display="https://twitter.com/#!/raxumyself/status/1075652793875226624"/>
    <hyperlink ref="X180" r:id="rId825" display="https://twitter.com/#!/yuuuuuuuubin/status/1075658740907405312"/>
    <hyperlink ref="X181" r:id="rId826" display="https://twitter.com/#!/qbfksekdrbehrrp/status/1075661043806785536"/>
    <hyperlink ref="X182" r:id="rId827" display="https://twitter.com/#!/teaba_g/status/1075665017163448320"/>
    <hyperlink ref="X183" r:id="rId828" display="https://twitter.com/#!/hoho_beakbal/status/1075665068694458370"/>
    <hyperlink ref="X184" r:id="rId829" display="https://twitter.com/#!/tasha_jude/status/1075665412556185602"/>
    <hyperlink ref="X185" r:id="rId830" display="https://twitter.com/#!/_ssxsx/status/1075665556110336001"/>
    <hyperlink ref="X186" r:id="rId831" display="https://twitter.com/#!/deer_from_eden/status/1075667588708032512"/>
    <hyperlink ref="X187" r:id="rId832" display="https://twitter.com/#!/lalalabbok/status/1075667847211233280"/>
    <hyperlink ref="X188" r:id="rId833" display="https://twitter.com/#!/ionescofranz/status/1075670498325872640"/>
    <hyperlink ref="X189" r:id="rId834" display="https://twitter.com/#!/aoi_10/status/1075672885061070849"/>
    <hyperlink ref="X190" r:id="rId835" display="https://twitter.com/#!/orbis561/status/1075676112577908739"/>
    <hyperlink ref="X191" r:id="rId836" display="https://twitter.com/#!/burangburangg/status/1075678600332857344"/>
    <hyperlink ref="X192" r:id="rId837" display="https://twitter.com/#!/boomgoescat/status/1075684135803338752"/>
    <hyperlink ref="X193" r:id="rId838" display="https://twitter.com/#!/hana_mory/status/1075694247989325824"/>
    <hyperlink ref="X194" r:id="rId839" display="https://twitter.com/#!/mufreedae/status/1075697755127873536"/>
    <hyperlink ref="X195" r:id="rId840" display="https://twitter.com/#!/zzizz07/status/1075720120536727552"/>
    <hyperlink ref="X196" r:id="rId841" display="https://twitter.com/#!/ahn_ssr22/status/1075734642651611136"/>
    <hyperlink ref="X197" r:id="rId842" display="https://twitter.com/#!/5ha0m0r1/status/1075742452168839169"/>
    <hyperlink ref="X198" r:id="rId843" display="https://twitter.com/#!/duck_overwatch/status/1075748151473000453"/>
    <hyperlink ref="X199" r:id="rId844" display="https://twitter.com/#!/0320citron/status/1075755449142538242"/>
    <hyperlink ref="X200" r:id="rId845" display="https://twitter.com/#!/cynic_lusdemian/status/1075973870195138561"/>
    <hyperlink ref="X201" r:id="rId846" display="https://twitter.com/#!/chiclix/status/1075301787488243712"/>
    <hyperlink ref="X202" r:id="rId847" display="https://twitter.com/#!/baut_baul/status/1076145579485388802"/>
    <hyperlink ref="X203" r:id="rId848" display="https://twitter.com/#!/pfanderson/status/1078491134538719238"/>
    <hyperlink ref="X204" r:id="rId849" display="https://twitter.com/#!/critter77812189/status/1079018152141488128"/>
    <hyperlink ref="X205" r:id="rId850" display="https://twitter.com/#!/rachelannyes/status/1011686102875303937"/>
    <hyperlink ref="X206" r:id="rId851" display="https://twitter.com/#!/jasonkessler/status/1080314815422189568"/>
    <hyperlink ref="X207" r:id="rId852" display="https://twitter.com/#!/kyriakikalimeri/status/1080595126974590981"/>
    <hyperlink ref="X208" r:id="rId853" display="https://twitter.com/#!/kyriakikalimeri/status/1080595126974590981"/>
    <hyperlink ref="X209" r:id="rId854" display="https://twitter.com/#!/kyriakikalimeri/status/1080595126974590981"/>
    <hyperlink ref="X210" r:id="rId855" display="https://twitter.com/#!/kyriakikalimeri/status/1080595126974590981"/>
    <hyperlink ref="X211" r:id="rId856" display="https://twitter.com/#!/apurba3110/status/1080872450110324739"/>
    <hyperlink ref="X212" r:id="rId857" display="https://twitter.com/#!/apurba3110/status/1080872450110324739"/>
    <hyperlink ref="X213" r:id="rId858" display="https://twitter.com/#!/apurba3110/status/1080872450110324739"/>
    <hyperlink ref="X214" r:id="rId859" display="https://twitter.com/#!/saiphcita/status/1080999905869520896"/>
    <hyperlink ref="X215" r:id="rId860" display="https://twitter.com/#!/saiphcita/status/1080999905869520896"/>
    <hyperlink ref="X216" r:id="rId861" display="https://twitter.com/#!/saiphcita/status/1080999905869520896"/>
    <hyperlink ref="X217" r:id="rId862" display="https://twitter.com/#!/saiphcita/status/1080999905869520896"/>
    <hyperlink ref="X218" r:id="rId863" display="https://twitter.com/#!/1majorbitch/status/1081048524916252672"/>
    <hyperlink ref="X219" r:id="rId864" display="https://twitter.com/#!/1majorbitch/status/1081048524916252672"/>
    <hyperlink ref="X220" r:id="rId865" display="https://twitter.com/#!/1majorbitch/status/1081048524916252672"/>
    <hyperlink ref="X221" r:id="rId866" display="https://twitter.com/#!/1majorbitch/status/1081048524916252672"/>
    <hyperlink ref="X222" r:id="rId867" display="https://twitter.com/#!/1majorbitch/status/1081048524916252672"/>
    <hyperlink ref="X223" r:id="rId868" display="https://twitter.com/#!/1majorbitch/status/1081048524916252672"/>
    <hyperlink ref="X224" r:id="rId869" display="https://twitter.com/#!/1majorbitch/status/1081048524916252672"/>
    <hyperlink ref="X225" r:id="rId870" display="https://twitter.com/#!/trovdimi/status/1081478215141601281"/>
    <hyperlink ref="X226" r:id="rId871" display="https://twitter.com/#!/elaragon/status/1081506349891108866"/>
    <hyperlink ref="X227" r:id="rId872" display="https://twitter.com/#!/rmdes_/status/1081512311867756544"/>
    <hyperlink ref="X228" r:id="rId873" display="https://twitter.com/#!/anxosan/status/1081516645468782592"/>
    <hyperlink ref="X229" r:id="rId874" display="https://twitter.com/#!/nalrajebah/status/1081616281198100480"/>
    <hyperlink ref="X230" r:id="rId875" display="https://twitter.com/#!/timalthoff/status/1081662549987188737"/>
    <hyperlink ref="X231" r:id="rId876" display="https://twitter.com/#!/big_data_flow/status/1081670113059880960"/>
    <hyperlink ref="X232" r:id="rId877" display="https://twitter.com/#!/tinaeliassi/status/1081717960002191360"/>
    <hyperlink ref="X233" r:id="rId878" display="https://twitter.com/#!/arthur_spirling/status/1080905483836305408"/>
    <hyperlink ref="X234" r:id="rId879" display="https://twitter.com/#!/arthur_spirling/status/1080905688040333312"/>
    <hyperlink ref="X235" r:id="rId880" display="https://twitter.com/#!/heyayeh/status/1080903701974401024"/>
    <hyperlink ref="X236" r:id="rId881" display="https://twitter.com/#!/heyayeh/status/1080908139480772609"/>
    <hyperlink ref="X237" r:id="rId882" display="https://twitter.com/#!/raheljhirad/status/1080892802668658688"/>
    <hyperlink ref="X238" r:id="rId883" display="https://twitter.com/#!/arthur_spirling/status/1080905483836305408"/>
    <hyperlink ref="X239" r:id="rId884" display="https://twitter.com/#!/arthur_spirling/status/1080905688040333312"/>
    <hyperlink ref="X240" r:id="rId885" display="https://twitter.com/#!/heyayeh/status/1080868716286562304"/>
    <hyperlink ref="X241" r:id="rId886" display="https://twitter.com/#!/heyayeh/status/1080903701974401024"/>
    <hyperlink ref="X242" r:id="rId887" display="https://twitter.com/#!/heyayeh/status/1080908139480772609"/>
    <hyperlink ref="X243" r:id="rId888" display="https://twitter.com/#!/raheljhirad/status/1080892802668658688"/>
    <hyperlink ref="X244" r:id="rId889" display="https://twitter.com/#!/arthur_spirling/status/1080905483836305408"/>
    <hyperlink ref="X245" r:id="rId890" display="https://twitter.com/#!/arthur_spirling/status/1080905688040333312"/>
    <hyperlink ref="X246" r:id="rId891" display="https://twitter.com/#!/heyayeh/status/1080868716286562304"/>
    <hyperlink ref="X247" r:id="rId892" display="https://twitter.com/#!/heyayeh/status/1080903701974401024"/>
    <hyperlink ref="X248" r:id="rId893" display="https://twitter.com/#!/heyayeh/status/1080908139480772609"/>
    <hyperlink ref="X249" r:id="rId894" display="https://twitter.com/#!/raheljhirad/status/1080892802668658688"/>
    <hyperlink ref="X250" r:id="rId895" display="https://twitter.com/#!/arthur_spirling/status/1080905483836305408"/>
    <hyperlink ref="X251" r:id="rId896" display="https://twitter.com/#!/arthur_spirling/status/1080905688040333312"/>
    <hyperlink ref="X252" r:id="rId897" display="https://twitter.com/#!/heyayeh/status/1080868716286562304"/>
    <hyperlink ref="X253" r:id="rId898" display="https://twitter.com/#!/heyayeh/status/1080903701974401024"/>
    <hyperlink ref="X254" r:id="rId899" display="https://twitter.com/#!/heyayeh/status/1080908139480772609"/>
    <hyperlink ref="X255" r:id="rId900" display="https://twitter.com/#!/raheljhirad/status/1080892802668658688"/>
    <hyperlink ref="X256" r:id="rId901" display="https://twitter.com/#!/raheljhirad/status/1080892802668658688"/>
    <hyperlink ref="X257" r:id="rId902" display="https://twitter.com/#!/arthur_spirling/status/1080905483836305408"/>
    <hyperlink ref="X258" r:id="rId903" display="https://twitter.com/#!/arthur_spirling/status/1080905688040333312"/>
    <hyperlink ref="X259" r:id="rId904" display="https://twitter.com/#!/heyayeh/status/1080903701974401024"/>
    <hyperlink ref="X260" r:id="rId905" display="https://twitter.com/#!/heyayeh/status/1080908139480772609"/>
    <hyperlink ref="X261" r:id="rId906" display="https://twitter.com/#!/arthur_spirling/status/1080905483836305408"/>
    <hyperlink ref="X262" r:id="rId907" display="https://twitter.com/#!/arthur_spirling/status/1080905483836305408"/>
    <hyperlink ref="X263" r:id="rId908" display="https://twitter.com/#!/arthur_spirling/status/1080905688040333312"/>
    <hyperlink ref="X264" r:id="rId909" display="https://twitter.com/#!/arthur_spirling/status/1080905688040333312"/>
    <hyperlink ref="X265" r:id="rId910" display="https://twitter.com/#!/heyayeh/status/1080903701974401024"/>
    <hyperlink ref="X266" r:id="rId911" display="https://twitter.com/#!/heyayeh/status/1080908139480772609"/>
    <hyperlink ref="X267" r:id="rId912" display="https://twitter.com/#!/heyayeh/status/1080868716286562304"/>
    <hyperlink ref="X268" r:id="rId913" display="https://twitter.com/#!/heyayeh/status/1080903701974401024"/>
    <hyperlink ref="X269" r:id="rId914" display="https://twitter.com/#!/heyayeh/status/1080908139480772609"/>
    <hyperlink ref="X270" r:id="rId915" display="https://twitter.com/#!/heyayeh/status/1081764585093373953"/>
    <hyperlink ref="X271" r:id="rId916" display="https://twitter.com/#!/munmun10/status/1081773813354979329"/>
    <hyperlink ref="X272" r:id="rId917" display="https://twitter.com/#!/bhavyaghai/status/1081914474158850049"/>
    <hyperlink ref="X273" r:id="rId918" display="https://twitter.com/#!/ferli90/status/1082010833897644033"/>
    <hyperlink ref="X274" r:id="rId919" display="https://twitter.com/#!/chholte/status/1082112054163587072"/>
    <hyperlink ref="X275" r:id="rId920" display="https://twitter.com/#!/ljwoodie/status/1082112247793676288"/>
    <hyperlink ref="X276" r:id="rId921" display="https://twitter.com/#!/areidross/status/1075083632061034496"/>
    <hyperlink ref="X277" r:id="rId922" display="https://twitter.com/#!/areidross/status/1082109888971468805"/>
    <hyperlink ref="X278" r:id="rId923" display="https://twitter.com/#!/syrianviews/status/1082191692353101827"/>
    <hyperlink ref="X279" r:id="rId924" display="https://twitter.com/#!/observaitress/status/1081483089967280128"/>
    <hyperlink ref="X280" r:id="rId925" display="https://twitter.com/#!/gesis_org/status/1082256754090672128"/>
    <hyperlink ref="X281" r:id="rId926" display="https://twitter.com/#!/kwelle/status/1070969013294034946"/>
    <hyperlink ref="X282" r:id="rId927" display="https://twitter.com/#!/udomacena/status/1082569089686609920"/>
    <hyperlink ref="X283" r:id="rId928" display="https://twitter.com/#!/edinburghnlp/status/1082681966875631617"/>
    <hyperlink ref="X284" r:id="rId929" display="https://twitter.com/#!/edinburghnlp/status/1082681966875631617"/>
    <hyperlink ref="X285" r:id="rId930" display="https://twitter.com/#!/tttthomasssss/status/1082687789781733377"/>
    <hyperlink ref="X286" r:id="rId931" display="https://twitter.com/#!/tttthomasssss/status/1082687789781733377"/>
    <hyperlink ref="X287" r:id="rId932" display="https://twitter.com/#!/sreekanthcse/status/1082703459629948929"/>
    <hyperlink ref="X288" r:id="rId933" display="https://twitter.com/#!/sreekanthcse/status/1082703459629948929"/>
    <hyperlink ref="X289" r:id="rId934" display="https://twitter.com/#!/iatitov/status/1082711201300262914"/>
    <hyperlink ref="X290" r:id="rId935" display="https://twitter.com/#!/iatitov/status/1082711201300262914"/>
    <hyperlink ref="X291" r:id="rId936" display="https://twitter.com/#!/gspandana/status/1082758736081432576"/>
    <hyperlink ref="X292" r:id="rId937" display="https://twitter.com/#!/gspandana/status/1082758736081432576"/>
    <hyperlink ref="X293" r:id="rId938" display="https://twitter.com/#!/chemistredpuck/status/1082784975366311937"/>
    <hyperlink ref="X294" r:id="rId939" display="https://twitter.com/#!/snchancellor/status/1082807872348717057"/>
    <hyperlink ref="X295" r:id="rId940" display="https://twitter.com/#!/rehman182/status/1082808157783707649"/>
    <hyperlink ref="X296" r:id="rId941" display="https://twitter.com/#!/rehman182/status/1082808157783707649"/>
    <hyperlink ref="X297" r:id="rId942" display="https://twitter.com/#!/ishiiakira/status/1083001425691533313"/>
    <hyperlink ref="X298" r:id="rId943" display="https://twitter.com/#!/ishiiakira/status/1083003311047901186"/>
    <hyperlink ref="X299" r:id="rId944" display="https://twitter.com/#!/mtknnktm/status/1083002801460891648"/>
    <hyperlink ref="X300" r:id="rId945" display="https://twitter.com/#!/tatsushi_do_ob/status/1083136038476935168"/>
    <hyperlink ref="X301" r:id="rId946" display="https://twitter.com/#!/mtknnktm/status/1083160155930320896"/>
    <hyperlink ref="X302" r:id="rId947" display="https://twitter.com/#!/mtknnktm/status/1082964449038749697"/>
    <hyperlink ref="X303" r:id="rId948" display="https://twitter.com/#!/bkeegan/status/1011693638571646976"/>
    <hyperlink ref="X304" r:id="rId949" display="https://twitter.com/#!/luca/status/1083347961491476480"/>
    <hyperlink ref="X305" r:id="rId950" display="https://twitter.com/#!/bkeegan/status/1081745392973180928"/>
    <hyperlink ref="X306" r:id="rId951" display="https://twitter.com/#!/luca/status/1083347961491476480"/>
    <hyperlink ref="X307" r:id="rId952" display="https://twitter.com/#!/jaesgeht/status/1083496455225163776"/>
    <hyperlink ref="X308" r:id="rId953" display="https://twitter.com/#!/jaesgeht/status/1083496455225163776"/>
    <hyperlink ref="X309" r:id="rId954" display="https://twitter.com/#!/netzpat/status/1083496593645584384"/>
    <hyperlink ref="X310" r:id="rId955" display="https://twitter.com/#!/netzpat/status/1083496593645584384"/>
    <hyperlink ref="X311" r:id="rId956" display="https://twitter.com/#!/sroylee/status/1083515145345654784"/>
    <hyperlink ref="X312" r:id="rId957" display="https://twitter.com/#!/edumangaba/status/1084097074109521921"/>
    <hyperlink ref="X313" r:id="rId958" display="https://twitter.com/#!/tylersnetwork/status/1079116893708001281"/>
    <hyperlink ref="X314" r:id="rId959" display="https://twitter.com/#!/tylersnetwork/status/1084540530183282688"/>
    <hyperlink ref="X315" r:id="rId960" display="https://twitter.com/#!/4gwdotdotdot/status/1084699619269971969"/>
    <hyperlink ref="X316" r:id="rId961" display="https://twitter.com/#!/yangzhangalmo/status/1084846460234010624"/>
    <hyperlink ref="X317" r:id="rId962" display="https://twitter.com/#!/jhblackb/status/1084868939673411586"/>
    <hyperlink ref="X318" r:id="rId963" display="https://twitter.com/#!/ciro/status/1081512732808146950"/>
    <hyperlink ref="X319" r:id="rId964" display="https://twitter.com/#!/ciro/status/1084889966709231616"/>
    <hyperlink ref="X320" r:id="rId965" display="https://twitter.com/#!/cchelmis/status/1084908162380193792"/>
    <hyperlink ref="X321" r:id="rId966" display="https://twitter.com/#!/cervisiarius/status/1084908936015343616"/>
    <hyperlink ref="X322" r:id="rId967" display="https://twitter.com/#!/winteram/status/1081553733228658690"/>
    <hyperlink ref="X323" r:id="rId968" display="https://twitter.com/#!/winteram/status/1083555401713430529"/>
    <hyperlink ref="X324" r:id="rId969" display="https://twitter.com/#!/winteram/status/1084911036887490560"/>
    <hyperlink ref="X325" r:id="rId970" display="https://twitter.com/#!/emrecalisir/status/1084911806773161986"/>
    <hyperlink ref="X326" r:id="rId971" display="https://twitter.com/#!/codybuntain/status/1084920204298194945"/>
    <hyperlink ref="X327" r:id="rId972" display="https://twitter.com/#!/akbari59/status/1070334463882743810"/>
    <hyperlink ref="X328" r:id="rId973" display="https://twitter.com/#!/akbari59/status/1084954361875316736"/>
    <hyperlink ref="X329" r:id="rId974" display="https://twitter.com/#!/gokhan_kul/status/1084955790631411712"/>
    <hyperlink ref="X330" r:id="rId975" display="https://twitter.com/#!/jakehofman/status/1084998568191115272"/>
    <hyperlink ref="X331" r:id="rId976" display="https://twitter.com/#!/aekpalakorn/status/1085029222895079424"/>
    <hyperlink ref="X332" r:id="rId977" display="https://twitter.com/#!/emrek/status/1081590838772170752"/>
    <hyperlink ref="X333" r:id="rId978" display="https://twitter.com/#!/emrek/status/1083514672223969280"/>
    <hyperlink ref="X334" r:id="rId979" display="https://twitter.com/#!/emrek/status/1085116306049912832"/>
    <hyperlink ref="X335" r:id="rId980" display="https://twitter.com/#!/feedkoko/status/1085496745813929989"/>
    <hyperlink ref="X336" r:id="rId981" display="https://twitter.com/#!/netsci15/status/1085556742904262659"/>
    <hyperlink ref="X337" r:id="rId982" display="https://twitter.com/#!/icwsm/status/1081477989534220288"/>
    <hyperlink ref="X338" r:id="rId983" display="https://twitter.com/#!/shawnmjones/status/1081577759502000129"/>
    <hyperlink ref="X339" r:id="rId984" display="https://twitter.com/#!/shawnmjones/status/1084884036307148801"/>
    <hyperlink ref="X340" r:id="rId985" display="https://twitter.com/#!/shawnmjones/status/1085565195844341761"/>
    <hyperlink ref="X341" r:id="rId986" display="https://twitter.com/#!/pauldambra/status/1085799243065880577"/>
    <hyperlink ref="X342" r:id="rId987" display="https://twitter.com/#!/pauldambra/status/1085799243065880577"/>
    <hyperlink ref="X343" r:id="rId988" display="https://twitter.com/#!/zignoai/status/1084919886609043456"/>
    <hyperlink ref="X344" r:id="rId989" display="https://twitter.com/#!/zignoai/status/1085881694635339776"/>
    <hyperlink ref="X345" r:id="rId990" display="https://twitter.com/#!/katja_mat/status/1083324776549101569"/>
    <hyperlink ref="X346" r:id="rId991" display="https://twitter.com/#!/clauwa/status/1081838367892008960"/>
    <hyperlink ref="X347" r:id="rId992" display="https://twitter.com/#!/icwsm/status/1081477989534220288"/>
    <hyperlink ref="X348" r:id="rId993" display="https://twitter.com/#!/katja_mat/status/1083324776549101569"/>
    <hyperlink ref="X349" r:id="rId994" display="https://twitter.com/#!/alicetiara/status/1085920832378023936"/>
    <hyperlink ref="X350" r:id="rId995" display="https://twitter.com/#!/alicetiara/status/1085920832378023936"/>
    <hyperlink ref="X351" r:id="rId996" display="https://twitter.com/#!/alicetiara/status/1085920832378023936"/>
    <hyperlink ref="X352" r:id="rId997" display="https://twitter.com/#!/alicetiara/status/1085920832378023936"/>
    <hyperlink ref="X353" r:id="rId998" display="https://twitter.com/#!/strnglss/status/1085955678462603264"/>
    <hyperlink ref="X354" r:id="rId999" display="https://twitter.com/#!/vorkoz/status/1086330208255242240"/>
    <hyperlink ref="X355" r:id="rId1000" display="https://twitter.com/#!/vorkoz/status/1086330208255242240"/>
    <hyperlink ref="X356" r:id="rId1001" display="https://twitter.com/#!/vorkoz/status/1086330208255242240"/>
    <hyperlink ref="X357" r:id="rId1002" display="https://twitter.com/#!/vorkoz/status/1086330208255242240"/>
    <hyperlink ref="X358" r:id="rId1003" display="https://twitter.com/#!/mandyluo1002/status/1087358537641017344"/>
    <hyperlink ref="X359" r:id="rId1004" display="https://twitter.com/#!/dkaushik96/status/1087412064308609026"/>
    <hyperlink ref="X360" r:id="rId1005" display="https://twitter.com/#!/dkaushik96/status/1087412064308609026"/>
    <hyperlink ref="X361" r:id="rId1006" display="https://twitter.com/#!/dkaushik96/status/1087412064308609026"/>
    <hyperlink ref="X362" r:id="rId1007" display="https://twitter.com/#!/onurvarol/status/1088299233982246912"/>
    <hyperlink ref="X363" r:id="rId1008" display="https://twitter.com/#!/onurvarol/status/1088306946686488576"/>
    <hyperlink ref="X364" r:id="rId1009" display="https://twitter.com/#!/onurvarol/status/1088306946686488576"/>
    <hyperlink ref="X365" r:id="rId1010" display="https://twitter.com/#!/andresmh/status/1088301044193419265"/>
    <hyperlink ref="X366" r:id="rId1011" display="https://twitter.com/#!/andresmh/status/1088309920213037057"/>
    <hyperlink ref="X367" r:id="rId1012" display="https://twitter.com/#!/andresmh/status/1088301044193419265"/>
    <hyperlink ref="X368" r:id="rId1013" display="https://twitter.com/#!/andresmh/status/1088309920213037057"/>
    <hyperlink ref="X369" r:id="rId1014" display="https://twitter.com/#!/shuai93tang/status/1088255316616040448"/>
    <hyperlink ref="X370" r:id="rId1015" display="https://twitter.com/#!/shuai93tang/status/1088449837467463680"/>
    <hyperlink ref="X371" r:id="rId1016" display="https://twitter.com/#!/takechan2000/status/1088467576856944640"/>
    <hyperlink ref="X372" r:id="rId1017" display="https://twitter.com/#!/developerguide/status/1088558318719823873"/>
    <hyperlink ref="X373" r:id="rId1018" display="https://twitter.com/#!/arcticpenguin/status/1088615236733751298"/>
    <hyperlink ref="X374" r:id="rId1019" display="https://twitter.com/#!/arcticpenguin/status/1088615236733751298"/>
    <hyperlink ref="X375" r:id="rId1020" display="https://twitter.com/#!/tiannamaria/status/1088616163758743553"/>
    <hyperlink ref="X376" r:id="rId1021" display="https://twitter.com/#!/geek_squad_love/status/1088627545648422913"/>
    <hyperlink ref="X377" r:id="rId1022" display="https://twitter.com/#!/baileybattelle/status/1088629999924637696"/>
    <hyperlink ref="X378" r:id="rId1023" display="https://twitter.com/#!/lunarlemonade/status/1088678137989337088"/>
    <hyperlink ref="X379" r:id="rId1024" display="https://twitter.com/#!/zoelicata/status/1088689710086737920"/>
    <hyperlink ref="X380" r:id="rId1025" display="https://twitter.com/#!/a_d_robertson/status/1088558222485663746"/>
    <hyperlink ref="X381" r:id="rId1026" display="https://twitter.com/#!/luisgasco/status/1088814178255679489"/>
    <hyperlink ref="X382" r:id="rId1027" display="https://twitter.com/#!/cpalmz7/status/1088882710305624064"/>
    <hyperlink ref="X383" r:id="rId1028" display="https://twitter.com/#!/6grichie405/status/1088900723545464832"/>
    <hyperlink ref="X384" r:id="rId1029" display="https://twitter.com/#!/marie77141292/status/1088908636913577984"/>
    <hyperlink ref="X385" r:id="rId1030" display="https://twitter.com/#!/linzdefranco/status/1088613336785145857"/>
    <hyperlink ref="X386" r:id="rId1031" display="https://twitter.com/#!/frooregard/status/1088934541417418752"/>
    <hyperlink ref="X387" r:id="rId1032" display="https://twitter.com/#!/jurgenpfeffer/status/1011764660008148992"/>
    <hyperlink ref="X388" r:id="rId1033" display="https://twitter.com/#!/jurgenpfeffer/status/1011764660008148992"/>
    <hyperlink ref="X389" r:id="rId1034" display="https://twitter.com/#!/jurgenpfeffer/status/1081305922327232522"/>
    <hyperlink ref="X390" r:id="rId1035" display="https://twitter.com/#!/icwsm/status/1081477989534220288"/>
    <hyperlink ref="X391" r:id="rId1036" display="https://twitter.com/#!/katja_mat/status/1081614789376438272"/>
    <hyperlink ref="X392" r:id="rId1037" display="https://twitter.com/#!/katja_mat/status/1083324776549101569"/>
    <hyperlink ref="X393" r:id="rId1038" display="https://twitter.com/#!/katja_mat/status/1083696289836081152"/>
    <hyperlink ref="X394" r:id="rId1039" display="https://twitter.com/#!/katja_mat/status/1085079020302225408"/>
    <hyperlink ref="X395" r:id="rId1040" display="https://twitter.com/#!/katja_mat/status/1085882228473774080"/>
    <hyperlink ref="X396" r:id="rId1041" display="https://twitter.com/#!/jurgenpfeffer/status/1081305922327232522"/>
    <hyperlink ref="X397" r:id="rId1042" display="https://twitter.com/#!/jurgenpfeffer/status/1081305922327232522"/>
    <hyperlink ref="X398" r:id="rId1043" display="https://twitter.com/#!/jurgenpfeffer/status/1081305922327232522"/>
    <hyperlink ref="X399" r:id="rId1044" display="https://twitter.com/#!/jurgenpfeffer/status/1081305922327232522"/>
    <hyperlink ref="X400" r:id="rId1045" display="https://twitter.com/#!/lauraschelenz/status/1088886668428492800"/>
    <hyperlink ref="X401" r:id="rId1046" display="https://twitter.com/#!/lauraschelenz/status/1088886668428492800"/>
    <hyperlink ref="X402" r:id="rId1047" display="https://twitter.com/#!/jurgenpfeffer/status/1089101944327675904"/>
    <hyperlink ref="X403" r:id="rId1048" display="https://twitter.com/#!/icwsm/status/1085556815369142277"/>
    <hyperlink ref="X404" r:id="rId1049" display="https://twitter.com/#!/jurgenpfeffer/status/1011764660008148992"/>
    <hyperlink ref="X405" r:id="rId1050" display="https://twitter.com/#!/jurgenpfeffer/status/1081478089702604801"/>
    <hyperlink ref="X406" r:id="rId1051" display="https://twitter.com/#!/jurgenpfeffer/status/1083398181034123264"/>
    <hyperlink ref="X407" r:id="rId1052" display="https://twitter.com/#!/jurgenpfeffer/status/1084861584214761472"/>
    <hyperlink ref="X408" r:id="rId1053" display="https://twitter.com/#!/jurgenpfeffer/status/1085544065846988800"/>
    <hyperlink ref="X409" r:id="rId1054" display="https://twitter.com/#!/jurgenpfeffer/status/1089101944327675904"/>
    <hyperlink ref="X410" r:id="rId1055" display="https://twitter.com/#!/wahl_beobachter/status/1089838591000367104"/>
    <hyperlink ref="X411" r:id="rId1056" display="https://twitter.com/#!/mountainherder/status/1090440955218530304"/>
    <hyperlink ref="X412" r:id="rId1057" display="https://twitter.com/#!/mountainherder/status/1090440955218530304"/>
    <hyperlink ref="X413" r:id="rId1058" display="https://twitter.com/#!/niftyc/status/1090688885129134087"/>
    <hyperlink ref="X414" r:id="rId1059" display="https://twitter.com/#!/fabiogiglietto/status/1090722759292960768"/>
    <hyperlink ref="X415" r:id="rId1060" display="https://twitter.com/#!/fabiogiglietto/status/1090723579287781388"/>
    <hyperlink ref="X416" r:id="rId1061" display="https://twitter.com/#!/walid_magdy/status/1082623603286388736"/>
    <hyperlink ref="X417" r:id="rId1062" display="https://twitter.com/#!/arkaitz/status/1082640187837042688"/>
    <hyperlink ref="X418" r:id="rId1063" display="https://twitter.com/#!/arkaitz/status/1082640187837042688"/>
    <hyperlink ref="X419" r:id="rId1064" display="https://twitter.com/#!/arkaitz/status/1090923526117343232"/>
    <hyperlink ref="X420" r:id="rId1065" display="https://twitter.com/#!/somayehzamani/status/1090973682065960960"/>
    <hyperlink ref="X421" r:id="rId1066" display="https://twitter.com/#!/somayehzamani/status/1090973682065960960"/>
    <hyperlink ref="X422" r:id="rId1067" display="https://twitter.com/#!/cfiesler/status/1091017023121805312"/>
    <hyperlink ref="X423" r:id="rId1068" display="https://twitter.com/#!/eolamijuwon/status/1092469133877350400"/>
    <hyperlink ref="X424" r:id="rId1069" display="https://twitter.com/#!/psg_lshtm/status/1092471754361061376"/>
    <hyperlink ref="X425" r:id="rId1070" display="https://twitter.com/#!/poblacion_csic/status/1092474094157737985"/>
    <hyperlink ref="X426" r:id="rId1071" display="https://twitter.com/#!/femquant/status/1092477692539293705"/>
    <hyperlink ref="X427" r:id="rId1072" display="https://twitter.com/#!/malaikaamina/status/1092522298119208960"/>
    <hyperlink ref="X428" r:id="rId1073" display="https://twitter.com/#!/malaikaamina/status/1092522298119208960"/>
    <hyperlink ref="X429" r:id="rId1074" display="https://twitter.com/#!/rstatstweet/status/1092523254881890307"/>
    <hyperlink ref="X430" r:id="rId1075" display="https://twitter.com/#!/rstatstweet/status/1092523254881890307"/>
    <hyperlink ref="X431" r:id="rId1076" display="https://twitter.com/#!/eule_geheule/status/1092532847515193344"/>
    <hyperlink ref="X432" r:id="rId1077" display="https://twitter.com/#!/saminrf/status/1092535271231508482"/>
    <hyperlink ref="X433" r:id="rId1078" display="https://twitter.com/#!/demomapper/status/1092563378189541376"/>
    <hyperlink ref="X434" r:id="rId1079" display="https://twitter.com/#!/demografia_csic/status/1092676863569395712"/>
    <hyperlink ref="X435" r:id="rId1080" display="https://twitter.com/#!/ognyanova/status/1083596142443679744"/>
    <hyperlink ref="X436" r:id="rId1081" display="https://twitter.com/#!/ognyanova/status/1092519707486363649"/>
    <hyperlink ref="X437" r:id="rId1082" display="https://twitter.com/#!/ognyanova/status/1092522120213602304"/>
    <hyperlink ref="X438" r:id="rId1083" display="https://twitter.com/#!/corbrantner/status/1092690618780917760"/>
    <hyperlink ref="X439" r:id="rId1084" display="https://twitter.com/#!/corbrantner/status/1092690618780917760"/>
    <hyperlink ref="X440" r:id="rId1085" display="https://twitter.com/#!/share_mea/status/1092696261663354882"/>
    <hyperlink ref="X441" r:id="rId1086" display="https://twitter.com/#!/iussp/status/1092717791713681408"/>
    <hyperlink ref="X442" r:id="rId1087" display="https://twitter.com/#!/rmanzii/status/1092718677756018689"/>
    <hyperlink ref="X443" r:id="rId1088" display="https://twitter.com/#!/vponomarenko_/status/1092770613629014019"/>
    <hyperlink ref="X444" r:id="rId1089" display="https://twitter.com/#!/patrick_gerland/status/1092774485831372802"/>
    <hyperlink ref="X445" r:id="rId1090" display="https://twitter.com/#!/pgbovine/status/1092804682161029125"/>
    <hyperlink ref="X446" r:id="rId1091" display="https://twitter.com/#!/csde_uw/status/1092846711934836736"/>
    <hyperlink ref="X447" r:id="rId1092" display="https://twitter.com/#!/shionguha/status/1092880976315928583"/>
    <hyperlink ref="X448" r:id="rId1093" display="https://twitter.com/#!/syardi/status/1092761359455014912"/>
    <hyperlink ref="X449" r:id="rId1094" display="https://twitter.com/#!/shriramkmurthi/status/1093002946231627776"/>
    <hyperlink ref="X450" r:id="rId1095" display="https://twitter.com/#!/camieelias/status/1093154578420375552"/>
    <hyperlink ref="X451" r:id="rId1096" display="https://twitter.com/#!/camieelias/status/1093157429586640901"/>
    <hyperlink ref="X452" r:id="rId1097" display="https://twitter.com/#!/interdonatos/status/1093157841454727168"/>
    <hyperlink ref="X453" r:id="rId1098" display="https://twitter.com/#!/marco_java/status/1093161426020155400"/>
    <hyperlink ref="X454" r:id="rId1099" display="https://twitter.com/#!/um_psc/status/1093186790398324737"/>
    <hyperlink ref="X455" r:id="rId1100" display="https://twitter.com/#!/geopophealthsta/status/1093462886301749249"/>
    <hyperlink ref="X456" r:id="rId1101" display="https://twitter.com/#!/ischiathere/status/1093502573192056833"/>
    <hyperlink ref="X457" r:id="rId1102" display="https://twitter.com/#!/populationeu/status/1093511132466298880"/>
    <hyperlink ref="X458" r:id="rId1103" display="https://twitter.com/#!/populationeu/status/1093511132466298880"/>
    <hyperlink ref="X459" r:id="rId1104" display="https://twitter.com/#!/grow_andre/status/1092671291570749441"/>
    <hyperlink ref="X460" r:id="rId1105" display="https://twitter.com/#!/grow_andre/status/1093513278293241856"/>
    <hyperlink ref="X461" r:id="rId1106" display="https://twitter.com/#!/grow_andre/status/1093513278293241856"/>
    <hyperlink ref="X462" r:id="rId1107" display="https://twitter.com/#!/monjalexander/status/1092498438514716677"/>
    <hyperlink ref="X463" r:id="rId1108" display="https://twitter.com/#!/monjalexander/status/1093517938785767426"/>
    <hyperlink ref="X464" r:id="rId1109" display="https://twitter.com/#!/monjalexander/status/1093517938785767426"/>
    <hyperlink ref="X465" r:id="rId1110" display="https://twitter.com/#!/morgan_raux/status/1093522837179191297"/>
    <hyperlink ref="X466" r:id="rId1111" display="https://twitter.com/#!/morgan_raux/status/1093522837179191297"/>
    <hyperlink ref="X467" r:id="rId1112" display="https://twitter.com/#!/chiccorampazzo/status/1092548511550398464"/>
    <hyperlink ref="X468" r:id="rId1113" display="https://twitter.com/#!/chiccorampazzo/status/1093528256861650944"/>
    <hyperlink ref="X469" r:id="rId1114" display="https://twitter.com/#!/chiccorampazzo/status/1093528256861650944"/>
    <hyperlink ref="X470" r:id="rId1115" display="https://twitter.com/#!/uossocstatdemo/status/1092479232071122948"/>
    <hyperlink ref="X471" r:id="rId1116" display="https://twitter.com/#!/uossocstatdemo/status/1093528327044907013"/>
    <hyperlink ref="X472" r:id="rId1117" display="https://twitter.com/#!/uossocstatdemo/status/1093528327044907013"/>
    <hyperlink ref="X473" r:id="rId1118" display="https://twitter.com/#!/angelorenti/status/1093528872430329856"/>
    <hyperlink ref="X474" r:id="rId1119" display="https://twitter.com/#!/c_dudel/status/1092492888985034752"/>
    <hyperlink ref="X475" r:id="rId1120" display="https://twitter.com/#!/c_dudel/status/1093591600171794432"/>
    <hyperlink ref="X476" r:id="rId1121" display="https://twitter.com/#!/c_dudel/status/1093591600171794432"/>
    <hyperlink ref="X477" r:id="rId1122" display="https://twitter.com/#!/rebeccasear/status/1093592515205386241"/>
    <hyperlink ref="X478" r:id="rId1123" display="https://twitter.com/#!/rebeccasear/status/1093592515205386241"/>
    <hyperlink ref="X479" r:id="rId1124" display="https://twitter.com/#!/dennisfeehan/status/1093622423730049024"/>
    <hyperlink ref="X480" r:id="rId1125" display="https://twitter.com/#!/dennisfeehan/status/1093622423730049024"/>
    <hyperlink ref="X481" r:id="rId1126" display="https://twitter.com/#!/ingmarweber/status/1081566260503097344"/>
    <hyperlink ref="X482" r:id="rId1127" display="https://twitter.com/#!/ingmarweber/status/1084870501351051264"/>
    <hyperlink ref="X483" r:id="rId1128" display="https://twitter.com/#!/ingmarweber/status/1085064284487462912"/>
    <hyperlink ref="X484" r:id="rId1129" display="https://twitter.com/#!/ingmarweber/status/1093708363140136960"/>
    <hyperlink ref="X485" r:id="rId1130" display="https://twitter.com/#!/ingmarweber/status/1093708363140136960"/>
    <hyperlink ref="X486" r:id="rId1131" display="https://twitter.com/#!/edyhsgr/status/1093710443858690048"/>
    <hyperlink ref="X487" r:id="rId1132" display="https://twitter.com/#!/edyhsgr/status/1093710443858690048"/>
    <hyperlink ref="X488" r:id="rId1133" display="https://twitter.com/#!/leogomes/status/1093845923074060288"/>
    <hyperlink ref="X489" r:id="rId1134" display="https://twitter.com/#!/kwelle/status/1070969013294034946"/>
    <hyperlink ref="X490" r:id="rId1135" display="https://twitter.com/#!/ezagheni/status/1092532482023612416"/>
    <hyperlink ref="X491" r:id="rId1136" display="https://twitter.com/#!/ezagheni/status/1093617907786006531"/>
    <hyperlink ref="X492" r:id="rId1137" display="https://twitter.com/#!/ezagheni/status/1093617907786006531"/>
    <hyperlink ref="X493" r:id="rId1138" display="https://twitter.com/#!/leoferres/status/1070976478978949120"/>
    <hyperlink ref="X494" r:id="rId1139" display="https://twitter.com/#!/kwelle/status/1070969013294034946"/>
    <hyperlink ref="X495" r:id="rId1140" display="https://twitter.com/#!/leoferres/status/1070976478978949120"/>
    <hyperlink ref="X496" r:id="rId1141" display="https://twitter.com/#!/cerenbudak/status/1084843738298548224"/>
    <hyperlink ref="X497" r:id="rId1142" display="https://twitter.com/#!/cerenbudak/status/1084845998931959808"/>
    <hyperlink ref="X498" r:id="rId1143" display="https://twitter.com/#!/icwsm/status/1084861700162183169"/>
    <hyperlink ref="X499" r:id="rId1144" display="https://twitter.com/#!/leoferres/status/1084863666737029123"/>
    <hyperlink ref="X500" r:id="rId1145" display="https://twitter.com/#!/d_alburez/status/1093510457401491456"/>
    <hyperlink ref="X501" r:id="rId1146" display="https://twitter.com/#!/d_alburez/status/1093510457401491456"/>
    <hyperlink ref="X502" r:id="rId1147" display="https://twitter.com/#!/leoferres/status/1093982383504801792"/>
    <hyperlink ref="X503" r:id="rId1148" display="https://twitter.com/#!/leoferres/status/1081501757187018752"/>
    <hyperlink ref="X504" r:id="rId1149" display="https://twitter.com/#!/leoferres/status/1093982383504801792"/>
    <hyperlink ref="X505" r:id="rId1150" display="https://twitter.com/#!/mpidrnews/status/1092468666891935747"/>
    <hyperlink ref="X506" r:id="rId1151" display="https://twitter.com/#!/cassyc2107/status/1094140846067339264"/>
    <hyperlink ref="X507" r:id="rId1152" display="https://twitter.com/#!/icwsm/status/1083398031985172480"/>
    <hyperlink ref="X508" r:id="rId1153" display="https://twitter.com/#!/iuinfograd/status/1094563937352175617"/>
    <hyperlink ref="AZ14" r:id="rId1154" display="https://api.twitter.com/1.1/geo/id/7f15dd80ac78ef40.json"/>
    <hyperlink ref="AZ235" r:id="rId1155" display="https://api.twitter.com/1.1/geo/id/01fbe706f872cb32.json"/>
    <hyperlink ref="AZ240" r:id="rId1156" display="https://api.twitter.com/1.1/geo/id/01fbe706f872cb32.json"/>
    <hyperlink ref="AZ241" r:id="rId1157" display="https://api.twitter.com/1.1/geo/id/01fbe706f872cb32.json"/>
    <hyperlink ref="AZ246" r:id="rId1158" display="https://api.twitter.com/1.1/geo/id/01fbe706f872cb32.json"/>
    <hyperlink ref="AZ247" r:id="rId1159" display="https://api.twitter.com/1.1/geo/id/01fbe706f872cb32.json"/>
    <hyperlink ref="AZ252" r:id="rId1160" display="https://api.twitter.com/1.1/geo/id/01fbe706f872cb32.json"/>
    <hyperlink ref="AZ253" r:id="rId1161" display="https://api.twitter.com/1.1/geo/id/01fbe706f872cb32.json"/>
    <hyperlink ref="AZ259" r:id="rId1162" display="https://api.twitter.com/1.1/geo/id/01fbe706f872cb32.json"/>
    <hyperlink ref="AZ265" r:id="rId1163" display="https://api.twitter.com/1.1/geo/id/01fbe706f872cb32.json"/>
    <hyperlink ref="AZ267" r:id="rId1164" display="https://api.twitter.com/1.1/geo/id/01fbe706f872cb32.json"/>
    <hyperlink ref="AZ268" r:id="rId1165" display="https://api.twitter.com/1.1/geo/id/01fbe706f872cb32.json"/>
    <hyperlink ref="AZ370" r:id="rId1166" display="https://api.twitter.com/1.1/geo/id/a592bd6ceb1319f7.json"/>
  </hyperlinks>
  <printOptions/>
  <pageMargins left="0.7" right="0.7" top="0.75" bottom="0.75" header="0.3" footer="0.3"/>
  <pageSetup horizontalDpi="600" verticalDpi="600" orientation="portrait" r:id="rId1170"/>
  <legacyDrawing r:id="rId1168"/>
  <tableParts>
    <tablePart r:id="rId116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5118</v>
      </c>
      <c r="B1" s="13" t="s">
        <v>5390</v>
      </c>
      <c r="C1" s="13" t="s">
        <v>5391</v>
      </c>
      <c r="D1" s="13" t="s">
        <v>144</v>
      </c>
      <c r="E1" s="13" t="s">
        <v>5393</v>
      </c>
      <c r="F1" s="13" t="s">
        <v>5394</v>
      </c>
      <c r="G1" s="13" t="s">
        <v>5395</v>
      </c>
    </row>
    <row r="2" spans="1:7" ht="15">
      <c r="A2" s="78" t="s">
        <v>4601</v>
      </c>
      <c r="B2" s="78">
        <v>96</v>
      </c>
      <c r="C2" s="121">
        <v>0.010208421948107189</v>
      </c>
      <c r="D2" s="78" t="s">
        <v>5392</v>
      </c>
      <c r="E2" s="78"/>
      <c r="F2" s="78"/>
      <c r="G2" s="78"/>
    </row>
    <row r="3" spans="1:7" ht="15">
      <c r="A3" s="78" t="s">
        <v>4602</v>
      </c>
      <c r="B3" s="78">
        <v>203</v>
      </c>
      <c r="C3" s="121">
        <v>0.02158655891110166</v>
      </c>
      <c r="D3" s="78" t="s">
        <v>5392</v>
      </c>
      <c r="E3" s="78"/>
      <c r="F3" s="78"/>
      <c r="G3" s="78"/>
    </row>
    <row r="4" spans="1:7" ht="15">
      <c r="A4" s="78" t="s">
        <v>4603</v>
      </c>
      <c r="B4" s="78">
        <v>173</v>
      </c>
      <c r="C4" s="121">
        <v>0.018396427052318164</v>
      </c>
      <c r="D4" s="78" t="s">
        <v>5392</v>
      </c>
      <c r="E4" s="78"/>
      <c r="F4" s="78"/>
      <c r="G4" s="78"/>
    </row>
    <row r="5" spans="1:7" ht="15">
      <c r="A5" s="78" t="s">
        <v>4604</v>
      </c>
      <c r="B5" s="78">
        <v>9105</v>
      </c>
      <c r="C5" s="121">
        <v>0.9682050191407912</v>
      </c>
      <c r="D5" s="78" t="s">
        <v>5392</v>
      </c>
      <c r="E5" s="78"/>
      <c r="F5" s="78"/>
      <c r="G5" s="78"/>
    </row>
    <row r="6" spans="1:7" ht="15">
      <c r="A6" s="78" t="s">
        <v>4605</v>
      </c>
      <c r="B6" s="78">
        <v>9404</v>
      </c>
      <c r="C6" s="121">
        <v>1</v>
      </c>
      <c r="D6" s="78" t="s">
        <v>5392</v>
      </c>
      <c r="E6" s="78"/>
      <c r="F6" s="78"/>
      <c r="G6" s="78"/>
    </row>
    <row r="7" spans="1:7" ht="15">
      <c r="A7" s="84" t="s">
        <v>4606</v>
      </c>
      <c r="B7" s="84">
        <v>340</v>
      </c>
      <c r="C7" s="122">
        <v>0.016211009587323733</v>
      </c>
      <c r="D7" s="84" t="s">
        <v>5392</v>
      </c>
      <c r="E7" s="84" t="b">
        <v>0</v>
      </c>
      <c r="F7" s="84" t="b">
        <v>0</v>
      </c>
      <c r="G7" s="84" t="b">
        <v>0</v>
      </c>
    </row>
    <row r="8" spans="1:7" ht="15">
      <c r="A8" s="84" t="s">
        <v>4607</v>
      </c>
      <c r="B8" s="84">
        <v>340</v>
      </c>
      <c r="C8" s="122">
        <v>0.016211009587323733</v>
      </c>
      <c r="D8" s="84" t="s">
        <v>5392</v>
      </c>
      <c r="E8" s="84" t="b">
        <v>0</v>
      </c>
      <c r="F8" s="84" t="b">
        <v>0</v>
      </c>
      <c r="G8" s="84" t="b">
        <v>0</v>
      </c>
    </row>
    <row r="9" spans="1:7" ht="15">
      <c r="A9" s="84" t="s">
        <v>4608</v>
      </c>
      <c r="B9" s="84">
        <v>198</v>
      </c>
      <c r="C9" s="122">
        <v>0.04781700567166462</v>
      </c>
      <c r="D9" s="84" t="s">
        <v>5392</v>
      </c>
      <c r="E9" s="84" t="b">
        <v>0</v>
      </c>
      <c r="F9" s="84" t="b">
        <v>0</v>
      </c>
      <c r="G9" s="84" t="b">
        <v>0</v>
      </c>
    </row>
    <row r="10" spans="1:7" ht="15">
      <c r="A10" s="84" t="s">
        <v>4609</v>
      </c>
      <c r="B10" s="84">
        <v>173</v>
      </c>
      <c r="C10" s="122">
        <v>0.008073137742825313</v>
      </c>
      <c r="D10" s="84" t="s">
        <v>5392</v>
      </c>
      <c r="E10" s="84" t="b">
        <v>0</v>
      </c>
      <c r="F10" s="84" t="b">
        <v>0</v>
      </c>
      <c r="G10" s="84" t="b">
        <v>0</v>
      </c>
    </row>
    <row r="11" spans="1:7" ht="15">
      <c r="A11" s="84" t="s">
        <v>4610</v>
      </c>
      <c r="B11" s="84">
        <v>173</v>
      </c>
      <c r="C11" s="122">
        <v>0.008131265932639223</v>
      </c>
      <c r="D11" s="84" t="s">
        <v>5392</v>
      </c>
      <c r="E11" s="84" t="b">
        <v>0</v>
      </c>
      <c r="F11" s="84" t="b">
        <v>1</v>
      </c>
      <c r="G11" s="84" t="b">
        <v>1</v>
      </c>
    </row>
    <row r="12" spans="1:7" ht="15">
      <c r="A12" s="84" t="s">
        <v>5119</v>
      </c>
      <c r="B12" s="84">
        <v>171</v>
      </c>
      <c r="C12" s="122">
        <v>0.008095054069288074</v>
      </c>
      <c r="D12" s="84" t="s">
        <v>5392</v>
      </c>
      <c r="E12" s="84" t="b">
        <v>0</v>
      </c>
      <c r="F12" s="84" t="b">
        <v>0</v>
      </c>
      <c r="G12" s="84" t="b">
        <v>0</v>
      </c>
    </row>
    <row r="13" spans="1:7" ht="15">
      <c r="A13" s="84" t="s">
        <v>4612</v>
      </c>
      <c r="B13" s="84">
        <v>170</v>
      </c>
      <c r="C13" s="122">
        <v>0.008105504793661867</v>
      </c>
      <c r="D13" s="84" t="s">
        <v>5392</v>
      </c>
      <c r="E13" s="84" t="b">
        <v>0</v>
      </c>
      <c r="F13" s="84" t="b">
        <v>0</v>
      </c>
      <c r="G13" s="84" t="b">
        <v>0</v>
      </c>
    </row>
    <row r="14" spans="1:7" ht="15">
      <c r="A14" s="84" t="s">
        <v>4613</v>
      </c>
      <c r="B14" s="84">
        <v>170</v>
      </c>
      <c r="C14" s="122">
        <v>0.008105504793661867</v>
      </c>
      <c r="D14" s="84" t="s">
        <v>5392</v>
      </c>
      <c r="E14" s="84" t="b">
        <v>0</v>
      </c>
      <c r="F14" s="84" t="b">
        <v>0</v>
      </c>
      <c r="G14" s="84" t="b">
        <v>0</v>
      </c>
    </row>
    <row r="15" spans="1:7" ht="15">
      <c r="A15" s="84" t="s">
        <v>4614</v>
      </c>
      <c r="B15" s="84">
        <v>170</v>
      </c>
      <c r="C15" s="122">
        <v>0.008105504793661867</v>
      </c>
      <c r="D15" s="84" t="s">
        <v>5392</v>
      </c>
      <c r="E15" s="84" t="b">
        <v>0</v>
      </c>
      <c r="F15" s="84" t="b">
        <v>0</v>
      </c>
      <c r="G15" s="84" t="b">
        <v>0</v>
      </c>
    </row>
    <row r="16" spans="1:7" ht="15">
      <c r="A16" s="84" t="s">
        <v>4615</v>
      </c>
      <c r="B16" s="84">
        <v>170</v>
      </c>
      <c r="C16" s="122">
        <v>0.008105504793661867</v>
      </c>
      <c r="D16" s="84" t="s">
        <v>5392</v>
      </c>
      <c r="E16" s="84" t="b">
        <v>0</v>
      </c>
      <c r="F16" s="84" t="b">
        <v>0</v>
      </c>
      <c r="G16" s="84" t="b">
        <v>0</v>
      </c>
    </row>
    <row r="17" spans="1:7" ht="15">
      <c r="A17" s="84" t="s">
        <v>4616</v>
      </c>
      <c r="B17" s="84">
        <v>170</v>
      </c>
      <c r="C17" s="122">
        <v>0.008105504793661867</v>
      </c>
      <c r="D17" s="84" t="s">
        <v>5392</v>
      </c>
      <c r="E17" s="84" t="b">
        <v>0</v>
      </c>
      <c r="F17" s="84" t="b">
        <v>0</v>
      </c>
      <c r="G17" s="84" t="b">
        <v>0</v>
      </c>
    </row>
    <row r="18" spans="1:7" ht="15">
      <c r="A18" s="84" t="s">
        <v>4617</v>
      </c>
      <c r="B18" s="84">
        <v>170</v>
      </c>
      <c r="C18" s="122">
        <v>0.008105504793661867</v>
      </c>
      <c r="D18" s="84" t="s">
        <v>5392</v>
      </c>
      <c r="E18" s="84" t="b">
        <v>0</v>
      </c>
      <c r="F18" s="84" t="b">
        <v>0</v>
      </c>
      <c r="G18" s="84" t="b">
        <v>0</v>
      </c>
    </row>
    <row r="19" spans="1:7" ht="15">
      <c r="A19" s="84" t="s">
        <v>4618</v>
      </c>
      <c r="B19" s="84">
        <v>170</v>
      </c>
      <c r="C19" s="122">
        <v>0.008105504793661867</v>
      </c>
      <c r="D19" s="84" t="s">
        <v>5392</v>
      </c>
      <c r="E19" s="84" t="b">
        <v>0</v>
      </c>
      <c r="F19" s="84" t="b">
        <v>0</v>
      </c>
      <c r="G19" s="84" t="b">
        <v>0</v>
      </c>
    </row>
    <row r="20" spans="1:7" ht="15">
      <c r="A20" s="84" t="s">
        <v>4619</v>
      </c>
      <c r="B20" s="84">
        <v>170</v>
      </c>
      <c r="C20" s="122">
        <v>0.008105504793661867</v>
      </c>
      <c r="D20" s="84" t="s">
        <v>5392</v>
      </c>
      <c r="E20" s="84" t="b">
        <v>0</v>
      </c>
      <c r="F20" s="84" t="b">
        <v>0</v>
      </c>
      <c r="G20" s="84" t="b">
        <v>0</v>
      </c>
    </row>
    <row r="21" spans="1:7" ht="15">
      <c r="A21" s="84" t="s">
        <v>5120</v>
      </c>
      <c r="B21" s="84">
        <v>170</v>
      </c>
      <c r="C21" s="122">
        <v>0.008105504793661867</v>
      </c>
      <c r="D21" s="84" t="s">
        <v>5392</v>
      </c>
      <c r="E21" s="84" t="b">
        <v>0</v>
      </c>
      <c r="F21" s="84" t="b">
        <v>0</v>
      </c>
      <c r="G21" s="84" t="b">
        <v>0</v>
      </c>
    </row>
    <row r="22" spans="1:7" ht="15">
      <c r="A22" s="84" t="s">
        <v>5121</v>
      </c>
      <c r="B22" s="84">
        <v>170</v>
      </c>
      <c r="C22" s="122">
        <v>0.008105504793661867</v>
      </c>
      <c r="D22" s="84" t="s">
        <v>5392</v>
      </c>
      <c r="E22" s="84" t="b">
        <v>0</v>
      </c>
      <c r="F22" s="84" t="b">
        <v>0</v>
      </c>
      <c r="G22" s="84" t="b">
        <v>0</v>
      </c>
    </row>
    <row r="23" spans="1:7" ht="15">
      <c r="A23" s="84" t="s">
        <v>5122</v>
      </c>
      <c r="B23" s="84">
        <v>170</v>
      </c>
      <c r="C23" s="122">
        <v>0.008105504793661867</v>
      </c>
      <c r="D23" s="84" t="s">
        <v>5392</v>
      </c>
      <c r="E23" s="84" t="b">
        <v>0</v>
      </c>
      <c r="F23" s="84" t="b">
        <v>0</v>
      </c>
      <c r="G23" s="84" t="b">
        <v>0</v>
      </c>
    </row>
    <row r="24" spans="1:7" ht="15">
      <c r="A24" s="84" t="s">
        <v>5123</v>
      </c>
      <c r="B24" s="84">
        <v>170</v>
      </c>
      <c r="C24" s="122">
        <v>0.008105504793661867</v>
      </c>
      <c r="D24" s="84" t="s">
        <v>5392</v>
      </c>
      <c r="E24" s="84" t="b">
        <v>0</v>
      </c>
      <c r="F24" s="84" t="b">
        <v>0</v>
      </c>
      <c r="G24" s="84" t="b">
        <v>0</v>
      </c>
    </row>
    <row r="25" spans="1:7" ht="15">
      <c r="A25" s="84" t="s">
        <v>5124</v>
      </c>
      <c r="B25" s="84">
        <v>170</v>
      </c>
      <c r="C25" s="122">
        <v>0.008105504793661867</v>
      </c>
      <c r="D25" s="84" t="s">
        <v>5392</v>
      </c>
      <c r="E25" s="84" t="b">
        <v>0</v>
      </c>
      <c r="F25" s="84" t="b">
        <v>0</v>
      </c>
      <c r="G25" s="84" t="b">
        <v>0</v>
      </c>
    </row>
    <row r="26" spans="1:7" ht="15">
      <c r="A26" s="84" t="s">
        <v>5125</v>
      </c>
      <c r="B26" s="84">
        <v>170</v>
      </c>
      <c r="C26" s="122">
        <v>0.008105504793661867</v>
      </c>
      <c r="D26" s="84" t="s">
        <v>5392</v>
      </c>
      <c r="E26" s="84" t="b">
        <v>0</v>
      </c>
      <c r="F26" s="84" t="b">
        <v>0</v>
      </c>
      <c r="G26" s="84" t="b">
        <v>0</v>
      </c>
    </row>
    <row r="27" spans="1:7" ht="15">
      <c r="A27" s="84" t="s">
        <v>5126</v>
      </c>
      <c r="B27" s="84">
        <v>170</v>
      </c>
      <c r="C27" s="122">
        <v>0.008105504793661867</v>
      </c>
      <c r="D27" s="84" t="s">
        <v>5392</v>
      </c>
      <c r="E27" s="84" t="b">
        <v>0</v>
      </c>
      <c r="F27" s="84" t="b">
        <v>0</v>
      </c>
      <c r="G27" s="84" t="b">
        <v>0</v>
      </c>
    </row>
    <row r="28" spans="1:7" ht="15">
      <c r="A28" s="84" t="s">
        <v>5127</v>
      </c>
      <c r="B28" s="84">
        <v>170</v>
      </c>
      <c r="C28" s="122">
        <v>0.008105504793661867</v>
      </c>
      <c r="D28" s="84" t="s">
        <v>5392</v>
      </c>
      <c r="E28" s="84" t="b">
        <v>0</v>
      </c>
      <c r="F28" s="84" t="b">
        <v>0</v>
      </c>
      <c r="G28" s="84" t="b">
        <v>0</v>
      </c>
    </row>
    <row r="29" spans="1:7" ht="15">
      <c r="A29" s="84" t="s">
        <v>391</v>
      </c>
      <c r="B29" s="84">
        <v>169</v>
      </c>
      <c r="C29" s="122">
        <v>0.008115614574734446</v>
      </c>
      <c r="D29" s="84" t="s">
        <v>5392</v>
      </c>
      <c r="E29" s="84" t="b">
        <v>0</v>
      </c>
      <c r="F29" s="84" t="b">
        <v>0</v>
      </c>
      <c r="G29" s="84" t="b">
        <v>0</v>
      </c>
    </row>
    <row r="30" spans="1:7" ht="15">
      <c r="A30" s="84" t="s">
        <v>457</v>
      </c>
      <c r="B30" s="84">
        <v>165</v>
      </c>
      <c r="C30" s="122">
        <v>0.011118740574657162</v>
      </c>
      <c r="D30" s="84" t="s">
        <v>5392</v>
      </c>
      <c r="E30" s="84" t="b">
        <v>0</v>
      </c>
      <c r="F30" s="84" t="b">
        <v>0</v>
      </c>
      <c r="G30" s="84" t="b">
        <v>0</v>
      </c>
    </row>
    <row r="31" spans="1:7" ht="15">
      <c r="A31" s="84" t="s">
        <v>4631</v>
      </c>
      <c r="B31" s="84">
        <v>78</v>
      </c>
      <c r="C31" s="122">
        <v>0.007418480812347856</v>
      </c>
      <c r="D31" s="84" t="s">
        <v>5392</v>
      </c>
      <c r="E31" s="84" t="b">
        <v>0</v>
      </c>
      <c r="F31" s="84" t="b">
        <v>0</v>
      </c>
      <c r="G31" s="84" t="b">
        <v>0</v>
      </c>
    </row>
    <row r="32" spans="1:7" ht="15">
      <c r="A32" s="84" t="s">
        <v>4621</v>
      </c>
      <c r="B32" s="84">
        <v>59</v>
      </c>
      <c r="C32" s="122">
        <v>0.007137556910577356</v>
      </c>
      <c r="D32" s="84" t="s">
        <v>5392</v>
      </c>
      <c r="E32" s="84" t="b">
        <v>0</v>
      </c>
      <c r="F32" s="84" t="b">
        <v>0</v>
      </c>
      <c r="G32" s="84" t="b">
        <v>0</v>
      </c>
    </row>
    <row r="33" spans="1:7" ht="15">
      <c r="A33" s="84" t="s">
        <v>4622</v>
      </c>
      <c r="B33" s="84">
        <v>59</v>
      </c>
      <c r="C33" s="122">
        <v>0.008524102257472483</v>
      </c>
      <c r="D33" s="84" t="s">
        <v>5392</v>
      </c>
      <c r="E33" s="84" t="b">
        <v>0</v>
      </c>
      <c r="F33" s="84" t="b">
        <v>0</v>
      </c>
      <c r="G33" s="84" t="b">
        <v>0</v>
      </c>
    </row>
    <row r="34" spans="1:7" ht="15">
      <c r="A34" s="84" t="s">
        <v>4623</v>
      </c>
      <c r="B34" s="84">
        <v>54</v>
      </c>
      <c r="C34" s="122">
        <v>0.008333477758766302</v>
      </c>
      <c r="D34" s="84" t="s">
        <v>5392</v>
      </c>
      <c r="E34" s="84" t="b">
        <v>0</v>
      </c>
      <c r="F34" s="84" t="b">
        <v>0</v>
      </c>
      <c r="G34" s="84" t="b">
        <v>0</v>
      </c>
    </row>
    <row r="35" spans="1:7" ht="15">
      <c r="A35" s="84" t="s">
        <v>4625</v>
      </c>
      <c r="B35" s="84">
        <v>54</v>
      </c>
      <c r="C35" s="122">
        <v>0.006164036978590807</v>
      </c>
      <c r="D35" s="84" t="s">
        <v>5392</v>
      </c>
      <c r="E35" s="84" t="b">
        <v>0</v>
      </c>
      <c r="F35" s="84" t="b">
        <v>0</v>
      </c>
      <c r="G35" s="84" t="b">
        <v>0</v>
      </c>
    </row>
    <row r="36" spans="1:7" ht="15">
      <c r="A36" s="84" t="s">
        <v>4628</v>
      </c>
      <c r="B36" s="84">
        <v>52</v>
      </c>
      <c r="C36" s="122">
        <v>0.006228583213599451</v>
      </c>
      <c r="D36" s="84" t="s">
        <v>5392</v>
      </c>
      <c r="E36" s="84" t="b">
        <v>0</v>
      </c>
      <c r="F36" s="84" t="b">
        <v>0</v>
      </c>
      <c r="G36" s="84" t="b">
        <v>0</v>
      </c>
    </row>
    <row r="37" spans="1:7" ht="15">
      <c r="A37" s="84" t="s">
        <v>4632</v>
      </c>
      <c r="B37" s="84">
        <v>51</v>
      </c>
      <c r="C37" s="122">
        <v>0.006169752583719409</v>
      </c>
      <c r="D37" s="84" t="s">
        <v>5392</v>
      </c>
      <c r="E37" s="84" t="b">
        <v>0</v>
      </c>
      <c r="F37" s="84" t="b">
        <v>0</v>
      </c>
      <c r="G37" s="84" t="b">
        <v>0</v>
      </c>
    </row>
    <row r="38" spans="1:7" ht="15">
      <c r="A38" s="84" t="s">
        <v>4563</v>
      </c>
      <c r="B38" s="84">
        <v>48</v>
      </c>
      <c r="C38" s="122">
        <v>0.005865398257039012</v>
      </c>
      <c r="D38" s="84" t="s">
        <v>5392</v>
      </c>
      <c r="E38" s="84" t="b">
        <v>0</v>
      </c>
      <c r="F38" s="84" t="b">
        <v>0</v>
      </c>
      <c r="G38" s="84" t="b">
        <v>0</v>
      </c>
    </row>
    <row r="39" spans="1:7" ht="15">
      <c r="A39" s="84" t="s">
        <v>4624</v>
      </c>
      <c r="B39" s="84">
        <v>46</v>
      </c>
      <c r="C39" s="122">
        <v>0.005678345673764516</v>
      </c>
      <c r="D39" s="84" t="s">
        <v>5392</v>
      </c>
      <c r="E39" s="84" t="b">
        <v>0</v>
      </c>
      <c r="F39" s="84" t="b">
        <v>0</v>
      </c>
      <c r="G39" s="84" t="b">
        <v>0</v>
      </c>
    </row>
    <row r="40" spans="1:7" ht="15">
      <c r="A40" s="84" t="s">
        <v>4634</v>
      </c>
      <c r="B40" s="84">
        <v>43</v>
      </c>
      <c r="C40" s="122">
        <v>0.005534746030789199</v>
      </c>
      <c r="D40" s="84" t="s">
        <v>5392</v>
      </c>
      <c r="E40" s="84" t="b">
        <v>0</v>
      </c>
      <c r="F40" s="84" t="b">
        <v>0</v>
      </c>
      <c r="G40" s="84" t="b">
        <v>0</v>
      </c>
    </row>
    <row r="41" spans="1:7" ht="15">
      <c r="A41" s="84" t="s">
        <v>4633</v>
      </c>
      <c r="B41" s="84">
        <v>42</v>
      </c>
      <c r="C41" s="122">
        <v>0.005464692185848844</v>
      </c>
      <c r="D41" s="84" t="s">
        <v>5392</v>
      </c>
      <c r="E41" s="84" t="b">
        <v>0</v>
      </c>
      <c r="F41" s="84" t="b">
        <v>0</v>
      </c>
      <c r="G41" s="84" t="b">
        <v>0</v>
      </c>
    </row>
    <row r="42" spans="1:7" ht="15">
      <c r="A42" s="84" t="s">
        <v>4627</v>
      </c>
      <c r="B42" s="84">
        <v>38</v>
      </c>
      <c r="C42" s="122">
        <v>0.005170339137351238</v>
      </c>
      <c r="D42" s="84" t="s">
        <v>5392</v>
      </c>
      <c r="E42" s="84" t="b">
        <v>0</v>
      </c>
      <c r="F42" s="84" t="b">
        <v>0</v>
      </c>
      <c r="G42" s="84" t="b">
        <v>0</v>
      </c>
    </row>
    <row r="43" spans="1:7" ht="15">
      <c r="A43" s="84" t="s">
        <v>4637</v>
      </c>
      <c r="B43" s="84">
        <v>35</v>
      </c>
      <c r="C43" s="122">
        <v>0.0048748835210733026</v>
      </c>
      <c r="D43" s="84" t="s">
        <v>5392</v>
      </c>
      <c r="E43" s="84" t="b">
        <v>0</v>
      </c>
      <c r="F43" s="84" t="b">
        <v>0</v>
      </c>
      <c r="G43" s="84" t="b">
        <v>0</v>
      </c>
    </row>
    <row r="44" spans="1:7" ht="15">
      <c r="A44" s="84" t="s">
        <v>4626</v>
      </c>
      <c r="B44" s="84">
        <v>34</v>
      </c>
      <c r="C44" s="122">
        <v>0.004792725160977754</v>
      </c>
      <c r="D44" s="84" t="s">
        <v>5392</v>
      </c>
      <c r="E44" s="84" t="b">
        <v>0</v>
      </c>
      <c r="F44" s="84" t="b">
        <v>0</v>
      </c>
      <c r="G44" s="84" t="b">
        <v>0</v>
      </c>
    </row>
    <row r="45" spans="1:7" ht="15">
      <c r="A45" s="84" t="s">
        <v>4639</v>
      </c>
      <c r="B45" s="84">
        <v>31</v>
      </c>
      <c r="C45" s="122">
        <v>0.0045358104106130795</v>
      </c>
      <c r="D45" s="84" t="s">
        <v>5392</v>
      </c>
      <c r="E45" s="84" t="b">
        <v>0</v>
      </c>
      <c r="F45" s="84" t="b">
        <v>0</v>
      </c>
      <c r="G45" s="84" t="b">
        <v>0</v>
      </c>
    </row>
    <row r="46" spans="1:7" ht="15">
      <c r="A46" s="84" t="s">
        <v>4635</v>
      </c>
      <c r="B46" s="84">
        <v>30</v>
      </c>
      <c r="C46" s="122">
        <v>0.004505456961644022</v>
      </c>
      <c r="D46" s="84" t="s">
        <v>5392</v>
      </c>
      <c r="E46" s="84" t="b">
        <v>0</v>
      </c>
      <c r="F46" s="84" t="b">
        <v>0</v>
      </c>
      <c r="G46" s="84" t="b">
        <v>0</v>
      </c>
    </row>
    <row r="47" spans="1:7" ht="15">
      <c r="A47" s="84" t="s">
        <v>4636</v>
      </c>
      <c r="B47" s="84">
        <v>28</v>
      </c>
      <c r="C47" s="122">
        <v>0.004262042191771971</v>
      </c>
      <c r="D47" s="84" t="s">
        <v>5392</v>
      </c>
      <c r="E47" s="84" t="b">
        <v>0</v>
      </c>
      <c r="F47" s="84" t="b">
        <v>0</v>
      </c>
      <c r="G47" s="84" t="b">
        <v>0</v>
      </c>
    </row>
    <row r="48" spans="1:7" ht="15">
      <c r="A48" s="84" t="s">
        <v>4638</v>
      </c>
      <c r="B48" s="84">
        <v>27</v>
      </c>
      <c r="C48" s="122">
        <v>0.004166738879383151</v>
      </c>
      <c r="D48" s="84" t="s">
        <v>5392</v>
      </c>
      <c r="E48" s="84" t="b">
        <v>0</v>
      </c>
      <c r="F48" s="84" t="b">
        <v>0</v>
      </c>
      <c r="G48" s="84" t="b">
        <v>0</v>
      </c>
    </row>
    <row r="49" spans="1:7" ht="15">
      <c r="A49" s="84" t="s">
        <v>4629</v>
      </c>
      <c r="B49" s="84">
        <v>27</v>
      </c>
      <c r="C49" s="122">
        <v>0.004166738879383151</v>
      </c>
      <c r="D49" s="84" t="s">
        <v>5392</v>
      </c>
      <c r="E49" s="84" t="b">
        <v>0</v>
      </c>
      <c r="F49" s="84" t="b">
        <v>0</v>
      </c>
      <c r="G49" s="84" t="b">
        <v>0</v>
      </c>
    </row>
    <row r="50" spans="1:7" ht="15">
      <c r="A50" s="84" t="s">
        <v>5128</v>
      </c>
      <c r="B50" s="84">
        <v>27</v>
      </c>
      <c r="C50" s="122">
        <v>0.004166738879383151</v>
      </c>
      <c r="D50" s="84" t="s">
        <v>5392</v>
      </c>
      <c r="E50" s="84" t="b">
        <v>0</v>
      </c>
      <c r="F50" s="84" t="b">
        <v>0</v>
      </c>
      <c r="G50" s="84" t="b">
        <v>0</v>
      </c>
    </row>
    <row r="51" spans="1:7" ht="15">
      <c r="A51" s="84" t="s">
        <v>5129</v>
      </c>
      <c r="B51" s="84">
        <v>27</v>
      </c>
      <c r="C51" s="122">
        <v>0.004166738879383151</v>
      </c>
      <c r="D51" s="84" t="s">
        <v>5392</v>
      </c>
      <c r="E51" s="84" t="b">
        <v>0</v>
      </c>
      <c r="F51" s="84" t="b">
        <v>0</v>
      </c>
      <c r="G51" s="84" t="b">
        <v>0</v>
      </c>
    </row>
    <row r="52" spans="1:7" ht="15">
      <c r="A52" s="84" t="s">
        <v>541</v>
      </c>
      <c r="B52" s="84">
        <v>26</v>
      </c>
      <c r="C52" s="122">
        <v>0.00406928840828112</v>
      </c>
      <c r="D52" s="84" t="s">
        <v>5392</v>
      </c>
      <c r="E52" s="84" t="b">
        <v>0</v>
      </c>
      <c r="F52" s="84" t="b">
        <v>0</v>
      </c>
      <c r="G52" s="84" t="b">
        <v>0</v>
      </c>
    </row>
    <row r="53" spans="1:7" ht="15">
      <c r="A53" s="84" t="s">
        <v>4648</v>
      </c>
      <c r="B53" s="84">
        <v>26</v>
      </c>
      <c r="C53" s="122">
        <v>0.00406928840828112</v>
      </c>
      <c r="D53" s="84" t="s">
        <v>5392</v>
      </c>
      <c r="E53" s="84" t="b">
        <v>0</v>
      </c>
      <c r="F53" s="84" t="b">
        <v>0</v>
      </c>
      <c r="G53" s="84" t="b">
        <v>0</v>
      </c>
    </row>
    <row r="54" spans="1:7" ht="15">
      <c r="A54" s="84" t="s">
        <v>5130</v>
      </c>
      <c r="B54" s="84">
        <v>21</v>
      </c>
      <c r="C54" s="122">
        <v>0.003546686917921371</v>
      </c>
      <c r="D54" s="84" t="s">
        <v>5392</v>
      </c>
      <c r="E54" s="84" t="b">
        <v>0</v>
      </c>
      <c r="F54" s="84" t="b">
        <v>0</v>
      </c>
      <c r="G54" s="84" t="b">
        <v>0</v>
      </c>
    </row>
    <row r="55" spans="1:7" ht="15">
      <c r="A55" s="84" t="s">
        <v>5131</v>
      </c>
      <c r="B55" s="84">
        <v>21</v>
      </c>
      <c r="C55" s="122">
        <v>0.003546686917921371</v>
      </c>
      <c r="D55" s="84" t="s">
        <v>5392</v>
      </c>
      <c r="E55" s="84" t="b">
        <v>0</v>
      </c>
      <c r="F55" s="84" t="b">
        <v>0</v>
      </c>
      <c r="G55" s="84" t="b">
        <v>0</v>
      </c>
    </row>
    <row r="56" spans="1:7" ht="15">
      <c r="A56" s="84" t="s">
        <v>5132</v>
      </c>
      <c r="B56" s="84">
        <v>20</v>
      </c>
      <c r="C56" s="122">
        <v>0.003434354649285814</v>
      </c>
      <c r="D56" s="84" t="s">
        <v>5392</v>
      </c>
      <c r="E56" s="84" t="b">
        <v>0</v>
      </c>
      <c r="F56" s="84" t="b">
        <v>0</v>
      </c>
      <c r="G56" s="84" t="b">
        <v>0</v>
      </c>
    </row>
    <row r="57" spans="1:7" ht="15">
      <c r="A57" s="84" t="s">
        <v>5133</v>
      </c>
      <c r="B57" s="84">
        <v>20</v>
      </c>
      <c r="C57" s="122">
        <v>0.003434354649285814</v>
      </c>
      <c r="D57" s="84" t="s">
        <v>5392</v>
      </c>
      <c r="E57" s="84" t="b">
        <v>0</v>
      </c>
      <c r="F57" s="84" t="b">
        <v>0</v>
      </c>
      <c r="G57" s="84" t="b">
        <v>0</v>
      </c>
    </row>
    <row r="58" spans="1:7" ht="15">
      <c r="A58" s="84" t="s">
        <v>5134</v>
      </c>
      <c r="B58" s="84">
        <v>20</v>
      </c>
      <c r="C58" s="122">
        <v>0.003434354649285814</v>
      </c>
      <c r="D58" s="84" t="s">
        <v>5392</v>
      </c>
      <c r="E58" s="84" t="b">
        <v>0</v>
      </c>
      <c r="F58" s="84" t="b">
        <v>0</v>
      </c>
      <c r="G58" s="84" t="b">
        <v>0</v>
      </c>
    </row>
    <row r="59" spans="1:7" ht="15">
      <c r="A59" s="84" t="s">
        <v>5135</v>
      </c>
      <c r="B59" s="84">
        <v>19</v>
      </c>
      <c r="C59" s="122">
        <v>0.0033191231705932966</v>
      </c>
      <c r="D59" s="84" t="s">
        <v>5392</v>
      </c>
      <c r="E59" s="84" t="b">
        <v>0</v>
      </c>
      <c r="F59" s="84" t="b">
        <v>0</v>
      </c>
      <c r="G59" s="84" t="b">
        <v>0</v>
      </c>
    </row>
    <row r="60" spans="1:7" ht="15">
      <c r="A60" s="84" t="s">
        <v>5136</v>
      </c>
      <c r="B60" s="84">
        <v>19</v>
      </c>
      <c r="C60" s="122">
        <v>0.0033191231705932966</v>
      </c>
      <c r="D60" s="84" t="s">
        <v>5392</v>
      </c>
      <c r="E60" s="84" t="b">
        <v>1</v>
      </c>
      <c r="F60" s="84" t="b">
        <v>0</v>
      </c>
      <c r="G60" s="84" t="b">
        <v>0</v>
      </c>
    </row>
    <row r="61" spans="1:7" ht="15">
      <c r="A61" s="84" t="s">
        <v>4670</v>
      </c>
      <c r="B61" s="84">
        <v>18</v>
      </c>
      <c r="C61" s="122">
        <v>0.0032008397542347385</v>
      </c>
      <c r="D61" s="84" t="s">
        <v>5392</v>
      </c>
      <c r="E61" s="84" t="b">
        <v>0</v>
      </c>
      <c r="F61" s="84" t="b">
        <v>0</v>
      </c>
      <c r="G61" s="84" t="b">
        <v>0</v>
      </c>
    </row>
    <row r="62" spans="1:7" ht="15">
      <c r="A62" s="84" t="s">
        <v>5137</v>
      </c>
      <c r="B62" s="84">
        <v>18</v>
      </c>
      <c r="C62" s="122">
        <v>0.0032008397542347385</v>
      </c>
      <c r="D62" s="84" t="s">
        <v>5392</v>
      </c>
      <c r="E62" s="84" t="b">
        <v>0</v>
      </c>
      <c r="F62" s="84" t="b">
        <v>0</v>
      </c>
      <c r="G62" s="84" t="b">
        <v>0</v>
      </c>
    </row>
    <row r="63" spans="1:7" ht="15">
      <c r="A63" s="84" t="s">
        <v>5138</v>
      </c>
      <c r="B63" s="84">
        <v>18</v>
      </c>
      <c r="C63" s="122">
        <v>0.0032008397542347385</v>
      </c>
      <c r="D63" s="84" t="s">
        <v>5392</v>
      </c>
      <c r="E63" s="84" t="b">
        <v>0</v>
      </c>
      <c r="F63" s="84" t="b">
        <v>0</v>
      </c>
      <c r="G63" s="84" t="b">
        <v>0</v>
      </c>
    </row>
    <row r="64" spans="1:7" ht="15">
      <c r="A64" s="84" t="s">
        <v>5139</v>
      </c>
      <c r="B64" s="84">
        <v>18</v>
      </c>
      <c r="C64" s="122">
        <v>0.0032008397542347385</v>
      </c>
      <c r="D64" s="84" t="s">
        <v>5392</v>
      </c>
      <c r="E64" s="84" t="b">
        <v>0</v>
      </c>
      <c r="F64" s="84" t="b">
        <v>0</v>
      </c>
      <c r="G64" s="84" t="b">
        <v>0</v>
      </c>
    </row>
    <row r="65" spans="1:7" ht="15">
      <c r="A65" s="84" t="s">
        <v>5140</v>
      </c>
      <c r="B65" s="84">
        <v>18</v>
      </c>
      <c r="C65" s="122">
        <v>0.0032008397542347385</v>
      </c>
      <c r="D65" s="84" t="s">
        <v>5392</v>
      </c>
      <c r="E65" s="84" t="b">
        <v>0</v>
      </c>
      <c r="F65" s="84" t="b">
        <v>0</v>
      </c>
      <c r="G65" s="84" t="b">
        <v>0</v>
      </c>
    </row>
    <row r="66" spans="1:7" ht="15">
      <c r="A66" s="84" t="s">
        <v>539</v>
      </c>
      <c r="B66" s="84">
        <v>17</v>
      </c>
      <c r="C66" s="122">
        <v>0.003079334677951533</v>
      </c>
      <c r="D66" s="84" t="s">
        <v>5392</v>
      </c>
      <c r="E66" s="84" t="b">
        <v>0</v>
      </c>
      <c r="F66" s="84" t="b">
        <v>0</v>
      </c>
      <c r="G66" s="84" t="b">
        <v>0</v>
      </c>
    </row>
    <row r="67" spans="1:7" ht="15">
      <c r="A67" s="84" t="s">
        <v>5141</v>
      </c>
      <c r="B67" s="84">
        <v>17</v>
      </c>
      <c r="C67" s="122">
        <v>0.003079334677951533</v>
      </c>
      <c r="D67" s="84" t="s">
        <v>5392</v>
      </c>
      <c r="E67" s="84" t="b">
        <v>0</v>
      </c>
      <c r="F67" s="84" t="b">
        <v>0</v>
      </c>
      <c r="G67" s="84" t="b">
        <v>0</v>
      </c>
    </row>
    <row r="68" spans="1:7" ht="15">
      <c r="A68" s="84" t="s">
        <v>5142</v>
      </c>
      <c r="B68" s="84">
        <v>15</v>
      </c>
      <c r="C68" s="122">
        <v>0.002825876897030355</v>
      </c>
      <c r="D68" s="84" t="s">
        <v>5392</v>
      </c>
      <c r="E68" s="84" t="b">
        <v>0</v>
      </c>
      <c r="F68" s="84" t="b">
        <v>0</v>
      </c>
      <c r="G68" s="84" t="b">
        <v>0</v>
      </c>
    </row>
    <row r="69" spans="1:7" ht="15">
      <c r="A69" s="84" t="s">
        <v>5143</v>
      </c>
      <c r="B69" s="84">
        <v>15</v>
      </c>
      <c r="C69" s="122">
        <v>0.003622500429671562</v>
      </c>
      <c r="D69" s="84" t="s">
        <v>5392</v>
      </c>
      <c r="E69" s="84" t="b">
        <v>0</v>
      </c>
      <c r="F69" s="84" t="b">
        <v>0</v>
      </c>
      <c r="G69" s="84" t="b">
        <v>0</v>
      </c>
    </row>
    <row r="70" spans="1:7" ht="15">
      <c r="A70" s="84" t="s">
        <v>5144</v>
      </c>
      <c r="B70" s="84">
        <v>14</v>
      </c>
      <c r="C70" s="122">
        <v>0.002693468705561114</v>
      </c>
      <c r="D70" s="84" t="s">
        <v>5392</v>
      </c>
      <c r="E70" s="84" t="b">
        <v>0</v>
      </c>
      <c r="F70" s="84" t="b">
        <v>0</v>
      </c>
      <c r="G70" s="84" t="b">
        <v>0</v>
      </c>
    </row>
    <row r="71" spans="1:7" ht="15">
      <c r="A71" s="84" t="s">
        <v>5145</v>
      </c>
      <c r="B71" s="84">
        <v>14</v>
      </c>
      <c r="C71" s="122">
        <v>0.002693468705561114</v>
      </c>
      <c r="D71" s="84" t="s">
        <v>5392</v>
      </c>
      <c r="E71" s="84" t="b">
        <v>0</v>
      </c>
      <c r="F71" s="84" t="b">
        <v>0</v>
      </c>
      <c r="G71" s="84" t="b">
        <v>0</v>
      </c>
    </row>
    <row r="72" spans="1:7" ht="15">
      <c r="A72" s="84" t="s">
        <v>5146</v>
      </c>
      <c r="B72" s="84">
        <v>14</v>
      </c>
      <c r="C72" s="122">
        <v>0.002693468705561114</v>
      </c>
      <c r="D72" s="84" t="s">
        <v>5392</v>
      </c>
      <c r="E72" s="84" t="b">
        <v>0</v>
      </c>
      <c r="F72" s="84" t="b">
        <v>0</v>
      </c>
      <c r="G72" s="84" t="b">
        <v>0</v>
      </c>
    </row>
    <row r="73" spans="1:7" ht="15">
      <c r="A73" s="84" t="s">
        <v>5147</v>
      </c>
      <c r="B73" s="84">
        <v>14</v>
      </c>
      <c r="C73" s="122">
        <v>0.0037100111613069917</v>
      </c>
      <c r="D73" s="84" t="s">
        <v>5392</v>
      </c>
      <c r="E73" s="84" t="b">
        <v>0</v>
      </c>
      <c r="F73" s="84" t="b">
        <v>0</v>
      </c>
      <c r="G73" s="84" t="b">
        <v>0</v>
      </c>
    </row>
    <row r="74" spans="1:7" ht="15">
      <c r="A74" s="84" t="s">
        <v>540</v>
      </c>
      <c r="B74" s="84">
        <v>13</v>
      </c>
      <c r="C74" s="122">
        <v>0.0025569169845531792</v>
      </c>
      <c r="D74" s="84" t="s">
        <v>5392</v>
      </c>
      <c r="E74" s="84" t="b">
        <v>0</v>
      </c>
      <c r="F74" s="84" t="b">
        <v>0</v>
      </c>
      <c r="G74" s="84" t="b">
        <v>0</v>
      </c>
    </row>
    <row r="75" spans="1:7" ht="15">
      <c r="A75" s="84" t="s">
        <v>5148</v>
      </c>
      <c r="B75" s="84">
        <v>13</v>
      </c>
      <c r="C75" s="122">
        <v>0.0025569169845531792</v>
      </c>
      <c r="D75" s="84" t="s">
        <v>5392</v>
      </c>
      <c r="E75" s="84" t="b">
        <v>0</v>
      </c>
      <c r="F75" s="84" t="b">
        <v>0</v>
      </c>
      <c r="G75" s="84" t="b">
        <v>0</v>
      </c>
    </row>
    <row r="76" spans="1:7" ht="15">
      <c r="A76" s="84" t="s">
        <v>5149</v>
      </c>
      <c r="B76" s="84">
        <v>13</v>
      </c>
      <c r="C76" s="122">
        <v>0.0025569169845531792</v>
      </c>
      <c r="D76" s="84" t="s">
        <v>5392</v>
      </c>
      <c r="E76" s="84" t="b">
        <v>0</v>
      </c>
      <c r="F76" s="84" t="b">
        <v>0</v>
      </c>
      <c r="G76" s="84" t="b">
        <v>0</v>
      </c>
    </row>
    <row r="77" spans="1:7" ht="15">
      <c r="A77" s="84" t="s">
        <v>5150</v>
      </c>
      <c r="B77" s="84">
        <v>13</v>
      </c>
      <c r="C77" s="122">
        <v>0.0025569169845531792</v>
      </c>
      <c r="D77" s="84" t="s">
        <v>5392</v>
      </c>
      <c r="E77" s="84" t="b">
        <v>0</v>
      </c>
      <c r="F77" s="84" t="b">
        <v>0</v>
      </c>
      <c r="G77" s="84" t="b">
        <v>0</v>
      </c>
    </row>
    <row r="78" spans="1:7" ht="15">
      <c r="A78" s="84" t="s">
        <v>5151</v>
      </c>
      <c r="B78" s="84">
        <v>13</v>
      </c>
      <c r="C78" s="122">
        <v>0.003139500372382021</v>
      </c>
      <c r="D78" s="84" t="s">
        <v>5392</v>
      </c>
      <c r="E78" s="84" t="b">
        <v>0</v>
      </c>
      <c r="F78" s="84" t="b">
        <v>0</v>
      </c>
      <c r="G78" s="84" t="b">
        <v>0</v>
      </c>
    </row>
    <row r="79" spans="1:7" ht="15">
      <c r="A79" s="84" t="s">
        <v>5152</v>
      </c>
      <c r="B79" s="84">
        <v>12</v>
      </c>
      <c r="C79" s="122">
        <v>0.0024159023925871396</v>
      </c>
      <c r="D79" s="84" t="s">
        <v>5392</v>
      </c>
      <c r="E79" s="84" t="b">
        <v>0</v>
      </c>
      <c r="F79" s="84" t="b">
        <v>0</v>
      </c>
      <c r="G79" s="84" t="b">
        <v>0</v>
      </c>
    </row>
    <row r="80" spans="1:7" ht="15">
      <c r="A80" s="84" t="s">
        <v>5153</v>
      </c>
      <c r="B80" s="84">
        <v>10</v>
      </c>
      <c r="C80" s="122">
        <v>0.0021189256172679987</v>
      </c>
      <c r="D80" s="84" t="s">
        <v>5392</v>
      </c>
      <c r="E80" s="84" t="b">
        <v>0</v>
      </c>
      <c r="F80" s="84" t="b">
        <v>0</v>
      </c>
      <c r="G80" s="84" t="b">
        <v>0</v>
      </c>
    </row>
    <row r="81" spans="1:7" ht="15">
      <c r="A81" s="84" t="s">
        <v>5154</v>
      </c>
      <c r="B81" s="84">
        <v>10</v>
      </c>
      <c r="C81" s="122">
        <v>0.0021189256172679987</v>
      </c>
      <c r="D81" s="84" t="s">
        <v>5392</v>
      </c>
      <c r="E81" s="84" t="b">
        <v>0</v>
      </c>
      <c r="F81" s="84" t="b">
        <v>0</v>
      </c>
      <c r="G81" s="84" t="b">
        <v>0</v>
      </c>
    </row>
    <row r="82" spans="1:7" ht="15">
      <c r="A82" s="84" t="s">
        <v>5155</v>
      </c>
      <c r="B82" s="84">
        <v>10</v>
      </c>
      <c r="C82" s="122">
        <v>0.0021189256172679987</v>
      </c>
      <c r="D82" s="84" t="s">
        <v>5392</v>
      </c>
      <c r="E82" s="84" t="b">
        <v>0</v>
      </c>
      <c r="F82" s="84" t="b">
        <v>0</v>
      </c>
      <c r="G82" s="84" t="b">
        <v>0</v>
      </c>
    </row>
    <row r="83" spans="1:7" ht="15">
      <c r="A83" s="84" t="s">
        <v>5156</v>
      </c>
      <c r="B83" s="84">
        <v>10</v>
      </c>
      <c r="C83" s="122">
        <v>0.0021189256172679987</v>
      </c>
      <c r="D83" s="84" t="s">
        <v>5392</v>
      </c>
      <c r="E83" s="84" t="b">
        <v>0</v>
      </c>
      <c r="F83" s="84" t="b">
        <v>0</v>
      </c>
      <c r="G83" s="84" t="b">
        <v>0</v>
      </c>
    </row>
    <row r="84" spans="1:7" ht="15">
      <c r="A84" s="84" t="s">
        <v>5157</v>
      </c>
      <c r="B84" s="84">
        <v>10</v>
      </c>
      <c r="C84" s="122">
        <v>0.0021189256172679987</v>
      </c>
      <c r="D84" s="84" t="s">
        <v>5392</v>
      </c>
      <c r="E84" s="84" t="b">
        <v>0</v>
      </c>
      <c r="F84" s="84" t="b">
        <v>0</v>
      </c>
      <c r="G84" s="84" t="b">
        <v>0</v>
      </c>
    </row>
    <row r="85" spans="1:7" ht="15">
      <c r="A85" s="84" t="s">
        <v>5158</v>
      </c>
      <c r="B85" s="84">
        <v>10</v>
      </c>
      <c r="C85" s="122">
        <v>0.0021189256172679987</v>
      </c>
      <c r="D85" s="84" t="s">
        <v>5392</v>
      </c>
      <c r="E85" s="84" t="b">
        <v>0</v>
      </c>
      <c r="F85" s="84" t="b">
        <v>0</v>
      </c>
      <c r="G85" s="84" t="b">
        <v>0</v>
      </c>
    </row>
    <row r="86" spans="1:7" ht="15">
      <c r="A86" s="84" t="s">
        <v>5159</v>
      </c>
      <c r="B86" s="84">
        <v>10</v>
      </c>
      <c r="C86" s="122">
        <v>0.0021189256172679987</v>
      </c>
      <c r="D86" s="84" t="s">
        <v>5392</v>
      </c>
      <c r="E86" s="84" t="b">
        <v>0</v>
      </c>
      <c r="F86" s="84" t="b">
        <v>0</v>
      </c>
      <c r="G86" s="84" t="b">
        <v>0</v>
      </c>
    </row>
    <row r="87" spans="1:7" ht="15">
      <c r="A87" s="84" t="s">
        <v>5160</v>
      </c>
      <c r="B87" s="84">
        <v>10</v>
      </c>
      <c r="C87" s="122">
        <v>0.0025206739098930903</v>
      </c>
      <c r="D87" s="84" t="s">
        <v>5392</v>
      </c>
      <c r="E87" s="84" t="b">
        <v>0</v>
      </c>
      <c r="F87" s="84" t="b">
        <v>0</v>
      </c>
      <c r="G87" s="84" t="b">
        <v>0</v>
      </c>
    </row>
    <row r="88" spans="1:7" ht="15">
      <c r="A88" s="84" t="s">
        <v>4644</v>
      </c>
      <c r="B88" s="84">
        <v>9</v>
      </c>
      <c r="C88" s="122">
        <v>0.002093089059794727</v>
      </c>
      <c r="D88" s="84" t="s">
        <v>5392</v>
      </c>
      <c r="E88" s="84" t="b">
        <v>0</v>
      </c>
      <c r="F88" s="84" t="b">
        <v>0</v>
      </c>
      <c r="G88" s="84" t="b">
        <v>0</v>
      </c>
    </row>
    <row r="89" spans="1:7" ht="15">
      <c r="A89" s="84" t="s">
        <v>4653</v>
      </c>
      <c r="B89" s="84">
        <v>9</v>
      </c>
      <c r="C89" s="122">
        <v>0.0019619933404799515</v>
      </c>
      <c r="D89" s="84" t="s">
        <v>5392</v>
      </c>
      <c r="E89" s="84" t="b">
        <v>0</v>
      </c>
      <c r="F89" s="84" t="b">
        <v>0</v>
      </c>
      <c r="G89" s="84" t="b">
        <v>0</v>
      </c>
    </row>
    <row r="90" spans="1:7" ht="15">
      <c r="A90" s="84" t="s">
        <v>5161</v>
      </c>
      <c r="B90" s="84">
        <v>9</v>
      </c>
      <c r="C90" s="122">
        <v>0.0019619933404799515</v>
      </c>
      <c r="D90" s="84" t="s">
        <v>5392</v>
      </c>
      <c r="E90" s="84" t="b">
        <v>1</v>
      </c>
      <c r="F90" s="84" t="b">
        <v>0</v>
      </c>
      <c r="G90" s="84" t="b">
        <v>0</v>
      </c>
    </row>
    <row r="91" spans="1:7" ht="15">
      <c r="A91" s="84" t="s">
        <v>5162</v>
      </c>
      <c r="B91" s="84">
        <v>9</v>
      </c>
      <c r="C91" s="122">
        <v>0.0025350737211655198</v>
      </c>
      <c r="D91" s="84" t="s">
        <v>5392</v>
      </c>
      <c r="E91" s="84" t="b">
        <v>0</v>
      </c>
      <c r="F91" s="84" t="b">
        <v>0</v>
      </c>
      <c r="G91" s="84" t="b">
        <v>0</v>
      </c>
    </row>
    <row r="92" spans="1:7" ht="15">
      <c r="A92" s="84" t="s">
        <v>558</v>
      </c>
      <c r="B92" s="84">
        <v>9</v>
      </c>
      <c r="C92" s="122">
        <v>0.002093089059794727</v>
      </c>
      <c r="D92" s="84" t="s">
        <v>5392</v>
      </c>
      <c r="E92" s="84" t="b">
        <v>0</v>
      </c>
      <c r="F92" s="84" t="b">
        <v>0</v>
      </c>
      <c r="G92" s="84" t="b">
        <v>0</v>
      </c>
    </row>
    <row r="93" spans="1:7" ht="15">
      <c r="A93" s="84" t="s">
        <v>5163</v>
      </c>
      <c r="B93" s="84">
        <v>8</v>
      </c>
      <c r="C93" s="122">
        <v>0.0017986077437896362</v>
      </c>
      <c r="D93" s="84" t="s">
        <v>5392</v>
      </c>
      <c r="E93" s="84" t="b">
        <v>0</v>
      </c>
      <c r="F93" s="84" t="b">
        <v>0</v>
      </c>
      <c r="G93" s="84" t="b">
        <v>0</v>
      </c>
    </row>
    <row r="94" spans="1:7" ht="15">
      <c r="A94" s="84" t="s">
        <v>4649</v>
      </c>
      <c r="B94" s="84">
        <v>8</v>
      </c>
      <c r="C94" s="122">
        <v>0.0017986077437896362</v>
      </c>
      <c r="D94" s="84" t="s">
        <v>5392</v>
      </c>
      <c r="E94" s="84" t="b">
        <v>0</v>
      </c>
      <c r="F94" s="84" t="b">
        <v>0</v>
      </c>
      <c r="G94" s="84" t="b">
        <v>0</v>
      </c>
    </row>
    <row r="95" spans="1:7" ht="15">
      <c r="A95" s="84" t="s">
        <v>4650</v>
      </c>
      <c r="B95" s="84">
        <v>8</v>
      </c>
      <c r="C95" s="122">
        <v>0.0017986077437896362</v>
      </c>
      <c r="D95" s="84" t="s">
        <v>5392</v>
      </c>
      <c r="E95" s="84" t="b">
        <v>0</v>
      </c>
      <c r="F95" s="84" t="b">
        <v>0</v>
      </c>
      <c r="G95" s="84" t="b">
        <v>0</v>
      </c>
    </row>
    <row r="96" spans="1:7" ht="15">
      <c r="A96" s="84" t="s">
        <v>4651</v>
      </c>
      <c r="B96" s="84">
        <v>8</v>
      </c>
      <c r="C96" s="122">
        <v>0.0017986077437896362</v>
      </c>
      <c r="D96" s="84" t="s">
        <v>5392</v>
      </c>
      <c r="E96" s="84" t="b">
        <v>0</v>
      </c>
      <c r="F96" s="84" t="b">
        <v>0</v>
      </c>
      <c r="G96" s="84" t="b">
        <v>0</v>
      </c>
    </row>
    <row r="97" spans="1:7" ht="15">
      <c r="A97" s="84" t="s">
        <v>4652</v>
      </c>
      <c r="B97" s="84">
        <v>8</v>
      </c>
      <c r="C97" s="122">
        <v>0.0017986077437896362</v>
      </c>
      <c r="D97" s="84" t="s">
        <v>5392</v>
      </c>
      <c r="E97" s="84" t="b">
        <v>0</v>
      </c>
      <c r="F97" s="84" t="b">
        <v>0</v>
      </c>
      <c r="G97" s="84" t="b">
        <v>0</v>
      </c>
    </row>
    <row r="98" spans="1:7" ht="15">
      <c r="A98" s="84" t="s">
        <v>571</v>
      </c>
      <c r="B98" s="84">
        <v>8</v>
      </c>
      <c r="C98" s="122">
        <v>0.0017986077437896362</v>
      </c>
      <c r="D98" s="84" t="s">
        <v>5392</v>
      </c>
      <c r="E98" s="84" t="b">
        <v>0</v>
      </c>
      <c r="F98" s="84" t="b">
        <v>0</v>
      </c>
      <c r="G98" s="84" t="b">
        <v>0</v>
      </c>
    </row>
    <row r="99" spans="1:7" ht="15">
      <c r="A99" s="84" t="s">
        <v>486</v>
      </c>
      <c r="B99" s="84">
        <v>8</v>
      </c>
      <c r="C99" s="122">
        <v>0.0017986077437896362</v>
      </c>
      <c r="D99" s="84" t="s">
        <v>5392</v>
      </c>
      <c r="E99" s="84" t="b">
        <v>0</v>
      </c>
      <c r="F99" s="84" t="b">
        <v>0</v>
      </c>
      <c r="G99" s="84" t="b">
        <v>0</v>
      </c>
    </row>
    <row r="100" spans="1:7" ht="15">
      <c r="A100" s="84" t="s">
        <v>5164</v>
      </c>
      <c r="B100" s="84">
        <v>8</v>
      </c>
      <c r="C100" s="122">
        <v>0.0017986077437896362</v>
      </c>
      <c r="D100" s="84" t="s">
        <v>5392</v>
      </c>
      <c r="E100" s="84" t="b">
        <v>0</v>
      </c>
      <c r="F100" s="84" t="b">
        <v>0</v>
      </c>
      <c r="G100" s="84" t="b">
        <v>0</v>
      </c>
    </row>
    <row r="101" spans="1:7" ht="15">
      <c r="A101" s="84" t="s">
        <v>5165</v>
      </c>
      <c r="B101" s="84">
        <v>7</v>
      </c>
      <c r="C101" s="122">
        <v>0.0016279581576181211</v>
      </c>
      <c r="D101" s="84" t="s">
        <v>5392</v>
      </c>
      <c r="E101" s="84" t="b">
        <v>0</v>
      </c>
      <c r="F101" s="84" t="b">
        <v>0</v>
      </c>
      <c r="G101" s="84" t="b">
        <v>0</v>
      </c>
    </row>
    <row r="102" spans="1:7" ht="15">
      <c r="A102" s="84" t="s">
        <v>4641</v>
      </c>
      <c r="B102" s="84">
        <v>7</v>
      </c>
      <c r="C102" s="122">
        <v>0.0016279581576181211</v>
      </c>
      <c r="D102" s="84" t="s">
        <v>5392</v>
      </c>
      <c r="E102" s="84" t="b">
        <v>0</v>
      </c>
      <c r="F102" s="84" t="b">
        <v>0</v>
      </c>
      <c r="G102" s="84" t="b">
        <v>0</v>
      </c>
    </row>
    <row r="103" spans="1:7" ht="15">
      <c r="A103" s="84" t="s">
        <v>4643</v>
      </c>
      <c r="B103" s="84">
        <v>7</v>
      </c>
      <c r="C103" s="122">
        <v>0.0016905002005133958</v>
      </c>
      <c r="D103" s="84" t="s">
        <v>5392</v>
      </c>
      <c r="E103" s="84" t="b">
        <v>0</v>
      </c>
      <c r="F103" s="84" t="b">
        <v>0</v>
      </c>
      <c r="G103" s="84" t="b">
        <v>0</v>
      </c>
    </row>
    <row r="104" spans="1:7" ht="15">
      <c r="A104" s="84" t="s">
        <v>492</v>
      </c>
      <c r="B104" s="84">
        <v>7</v>
      </c>
      <c r="C104" s="122">
        <v>0.0016279581576181211</v>
      </c>
      <c r="D104" s="84" t="s">
        <v>5392</v>
      </c>
      <c r="E104" s="84" t="b">
        <v>0</v>
      </c>
      <c r="F104" s="84" t="b">
        <v>0</v>
      </c>
      <c r="G104" s="84" t="b">
        <v>0</v>
      </c>
    </row>
    <row r="105" spans="1:7" ht="15">
      <c r="A105" s="84" t="s">
        <v>5166</v>
      </c>
      <c r="B105" s="84">
        <v>7</v>
      </c>
      <c r="C105" s="122">
        <v>0.0016279581576181211</v>
      </c>
      <c r="D105" s="84" t="s">
        <v>5392</v>
      </c>
      <c r="E105" s="84" t="b">
        <v>0</v>
      </c>
      <c r="F105" s="84" t="b">
        <v>0</v>
      </c>
      <c r="G105" s="84" t="b">
        <v>0</v>
      </c>
    </row>
    <row r="106" spans="1:7" ht="15">
      <c r="A106" s="84" t="s">
        <v>4562</v>
      </c>
      <c r="B106" s="84">
        <v>7</v>
      </c>
      <c r="C106" s="122">
        <v>0.0016905002005133958</v>
      </c>
      <c r="D106" s="84" t="s">
        <v>5392</v>
      </c>
      <c r="E106" s="84" t="b">
        <v>0</v>
      </c>
      <c r="F106" s="84" t="b">
        <v>0</v>
      </c>
      <c r="G106" s="84" t="b">
        <v>0</v>
      </c>
    </row>
    <row r="107" spans="1:7" ht="15">
      <c r="A107" s="84" t="s">
        <v>5167</v>
      </c>
      <c r="B107" s="84">
        <v>7</v>
      </c>
      <c r="C107" s="122">
        <v>0.0016279581576181211</v>
      </c>
      <c r="D107" s="84" t="s">
        <v>5392</v>
      </c>
      <c r="E107" s="84" t="b">
        <v>0</v>
      </c>
      <c r="F107" s="84" t="b">
        <v>0</v>
      </c>
      <c r="G107" s="84" t="b">
        <v>0</v>
      </c>
    </row>
    <row r="108" spans="1:7" ht="15">
      <c r="A108" s="84" t="s">
        <v>5168</v>
      </c>
      <c r="B108" s="84">
        <v>7</v>
      </c>
      <c r="C108" s="122">
        <v>0.00197172400535096</v>
      </c>
      <c r="D108" s="84" t="s">
        <v>5392</v>
      </c>
      <c r="E108" s="84" t="b">
        <v>0</v>
      </c>
      <c r="F108" s="84" t="b">
        <v>0</v>
      </c>
      <c r="G108" s="84" t="b">
        <v>0</v>
      </c>
    </row>
    <row r="109" spans="1:7" ht="15">
      <c r="A109" s="84" t="s">
        <v>5169</v>
      </c>
      <c r="B109" s="84">
        <v>7</v>
      </c>
      <c r="C109" s="122">
        <v>0.0018550055806534958</v>
      </c>
      <c r="D109" s="84" t="s">
        <v>5392</v>
      </c>
      <c r="E109" s="84" t="b">
        <v>0</v>
      </c>
      <c r="F109" s="84" t="b">
        <v>0</v>
      </c>
      <c r="G109" s="84" t="b">
        <v>0</v>
      </c>
    </row>
    <row r="110" spans="1:7" ht="15">
      <c r="A110" s="84" t="s">
        <v>557</v>
      </c>
      <c r="B110" s="84">
        <v>7</v>
      </c>
      <c r="C110" s="122">
        <v>0.0016279581576181211</v>
      </c>
      <c r="D110" s="84" t="s">
        <v>5392</v>
      </c>
      <c r="E110" s="84" t="b">
        <v>0</v>
      </c>
      <c r="F110" s="84" t="b">
        <v>0</v>
      </c>
      <c r="G110" s="84" t="b">
        <v>0</v>
      </c>
    </row>
    <row r="111" spans="1:7" ht="15">
      <c r="A111" s="84" t="s">
        <v>5170</v>
      </c>
      <c r="B111" s="84">
        <v>6</v>
      </c>
      <c r="C111" s="122">
        <v>0.001449000171868625</v>
      </c>
      <c r="D111" s="84" t="s">
        <v>5392</v>
      </c>
      <c r="E111" s="84" t="b">
        <v>0</v>
      </c>
      <c r="F111" s="84" t="b">
        <v>0</v>
      </c>
      <c r="G111" s="84" t="b">
        <v>0</v>
      </c>
    </row>
    <row r="112" spans="1:7" ht="15">
      <c r="A112" s="84" t="s">
        <v>5171</v>
      </c>
      <c r="B112" s="84">
        <v>6</v>
      </c>
      <c r="C112" s="122">
        <v>0.001449000171868625</v>
      </c>
      <c r="D112" s="84" t="s">
        <v>5392</v>
      </c>
      <c r="E112" s="84" t="b">
        <v>0</v>
      </c>
      <c r="F112" s="84" t="b">
        <v>0</v>
      </c>
      <c r="G112" s="84" t="b">
        <v>0</v>
      </c>
    </row>
    <row r="113" spans="1:7" ht="15">
      <c r="A113" s="84" t="s">
        <v>5172</v>
      </c>
      <c r="B113" s="84">
        <v>6</v>
      </c>
      <c r="C113" s="122">
        <v>0.001449000171868625</v>
      </c>
      <c r="D113" s="84" t="s">
        <v>5392</v>
      </c>
      <c r="E113" s="84" t="b">
        <v>0</v>
      </c>
      <c r="F113" s="84" t="b">
        <v>0</v>
      </c>
      <c r="G113" s="84" t="b">
        <v>0</v>
      </c>
    </row>
    <row r="114" spans="1:7" ht="15">
      <c r="A114" s="84" t="s">
        <v>5173</v>
      </c>
      <c r="B114" s="84">
        <v>6</v>
      </c>
      <c r="C114" s="122">
        <v>0.0015124043459358541</v>
      </c>
      <c r="D114" s="84" t="s">
        <v>5392</v>
      </c>
      <c r="E114" s="84" t="b">
        <v>0</v>
      </c>
      <c r="F114" s="84" t="b">
        <v>0</v>
      </c>
      <c r="G114" s="84" t="b">
        <v>0</v>
      </c>
    </row>
    <row r="115" spans="1:7" ht="15">
      <c r="A115" s="84" t="s">
        <v>484</v>
      </c>
      <c r="B115" s="84">
        <v>6</v>
      </c>
      <c r="C115" s="122">
        <v>0.001449000171868625</v>
      </c>
      <c r="D115" s="84" t="s">
        <v>5392</v>
      </c>
      <c r="E115" s="84" t="b">
        <v>0</v>
      </c>
      <c r="F115" s="84" t="b">
        <v>0</v>
      </c>
      <c r="G115" s="84" t="b">
        <v>0</v>
      </c>
    </row>
    <row r="116" spans="1:7" ht="15">
      <c r="A116" s="84" t="s">
        <v>5174</v>
      </c>
      <c r="B116" s="84">
        <v>6</v>
      </c>
      <c r="C116" s="122">
        <v>0.001449000171868625</v>
      </c>
      <c r="D116" s="84" t="s">
        <v>5392</v>
      </c>
      <c r="E116" s="84" t="b">
        <v>0</v>
      </c>
      <c r="F116" s="84" t="b">
        <v>0</v>
      </c>
      <c r="G116" s="84" t="b">
        <v>0</v>
      </c>
    </row>
    <row r="117" spans="1:7" ht="15">
      <c r="A117" s="84" t="s">
        <v>5175</v>
      </c>
      <c r="B117" s="84">
        <v>6</v>
      </c>
      <c r="C117" s="122">
        <v>0.001449000171868625</v>
      </c>
      <c r="D117" s="84" t="s">
        <v>5392</v>
      </c>
      <c r="E117" s="84" t="b">
        <v>0</v>
      </c>
      <c r="F117" s="84" t="b">
        <v>0</v>
      </c>
      <c r="G117" s="84" t="b">
        <v>0</v>
      </c>
    </row>
    <row r="118" spans="1:7" ht="15">
      <c r="A118" s="84" t="s">
        <v>5176</v>
      </c>
      <c r="B118" s="84">
        <v>6</v>
      </c>
      <c r="C118" s="122">
        <v>0.001449000171868625</v>
      </c>
      <c r="D118" s="84" t="s">
        <v>5392</v>
      </c>
      <c r="E118" s="84" t="b">
        <v>0</v>
      </c>
      <c r="F118" s="84" t="b">
        <v>0</v>
      </c>
      <c r="G118" s="84" t="b">
        <v>0</v>
      </c>
    </row>
    <row r="119" spans="1:7" ht="15">
      <c r="A119" s="84" t="s">
        <v>5177</v>
      </c>
      <c r="B119" s="84">
        <v>6</v>
      </c>
      <c r="C119" s="122">
        <v>0.001449000171868625</v>
      </c>
      <c r="D119" s="84" t="s">
        <v>5392</v>
      </c>
      <c r="E119" s="84" t="b">
        <v>0</v>
      </c>
      <c r="F119" s="84" t="b">
        <v>0</v>
      </c>
      <c r="G119" s="84" t="b">
        <v>0</v>
      </c>
    </row>
    <row r="120" spans="1:7" ht="15">
      <c r="A120" s="84" t="s">
        <v>4655</v>
      </c>
      <c r="B120" s="84">
        <v>6</v>
      </c>
      <c r="C120" s="122">
        <v>0.0015900047834172821</v>
      </c>
      <c r="D120" s="84" t="s">
        <v>5392</v>
      </c>
      <c r="E120" s="84" t="b">
        <v>0</v>
      </c>
      <c r="F120" s="84" t="b">
        <v>0</v>
      </c>
      <c r="G120" s="84" t="b">
        <v>0</v>
      </c>
    </row>
    <row r="121" spans="1:7" ht="15">
      <c r="A121" s="84" t="s">
        <v>5178</v>
      </c>
      <c r="B121" s="84">
        <v>6</v>
      </c>
      <c r="C121" s="122">
        <v>0.0015900047834172821</v>
      </c>
      <c r="D121" s="84" t="s">
        <v>5392</v>
      </c>
      <c r="E121" s="84" t="b">
        <v>0</v>
      </c>
      <c r="F121" s="84" t="b">
        <v>0</v>
      </c>
      <c r="G121" s="84" t="b">
        <v>0</v>
      </c>
    </row>
    <row r="122" spans="1:7" ht="15">
      <c r="A122" s="84" t="s">
        <v>410</v>
      </c>
      <c r="B122" s="84">
        <v>6</v>
      </c>
      <c r="C122" s="122">
        <v>0.0015124043459358541</v>
      </c>
      <c r="D122" s="84" t="s">
        <v>5392</v>
      </c>
      <c r="E122" s="84" t="b">
        <v>0</v>
      </c>
      <c r="F122" s="84" t="b">
        <v>0</v>
      </c>
      <c r="G122" s="84" t="b">
        <v>0</v>
      </c>
    </row>
    <row r="123" spans="1:7" ht="15">
      <c r="A123" s="84" t="s">
        <v>570</v>
      </c>
      <c r="B123" s="84">
        <v>6</v>
      </c>
      <c r="C123" s="122">
        <v>0.001449000171868625</v>
      </c>
      <c r="D123" s="84" t="s">
        <v>5392</v>
      </c>
      <c r="E123" s="84" t="b">
        <v>0</v>
      </c>
      <c r="F123" s="84" t="b">
        <v>0</v>
      </c>
      <c r="G123" s="84" t="b">
        <v>0</v>
      </c>
    </row>
    <row r="124" spans="1:7" ht="15">
      <c r="A124" s="84" t="s">
        <v>5179</v>
      </c>
      <c r="B124" s="84">
        <v>5</v>
      </c>
      <c r="C124" s="122">
        <v>0.0012603369549465452</v>
      </c>
      <c r="D124" s="84" t="s">
        <v>5392</v>
      </c>
      <c r="E124" s="84" t="b">
        <v>0</v>
      </c>
      <c r="F124" s="84" t="b">
        <v>0</v>
      </c>
      <c r="G124" s="84" t="b">
        <v>0</v>
      </c>
    </row>
    <row r="125" spans="1:7" ht="15">
      <c r="A125" s="84" t="s">
        <v>5180</v>
      </c>
      <c r="B125" s="84">
        <v>5</v>
      </c>
      <c r="C125" s="122">
        <v>0.0013250039861810684</v>
      </c>
      <c r="D125" s="84" t="s">
        <v>5392</v>
      </c>
      <c r="E125" s="84" t="b">
        <v>0</v>
      </c>
      <c r="F125" s="84" t="b">
        <v>0</v>
      </c>
      <c r="G125" s="84" t="b">
        <v>0</v>
      </c>
    </row>
    <row r="126" spans="1:7" ht="15">
      <c r="A126" s="84" t="s">
        <v>5181</v>
      </c>
      <c r="B126" s="84">
        <v>5</v>
      </c>
      <c r="C126" s="122">
        <v>0.0012603369549465452</v>
      </c>
      <c r="D126" s="84" t="s">
        <v>5392</v>
      </c>
      <c r="E126" s="84" t="b">
        <v>0</v>
      </c>
      <c r="F126" s="84" t="b">
        <v>0</v>
      </c>
      <c r="G126" s="84" t="b">
        <v>0</v>
      </c>
    </row>
    <row r="127" spans="1:7" ht="15">
      <c r="A127" s="84" t="s">
        <v>5182</v>
      </c>
      <c r="B127" s="84">
        <v>5</v>
      </c>
      <c r="C127" s="122">
        <v>0.0012603369549465452</v>
      </c>
      <c r="D127" s="84" t="s">
        <v>5392</v>
      </c>
      <c r="E127" s="84" t="b">
        <v>0</v>
      </c>
      <c r="F127" s="84" t="b">
        <v>0</v>
      </c>
      <c r="G127" s="84" t="b">
        <v>0</v>
      </c>
    </row>
    <row r="128" spans="1:7" ht="15">
      <c r="A128" s="84" t="s">
        <v>5183</v>
      </c>
      <c r="B128" s="84">
        <v>5</v>
      </c>
      <c r="C128" s="122">
        <v>0.0012603369549465452</v>
      </c>
      <c r="D128" s="84" t="s">
        <v>5392</v>
      </c>
      <c r="E128" s="84" t="b">
        <v>0</v>
      </c>
      <c r="F128" s="84" t="b">
        <v>0</v>
      </c>
      <c r="G128" s="84" t="b">
        <v>0</v>
      </c>
    </row>
    <row r="129" spans="1:7" ht="15">
      <c r="A129" s="84" t="s">
        <v>5184</v>
      </c>
      <c r="B129" s="84">
        <v>5</v>
      </c>
      <c r="C129" s="122">
        <v>0.0012603369549465452</v>
      </c>
      <c r="D129" s="84" t="s">
        <v>5392</v>
      </c>
      <c r="E129" s="84" t="b">
        <v>0</v>
      </c>
      <c r="F129" s="84" t="b">
        <v>0</v>
      </c>
      <c r="G129" s="84" t="b">
        <v>0</v>
      </c>
    </row>
    <row r="130" spans="1:7" ht="15">
      <c r="A130" s="84" t="s">
        <v>5185</v>
      </c>
      <c r="B130" s="84">
        <v>5</v>
      </c>
      <c r="C130" s="122">
        <v>0.0012603369549465452</v>
      </c>
      <c r="D130" s="84" t="s">
        <v>5392</v>
      </c>
      <c r="E130" s="84" t="b">
        <v>0</v>
      </c>
      <c r="F130" s="84" t="b">
        <v>0</v>
      </c>
      <c r="G130" s="84" t="b">
        <v>0</v>
      </c>
    </row>
    <row r="131" spans="1:7" ht="15">
      <c r="A131" s="84" t="s">
        <v>5186</v>
      </c>
      <c r="B131" s="84">
        <v>5</v>
      </c>
      <c r="C131" s="122">
        <v>0.0012603369549465452</v>
      </c>
      <c r="D131" s="84" t="s">
        <v>5392</v>
      </c>
      <c r="E131" s="84" t="b">
        <v>0</v>
      </c>
      <c r="F131" s="84" t="b">
        <v>0</v>
      </c>
      <c r="G131" s="84" t="b">
        <v>0</v>
      </c>
    </row>
    <row r="132" spans="1:7" ht="15">
      <c r="A132" s="84" t="s">
        <v>5187</v>
      </c>
      <c r="B132" s="84">
        <v>5</v>
      </c>
      <c r="C132" s="122">
        <v>0.0012603369549465452</v>
      </c>
      <c r="D132" s="84" t="s">
        <v>5392</v>
      </c>
      <c r="E132" s="84" t="b">
        <v>0</v>
      </c>
      <c r="F132" s="84" t="b">
        <v>0</v>
      </c>
      <c r="G132" s="84" t="b">
        <v>0</v>
      </c>
    </row>
    <row r="133" spans="1:7" ht="15">
      <c r="A133" s="84" t="s">
        <v>5188</v>
      </c>
      <c r="B133" s="84">
        <v>5</v>
      </c>
      <c r="C133" s="122">
        <v>0.0013250039861810684</v>
      </c>
      <c r="D133" s="84" t="s">
        <v>5392</v>
      </c>
      <c r="E133" s="84" t="b">
        <v>0</v>
      </c>
      <c r="F133" s="84" t="b">
        <v>0</v>
      </c>
      <c r="G133" s="84" t="b">
        <v>0</v>
      </c>
    </row>
    <row r="134" spans="1:7" ht="15">
      <c r="A134" s="84" t="s">
        <v>461</v>
      </c>
      <c r="B134" s="84">
        <v>5</v>
      </c>
      <c r="C134" s="122">
        <v>0.0012603369549465452</v>
      </c>
      <c r="D134" s="84" t="s">
        <v>5392</v>
      </c>
      <c r="E134" s="84" t="b">
        <v>0</v>
      </c>
      <c r="F134" s="84" t="b">
        <v>0</v>
      </c>
      <c r="G134" s="84" t="b">
        <v>0</v>
      </c>
    </row>
    <row r="135" spans="1:7" ht="15">
      <c r="A135" s="84" t="s">
        <v>4666</v>
      </c>
      <c r="B135" s="84">
        <v>5</v>
      </c>
      <c r="C135" s="122">
        <v>0.0012603369549465452</v>
      </c>
      <c r="D135" s="84" t="s">
        <v>5392</v>
      </c>
      <c r="E135" s="84" t="b">
        <v>0</v>
      </c>
      <c r="F135" s="84" t="b">
        <v>0</v>
      </c>
      <c r="G135" s="84" t="b">
        <v>0</v>
      </c>
    </row>
    <row r="136" spans="1:7" ht="15">
      <c r="A136" s="84" t="s">
        <v>4667</v>
      </c>
      <c r="B136" s="84">
        <v>5</v>
      </c>
      <c r="C136" s="122">
        <v>0.0012603369549465452</v>
      </c>
      <c r="D136" s="84" t="s">
        <v>5392</v>
      </c>
      <c r="E136" s="84" t="b">
        <v>0</v>
      </c>
      <c r="F136" s="84" t="b">
        <v>0</v>
      </c>
      <c r="G136" s="84" t="b">
        <v>0</v>
      </c>
    </row>
    <row r="137" spans="1:7" ht="15">
      <c r="A137" s="84" t="s">
        <v>5189</v>
      </c>
      <c r="B137" s="84">
        <v>5</v>
      </c>
      <c r="C137" s="122">
        <v>0.0012603369549465452</v>
      </c>
      <c r="D137" s="84" t="s">
        <v>5392</v>
      </c>
      <c r="E137" s="84" t="b">
        <v>0</v>
      </c>
      <c r="F137" s="84" t="b">
        <v>0</v>
      </c>
      <c r="G137" s="84" t="b">
        <v>0</v>
      </c>
    </row>
    <row r="138" spans="1:7" ht="15">
      <c r="A138" s="84" t="s">
        <v>5190</v>
      </c>
      <c r="B138" s="84">
        <v>5</v>
      </c>
      <c r="C138" s="122">
        <v>0.0013250039861810684</v>
      </c>
      <c r="D138" s="84" t="s">
        <v>5392</v>
      </c>
      <c r="E138" s="84" t="b">
        <v>0</v>
      </c>
      <c r="F138" s="84" t="b">
        <v>0</v>
      </c>
      <c r="G138" s="84" t="b">
        <v>0</v>
      </c>
    </row>
    <row r="139" spans="1:7" ht="15">
      <c r="A139" s="84" t="s">
        <v>5191</v>
      </c>
      <c r="B139" s="84">
        <v>5</v>
      </c>
      <c r="C139" s="122">
        <v>0.0013250039861810684</v>
      </c>
      <c r="D139" s="84" t="s">
        <v>5392</v>
      </c>
      <c r="E139" s="84" t="b">
        <v>0</v>
      </c>
      <c r="F139" s="84" t="b">
        <v>0</v>
      </c>
      <c r="G139" s="84" t="b">
        <v>0</v>
      </c>
    </row>
    <row r="140" spans="1:7" ht="15">
      <c r="A140" s="84" t="s">
        <v>5192</v>
      </c>
      <c r="B140" s="84">
        <v>5</v>
      </c>
      <c r="C140" s="122">
        <v>0.0012603369549465452</v>
      </c>
      <c r="D140" s="84" t="s">
        <v>5392</v>
      </c>
      <c r="E140" s="84" t="b">
        <v>0</v>
      </c>
      <c r="F140" s="84" t="b">
        <v>0</v>
      </c>
      <c r="G140" s="84" t="b">
        <v>0</v>
      </c>
    </row>
    <row r="141" spans="1:7" ht="15">
      <c r="A141" s="84" t="s">
        <v>5193</v>
      </c>
      <c r="B141" s="84">
        <v>5</v>
      </c>
      <c r="C141" s="122">
        <v>0.0013250039861810684</v>
      </c>
      <c r="D141" s="84" t="s">
        <v>5392</v>
      </c>
      <c r="E141" s="84" t="b">
        <v>0</v>
      </c>
      <c r="F141" s="84" t="b">
        <v>0</v>
      </c>
      <c r="G141" s="84" t="b">
        <v>0</v>
      </c>
    </row>
    <row r="142" spans="1:7" ht="15">
      <c r="A142" s="84" t="s">
        <v>5194</v>
      </c>
      <c r="B142" s="84">
        <v>5</v>
      </c>
      <c r="C142" s="122">
        <v>0.0013250039861810684</v>
      </c>
      <c r="D142" s="84" t="s">
        <v>5392</v>
      </c>
      <c r="E142" s="84" t="b">
        <v>0</v>
      </c>
      <c r="F142" s="84" t="b">
        <v>0</v>
      </c>
      <c r="G142" s="84" t="b">
        <v>0</v>
      </c>
    </row>
    <row r="143" spans="1:7" ht="15">
      <c r="A143" s="84" t="s">
        <v>5195</v>
      </c>
      <c r="B143" s="84">
        <v>5</v>
      </c>
      <c r="C143" s="122">
        <v>0.0014083742895363998</v>
      </c>
      <c r="D143" s="84" t="s">
        <v>5392</v>
      </c>
      <c r="E143" s="84" t="b">
        <v>0</v>
      </c>
      <c r="F143" s="84" t="b">
        <v>0</v>
      </c>
      <c r="G143" s="84" t="b">
        <v>0</v>
      </c>
    </row>
    <row r="144" spans="1:7" ht="15">
      <c r="A144" s="84" t="s">
        <v>417</v>
      </c>
      <c r="B144" s="84">
        <v>5</v>
      </c>
      <c r="C144" s="122">
        <v>0.0012603369549465452</v>
      </c>
      <c r="D144" s="84" t="s">
        <v>5392</v>
      </c>
      <c r="E144" s="84" t="b">
        <v>0</v>
      </c>
      <c r="F144" s="84" t="b">
        <v>0</v>
      </c>
      <c r="G144" s="84" t="b">
        <v>0</v>
      </c>
    </row>
    <row r="145" spans="1:7" ht="15">
      <c r="A145" s="84" t="s">
        <v>5196</v>
      </c>
      <c r="B145" s="84">
        <v>5</v>
      </c>
      <c r="C145" s="122">
        <v>0.0012603369549465452</v>
      </c>
      <c r="D145" s="84" t="s">
        <v>5392</v>
      </c>
      <c r="E145" s="84" t="b">
        <v>0</v>
      </c>
      <c r="F145" s="84" t="b">
        <v>0</v>
      </c>
      <c r="G145" s="84" t="b">
        <v>0</v>
      </c>
    </row>
    <row r="146" spans="1:7" ht="15">
      <c r="A146" s="84" t="s">
        <v>537</v>
      </c>
      <c r="B146" s="84">
        <v>4</v>
      </c>
      <c r="C146" s="122">
        <v>0.0010600031889448549</v>
      </c>
      <c r="D146" s="84" t="s">
        <v>5392</v>
      </c>
      <c r="E146" s="84" t="b">
        <v>0</v>
      </c>
      <c r="F146" s="84" t="b">
        <v>0</v>
      </c>
      <c r="G146" s="84" t="b">
        <v>0</v>
      </c>
    </row>
    <row r="147" spans="1:7" ht="15">
      <c r="A147" s="84" t="s">
        <v>5197</v>
      </c>
      <c r="B147" s="84">
        <v>4</v>
      </c>
      <c r="C147" s="122">
        <v>0.0010600031889448549</v>
      </c>
      <c r="D147" s="84" t="s">
        <v>5392</v>
      </c>
      <c r="E147" s="84" t="b">
        <v>1</v>
      </c>
      <c r="F147" s="84" t="b">
        <v>0</v>
      </c>
      <c r="G147" s="84" t="b">
        <v>0</v>
      </c>
    </row>
    <row r="148" spans="1:7" ht="15">
      <c r="A148" s="84" t="s">
        <v>4694</v>
      </c>
      <c r="B148" s="84">
        <v>4</v>
      </c>
      <c r="C148" s="122">
        <v>0.00112669943162912</v>
      </c>
      <c r="D148" s="84" t="s">
        <v>5392</v>
      </c>
      <c r="E148" s="84" t="b">
        <v>0</v>
      </c>
      <c r="F148" s="84" t="b">
        <v>0</v>
      </c>
      <c r="G148" s="84" t="b">
        <v>0</v>
      </c>
    </row>
    <row r="149" spans="1:7" ht="15">
      <c r="A149" s="84" t="s">
        <v>5198</v>
      </c>
      <c r="B149" s="84">
        <v>4</v>
      </c>
      <c r="C149" s="122">
        <v>0.0010600031889448549</v>
      </c>
      <c r="D149" s="84" t="s">
        <v>5392</v>
      </c>
      <c r="E149" s="84" t="b">
        <v>0</v>
      </c>
      <c r="F149" s="84" t="b">
        <v>0</v>
      </c>
      <c r="G149" s="84" t="b">
        <v>0</v>
      </c>
    </row>
    <row r="150" spans="1:7" ht="15">
      <c r="A150" s="84" t="s">
        <v>5199</v>
      </c>
      <c r="B150" s="84">
        <v>4</v>
      </c>
      <c r="C150" s="122">
        <v>0.00112669943162912</v>
      </c>
      <c r="D150" s="84" t="s">
        <v>5392</v>
      </c>
      <c r="E150" s="84" t="b">
        <v>0</v>
      </c>
      <c r="F150" s="84" t="b">
        <v>0</v>
      </c>
      <c r="G150" s="84" t="b">
        <v>0</v>
      </c>
    </row>
    <row r="151" spans="1:7" ht="15">
      <c r="A151" s="84" t="s">
        <v>5200</v>
      </c>
      <c r="B151" s="84">
        <v>4</v>
      </c>
      <c r="C151" s="122">
        <v>0.0010600031889448549</v>
      </c>
      <c r="D151" s="84" t="s">
        <v>5392</v>
      </c>
      <c r="E151" s="84" t="b">
        <v>0</v>
      </c>
      <c r="F151" s="84" t="b">
        <v>0</v>
      </c>
      <c r="G151" s="84" t="b">
        <v>0</v>
      </c>
    </row>
    <row r="152" spans="1:7" ht="15">
      <c r="A152" s="84" t="s">
        <v>4558</v>
      </c>
      <c r="B152" s="84">
        <v>4</v>
      </c>
      <c r="C152" s="122">
        <v>0.0010600031889448549</v>
      </c>
      <c r="D152" s="84" t="s">
        <v>5392</v>
      </c>
      <c r="E152" s="84" t="b">
        <v>0</v>
      </c>
      <c r="F152" s="84" t="b">
        <v>0</v>
      </c>
      <c r="G152" s="84" t="b">
        <v>0</v>
      </c>
    </row>
    <row r="153" spans="1:7" ht="15">
      <c r="A153" s="84" t="s">
        <v>4688</v>
      </c>
      <c r="B153" s="84">
        <v>4</v>
      </c>
      <c r="C153" s="122">
        <v>0.00112669943162912</v>
      </c>
      <c r="D153" s="84" t="s">
        <v>5392</v>
      </c>
      <c r="E153" s="84" t="b">
        <v>0</v>
      </c>
      <c r="F153" s="84" t="b">
        <v>0</v>
      </c>
      <c r="G153" s="84" t="b">
        <v>0</v>
      </c>
    </row>
    <row r="154" spans="1:7" ht="15">
      <c r="A154" s="84" t="s">
        <v>5201</v>
      </c>
      <c r="B154" s="84">
        <v>4</v>
      </c>
      <c r="C154" s="122">
        <v>0.0010600031889448549</v>
      </c>
      <c r="D154" s="84" t="s">
        <v>5392</v>
      </c>
      <c r="E154" s="84" t="b">
        <v>0</v>
      </c>
      <c r="F154" s="84" t="b">
        <v>0</v>
      </c>
      <c r="G154" s="84" t="b">
        <v>0</v>
      </c>
    </row>
    <row r="155" spans="1:7" ht="15">
      <c r="A155" s="84" t="s">
        <v>5202</v>
      </c>
      <c r="B155" s="84">
        <v>4</v>
      </c>
      <c r="C155" s="122">
        <v>0.0010600031889448549</v>
      </c>
      <c r="D155" s="84" t="s">
        <v>5392</v>
      </c>
      <c r="E155" s="84" t="b">
        <v>0</v>
      </c>
      <c r="F155" s="84" t="b">
        <v>0</v>
      </c>
      <c r="G155" s="84" t="b">
        <v>0</v>
      </c>
    </row>
    <row r="156" spans="1:7" ht="15">
      <c r="A156" s="84" t="s">
        <v>5203</v>
      </c>
      <c r="B156" s="84">
        <v>4</v>
      </c>
      <c r="C156" s="122">
        <v>0.0010600031889448549</v>
      </c>
      <c r="D156" s="84" t="s">
        <v>5392</v>
      </c>
      <c r="E156" s="84" t="b">
        <v>0</v>
      </c>
      <c r="F156" s="84" t="b">
        <v>0</v>
      </c>
      <c r="G156" s="84" t="b">
        <v>0</v>
      </c>
    </row>
    <row r="157" spans="1:7" ht="15">
      <c r="A157" s="84" t="s">
        <v>5204</v>
      </c>
      <c r="B157" s="84">
        <v>4</v>
      </c>
      <c r="C157" s="122">
        <v>0.0010600031889448549</v>
      </c>
      <c r="D157" s="84" t="s">
        <v>5392</v>
      </c>
      <c r="E157" s="84" t="b">
        <v>0</v>
      </c>
      <c r="F157" s="84" t="b">
        <v>0</v>
      </c>
      <c r="G157" s="84" t="b">
        <v>0</v>
      </c>
    </row>
    <row r="158" spans="1:7" ht="15">
      <c r="A158" s="84" t="s">
        <v>5205</v>
      </c>
      <c r="B158" s="84">
        <v>4</v>
      </c>
      <c r="C158" s="122">
        <v>0.00112669943162912</v>
      </c>
      <c r="D158" s="84" t="s">
        <v>5392</v>
      </c>
      <c r="E158" s="84" t="b">
        <v>0</v>
      </c>
      <c r="F158" s="84" t="b">
        <v>0</v>
      </c>
      <c r="G158" s="84" t="b">
        <v>0</v>
      </c>
    </row>
    <row r="159" spans="1:7" ht="15">
      <c r="A159" s="84" t="s">
        <v>5206</v>
      </c>
      <c r="B159" s="84">
        <v>4</v>
      </c>
      <c r="C159" s="122">
        <v>0.0012207025059948913</v>
      </c>
      <c r="D159" s="84" t="s">
        <v>5392</v>
      </c>
      <c r="E159" s="84" t="b">
        <v>0</v>
      </c>
      <c r="F159" s="84" t="b">
        <v>0</v>
      </c>
      <c r="G159" s="84" t="b">
        <v>0</v>
      </c>
    </row>
    <row r="160" spans="1:7" ht="15">
      <c r="A160" s="84" t="s">
        <v>5207</v>
      </c>
      <c r="B160" s="84">
        <v>4</v>
      </c>
      <c r="C160" s="122">
        <v>0.0010600031889448549</v>
      </c>
      <c r="D160" s="84" t="s">
        <v>5392</v>
      </c>
      <c r="E160" s="84" t="b">
        <v>0</v>
      </c>
      <c r="F160" s="84" t="b">
        <v>0</v>
      </c>
      <c r="G160" s="84" t="b">
        <v>0</v>
      </c>
    </row>
    <row r="161" spans="1:7" ht="15">
      <c r="A161" s="84" t="s">
        <v>420</v>
      </c>
      <c r="B161" s="84">
        <v>4</v>
      </c>
      <c r="C161" s="122">
        <v>0.0010600031889448549</v>
      </c>
      <c r="D161" s="84" t="s">
        <v>5392</v>
      </c>
      <c r="E161" s="84" t="b">
        <v>0</v>
      </c>
      <c r="F161" s="84" t="b">
        <v>0</v>
      </c>
      <c r="G161" s="84" t="b">
        <v>0</v>
      </c>
    </row>
    <row r="162" spans="1:7" ht="15">
      <c r="A162" s="84" t="s">
        <v>4660</v>
      </c>
      <c r="B162" s="84">
        <v>4</v>
      </c>
      <c r="C162" s="122">
        <v>0.0010600031889448549</v>
      </c>
      <c r="D162" s="84" t="s">
        <v>5392</v>
      </c>
      <c r="E162" s="84" t="b">
        <v>0</v>
      </c>
      <c r="F162" s="84" t="b">
        <v>0</v>
      </c>
      <c r="G162" s="84" t="b">
        <v>0</v>
      </c>
    </row>
    <row r="163" spans="1:7" ht="15">
      <c r="A163" s="84" t="s">
        <v>4661</v>
      </c>
      <c r="B163" s="84">
        <v>4</v>
      </c>
      <c r="C163" s="122">
        <v>0.0010600031889448549</v>
      </c>
      <c r="D163" s="84" t="s">
        <v>5392</v>
      </c>
      <c r="E163" s="84" t="b">
        <v>0</v>
      </c>
      <c r="F163" s="84" t="b">
        <v>0</v>
      </c>
      <c r="G163" s="84" t="b">
        <v>0</v>
      </c>
    </row>
    <row r="164" spans="1:7" ht="15">
      <c r="A164" s="84" t="s">
        <v>4662</v>
      </c>
      <c r="B164" s="84">
        <v>4</v>
      </c>
      <c r="C164" s="122">
        <v>0.0010600031889448549</v>
      </c>
      <c r="D164" s="84" t="s">
        <v>5392</v>
      </c>
      <c r="E164" s="84" t="b">
        <v>0</v>
      </c>
      <c r="F164" s="84" t="b">
        <v>0</v>
      </c>
      <c r="G164" s="84" t="b">
        <v>0</v>
      </c>
    </row>
    <row r="165" spans="1:7" ht="15">
      <c r="A165" s="84" t="s">
        <v>4663</v>
      </c>
      <c r="B165" s="84">
        <v>4</v>
      </c>
      <c r="C165" s="122">
        <v>0.0010600031889448549</v>
      </c>
      <c r="D165" s="84" t="s">
        <v>5392</v>
      </c>
      <c r="E165" s="84" t="b">
        <v>0</v>
      </c>
      <c r="F165" s="84" t="b">
        <v>0</v>
      </c>
      <c r="G165" s="84" t="b">
        <v>0</v>
      </c>
    </row>
    <row r="166" spans="1:7" ht="15">
      <c r="A166" s="84" t="s">
        <v>4664</v>
      </c>
      <c r="B166" s="84">
        <v>4</v>
      </c>
      <c r="C166" s="122">
        <v>0.0010600031889448549</v>
      </c>
      <c r="D166" s="84" t="s">
        <v>5392</v>
      </c>
      <c r="E166" s="84" t="b">
        <v>0</v>
      </c>
      <c r="F166" s="84" t="b">
        <v>0</v>
      </c>
      <c r="G166" s="84" t="b">
        <v>0</v>
      </c>
    </row>
    <row r="167" spans="1:7" ht="15">
      <c r="A167" s="84" t="s">
        <v>4665</v>
      </c>
      <c r="B167" s="84">
        <v>4</v>
      </c>
      <c r="C167" s="122">
        <v>0.0010600031889448549</v>
      </c>
      <c r="D167" s="84" t="s">
        <v>5392</v>
      </c>
      <c r="E167" s="84" t="b">
        <v>0</v>
      </c>
      <c r="F167" s="84" t="b">
        <v>0</v>
      </c>
      <c r="G167" s="84" t="b">
        <v>0</v>
      </c>
    </row>
    <row r="168" spans="1:7" ht="15">
      <c r="A168" s="84" t="s">
        <v>4668</v>
      </c>
      <c r="B168" s="84">
        <v>4</v>
      </c>
      <c r="C168" s="122">
        <v>0.0010600031889448549</v>
      </c>
      <c r="D168" s="84" t="s">
        <v>5392</v>
      </c>
      <c r="E168" s="84" t="b">
        <v>0</v>
      </c>
      <c r="F168" s="84" t="b">
        <v>0</v>
      </c>
      <c r="G168" s="84" t="b">
        <v>0</v>
      </c>
    </row>
    <row r="169" spans="1:7" ht="15">
      <c r="A169" s="84" t="s">
        <v>5208</v>
      </c>
      <c r="B169" s="84">
        <v>4</v>
      </c>
      <c r="C169" s="122">
        <v>0.0010600031889448549</v>
      </c>
      <c r="D169" s="84" t="s">
        <v>5392</v>
      </c>
      <c r="E169" s="84" t="b">
        <v>0</v>
      </c>
      <c r="F169" s="84" t="b">
        <v>1</v>
      </c>
      <c r="G169" s="84" t="b">
        <v>0</v>
      </c>
    </row>
    <row r="170" spans="1:7" ht="15">
      <c r="A170" s="84" t="s">
        <v>5209</v>
      </c>
      <c r="B170" s="84">
        <v>4</v>
      </c>
      <c r="C170" s="122">
        <v>0.0010600031889448549</v>
      </c>
      <c r="D170" s="84" t="s">
        <v>5392</v>
      </c>
      <c r="E170" s="84" t="b">
        <v>0</v>
      </c>
      <c r="F170" s="84" t="b">
        <v>0</v>
      </c>
      <c r="G170" s="84" t="b">
        <v>0</v>
      </c>
    </row>
    <row r="171" spans="1:7" ht="15">
      <c r="A171" s="84" t="s">
        <v>411</v>
      </c>
      <c r="B171" s="84">
        <v>4</v>
      </c>
      <c r="C171" s="122">
        <v>0.0010600031889448549</v>
      </c>
      <c r="D171" s="84" t="s">
        <v>5392</v>
      </c>
      <c r="E171" s="84" t="b">
        <v>0</v>
      </c>
      <c r="F171" s="84" t="b">
        <v>0</v>
      </c>
      <c r="G171" s="84" t="b">
        <v>0</v>
      </c>
    </row>
    <row r="172" spans="1:7" ht="15">
      <c r="A172" s="84" t="s">
        <v>569</v>
      </c>
      <c r="B172" s="84">
        <v>4</v>
      </c>
      <c r="C172" s="122">
        <v>0.0010600031889448549</v>
      </c>
      <c r="D172" s="84" t="s">
        <v>5392</v>
      </c>
      <c r="E172" s="84" t="b">
        <v>0</v>
      </c>
      <c r="F172" s="84" t="b">
        <v>0</v>
      </c>
      <c r="G172" s="84" t="b">
        <v>0</v>
      </c>
    </row>
    <row r="173" spans="1:7" ht="15">
      <c r="A173" s="84" t="s">
        <v>4559</v>
      </c>
      <c r="B173" s="84">
        <v>4</v>
      </c>
      <c r="C173" s="122">
        <v>0.0010600031889448549</v>
      </c>
      <c r="D173" s="84" t="s">
        <v>5392</v>
      </c>
      <c r="E173" s="84" t="b">
        <v>0</v>
      </c>
      <c r="F173" s="84" t="b">
        <v>0</v>
      </c>
      <c r="G173" s="84" t="b">
        <v>0</v>
      </c>
    </row>
    <row r="174" spans="1:7" ht="15">
      <c r="A174" s="84" t="s">
        <v>5210</v>
      </c>
      <c r="B174" s="84">
        <v>4</v>
      </c>
      <c r="C174" s="122">
        <v>0.0010600031889448549</v>
      </c>
      <c r="D174" s="84" t="s">
        <v>5392</v>
      </c>
      <c r="E174" s="84" t="b">
        <v>0</v>
      </c>
      <c r="F174" s="84" t="b">
        <v>0</v>
      </c>
      <c r="G174" s="84" t="b">
        <v>0</v>
      </c>
    </row>
    <row r="175" spans="1:7" ht="15">
      <c r="A175" s="84" t="s">
        <v>421</v>
      </c>
      <c r="B175" s="84">
        <v>3</v>
      </c>
      <c r="C175" s="122">
        <v>0.0008450245737218399</v>
      </c>
      <c r="D175" s="84" t="s">
        <v>5392</v>
      </c>
      <c r="E175" s="84" t="b">
        <v>0</v>
      </c>
      <c r="F175" s="84" t="b">
        <v>0</v>
      </c>
      <c r="G175" s="84" t="b">
        <v>0</v>
      </c>
    </row>
    <row r="176" spans="1:7" ht="15">
      <c r="A176" s="84" t="s">
        <v>5211</v>
      </c>
      <c r="B176" s="84">
        <v>3</v>
      </c>
      <c r="C176" s="122">
        <v>0.0008450245737218399</v>
      </c>
      <c r="D176" s="84" t="s">
        <v>5392</v>
      </c>
      <c r="E176" s="84" t="b">
        <v>0</v>
      </c>
      <c r="F176" s="84" t="b">
        <v>0</v>
      </c>
      <c r="G176" s="84" t="b">
        <v>0</v>
      </c>
    </row>
    <row r="177" spans="1:7" ht="15">
      <c r="A177" s="84" t="s">
        <v>5212</v>
      </c>
      <c r="B177" s="84">
        <v>3</v>
      </c>
      <c r="C177" s="122">
        <v>0.0008450245737218399</v>
      </c>
      <c r="D177" s="84" t="s">
        <v>5392</v>
      </c>
      <c r="E177" s="84" t="b">
        <v>0</v>
      </c>
      <c r="F177" s="84" t="b">
        <v>0</v>
      </c>
      <c r="G177" s="84" t="b">
        <v>0</v>
      </c>
    </row>
    <row r="178" spans="1:7" ht="15">
      <c r="A178" s="84" t="s">
        <v>5213</v>
      </c>
      <c r="B178" s="84">
        <v>3</v>
      </c>
      <c r="C178" s="122">
        <v>0.0008450245737218399</v>
      </c>
      <c r="D178" s="84" t="s">
        <v>5392</v>
      </c>
      <c r="E178" s="84" t="b">
        <v>0</v>
      </c>
      <c r="F178" s="84" t="b">
        <v>0</v>
      </c>
      <c r="G178" s="84" t="b">
        <v>0</v>
      </c>
    </row>
    <row r="179" spans="1:7" ht="15">
      <c r="A179" s="84" t="s">
        <v>786</v>
      </c>
      <c r="B179" s="84">
        <v>3</v>
      </c>
      <c r="C179" s="122">
        <v>0.0008450245737218399</v>
      </c>
      <c r="D179" s="84" t="s">
        <v>5392</v>
      </c>
      <c r="E179" s="84" t="b">
        <v>0</v>
      </c>
      <c r="F179" s="84" t="b">
        <v>0</v>
      </c>
      <c r="G179" s="84" t="b">
        <v>0</v>
      </c>
    </row>
    <row r="180" spans="1:7" ht="15">
      <c r="A180" s="84" t="s">
        <v>5214</v>
      </c>
      <c r="B180" s="84">
        <v>3</v>
      </c>
      <c r="C180" s="122">
        <v>0.0008450245737218399</v>
      </c>
      <c r="D180" s="84" t="s">
        <v>5392</v>
      </c>
      <c r="E180" s="84" t="b">
        <v>0</v>
      </c>
      <c r="F180" s="84" t="b">
        <v>0</v>
      </c>
      <c r="G180" s="84" t="b">
        <v>0</v>
      </c>
    </row>
    <row r="181" spans="1:7" ht="15">
      <c r="A181" s="84" t="s">
        <v>5215</v>
      </c>
      <c r="B181" s="84">
        <v>3</v>
      </c>
      <c r="C181" s="122">
        <v>0.0008450245737218399</v>
      </c>
      <c r="D181" s="84" t="s">
        <v>5392</v>
      </c>
      <c r="E181" s="84" t="b">
        <v>0</v>
      </c>
      <c r="F181" s="84" t="b">
        <v>0</v>
      </c>
      <c r="G181" s="84" t="b">
        <v>0</v>
      </c>
    </row>
    <row r="182" spans="1:7" ht="15">
      <c r="A182" s="84" t="s">
        <v>5216</v>
      </c>
      <c r="B182" s="84">
        <v>3</v>
      </c>
      <c r="C182" s="122">
        <v>0.0008450245737218399</v>
      </c>
      <c r="D182" s="84" t="s">
        <v>5392</v>
      </c>
      <c r="E182" s="84" t="b">
        <v>0</v>
      </c>
      <c r="F182" s="84" t="b">
        <v>0</v>
      </c>
      <c r="G182" s="84" t="b">
        <v>0</v>
      </c>
    </row>
    <row r="183" spans="1:7" ht="15">
      <c r="A183" s="84" t="s">
        <v>5217</v>
      </c>
      <c r="B183" s="84">
        <v>3</v>
      </c>
      <c r="C183" s="122">
        <v>0.0008450245737218399</v>
      </c>
      <c r="D183" s="84" t="s">
        <v>5392</v>
      </c>
      <c r="E183" s="84" t="b">
        <v>0</v>
      </c>
      <c r="F183" s="84" t="b">
        <v>0</v>
      </c>
      <c r="G183" s="84" t="b">
        <v>0</v>
      </c>
    </row>
    <row r="184" spans="1:7" ht="15">
      <c r="A184" s="84" t="s">
        <v>5218</v>
      </c>
      <c r="B184" s="84">
        <v>3</v>
      </c>
      <c r="C184" s="122">
        <v>0.0008450245737218399</v>
      </c>
      <c r="D184" s="84" t="s">
        <v>5392</v>
      </c>
      <c r="E184" s="84" t="b">
        <v>0</v>
      </c>
      <c r="F184" s="84" t="b">
        <v>0</v>
      </c>
      <c r="G184" s="84" t="b">
        <v>0</v>
      </c>
    </row>
    <row r="185" spans="1:7" ht="15">
      <c r="A185" s="84" t="s">
        <v>5219</v>
      </c>
      <c r="B185" s="84">
        <v>3</v>
      </c>
      <c r="C185" s="122">
        <v>0.0008450245737218399</v>
      </c>
      <c r="D185" s="84" t="s">
        <v>5392</v>
      </c>
      <c r="E185" s="84" t="b">
        <v>0</v>
      </c>
      <c r="F185" s="84" t="b">
        <v>0</v>
      </c>
      <c r="G185" s="84" t="b">
        <v>0</v>
      </c>
    </row>
    <row r="186" spans="1:7" ht="15">
      <c r="A186" s="84" t="s">
        <v>5220</v>
      </c>
      <c r="B186" s="84">
        <v>3</v>
      </c>
      <c r="C186" s="122">
        <v>0.0008450245737218399</v>
      </c>
      <c r="D186" s="84" t="s">
        <v>5392</v>
      </c>
      <c r="E186" s="84" t="b">
        <v>0</v>
      </c>
      <c r="F186" s="84" t="b">
        <v>0</v>
      </c>
      <c r="G186" s="84" t="b">
        <v>0</v>
      </c>
    </row>
    <row r="187" spans="1:7" ht="15">
      <c r="A187" s="84" t="s">
        <v>5221</v>
      </c>
      <c r="B187" s="84">
        <v>3</v>
      </c>
      <c r="C187" s="122">
        <v>0.0008450245737218399</v>
      </c>
      <c r="D187" s="84" t="s">
        <v>5392</v>
      </c>
      <c r="E187" s="84" t="b">
        <v>0</v>
      </c>
      <c r="F187" s="84" t="b">
        <v>0</v>
      </c>
      <c r="G187" s="84" t="b">
        <v>0</v>
      </c>
    </row>
    <row r="188" spans="1:7" ht="15">
      <c r="A188" s="84" t="s">
        <v>5222</v>
      </c>
      <c r="B188" s="84">
        <v>3</v>
      </c>
      <c r="C188" s="122">
        <v>0.0009155268794961684</v>
      </c>
      <c r="D188" s="84" t="s">
        <v>5392</v>
      </c>
      <c r="E188" s="84" t="b">
        <v>0</v>
      </c>
      <c r="F188" s="84" t="b">
        <v>0</v>
      </c>
      <c r="G188" s="84" t="b">
        <v>0</v>
      </c>
    </row>
    <row r="189" spans="1:7" ht="15">
      <c r="A189" s="84" t="s">
        <v>5223</v>
      </c>
      <c r="B189" s="84">
        <v>3</v>
      </c>
      <c r="C189" s="122">
        <v>0.0008450245737218399</v>
      </c>
      <c r="D189" s="84" t="s">
        <v>5392</v>
      </c>
      <c r="E189" s="84" t="b">
        <v>0</v>
      </c>
      <c r="F189" s="84" t="b">
        <v>0</v>
      </c>
      <c r="G189" s="84" t="b">
        <v>0</v>
      </c>
    </row>
    <row r="190" spans="1:7" ht="15">
      <c r="A190" s="84" t="s">
        <v>516</v>
      </c>
      <c r="B190" s="84">
        <v>3</v>
      </c>
      <c r="C190" s="122">
        <v>0.0008450245737218399</v>
      </c>
      <c r="D190" s="84" t="s">
        <v>5392</v>
      </c>
      <c r="E190" s="84" t="b">
        <v>0</v>
      </c>
      <c r="F190" s="84" t="b">
        <v>0</v>
      </c>
      <c r="G190" s="84" t="b">
        <v>0</v>
      </c>
    </row>
    <row r="191" spans="1:7" ht="15">
      <c r="A191" s="84" t="s">
        <v>5224</v>
      </c>
      <c r="B191" s="84">
        <v>3</v>
      </c>
      <c r="C191" s="122">
        <v>0.0008450245737218399</v>
      </c>
      <c r="D191" s="84" t="s">
        <v>5392</v>
      </c>
      <c r="E191" s="84" t="b">
        <v>1</v>
      </c>
      <c r="F191" s="84" t="b">
        <v>0</v>
      </c>
      <c r="G191" s="84" t="b">
        <v>0</v>
      </c>
    </row>
    <row r="192" spans="1:7" ht="15">
      <c r="A192" s="84" t="s">
        <v>5225</v>
      </c>
      <c r="B192" s="84">
        <v>3</v>
      </c>
      <c r="C192" s="122">
        <v>0.0008450245737218399</v>
      </c>
      <c r="D192" s="84" t="s">
        <v>5392</v>
      </c>
      <c r="E192" s="84" t="b">
        <v>0</v>
      </c>
      <c r="F192" s="84" t="b">
        <v>0</v>
      </c>
      <c r="G192" s="84" t="b">
        <v>0</v>
      </c>
    </row>
    <row r="193" spans="1:7" ht="15">
      <c r="A193" s="84" t="s">
        <v>4560</v>
      </c>
      <c r="B193" s="84">
        <v>3</v>
      </c>
      <c r="C193" s="122">
        <v>0.0008450245737218399</v>
      </c>
      <c r="D193" s="84" t="s">
        <v>5392</v>
      </c>
      <c r="E193" s="84" t="b">
        <v>0</v>
      </c>
      <c r="F193" s="84" t="b">
        <v>0</v>
      </c>
      <c r="G193" s="84" t="b">
        <v>0</v>
      </c>
    </row>
    <row r="194" spans="1:7" ht="15">
      <c r="A194" s="84" t="s">
        <v>4561</v>
      </c>
      <c r="B194" s="84">
        <v>3</v>
      </c>
      <c r="C194" s="122">
        <v>0.0008450245737218399</v>
      </c>
      <c r="D194" s="84" t="s">
        <v>5392</v>
      </c>
      <c r="E194" s="84" t="b">
        <v>0</v>
      </c>
      <c r="F194" s="84" t="b">
        <v>0</v>
      </c>
      <c r="G194" s="84" t="b">
        <v>0</v>
      </c>
    </row>
    <row r="195" spans="1:7" ht="15">
      <c r="A195" s="84" t="s">
        <v>5226</v>
      </c>
      <c r="B195" s="84">
        <v>3</v>
      </c>
      <c r="C195" s="122">
        <v>0.0008450245737218399</v>
      </c>
      <c r="D195" s="84" t="s">
        <v>5392</v>
      </c>
      <c r="E195" s="84" t="b">
        <v>0</v>
      </c>
      <c r="F195" s="84" t="b">
        <v>0</v>
      </c>
      <c r="G195" s="84" t="b">
        <v>0</v>
      </c>
    </row>
    <row r="196" spans="1:7" ht="15">
      <c r="A196" s="84" t="s">
        <v>5227</v>
      </c>
      <c r="B196" s="84">
        <v>3</v>
      </c>
      <c r="C196" s="122">
        <v>0.0008450245737218399</v>
      </c>
      <c r="D196" s="84" t="s">
        <v>5392</v>
      </c>
      <c r="E196" s="84" t="b">
        <v>0</v>
      </c>
      <c r="F196" s="84" t="b">
        <v>0</v>
      </c>
      <c r="G196" s="84" t="b">
        <v>0</v>
      </c>
    </row>
    <row r="197" spans="1:7" ht="15">
      <c r="A197" s="84" t="s">
        <v>5228</v>
      </c>
      <c r="B197" s="84">
        <v>3</v>
      </c>
      <c r="C197" s="122">
        <v>0.0008450245737218399</v>
      </c>
      <c r="D197" s="84" t="s">
        <v>5392</v>
      </c>
      <c r="E197" s="84" t="b">
        <v>0</v>
      </c>
      <c r="F197" s="84" t="b">
        <v>0</v>
      </c>
      <c r="G197" s="84" t="b">
        <v>0</v>
      </c>
    </row>
    <row r="198" spans="1:7" ht="15">
      <c r="A198" s="84" t="s">
        <v>5229</v>
      </c>
      <c r="B198" s="84">
        <v>3</v>
      </c>
      <c r="C198" s="122">
        <v>0.0008450245737218399</v>
      </c>
      <c r="D198" s="84" t="s">
        <v>5392</v>
      </c>
      <c r="E198" s="84" t="b">
        <v>0</v>
      </c>
      <c r="F198" s="84" t="b">
        <v>0</v>
      </c>
      <c r="G198" s="84" t="b">
        <v>0</v>
      </c>
    </row>
    <row r="199" spans="1:7" ht="15">
      <c r="A199" s="84" t="s">
        <v>506</v>
      </c>
      <c r="B199" s="84">
        <v>3</v>
      </c>
      <c r="C199" s="122">
        <v>0.0008450245737218399</v>
      </c>
      <c r="D199" s="84" t="s">
        <v>5392</v>
      </c>
      <c r="E199" s="84" t="b">
        <v>0</v>
      </c>
      <c r="F199" s="84" t="b">
        <v>0</v>
      </c>
      <c r="G199" s="84" t="b">
        <v>0</v>
      </c>
    </row>
    <row r="200" spans="1:7" ht="15">
      <c r="A200" s="84" t="s">
        <v>5230</v>
      </c>
      <c r="B200" s="84">
        <v>3</v>
      </c>
      <c r="C200" s="122">
        <v>0.0008450245737218399</v>
      </c>
      <c r="D200" s="84" t="s">
        <v>5392</v>
      </c>
      <c r="E200" s="84" t="b">
        <v>0</v>
      </c>
      <c r="F200" s="84" t="b">
        <v>0</v>
      </c>
      <c r="G200" s="84" t="b">
        <v>0</v>
      </c>
    </row>
    <row r="201" spans="1:7" ht="15">
      <c r="A201" s="84" t="s">
        <v>5231</v>
      </c>
      <c r="B201" s="84">
        <v>3</v>
      </c>
      <c r="C201" s="122">
        <v>0.0008450245737218399</v>
      </c>
      <c r="D201" s="84" t="s">
        <v>5392</v>
      </c>
      <c r="E201" s="84" t="b">
        <v>0</v>
      </c>
      <c r="F201" s="84" t="b">
        <v>0</v>
      </c>
      <c r="G201" s="84" t="b">
        <v>0</v>
      </c>
    </row>
    <row r="202" spans="1:7" ht="15">
      <c r="A202" s="84" t="s">
        <v>5232</v>
      </c>
      <c r="B202" s="84">
        <v>3</v>
      </c>
      <c r="C202" s="122">
        <v>0.0008450245737218399</v>
      </c>
      <c r="D202" s="84" t="s">
        <v>5392</v>
      </c>
      <c r="E202" s="84" t="b">
        <v>0</v>
      </c>
      <c r="F202" s="84" t="b">
        <v>0</v>
      </c>
      <c r="G202" s="84" t="b">
        <v>0</v>
      </c>
    </row>
    <row r="203" spans="1:7" ht="15">
      <c r="A203" s="84" t="s">
        <v>5233</v>
      </c>
      <c r="B203" s="84">
        <v>3</v>
      </c>
      <c r="C203" s="122">
        <v>0.0008450245737218399</v>
      </c>
      <c r="D203" s="84" t="s">
        <v>5392</v>
      </c>
      <c r="E203" s="84" t="b">
        <v>0</v>
      </c>
      <c r="F203" s="84" t="b">
        <v>0</v>
      </c>
      <c r="G203" s="84" t="b">
        <v>0</v>
      </c>
    </row>
    <row r="204" spans="1:7" ht="15">
      <c r="A204" s="84" t="s">
        <v>5234</v>
      </c>
      <c r="B204" s="84">
        <v>3</v>
      </c>
      <c r="C204" s="122">
        <v>0.0008450245737218399</v>
      </c>
      <c r="D204" s="84" t="s">
        <v>5392</v>
      </c>
      <c r="E204" s="84" t="b">
        <v>0</v>
      </c>
      <c r="F204" s="84" t="b">
        <v>0</v>
      </c>
      <c r="G204" s="84" t="b">
        <v>0</v>
      </c>
    </row>
    <row r="205" spans="1:7" ht="15">
      <c r="A205" s="84" t="s">
        <v>5235</v>
      </c>
      <c r="B205" s="84">
        <v>3</v>
      </c>
      <c r="C205" s="122">
        <v>0.0008450245737218399</v>
      </c>
      <c r="D205" s="84" t="s">
        <v>5392</v>
      </c>
      <c r="E205" s="84" t="b">
        <v>0</v>
      </c>
      <c r="F205" s="84" t="b">
        <v>0</v>
      </c>
      <c r="G205" s="84" t="b">
        <v>0</v>
      </c>
    </row>
    <row r="206" spans="1:7" ht="15">
      <c r="A206" s="84" t="s">
        <v>5236</v>
      </c>
      <c r="B206" s="84">
        <v>3</v>
      </c>
      <c r="C206" s="122">
        <v>0.0008450245737218399</v>
      </c>
      <c r="D206" s="84" t="s">
        <v>5392</v>
      </c>
      <c r="E206" s="84" t="b">
        <v>0</v>
      </c>
      <c r="F206" s="84" t="b">
        <v>0</v>
      </c>
      <c r="G206" s="84" t="b">
        <v>0</v>
      </c>
    </row>
    <row r="207" spans="1:7" ht="15">
      <c r="A207" s="84" t="s">
        <v>5237</v>
      </c>
      <c r="B207" s="84">
        <v>3</v>
      </c>
      <c r="C207" s="122">
        <v>0.0008450245737218399</v>
      </c>
      <c r="D207" s="84" t="s">
        <v>5392</v>
      </c>
      <c r="E207" s="84" t="b">
        <v>0</v>
      </c>
      <c r="F207" s="84" t="b">
        <v>0</v>
      </c>
      <c r="G207" s="84" t="b">
        <v>0</v>
      </c>
    </row>
    <row r="208" spans="1:7" ht="15">
      <c r="A208" s="84" t="s">
        <v>5238</v>
      </c>
      <c r="B208" s="84">
        <v>3</v>
      </c>
      <c r="C208" s="122">
        <v>0.0008450245737218399</v>
      </c>
      <c r="D208" s="84" t="s">
        <v>5392</v>
      </c>
      <c r="E208" s="84" t="b">
        <v>1</v>
      </c>
      <c r="F208" s="84" t="b">
        <v>0</v>
      </c>
      <c r="G208" s="84" t="b">
        <v>0</v>
      </c>
    </row>
    <row r="209" spans="1:7" ht="15">
      <c r="A209" s="84" t="s">
        <v>4642</v>
      </c>
      <c r="B209" s="84">
        <v>3</v>
      </c>
      <c r="C209" s="122">
        <v>0.0008450245737218399</v>
      </c>
      <c r="D209" s="84" t="s">
        <v>5392</v>
      </c>
      <c r="E209" s="84" t="b">
        <v>0</v>
      </c>
      <c r="F209" s="84" t="b">
        <v>0</v>
      </c>
      <c r="G209" s="84" t="b">
        <v>0</v>
      </c>
    </row>
    <row r="210" spans="1:7" ht="15">
      <c r="A210" s="84" t="s">
        <v>5239</v>
      </c>
      <c r="B210" s="84">
        <v>3</v>
      </c>
      <c r="C210" s="122">
        <v>0.0008450245737218399</v>
      </c>
      <c r="D210" s="84" t="s">
        <v>5392</v>
      </c>
      <c r="E210" s="84" t="b">
        <v>0</v>
      </c>
      <c r="F210" s="84" t="b">
        <v>0</v>
      </c>
      <c r="G210" s="84" t="b">
        <v>0</v>
      </c>
    </row>
    <row r="211" spans="1:7" ht="15">
      <c r="A211" s="84" t="s">
        <v>5240</v>
      </c>
      <c r="B211" s="84">
        <v>3</v>
      </c>
      <c r="C211" s="122">
        <v>0.0008450245737218399</v>
      </c>
      <c r="D211" s="84" t="s">
        <v>5392</v>
      </c>
      <c r="E211" s="84" t="b">
        <v>0</v>
      </c>
      <c r="F211" s="84" t="b">
        <v>0</v>
      </c>
      <c r="G211" s="84" t="b">
        <v>0</v>
      </c>
    </row>
    <row r="212" spans="1:7" ht="15">
      <c r="A212" s="84" t="s">
        <v>5241</v>
      </c>
      <c r="B212" s="84">
        <v>3</v>
      </c>
      <c r="C212" s="122">
        <v>0.0008450245737218399</v>
      </c>
      <c r="D212" s="84" t="s">
        <v>5392</v>
      </c>
      <c r="E212" s="84" t="b">
        <v>0</v>
      </c>
      <c r="F212" s="84" t="b">
        <v>0</v>
      </c>
      <c r="G212" s="84" t="b">
        <v>0</v>
      </c>
    </row>
    <row r="213" spans="1:7" ht="15">
      <c r="A213" s="84" t="s">
        <v>5242</v>
      </c>
      <c r="B213" s="84">
        <v>3</v>
      </c>
      <c r="C213" s="122">
        <v>0.0008450245737218399</v>
      </c>
      <c r="D213" s="84" t="s">
        <v>5392</v>
      </c>
      <c r="E213" s="84" t="b">
        <v>0</v>
      </c>
      <c r="F213" s="84" t="b">
        <v>0</v>
      </c>
      <c r="G213" s="84" t="b">
        <v>0</v>
      </c>
    </row>
    <row r="214" spans="1:7" ht="15">
      <c r="A214" s="84" t="s">
        <v>5243</v>
      </c>
      <c r="B214" s="84">
        <v>3</v>
      </c>
      <c r="C214" s="122">
        <v>0.0008450245737218399</v>
      </c>
      <c r="D214" s="84" t="s">
        <v>5392</v>
      </c>
      <c r="E214" s="84" t="b">
        <v>0</v>
      </c>
      <c r="F214" s="84" t="b">
        <v>0</v>
      </c>
      <c r="G214" s="84" t="b">
        <v>0</v>
      </c>
    </row>
    <row r="215" spans="1:7" ht="15">
      <c r="A215" s="84" t="s">
        <v>5244</v>
      </c>
      <c r="B215" s="84">
        <v>3</v>
      </c>
      <c r="C215" s="122">
        <v>0.0008450245737218399</v>
      </c>
      <c r="D215" s="84" t="s">
        <v>5392</v>
      </c>
      <c r="E215" s="84" t="b">
        <v>0</v>
      </c>
      <c r="F215" s="84" t="b">
        <v>0</v>
      </c>
      <c r="G215" s="84" t="b">
        <v>0</v>
      </c>
    </row>
    <row r="216" spans="1:7" ht="15">
      <c r="A216" s="84" t="s">
        <v>5245</v>
      </c>
      <c r="B216" s="84">
        <v>3</v>
      </c>
      <c r="C216" s="122">
        <v>0.0008450245737218399</v>
      </c>
      <c r="D216" s="84" t="s">
        <v>5392</v>
      </c>
      <c r="E216" s="84" t="b">
        <v>0</v>
      </c>
      <c r="F216" s="84" t="b">
        <v>0</v>
      </c>
      <c r="G216" s="84" t="b">
        <v>0</v>
      </c>
    </row>
    <row r="217" spans="1:7" ht="15">
      <c r="A217" s="84" t="s">
        <v>5246</v>
      </c>
      <c r="B217" s="84">
        <v>3</v>
      </c>
      <c r="C217" s="122">
        <v>0.0008450245737218399</v>
      </c>
      <c r="D217" s="84" t="s">
        <v>5392</v>
      </c>
      <c r="E217" s="84" t="b">
        <v>0</v>
      </c>
      <c r="F217" s="84" t="b">
        <v>0</v>
      </c>
      <c r="G217" s="84" t="b">
        <v>0</v>
      </c>
    </row>
    <row r="218" spans="1:7" ht="15">
      <c r="A218" s="84" t="s">
        <v>5247</v>
      </c>
      <c r="B218" s="84">
        <v>3</v>
      </c>
      <c r="C218" s="122">
        <v>0.0008450245737218399</v>
      </c>
      <c r="D218" s="84" t="s">
        <v>5392</v>
      </c>
      <c r="E218" s="84" t="b">
        <v>0</v>
      </c>
      <c r="F218" s="84" t="b">
        <v>0</v>
      </c>
      <c r="G218" s="84" t="b">
        <v>0</v>
      </c>
    </row>
    <row r="219" spans="1:7" ht="15">
      <c r="A219" s="84" t="s">
        <v>5248</v>
      </c>
      <c r="B219" s="84">
        <v>3</v>
      </c>
      <c r="C219" s="122">
        <v>0.0008450245737218399</v>
      </c>
      <c r="D219" s="84" t="s">
        <v>5392</v>
      </c>
      <c r="E219" s="84" t="b">
        <v>0</v>
      </c>
      <c r="F219" s="84" t="b">
        <v>0</v>
      </c>
      <c r="G219" s="84" t="b">
        <v>0</v>
      </c>
    </row>
    <row r="220" spans="1:7" ht="15">
      <c r="A220" s="84" t="s">
        <v>5249</v>
      </c>
      <c r="B220" s="84">
        <v>3</v>
      </c>
      <c r="C220" s="122">
        <v>0.0009155268794961684</v>
      </c>
      <c r="D220" s="84" t="s">
        <v>5392</v>
      </c>
      <c r="E220" s="84" t="b">
        <v>0</v>
      </c>
      <c r="F220" s="84" t="b">
        <v>0</v>
      </c>
      <c r="G220" s="84" t="b">
        <v>0</v>
      </c>
    </row>
    <row r="221" spans="1:7" ht="15">
      <c r="A221" s="84" t="s">
        <v>5250</v>
      </c>
      <c r="B221" s="84">
        <v>3</v>
      </c>
      <c r="C221" s="122">
        <v>0.0008450245737218399</v>
      </c>
      <c r="D221" s="84" t="s">
        <v>5392</v>
      </c>
      <c r="E221" s="84" t="b">
        <v>0</v>
      </c>
      <c r="F221" s="84" t="b">
        <v>0</v>
      </c>
      <c r="G221" s="84" t="b">
        <v>0</v>
      </c>
    </row>
    <row r="222" spans="1:7" ht="15">
      <c r="A222" s="84" t="s">
        <v>5251</v>
      </c>
      <c r="B222" s="84">
        <v>3</v>
      </c>
      <c r="C222" s="122">
        <v>0.0008450245737218399</v>
      </c>
      <c r="D222" s="84" t="s">
        <v>5392</v>
      </c>
      <c r="E222" s="84" t="b">
        <v>0</v>
      </c>
      <c r="F222" s="84" t="b">
        <v>0</v>
      </c>
      <c r="G222" s="84" t="b">
        <v>0</v>
      </c>
    </row>
    <row r="223" spans="1:7" ht="15">
      <c r="A223" s="84" t="s">
        <v>5252</v>
      </c>
      <c r="B223" s="84">
        <v>3</v>
      </c>
      <c r="C223" s="122">
        <v>0.0009155268794961684</v>
      </c>
      <c r="D223" s="84" t="s">
        <v>5392</v>
      </c>
      <c r="E223" s="84" t="b">
        <v>0</v>
      </c>
      <c r="F223" s="84" t="b">
        <v>0</v>
      </c>
      <c r="G223" s="84" t="b">
        <v>0</v>
      </c>
    </row>
    <row r="224" spans="1:7" ht="15">
      <c r="A224" s="84" t="s">
        <v>5253</v>
      </c>
      <c r="B224" s="84">
        <v>3</v>
      </c>
      <c r="C224" s="122">
        <v>0.0008450245737218399</v>
      </c>
      <c r="D224" s="84" t="s">
        <v>5392</v>
      </c>
      <c r="E224" s="84" t="b">
        <v>0</v>
      </c>
      <c r="F224" s="84" t="b">
        <v>0</v>
      </c>
      <c r="G224" s="84" t="b">
        <v>0</v>
      </c>
    </row>
    <row r="225" spans="1:7" ht="15">
      <c r="A225" s="84" t="s">
        <v>5254</v>
      </c>
      <c r="B225" s="84">
        <v>3</v>
      </c>
      <c r="C225" s="122">
        <v>0.0008450245737218399</v>
      </c>
      <c r="D225" s="84" t="s">
        <v>5392</v>
      </c>
      <c r="E225" s="84" t="b">
        <v>0</v>
      </c>
      <c r="F225" s="84" t="b">
        <v>0</v>
      </c>
      <c r="G225" s="84" t="b">
        <v>0</v>
      </c>
    </row>
    <row r="226" spans="1:7" ht="15">
      <c r="A226" s="84" t="s">
        <v>5255</v>
      </c>
      <c r="B226" s="84">
        <v>3</v>
      </c>
      <c r="C226" s="122">
        <v>0.0008450245737218399</v>
      </c>
      <c r="D226" s="84" t="s">
        <v>5392</v>
      </c>
      <c r="E226" s="84" t="b">
        <v>0</v>
      </c>
      <c r="F226" s="84" t="b">
        <v>0</v>
      </c>
      <c r="G226" s="84" t="b">
        <v>0</v>
      </c>
    </row>
    <row r="227" spans="1:7" ht="15">
      <c r="A227" s="84" t="s">
        <v>5256</v>
      </c>
      <c r="B227" s="84">
        <v>3</v>
      </c>
      <c r="C227" s="122">
        <v>0.0009155268794961684</v>
      </c>
      <c r="D227" s="84" t="s">
        <v>5392</v>
      </c>
      <c r="E227" s="84" t="b">
        <v>0</v>
      </c>
      <c r="F227" s="84" t="b">
        <v>0</v>
      </c>
      <c r="G227" s="84" t="b">
        <v>0</v>
      </c>
    </row>
    <row r="228" spans="1:7" ht="15">
      <c r="A228" s="84" t="s">
        <v>5257</v>
      </c>
      <c r="B228" s="84">
        <v>3</v>
      </c>
      <c r="C228" s="122">
        <v>0.0008450245737218399</v>
      </c>
      <c r="D228" s="84" t="s">
        <v>5392</v>
      </c>
      <c r="E228" s="84" t="b">
        <v>0</v>
      </c>
      <c r="F228" s="84" t="b">
        <v>0</v>
      </c>
      <c r="G228" s="84" t="b">
        <v>0</v>
      </c>
    </row>
    <row r="229" spans="1:7" ht="15">
      <c r="A229" s="84" t="s">
        <v>5258</v>
      </c>
      <c r="B229" s="84">
        <v>3</v>
      </c>
      <c r="C229" s="122">
        <v>0.0009155268794961684</v>
      </c>
      <c r="D229" s="84" t="s">
        <v>5392</v>
      </c>
      <c r="E229" s="84" t="b">
        <v>0</v>
      </c>
      <c r="F229" s="84" t="b">
        <v>0</v>
      </c>
      <c r="G229" s="84" t="b">
        <v>0</v>
      </c>
    </row>
    <row r="230" spans="1:7" ht="15">
      <c r="A230" s="84" t="s">
        <v>432</v>
      </c>
      <c r="B230" s="84">
        <v>3</v>
      </c>
      <c r="C230" s="122">
        <v>0.0008450245737218399</v>
      </c>
      <c r="D230" s="84" t="s">
        <v>5392</v>
      </c>
      <c r="E230" s="84" t="b">
        <v>0</v>
      </c>
      <c r="F230" s="84" t="b">
        <v>0</v>
      </c>
      <c r="G230" s="84" t="b">
        <v>0</v>
      </c>
    </row>
    <row r="231" spans="1:7" ht="15">
      <c r="A231" s="84" t="s">
        <v>5259</v>
      </c>
      <c r="B231" s="84">
        <v>3</v>
      </c>
      <c r="C231" s="122">
        <v>0.0009155268794961684</v>
      </c>
      <c r="D231" s="84" t="s">
        <v>5392</v>
      </c>
      <c r="E231" s="84" t="b">
        <v>0</v>
      </c>
      <c r="F231" s="84" t="b">
        <v>0</v>
      </c>
      <c r="G231" s="84" t="b">
        <v>0</v>
      </c>
    </row>
    <row r="232" spans="1:7" ht="15">
      <c r="A232" s="84" t="s">
        <v>5260</v>
      </c>
      <c r="B232" s="84">
        <v>3</v>
      </c>
      <c r="C232" s="122">
        <v>0.0008450245737218399</v>
      </c>
      <c r="D232" s="84" t="s">
        <v>5392</v>
      </c>
      <c r="E232" s="84" t="b">
        <v>0</v>
      </c>
      <c r="F232" s="84" t="b">
        <v>0</v>
      </c>
      <c r="G232" s="84" t="b">
        <v>0</v>
      </c>
    </row>
    <row r="233" spans="1:7" ht="15">
      <c r="A233" s="84" t="s">
        <v>5261</v>
      </c>
      <c r="B233" s="84">
        <v>3</v>
      </c>
      <c r="C233" s="122">
        <v>0.0008450245737218399</v>
      </c>
      <c r="D233" s="84" t="s">
        <v>5392</v>
      </c>
      <c r="E233" s="84" t="b">
        <v>0</v>
      </c>
      <c r="F233" s="84" t="b">
        <v>0</v>
      </c>
      <c r="G233" s="84" t="b">
        <v>0</v>
      </c>
    </row>
    <row r="234" spans="1:7" ht="15">
      <c r="A234" s="84" t="s">
        <v>4656</v>
      </c>
      <c r="B234" s="84">
        <v>3</v>
      </c>
      <c r="C234" s="122">
        <v>0.0009155268794961684</v>
      </c>
      <c r="D234" s="84" t="s">
        <v>5392</v>
      </c>
      <c r="E234" s="84" t="b">
        <v>0</v>
      </c>
      <c r="F234" s="84" t="b">
        <v>0</v>
      </c>
      <c r="G234" s="84" t="b">
        <v>0</v>
      </c>
    </row>
    <row r="235" spans="1:7" ht="15">
      <c r="A235" s="84" t="s">
        <v>4589</v>
      </c>
      <c r="B235" s="84">
        <v>3</v>
      </c>
      <c r="C235" s="122">
        <v>0.0008450245737218399</v>
      </c>
      <c r="D235" s="84" t="s">
        <v>5392</v>
      </c>
      <c r="E235" s="84" t="b">
        <v>0</v>
      </c>
      <c r="F235" s="84" t="b">
        <v>0</v>
      </c>
      <c r="G235" s="84" t="b">
        <v>0</v>
      </c>
    </row>
    <row r="236" spans="1:7" ht="15">
      <c r="A236" s="84" t="s">
        <v>5262</v>
      </c>
      <c r="B236" s="84">
        <v>3</v>
      </c>
      <c r="C236" s="122">
        <v>0.0008450245737218399</v>
      </c>
      <c r="D236" s="84" t="s">
        <v>5392</v>
      </c>
      <c r="E236" s="84" t="b">
        <v>0</v>
      </c>
      <c r="F236" s="84" t="b">
        <v>0</v>
      </c>
      <c r="G236" s="84" t="b">
        <v>0</v>
      </c>
    </row>
    <row r="237" spans="1:7" ht="15">
      <c r="A237" s="84" t="s">
        <v>545</v>
      </c>
      <c r="B237" s="84">
        <v>3</v>
      </c>
      <c r="C237" s="122">
        <v>0.0008450245737218399</v>
      </c>
      <c r="D237" s="84" t="s">
        <v>5392</v>
      </c>
      <c r="E237" s="84" t="b">
        <v>0</v>
      </c>
      <c r="F237" s="84" t="b">
        <v>0</v>
      </c>
      <c r="G237" s="84" t="b">
        <v>0</v>
      </c>
    </row>
    <row r="238" spans="1:7" ht="15">
      <c r="A238" s="84" t="s">
        <v>544</v>
      </c>
      <c r="B238" s="84">
        <v>3</v>
      </c>
      <c r="C238" s="122">
        <v>0.0008450245737218399</v>
      </c>
      <c r="D238" s="84" t="s">
        <v>5392</v>
      </c>
      <c r="E238" s="84" t="b">
        <v>0</v>
      </c>
      <c r="F238" s="84" t="b">
        <v>0</v>
      </c>
      <c r="G238" s="84" t="b">
        <v>0</v>
      </c>
    </row>
    <row r="239" spans="1:7" ht="15">
      <c r="A239" s="84" t="s">
        <v>5263</v>
      </c>
      <c r="B239" s="84">
        <v>3</v>
      </c>
      <c r="C239" s="122">
        <v>0.0008450245737218399</v>
      </c>
      <c r="D239" s="84" t="s">
        <v>5392</v>
      </c>
      <c r="E239" s="84" t="b">
        <v>0</v>
      </c>
      <c r="F239" s="84" t="b">
        <v>0</v>
      </c>
      <c r="G239" s="84" t="b">
        <v>0</v>
      </c>
    </row>
    <row r="240" spans="1:7" ht="15">
      <c r="A240" s="84" t="s">
        <v>5264</v>
      </c>
      <c r="B240" s="84">
        <v>3</v>
      </c>
      <c r="C240" s="122">
        <v>0.0008450245737218399</v>
      </c>
      <c r="D240" s="84" t="s">
        <v>5392</v>
      </c>
      <c r="E240" s="84" t="b">
        <v>0</v>
      </c>
      <c r="F240" s="84" t="b">
        <v>0</v>
      </c>
      <c r="G240" s="84" t="b">
        <v>0</v>
      </c>
    </row>
    <row r="241" spans="1:7" ht="15">
      <c r="A241" s="84" t="s">
        <v>5265</v>
      </c>
      <c r="B241" s="84">
        <v>3</v>
      </c>
      <c r="C241" s="122">
        <v>0.0008450245737218399</v>
      </c>
      <c r="D241" s="84" t="s">
        <v>5392</v>
      </c>
      <c r="E241" s="84" t="b">
        <v>0</v>
      </c>
      <c r="F241" s="84" t="b">
        <v>0</v>
      </c>
      <c r="G241" s="84" t="b">
        <v>0</v>
      </c>
    </row>
    <row r="242" spans="1:7" ht="15">
      <c r="A242" s="84" t="s">
        <v>5266</v>
      </c>
      <c r="B242" s="84">
        <v>3</v>
      </c>
      <c r="C242" s="122">
        <v>0.0008450245737218399</v>
      </c>
      <c r="D242" s="84" t="s">
        <v>5392</v>
      </c>
      <c r="E242" s="84" t="b">
        <v>1</v>
      </c>
      <c r="F242" s="84" t="b">
        <v>0</v>
      </c>
      <c r="G242" s="84" t="b">
        <v>0</v>
      </c>
    </row>
    <row r="243" spans="1:7" ht="15">
      <c r="A243" s="84" t="s">
        <v>5267</v>
      </c>
      <c r="B243" s="84">
        <v>3</v>
      </c>
      <c r="C243" s="122">
        <v>0.0008450245737218399</v>
      </c>
      <c r="D243" s="84" t="s">
        <v>5392</v>
      </c>
      <c r="E243" s="84" t="b">
        <v>0</v>
      </c>
      <c r="F243" s="84" t="b">
        <v>0</v>
      </c>
      <c r="G243" s="84" t="b">
        <v>0</v>
      </c>
    </row>
    <row r="244" spans="1:7" ht="15">
      <c r="A244" s="84" t="s">
        <v>5268</v>
      </c>
      <c r="B244" s="84">
        <v>3</v>
      </c>
      <c r="C244" s="122">
        <v>0.0008450245737218399</v>
      </c>
      <c r="D244" s="84" t="s">
        <v>5392</v>
      </c>
      <c r="E244" s="84" t="b">
        <v>0</v>
      </c>
      <c r="F244" s="84" t="b">
        <v>0</v>
      </c>
      <c r="G244" s="84" t="b">
        <v>0</v>
      </c>
    </row>
    <row r="245" spans="1:7" ht="15">
      <c r="A245" s="84" t="s">
        <v>5269</v>
      </c>
      <c r="B245" s="84">
        <v>3</v>
      </c>
      <c r="C245" s="122">
        <v>0.0008450245737218399</v>
      </c>
      <c r="D245" s="84" t="s">
        <v>5392</v>
      </c>
      <c r="E245" s="84" t="b">
        <v>0</v>
      </c>
      <c r="F245" s="84" t="b">
        <v>0</v>
      </c>
      <c r="G245" s="84" t="b">
        <v>0</v>
      </c>
    </row>
    <row r="246" spans="1:7" ht="15">
      <c r="A246" s="84" t="s">
        <v>5270</v>
      </c>
      <c r="B246" s="84">
        <v>3</v>
      </c>
      <c r="C246" s="122">
        <v>0.0008450245737218399</v>
      </c>
      <c r="D246" s="84" t="s">
        <v>5392</v>
      </c>
      <c r="E246" s="84" t="b">
        <v>0</v>
      </c>
      <c r="F246" s="84" t="b">
        <v>0</v>
      </c>
      <c r="G246" s="84" t="b">
        <v>0</v>
      </c>
    </row>
    <row r="247" spans="1:7" ht="15">
      <c r="A247" s="84" t="s">
        <v>4672</v>
      </c>
      <c r="B247" s="84">
        <v>3</v>
      </c>
      <c r="C247" s="122">
        <v>0.0009155268794961684</v>
      </c>
      <c r="D247" s="84" t="s">
        <v>5392</v>
      </c>
      <c r="E247" s="84" t="b">
        <v>0</v>
      </c>
      <c r="F247" s="84" t="b">
        <v>0</v>
      </c>
      <c r="G247" s="84" t="b">
        <v>0</v>
      </c>
    </row>
    <row r="248" spans="1:7" ht="15">
      <c r="A248" s="84" t="s">
        <v>5271</v>
      </c>
      <c r="B248" s="84">
        <v>3</v>
      </c>
      <c r="C248" s="122">
        <v>0.0008450245737218399</v>
      </c>
      <c r="D248" s="84" t="s">
        <v>5392</v>
      </c>
      <c r="E248" s="84" t="b">
        <v>0</v>
      </c>
      <c r="F248" s="84" t="b">
        <v>0</v>
      </c>
      <c r="G248" s="84" t="b">
        <v>0</v>
      </c>
    </row>
    <row r="249" spans="1:7" ht="15">
      <c r="A249" s="84" t="s">
        <v>4671</v>
      </c>
      <c r="B249" s="84">
        <v>3</v>
      </c>
      <c r="C249" s="122">
        <v>0.0009155268794961684</v>
      </c>
      <c r="D249" s="84" t="s">
        <v>5392</v>
      </c>
      <c r="E249" s="84" t="b">
        <v>0</v>
      </c>
      <c r="F249" s="84" t="b">
        <v>0</v>
      </c>
      <c r="G249" s="84" t="b">
        <v>0</v>
      </c>
    </row>
    <row r="250" spans="1:7" ht="15">
      <c r="A250" s="84" t="s">
        <v>5272</v>
      </c>
      <c r="B250" s="84">
        <v>2</v>
      </c>
      <c r="C250" s="122">
        <v>0.0006103512529974457</v>
      </c>
      <c r="D250" s="84" t="s">
        <v>5392</v>
      </c>
      <c r="E250" s="84" t="b">
        <v>0</v>
      </c>
      <c r="F250" s="84" t="b">
        <v>0</v>
      </c>
      <c r="G250" s="84" t="b">
        <v>0</v>
      </c>
    </row>
    <row r="251" spans="1:7" ht="15">
      <c r="A251" s="84" t="s">
        <v>5273</v>
      </c>
      <c r="B251" s="84">
        <v>2</v>
      </c>
      <c r="C251" s="122">
        <v>0.0006103512529974457</v>
      </c>
      <c r="D251" s="84" t="s">
        <v>5392</v>
      </c>
      <c r="E251" s="84" t="b">
        <v>1</v>
      </c>
      <c r="F251" s="84" t="b">
        <v>0</v>
      </c>
      <c r="G251" s="84" t="b">
        <v>0</v>
      </c>
    </row>
    <row r="252" spans="1:7" ht="15">
      <c r="A252" s="84" t="s">
        <v>5274</v>
      </c>
      <c r="B252" s="84">
        <v>2</v>
      </c>
      <c r="C252" s="122">
        <v>0.0006103512529974457</v>
      </c>
      <c r="D252" s="84" t="s">
        <v>5392</v>
      </c>
      <c r="E252" s="84" t="b">
        <v>0</v>
      </c>
      <c r="F252" s="84" t="b">
        <v>0</v>
      </c>
      <c r="G252" s="84" t="b">
        <v>0</v>
      </c>
    </row>
    <row r="253" spans="1:7" ht="15">
      <c r="A253" s="84" t="s">
        <v>5275</v>
      </c>
      <c r="B253" s="84">
        <v>2</v>
      </c>
      <c r="C253" s="122">
        <v>0.0006103512529974457</v>
      </c>
      <c r="D253" s="84" t="s">
        <v>5392</v>
      </c>
      <c r="E253" s="84" t="b">
        <v>1</v>
      </c>
      <c r="F253" s="84" t="b">
        <v>0</v>
      </c>
      <c r="G253" s="84" t="b">
        <v>0</v>
      </c>
    </row>
    <row r="254" spans="1:7" ht="15">
      <c r="A254" s="84" t="s">
        <v>5276</v>
      </c>
      <c r="B254" s="84">
        <v>2</v>
      </c>
      <c r="C254" s="122">
        <v>0.0006103512529974457</v>
      </c>
      <c r="D254" s="84" t="s">
        <v>5392</v>
      </c>
      <c r="E254" s="84" t="b">
        <v>0</v>
      </c>
      <c r="F254" s="84" t="b">
        <v>1</v>
      </c>
      <c r="G254" s="84" t="b">
        <v>0</v>
      </c>
    </row>
    <row r="255" spans="1:7" ht="15">
      <c r="A255" s="84" t="s">
        <v>5277</v>
      </c>
      <c r="B255" s="84">
        <v>2</v>
      </c>
      <c r="C255" s="122">
        <v>0.0006103512529974457</v>
      </c>
      <c r="D255" s="84" t="s">
        <v>5392</v>
      </c>
      <c r="E255" s="84" t="b">
        <v>0</v>
      </c>
      <c r="F255" s="84" t="b">
        <v>0</v>
      </c>
      <c r="G255" s="84" t="b">
        <v>0</v>
      </c>
    </row>
    <row r="256" spans="1:7" ht="15">
      <c r="A256" s="84" t="s">
        <v>599</v>
      </c>
      <c r="B256" s="84">
        <v>2</v>
      </c>
      <c r="C256" s="122">
        <v>0.0006103512529974457</v>
      </c>
      <c r="D256" s="84" t="s">
        <v>5392</v>
      </c>
      <c r="E256" s="84" t="b">
        <v>0</v>
      </c>
      <c r="F256" s="84" t="b">
        <v>0</v>
      </c>
      <c r="G256" s="84" t="b">
        <v>0</v>
      </c>
    </row>
    <row r="257" spans="1:7" ht="15">
      <c r="A257" s="84" t="s">
        <v>5278</v>
      </c>
      <c r="B257" s="84">
        <v>2</v>
      </c>
      <c r="C257" s="122">
        <v>0.0006103512529974457</v>
      </c>
      <c r="D257" s="84" t="s">
        <v>5392</v>
      </c>
      <c r="E257" s="84" t="b">
        <v>0</v>
      </c>
      <c r="F257" s="84" t="b">
        <v>0</v>
      </c>
      <c r="G257" s="84" t="b">
        <v>0</v>
      </c>
    </row>
    <row r="258" spans="1:7" ht="15">
      <c r="A258" s="84" t="s">
        <v>5279</v>
      </c>
      <c r="B258" s="84">
        <v>2</v>
      </c>
      <c r="C258" s="122">
        <v>0.0006103512529974457</v>
      </c>
      <c r="D258" s="84" t="s">
        <v>5392</v>
      </c>
      <c r="E258" s="84" t="b">
        <v>0</v>
      </c>
      <c r="F258" s="84" t="b">
        <v>0</v>
      </c>
      <c r="G258" s="84" t="b">
        <v>0</v>
      </c>
    </row>
    <row r="259" spans="1:7" ht="15">
      <c r="A259" s="84" t="s">
        <v>5280</v>
      </c>
      <c r="B259" s="84">
        <v>2</v>
      </c>
      <c r="C259" s="122">
        <v>0.0006103512529974457</v>
      </c>
      <c r="D259" s="84" t="s">
        <v>5392</v>
      </c>
      <c r="E259" s="84" t="b">
        <v>0</v>
      </c>
      <c r="F259" s="84" t="b">
        <v>0</v>
      </c>
      <c r="G259" s="84" t="b">
        <v>0</v>
      </c>
    </row>
    <row r="260" spans="1:7" ht="15">
      <c r="A260" s="84" t="s">
        <v>5281</v>
      </c>
      <c r="B260" s="84">
        <v>2</v>
      </c>
      <c r="C260" s="122">
        <v>0.0006103512529974457</v>
      </c>
      <c r="D260" s="84" t="s">
        <v>5392</v>
      </c>
      <c r="E260" s="84" t="b">
        <v>0</v>
      </c>
      <c r="F260" s="84" t="b">
        <v>0</v>
      </c>
      <c r="G260" s="84" t="b">
        <v>0</v>
      </c>
    </row>
    <row r="261" spans="1:7" ht="15">
      <c r="A261" s="84" t="s">
        <v>5282</v>
      </c>
      <c r="B261" s="84">
        <v>2</v>
      </c>
      <c r="C261" s="122">
        <v>0.0006103512529974457</v>
      </c>
      <c r="D261" s="84" t="s">
        <v>5392</v>
      </c>
      <c r="E261" s="84" t="b">
        <v>0</v>
      </c>
      <c r="F261" s="84" t="b">
        <v>0</v>
      </c>
      <c r="G261" s="84" t="b">
        <v>0</v>
      </c>
    </row>
    <row r="262" spans="1:7" ht="15">
      <c r="A262" s="84" t="s">
        <v>5283</v>
      </c>
      <c r="B262" s="84">
        <v>2</v>
      </c>
      <c r="C262" s="122">
        <v>0.0006103512529974457</v>
      </c>
      <c r="D262" s="84" t="s">
        <v>5392</v>
      </c>
      <c r="E262" s="84" t="b">
        <v>0</v>
      </c>
      <c r="F262" s="84" t="b">
        <v>1</v>
      </c>
      <c r="G262" s="84" t="b">
        <v>0</v>
      </c>
    </row>
    <row r="263" spans="1:7" ht="15">
      <c r="A263" s="84" t="s">
        <v>806</v>
      </c>
      <c r="B263" s="84">
        <v>2</v>
      </c>
      <c r="C263" s="122">
        <v>0.0006103512529974457</v>
      </c>
      <c r="D263" s="84" t="s">
        <v>5392</v>
      </c>
      <c r="E263" s="84" t="b">
        <v>0</v>
      </c>
      <c r="F263" s="84" t="b">
        <v>0</v>
      </c>
      <c r="G263" s="84" t="b">
        <v>0</v>
      </c>
    </row>
    <row r="264" spans="1:7" ht="15">
      <c r="A264" s="84" t="s">
        <v>5284</v>
      </c>
      <c r="B264" s="84">
        <v>2</v>
      </c>
      <c r="C264" s="122">
        <v>0.0006103512529974457</v>
      </c>
      <c r="D264" s="84" t="s">
        <v>5392</v>
      </c>
      <c r="E264" s="84" t="b">
        <v>0</v>
      </c>
      <c r="F264" s="84" t="b">
        <v>0</v>
      </c>
      <c r="G264" s="84" t="b">
        <v>0</v>
      </c>
    </row>
    <row r="265" spans="1:7" ht="15">
      <c r="A265" s="84" t="s">
        <v>5285</v>
      </c>
      <c r="B265" s="84">
        <v>2</v>
      </c>
      <c r="C265" s="122">
        <v>0.0006103512529974457</v>
      </c>
      <c r="D265" s="84" t="s">
        <v>5392</v>
      </c>
      <c r="E265" s="84" t="b">
        <v>1</v>
      </c>
      <c r="F265" s="84" t="b">
        <v>0</v>
      </c>
      <c r="G265" s="84" t="b">
        <v>0</v>
      </c>
    </row>
    <row r="266" spans="1:7" ht="15">
      <c r="A266" s="84" t="s">
        <v>5286</v>
      </c>
      <c r="B266" s="84">
        <v>2</v>
      </c>
      <c r="C266" s="122">
        <v>0.0006103512529974457</v>
      </c>
      <c r="D266" s="84" t="s">
        <v>5392</v>
      </c>
      <c r="E266" s="84" t="b">
        <v>0</v>
      </c>
      <c r="F266" s="84" t="b">
        <v>0</v>
      </c>
      <c r="G266" s="84" t="b">
        <v>0</v>
      </c>
    </row>
    <row r="267" spans="1:7" ht="15">
      <c r="A267" s="84" t="s">
        <v>5287</v>
      </c>
      <c r="B267" s="84">
        <v>2</v>
      </c>
      <c r="C267" s="122">
        <v>0.0006103512529974457</v>
      </c>
      <c r="D267" s="84" t="s">
        <v>5392</v>
      </c>
      <c r="E267" s="84" t="b">
        <v>0</v>
      </c>
      <c r="F267" s="84" t="b">
        <v>0</v>
      </c>
      <c r="G267" s="84" t="b">
        <v>0</v>
      </c>
    </row>
    <row r="268" spans="1:7" ht="15">
      <c r="A268" s="84" t="s">
        <v>5288</v>
      </c>
      <c r="B268" s="84">
        <v>2</v>
      </c>
      <c r="C268" s="122">
        <v>0.0006103512529974457</v>
      </c>
      <c r="D268" s="84" t="s">
        <v>5392</v>
      </c>
      <c r="E268" s="84" t="b">
        <v>0</v>
      </c>
      <c r="F268" s="84" t="b">
        <v>0</v>
      </c>
      <c r="G268" s="84" t="b">
        <v>0</v>
      </c>
    </row>
    <row r="269" spans="1:7" ht="15">
      <c r="A269" s="84" t="s">
        <v>5289</v>
      </c>
      <c r="B269" s="84">
        <v>2</v>
      </c>
      <c r="C269" s="122">
        <v>0.0006103512529974457</v>
      </c>
      <c r="D269" s="84" t="s">
        <v>5392</v>
      </c>
      <c r="E269" s="84" t="b">
        <v>0</v>
      </c>
      <c r="F269" s="84" t="b">
        <v>0</v>
      </c>
      <c r="G269" s="84" t="b">
        <v>0</v>
      </c>
    </row>
    <row r="270" spans="1:7" ht="15">
      <c r="A270" s="84" t="s">
        <v>5290</v>
      </c>
      <c r="B270" s="84">
        <v>2</v>
      </c>
      <c r="C270" s="122">
        <v>0.0006103512529974457</v>
      </c>
      <c r="D270" s="84" t="s">
        <v>5392</v>
      </c>
      <c r="E270" s="84" t="b">
        <v>0</v>
      </c>
      <c r="F270" s="84" t="b">
        <v>0</v>
      </c>
      <c r="G270" s="84" t="b">
        <v>0</v>
      </c>
    </row>
    <row r="271" spans="1:7" ht="15">
      <c r="A271" s="84" t="s">
        <v>5291</v>
      </c>
      <c r="B271" s="84">
        <v>2</v>
      </c>
      <c r="C271" s="122">
        <v>0.0006103512529974457</v>
      </c>
      <c r="D271" s="84" t="s">
        <v>5392</v>
      </c>
      <c r="E271" s="84" t="b">
        <v>0</v>
      </c>
      <c r="F271" s="84" t="b">
        <v>0</v>
      </c>
      <c r="G271" s="84" t="b">
        <v>0</v>
      </c>
    </row>
    <row r="272" spans="1:7" ht="15">
      <c r="A272" s="84" t="s">
        <v>5292</v>
      </c>
      <c r="B272" s="84">
        <v>2</v>
      </c>
      <c r="C272" s="122">
        <v>0.0006103512529974457</v>
      </c>
      <c r="D272" s="84" t="s">
        <v>5392</v>
      </c>
      <c r="E272" s="84" t="b">
        <v>0</v>
      </c>
      <c r="F272" s="84" t="b">
        <v>0</v>
      </c>
      <c r="G272" s="84" t="b">
        <v>0</v>
      </c>
    </row>
    <row r="273" spans="1:7" ht="15">
      <c r="A273" s="84" t="s">
        <v>5293</v>
      </c>
      <c r="B273" s="84">
        <v>2</v>
      </c>
      <c r="C273" s="122">
        <v>0.0006103512529974457</v>
      </c>
      <c r="D273" s="84" t="s">
        <v>5392</v>
      </c>
      <c r="E273" s="84" t="b">
        <v>1</v>
      </c>
      <c r="F273" s="84" t="b">
        <v>0</v>
      </c>
      <c r="G273" s="84" t="b">
        <v>0</v>
      </c>
    </row>
    <row r="274" spans="1:7" ht="15">
      <c r="A274" s="84" t="s">
        <v>5294</v>
      </c>
      <c r="B274" s="84">
        <v>2</v>
      </c>
      <c r="C274" s="122">
        <v>0.0006103512529974457</v>
      </c>
      <c r="D274" s="84" t="s">
        <v>5392</v>
      </c>
      <c r="E274" s="84" t="b">
        <v>0</v>
      </c>
      <c r="F274" s="84" t="b">
        <v>0</v>
      </c>
      <c r="G274" s="84" t="b">
        <v>0</v>
      </c>
    </row>
    <row r="275" spans="1:7" ht="15">
      <c r="A275" s="84" t="s">
        <v>5295</v>
      </c>
      <c r="B275" s="84">
        <v>2</v>
      </c>
      <c r="C275" s="122">
        <v>0.0006103512529974457</v>
      </c>
      <c r="D275" s="84" t="s">
        <v>5392</v>
      </c>
      <c r="E275" s="84" t="b">
        <v>0</v>
      </c>
      <c r="F275" s="84" t="b">
        <v>0</v>
      </c>
      <c r="G275" s="84" t="b">
        <v>0</v>
      </c>
    </row>
    <row r="276" spans="1:7" ht="15">
      <c r="A276" s="84" t="s">
        <v>5296</v>
      </c>
      <c r="B276" s="84">
        <v>2</v>
      </c>
      <c r="C276" s="122">
        <v>0.0006103512529974457</v>
      </c>
      <c r="D276" s="84" t="s">
        <v>5392</v>
      </c>
      <c r="E276" s="84" t="b">
        <v>0</v>
      </c>
      <c r="F276" s="84" t="b">
        <v>0</v>
      </c>
      <c r="G276" s="84" t="b">
        <v>0</v>
      </c>
    </row>
    <row r="277" spans="1:7" ht="15">
      <c r="A277" s="84" t="s">
        <v>4564</v>
      </c>
      <c r="B277" s="84">
        <v>2</v>
      </c>
      <c r="C277" s="122">
        <v>0.0006103512529974457</v>
      </c>
      <c r="D277" s="84" t="s">
        <v>5392</v>
      </c>
      <c r="E277" s="84" t="b">
        <v>0</v>
      </c>
      <c r="F277" s="84" t="b">
        <v>0</v>
      </c>
      <c r="G277" s="84" t="b">
        <v>0</v>
      </c>
    </row>
    <row r="278" spans="1:7" ht="15">
      <c r="A278" s="84" t="s">
        <v>4567</v>
      </c>
      <c r="B278" s="84">
        <v>2</v>
      </c>
      <c r="C278" s="122">
        <v>0.0006103512529974457</v>
      </c>
      <c r="D278" s="84" t="s">
        <v>5392</v>
      </c>
      <c r="E278" s="84" t="b">
        <v>0</v>
      </c>
      <c r="F278" s="84" t="b">
        <v>0</v>
      </c>
      <c r="G278" s="84" t="b">
        <v>0</v>
      </c>
    </row>
    <row r="279" spans="1:7" ht="15">
      <c r="A279" s="84" t="s">
        <v>4570</v>
      </c>
      <c r="B279" s="84">
        <v>2</v>
      </c>
      <c r="C279" s="122">
        <v>0.0006103512529974457</v>
      </c>
      <c r="D279" s="84" t="s">
        <v>5392</v>
      </c>
      <c r="E279" s="84" t="b">
        <v>0</v>
      </c>
      <c r="F279" s="84" t="b">
        <v>0</v>
      </c>
      <c r="G279" s="84" t="b">
        <v>0</v>
      </c>
    </row>
    <row r="280" spans="1:7" ht="15">
      <c r="A280" s="84" t="s">
        <v>5297</v>
      </c>
      <c r="B280" s="84">
        <v>2</v>
      </c>
      <c r="C280" s="122">
        <v>0.0006103512529974457</v>
      </c>
      <c r="D280" s="84" t="s">
        <v>5392</v>
      </c>
      <c r="E280" s="84" t="b">
        <v>0</v>
      </c>
      <c r="F280" s="84" t="b">
        <v>0</v>
      </c>
      <c r="G280" s="84" t="b">
        <v>0</v>
      </c>
    </row>
    <row r="281" spans="1:7" ht="15">
      <c r="A281" s="84" t="s">
        <v>4646</v>
      </c>
      <c r="B281" s="84">
        <v>2</v>
      </c>
      <c r="C281" s="122">
        <v>0.0006103512529974457</v>
      </c>
      <c r="D281" s="84" t="s">
        <v>5392</v>
      </c>
      <c r="E281" s="84" t="b">
        <v>0</v>
      </c>
      <c r="F281" s="84" t="b">
        <v>0</v>
      </c>
      <c r="G281" s="84" t="b">
        <v>0</v>
      </c>
    </row>
    <row r="282" spans="1:7" ht="15">
      <c r="A282" s="84" t="s">
        <v>5298</v>
      </c>
      <c r="B282" s="84">
        <v>2</v>
      </c>
      <c r="C282" s="122">
        <v>0.0006103512529974457</v>
      </c>
      <c r="D282" s="84" t="s">
        <v>5392</v>
      </c>
      <c r="E282" s="84" t="b">
        <v>0</v>
      </c>
      <c r="F282" s="84" t="b">
        <v>0</v>
      </c>
      <c r="G282" s="84" t="b">
        <v>0</v>
      </c>
    </row>
    <row r="283" spans="1:7" ht="15">
      <c r="A283" s="84" t="s">
        <v>5299</v>
      </c>
      <c r="B283" s="84">
        <v>2</v>
      </c>
      <c r="C283" s="122">
        <v>0.0006103512529974457</v>
      </c>
      <c r="D283" s="84" t="s">
        <v>5392</v>
      </c>
      <c r="E283" s="84" t="b">
        <v>0</v>
      </c>
      <c r="F283" s="84" t="b">
        <v>0</v>
      </c>
      <c r="G283" s="84" t="b">
        <v>0</v>
      </c>
    </row>
    <row r="284" spans="1:7" ht="15">
      <c r="A284" s="84" t="s">
        <v>4581</v>
      </c>
      <c r="B284" s="84">
        <v>2</v>
      </c>
      <c r="C284" s="122">
        <v>0.0006103512529974457</v>
      </c>
      <c r="D284" s="84" t="s">
        <v>5392</v>
      </c>
      <c r="E284" s="84" t="b">
        <v>0</v>
      </c>
      <c r="F284" s="84" t="b">
        <v>0</v>
      </c>
      <c r="G284" s="84" t="b">
        <v>0</v>
      </c>
    </row>
    <row r="285" spans="1:7" ht="15">
      <c r="A285" s="84" t="s">
        <v>5300</v>
      </c>
      <c r="B285" s="84">
        <v>2</v>
      </c>
      <c r="C285" s="122">
        <v>0.0006103512529974457</v>
      </c>
      <c r="D285" s="84" t="s">
        <v>5392</v>
      </c>
      <c r="E285" s="84" t="b">
        <v>1</v>
      </c>
      <c r="F285" s="84" t="b">
        <v>0</v>
      </c>
      <c r="G285" s="84" t="b">
        <v>0</v>
      </c>
    </row>
    <row r="286" spans="1:7" ht="15">
      <c r="A286" s="84" t="s">
        <v>5301</v>
      </c>
      <c r="B286" s="84">
        <v>2</v>
      </c>
      <c r="C286" s="122">
        <v>0.0006103512529974457</v>
      </c>
      <c r="D286" s="84" t="s">
        <v>5392</v>
      </c>
      <c r="E286" s="84" t="b">
        <v>0</v>
      </c>
      <c r="F286" s="84" t="b">
        <v>0</v>
      </c>
      <c r="G286" s="84" t="b">
        <v>0</v>
      </c>
    </row>
    <row r="287" spans="1:7" ht="15">
      <c r="A287" s="84" t="s">
        <v>5302</v>
      </c>
      <c r="B287" s="84">
        <v>2</v>
      </c>
      <c r="C287" s="122">
        <v>0.0006103512529974457</v>
      </c>
      <c r="D287" s="84" t="s">
        <v>5392</v>
      </c>
      <c r="E287" s="84" t="b">
        <v>0</v>
      </c>
      <c r="F287" s="84" t="b">
        <v>0</v>
      </c>
      <c r="G287" s="84" t="b">
        <v>0</v>
      </c>
    </row>
    <row r="288" spans="1:7" ht="15">
      <c r="A288" s="84" t="s">
        <v>5303</v>
      </c>
      <c r="B288" s="84">
        <v>2</v>
      </c>
      <c r="C288" s="122">
        <v>0.0006103512529974457</v>
      </c>
      <c r="D288" s="84" t="s">
        <v>5392</v>
      </c>
      <c r="E288" s="84" t="b">
        <v>0</v>
      </c>
      <c r="F288" s="84" t="b">
        <v>0</v>
      </c>
      <c r="G288" s="84" t="b">
        <v>0</v>
      </c>
    </row>
    <row r="289" spans="1:7" ht="15">
      <c r="A289" s="84" t="s">
        <v>5304</v>
      </c>
      <c r="B289" s="84">
        <v>2</v>
      </c>
      <c r="C289" s="122">
        <v>0.0006103512529974457</v>
      </c>
      <c r="D289" s="84" t="s">
        <v>5392</v>
      </c>
      <c r="E289" s="84" t="b">
        <v>1</v>
      </c>
      <c r="F289" s="84" t="b">
        <v>0</v>
      </c>
      <c r="G289" s="84" t="b">
        <v>0</v>
      </c>
    </row>
    <row r="290" spans="1:7" ht="15">
      <c r="A290" s="84" t="s">
        <v>5305</v>
      </c>
      <c r="B290" s="84">
        <v>2</v>
      </c>
      <c r="C290" s="122">
        <v>0.0006907009115224641</v>
      </c>
      <c r="D290" s="84" t="s">
        <v>5392</v>
      </c>
      <c r="E290" s="84" t="b">
        <v>0</v>
      </c>
      <c r="F290" s="84" t="b">
        <v>0</v>
      </c>
      <c r="G290" s="84" t="b">
        <v>0</v>
      </c>
    </row>
    <row r="291" spans="1:7" ht="15">
      <c r="A291" s="84" t="s">
        <v>5306</v>
      </c>
      <c r="B291" s="84">
        <v>2</v>
      </c>
      <c r="C291" s="122">
        <v>0.0006103512529974457</v>
      </c>
      <c r="D291" s="84" t="s">
        <v>5392</v>
      </c>
      <c r="E291" s="84" t="b">
        <v>0</v>
      </c>
      <c r="F291" s="84" t="b">
        <v>0</v>
      </c>
      <c r="G291" s="84" t="b">
        <v>0</v>
      </c>
    </row>
    <row r="292" spans="1:7" ht="15">
      <c r="A292" s="84" t="s">
        <v>5307</v>
      </c>
      <c r="B292" s="84">
        <v>2</v>
      </c>
      <c r="C292" s="122">
        <v>0.0006103512529974457</v>
      </c>
      <c r="D292" s="84" t="s">
        <v>5392</v>
      </c>
      <c r="E292" s="84" t="b">
        <v>0</v>
      </c>
      <c r="F292" s="84" t="b">
        <v>0</v>
      </c>
      <c r="G292" s="84" t="b">
        <v>0</v>
      </c>
    </row>
    <row r="293" spans="1:7" ht="15">
      <c r="A293" s="84" t="s">
        <v>5308</v>
      </c>
      <c r="B293" s="84">
        <v>2</v>
      </c>
      <c r="C293" s="122">
        <v>0.0006103512529974457</v>
      </c>
      <c r="D293" s="84" t="s">
        <v>5392</v>
      </c>
      <c r="E293" s="84" t="b">
        <v>1</v>
      </c>
      <c r="F293" s="84" t="b">
        <v>0</v>
      </c>
      <c r="G293" s="84" t="b">
        <v>0</v>
      </c>
    </row>
    <row r="294" spans="1:7" ht="15">
      <c r="A294" s="84" t="s">
        <v>5309</v>
      </c>
      <c r="B294" s="84">
        <v>2</v>
      </c>
      <c r="C294" s="122">
        <v>0.0006103512529974457</v>
      </c>
      <c r="D294" s="84" t="s">
        <v>5392</v>
      </c>
      <c r="E294" s="84" t="b">
        <v>0</v>
      </c>
      <c r="F294" s="84" t="b">
        <v>0</v>
      </c>
      <c r="G294" s="84" t="b">
        <v>0</v>
      </c>
    </row>
    <row r="295" spans="1:7" ht="15">
      <c r="A295" s="84" t="s">
        <v>5310</v>
      </c>
      <c r="B295" s="84">
        <v>2</v>
      </c>
      <c r="C295" s="122">
        <v>0.0006103512529974457</v>
      </c>
      <c r="D295" s="84" t="s">
        <v>5392</v>
      </c>
      <c r="E295" s="84" t="b">
        <v>1</v>
      </c>
      <c r="F295" s="84" t="b">
        <v>0</v>
      </c>
      <c r="G295" s="84" t="b">
        <v>0</v>
      </c>
    </row>
    <row r="296" spans="1:7" ht="15">
      <c r="A296" s="84" t="s">
        <v>5311</v>
      </c>
      <c r="B296" s="84">
        <v>2</v>
      </c>
      <c r="C296" s="122">
        <v>0.0006103512529974457</v>
      </c>
      <c r="D296" s="84" t="s">
        <v>5392</v>
      </c>
      <c r="E296" s="84" t="b">
        <v>1</v>
      </c>
      <c r="F296" s="84" t="b">
        <v>0</v>
      </c>
      <c r="G296" s="84" t="b">
        <v>0</v>
      </c>
    </row>
    <row r="297" spans="1:7" ht="15">
      <c r="A297" s="84" t="s">
        <v>5312</v>
      </c>
      <c r="B297" s="84">
        <v>2</v>
      </c>
      <c r="C297" s="122">
        <v>0.0006103512529974457</v>
      </c>
      <c r="D297" s="84" t="s">
        <v>5392</v>
      </c>
      <c r="E297" s="84" t="b">
        <v>0</v>
      </c>
      <c r="F297" s="84" t="b">
        <v>0</v>
      </c>
      <c r="G297" s="84" t="b">
        <v>0</v>
      </c>
    </row>
    <row r="298" spans="1:7" ht="15">
      <c r="A298" s="84" t="s">
        <v>5313</v>
      </c>
      <c r="B298" s="84">
        <v>2</v>
      </c>
      <c r="C298" s="122">
        <v>0.0006103512529974457</v>
      </c>
      <c r="D298" s="84" t="s">
        <v>5392</v>
      </c>
      <c r="E298" s="84" t="b">
        <v>0</v>
      </c>
      <c r="F298" s="84" t="b">
        <v>0</v>
      </c>
      <c r="G298" s="84" t="b">
        <v>0</v>
      </c>
    </row>
    <row r="299" spans="1:7" ht="15">
      <c r="A299" s="84" t="s">
        <v>5314</v>
      </c>
      <c r="B299" s="84">
        <v>2</v>
      </c>
      <c r="C299" s="122">
        <v>0.0006103512529974457</v>
      </c>
      <c r="D299" s="84" t="s">
        <v>5392</v>
      </c>
      <c r="E299" s="84" t="b">
        <v>0</v>
      </c>
      <c r="F299" s="84" t="b">
        <v>0</v>
      </c>
      <c r="G299" s="84" t="b">
        <v>0</v>
      </c>
    </row>
    <row r="300" spans="1:7" ht="15">
      <c r="A300" s="84" t="s">
        <v>5315</v>
      </c>
      <c r="B300" s="84">
        <v>2</v>
      </c>
      <c r="C300" s="122">
        <v>0.0006103512529974457</v>
      </c>
      <c r="D300" s="84" t="s">
        <v>5392</v>
      </c>
      <c r="E300" s="84" t="b">
        <v>0</v>
      </c>
      <c r="F300" s="84" t="b">
        <v>0</v>
      </c>
      <c r="G300" s="84" t="b">
        <v>0</v>
      </c>
    </row>
    <row r="301" spans="1:7" ht="15">
      <c r="A301" s="84" t="s">
        <v>479</v>
      </c>
      <c r="B301" s="84">
        <v>2</v>
      </c>
      <c r="C301" s="122">
        <v>0.0006103512529974457</v>
      </c>
      <c r="D301" s="84" t="s">
        <v>5392</v>
      </c>
      <c r="E301" s="84" t="b">
        <v>0</v>
      </c>
      <c r="F301" s="84" t="b">
        <v>0</v>
      </c>
      <c r="G301" s="84" t="b">
        <v>0</v>
      </c>
    </row>
    <row r="302" spans="1:7" ht="15">
      <c r="A302" s="84" t="s">
        <v>5316</v>
      </c>
      <c r="B302" s="84">
        <v>2</v>
      </c>
      <c r="C302" s="122">
        <v>0.0006103512529974457</v>
      </c>
      <c r="D302" s="84" t="s">
        <v>5392</v>
      </c>
      <c r="E302" s="84" t="b">
        <v>0</v>
      </c>
      <c r="F302" s="84" t="b">
        <v>0</v>
      </c>
      <c r="G302" s="84" t="b">
        <v>0</v>
      </c>
    </row>
    <row r="303" spans="1:7" ht="15">
      <c r="A303" s="84" t="s">
        <v>5317</v>
      </c>
      <c r="B303" s="84">
        <v>2</v>
      </c>
      <c r="C303" s="122">
        <v>0.0006103512529974457</v>
      </c>
      <c r="D303" s="84" t="s">
        <v>5392</v>
      </c>
      <c r="E303" s="84" t="b">
        <v>0</v>
      </c>
      <c r="F303" s="84" t="b">
        <v>0</v>
      </c>
      <c r="G303" s="84" t="b">
        <v>0</v>
      </c>
    </row>
    <row r="304" spans="1:7" ht="15">
      <c r="A304" s="84" t="s">
        <v>5318</v>
      </c>
      <c r="B304" s="84">
        <v>2</v>
      </c>
      <c r="C304" s="122">
        <v>0.0006103512529974457</v>
      </c>
      <c r="D304" s="84" t="s">
        <v>5392</v>
      </c>
      <c r="E304" s="84" t="b">
        <v>0</v>
      </c>
      <c r="F304" s="84" t="b">
        <v>0</v>
      </c>
      <c r="G304" s="84" t="b">
        <v>0</v>
      </c>
    </row>
    <row r="305" spans="1:7" ht="15">
      <c r="A305" s="84" t="s">
        <v>5319</v>
      </c>
      <c r="B305" s="84">
        <v>2</v>
      </c>
      <c r="C305" s="122">
        <v>0.0006103512529974457</v>
      </c>
      <c r="D305" s="84" t="s">
        <v>5392</v>
      </c>
      <c r="E305" s="84" t="b">
        <v>0</v>
      </c>
      <c r="F305" s="84" t="b">
        <v>0</v>
      </c>
      <c r="G305" s="84" t="b">
        <v>0</v>
      </c>
    </row>
    <row r="306" spans="1:7" ht="15">
      <c r="A306" s="84" t="s">
        <v>5320</v>
      </c>
      <c r="B306" s="84">
        <v>2</v>
      </c>
      <c r="C306" s="122">
        <v>0.0006103512529974457</v>
      </c>
      <c r="D306" s="84" t="s">
        <v>5392</v>
      </c>
      <c r="E306" s="84" t="b">
        <v>0</v>
      </c>
      <c r="F306" s="84" t="b">
        <v>0</v>
      </c>
      <c r="G306" s="84" t="b">
        <v>0</v>
      </c>
    </row>
    <row r="307" spans="1:7" ht="15">
      <c r="A307" s="84" t="s">
        <v>5321</v>
      </c>
      <c r="B307" s="84">
        <v>2</v>
      </c>
      <c r="C307" s="122">
        <v>0.0006103512529974457</v>
      </c>
      <c r="D307" s="84" t="s">
        <v>5392</v>
      </c>
      <c r="E307" s="84" t="b">
        <v>0</v>
      </c>
      <c r="F307" s="84" t="b">
        <v>0</v>
      </c>
      <c r="G307" s="84" t="b">
        <v>0</v>
      </c>
    </row>
    <row r="308" spans="1:7" ht="15">
      <c r="A308" s="84" t="s">
        <v>4645</v>
      </c>
      <c r="B308" s="84">
        <v>2</v>
      </c>
      <c r="C308" s="122">
        <v>0.0006103512529974457</v>
      </c>
      <c r="D308" s="84" t="s">
        <v>5392</v>
      </c>
      <c r="E308" s="84" t="b">
        <v>0</v>
      </c>
      <c r="F308" s="84" t="b">
        <v>0</v>
      </c>
      <c r="G308" s="84" t="b">
        <v>0</v>
      </c>
    </row>
    <row r="309" spans="1:7" ht="15">
      <c r="A309" s="84" t="s">
        <v>5322</v>
      </c>
      <c r="B309" s="84">
        <v>2</v>
      </c>
      <c r="C309" s="122">
        <v>0.0006103512529974457</v>
      </c>
      <c r="D309" s="84" t="s">
        <v>5392</v>
      </c>
      <c r="E309" s="84" t="b">
        <v>0</v>
      </c>
      <c r="F309" s="84" t="b">
        <v>0</v>
      </c>
      <c r="G309" s="84" t="b">
        <v>0</v>
      </c>
    </row>
    <row r="310" spans="1:7" ht="15">
      <c r="A310" s="84" t="s">
        <v>468</v>
      </c>
      <c r="B310" s="84">
        <v>2</v>
      </c>
      <c r="C310" s="122">
        <v>0.0006103512529974457</v>
      </c>
      <c r="D310" s="84" t="s">
        <v>5392</v>
      </c>
      <c r="E310" s="84" t="b">
        <v>0</v>
      </c>
      <c r="F310" s="84" t="b">
        <v>0</v>
      </c>
      <c r="G310" s="84" t="b">
        <v>0</v>
      </c>
    </row>
    <row r="311" spans="1:7" ht="15">
      <c r="A311" s="84" t="s">
        <v>5323</v>
      </c>
      <c r="B311" s="84">
        <v>2</v>
      </c>
      <c r="C311" s="122">
        <v>0.0006103512529974457</v>
      </c>
      <c r="D311" s="84" t="s">
        <v>5392</v>
      </c>
      <c r="E311" s="84" t="b">
        <v>0</v>
      </c>
      <c r="F311" s="84" t="b">
        <v>0</v>
      </c>
      <c r="G311" s="84" t="b">
        <v>0</v>
      </c>
    </row>
    <row r="312" spans="1:7" ht="15">
      <c r="A312" s="84" t="s">
        <v>5324</v>
      </c>
      <c r="B312" s="84">
        <v>2</v>
      </c>
      <c r="C312" s="122">
        <v>0.0006103512529974457</v>
      </c>
      <c r="D312" s="84" t="s">
        <v>5392</v>
      </c>
      <c r="E312" s="84" t="b">
        <v>1</v>
      </c>
      <c r="F312" s="84" t="b">
        <v>0</v>
      </c>
      <c r="G312" s="84" t="b">
        <v>0</v>
      </c>
    </row>
    <row r="313" spans="1:7" ht="15">
      <c r="A313" s="84" t="s">
        <v>5325</v>
      </c>
      <c r="B313" s="84">
        <v>2</v>
      </c>
      <c r="C313" s="122">
        <v>0.0006103512529974457</v>
      </c>
      <c r="D313" s="84" t="s">
        <v>5392</v>
      </c>
      <c r="E313" s="84" t="b">
        <v>0</v>
      </c>
      <c r="F313" s="84" t="b">
        <v>0</v>
      </c>
      <c r="G313" s="84" t="b">
        <v>0</v>
      </c>
    </row>
    <row r="314" spans="1:7" ht="15">
      <c r="A314" s="84" t="s">
        <v>5326</v>
      </c>
      <c r="B314" s="84">
        <v>2</v>
      </c>
      <c r="C314" s="122">
        <v>0.0006103512529974457</v>
      </c>
      <c r="D314" s="84" t="s">
        <v>5392</v>
      </c>
      <c r="E314" s="84" t="b">
        <v>0</v>
      </c>
      <c r="F314" s="84" t="b">
        <v>0</v>
      </c>
      <c r="G314" s="84" t="b">
        <v>0</v>
      </c>
    </row>
    <row r="315" spans="1:7" ht="15">
      <c r="A315" s="84" t="s">
        <v>5327</v>
      </c>
      <c r="B315" s="84">
        <v>2</v>
      </c>
      <c r="C315" s="122">
        <v>0.0006103512529974457</v>
      </c>
      <c r="D315" s="84" t="s">
        <v>5392</v>
      </c>
      <c r="E315" s="84" t="b">
        <v>0</v>
      </c>
      <c r="F315" s="84" t="b">
        <v>0</v>
      </c>
      <c r="G315" s="84" t="b">
        <v>0</v>
      </c>
    </row>
    <row r="316" spans="1:7" ht="15">
      <c r="A316" s="84" t="s">
        <v>5328</v>
      </c>
      <c r="B316" s="84">
        <v>2</v>
      </c>
      <c r="C316" s="122">
        <v>0.0006103512529974457</v>
      </c>
      <c r="D316" s="84" t="s">
        <v>5392</v>
      </c>
      <c r="E316" s="84" t="b">
        <v>0</v>
      </c>
      <c r="F316" s="84" t="b">
        <v>0</v>
      </c>
      <c r="G316" s="84" t="b">
        <v>0</v>
      </c>
    </row>
    <row r="317" spans="1:7" ht="15">
      <c r="A317" s="84" t="s">
        <v>5329</v>
      </c>
      <c r="B317" s="84">
        <v>2</v>
      </c>
      <c r="C317" s="122">
        <v>0.0006103512529974457</v>
      </c>
      <c r="D317" s="84" t="s">
        <v>5392</v>
      </c>
      <c r="E317" s="84" t="b">
        <v>0</v>
      </c>
      <c r="F317" s="84" t="b">
        <v>0</v>
      </c>
      <c r="G317" s="84" t="b">
        <v>0</v>
      </c>
    </row>
    <row r="318" spans="1:7" ht="15">
      <c r="A318" s="84" t="s">
        <v>5330</v>
      </c>
      <c r="B318" s="84">
        <v>2</v>
      </c>
      <c r="C318" s="122">
        <v>0.0006103512529974457</v>
      </c>
      <c r="D318" s="84" t="s">
        <v>5392</v>
      </c>
      <c r="E318" s="84" t="b">
        <v>0</v>
      </c>
      <c r="F318" s="84" t="b">
        <v>0</v>
      </c>
      <c r="G318" s="84" t="b">
        <v>0</v>
      </c>
    </row>
    <row r="319" spans="1:7" ht="15">
      <c r="A319" s="84" t="s">
        <v>5331</v>
      </c>
      <c r="B319" s="84">
        <v>2</v>
      </c>
      <c r="C319" s="122">
        <v>0.0006103512529974457</v>
      </c>
      <c r="D319" s="84" t="s">
        <v>5392</v>
      </c>
      <c r="E319" s="84" t="b">
        <v>0</v>
      </c>
      <c r="F319" s="84" t="b">
        <v>0</v>
      </c>
      <c r="G319" s="84" t="b">
        <v>0</v>
      </c>
    </row>
    <row r="320" spans="1:7" ht="15">
      <c r="A320" s="84" t="s">
        <v>5332</v>
      </c>
      <c r="B320" s="84">
        <v>2</v>
      </c>
      <c r="C320" s="122">
        <v>0.0006103512529974457</v>
      </c>
      <c r="D320" s="84" t="s">
        <v>5392</v>
      </c>
      <c r="E320" s="84" t="b">
        <v>0</v>
      </c>
      <c r="F320" s="84" t="b">
        <v>0</v>
      </c>
      <c r="G320" s="84" t="b">
        <v>0</v>
      </c>
    </row>
    <row r="321" spans="1:7" ht="15">
      <c r="A321" s="84" t="s">
        <v>5333</v>
      </c>
      <c r="B321" s="84">
        <v>2</v>
      </c>
      <c r="C321" s="122">
        <v>0.0006103512529974457</v>
      </c>
      <c r="D321" s="84" t="s">
        <v>5392</v>
      </c>
      <c r="E321" s="84" t="b">
        <v>0</v>
      </c>
      <c r="F321" s="84" t="b">
        <v>0</v>
      </c>
      <c r="G321" s="84" t="b">
        <v>0</v>
      </c>
    </row>
    <row r="322" spans="1:7" ht="15">
      <c r="A322" s="84" t="s">
        <v>5334</v>
      </c>
      <c r="B322" s="84">
        <v>2</v>
      </c>
      <c r="C322" s="122">
        <v>0.0006103512529974457</v>
      </c>
      <c r="D322" s="84" t="s">
        <v>5392</v>
      </c>
      <c r="E322" s="84" t="b">
        <v>0</v>
      </c>
      <c r="F322" s="84" t="b">
        <v>0</v>
      </c>
      <c r="G322" s="84" t="b">
        <v>0</v>
      </c>
    </row>
    <row r="323" spans="1:7" ht="15">
      <c r="A323" s="84" t="s">
        <v>5335</v>
      </c>
      <c r="B323" s="84">
        <v>2</v>
      </c>
      <c r="C323" s="122">
        <v>0.0006103512529974457</v>
      </c>
      <c r="D323" s="84" t="s">
        <v>5392</v>
      </c>
      <c r="E323" s="84" t="b">
        <v>0</v>
      </c>
      <c r="F323" s="84" t="b">
        <v>0</v>
      </c>
      <c r="G323" s="84" t="b">
        <v>0</v>
      </c>
    </row>
    <row r="324" spans="1:7" ht="15">
      <c r="A324" s="84" t="s">
        <v>5336</v>
      </c>
      <c r="B324" s="84">
        <v>2</v>
      </c>
      <c r="C324" s="122">
        <v>0.0006907009115224641</v>
      </c>
      <c r="D324" s="84" t="s">
        <v>5392</v>
      </c>
      <c r="E324" s="84" t="b">
        <v>0</v>
      </c>
      <c r="F324" s="84" t="b">
        <v>0</v>
      </c>
      <c r="G324" s="84" t="b">
        <v>0</v>
      </c>
    </row>
    <row r="325" spans="1:7" ht="15">
      <c r="A325" s="84" t="s">
        <v>5337</v>
      </c>
      <c r="B325" s="84">
        <v>2</v>
      </c>
      <c r="C325" s="122">
        <v>0.0006907009115224641</v>
      </c>
      <c r="D325" s="84" t="s">
        <v>5392</v>
      </c>
      <c r="E325" s="84" t="b">
        <v>0</v>
      </c>
      <c r="F325" s="84" t="b">
        <v>0</v>
      </c>
      <c r="G325" s="84" t="b">
        <v>0</v>
      </c>
    </row>
    <row r="326" spans="1:7" ht="15">
      <c r="A326" s="84" t="s">
        <v>5338</v>
      </c>
      <c r="B326" s="84">
        <v>2</v>
      </c>
      <c r="C326" s="122">
        <v>0.0006103512529974457</v>
      </c>
      <c r="D326" s="84" t="s">
        <v>5392</v>
      </c>
      <c r="E326" s="84" t="b">
        <v>0</v>
      </c>
      <c r="F326" s="84" t="b">
        <v>0</v>
      </c>
      <c r="G326" s="84" t="b">
        <v>0</v>
      </c>
    </row>
    <row r="327" spans="1:7" ht="15">
      <c r="A327" s="84" t="s">
        <v>462</v>
      </c>
      <c r="B327" s="84">
        <v>2</v>
      </c>
      <c r="C327" s="122">
        <v>0.0006103512529974457</v>
      </c>
      <c r="D327" s="84" t="s">
        <v>5392</v>
      </c>
      <c r="E327" s="84" t="b">
        <v>0</v>
      </c>
      <c r="F327" s="84" t="b">
        <v>0</v>
      </c>
      <c r="G327" s="84" t="b">
        <v>0</v>
      </c>
    </row>
    <row r="328" spans="1:7" ht="15">
      <c r="A328" s="84" t="s">
        <v>5339</v>
      </c>
      <c r="B328" s="84">
        <v>2</v>
      </c>
      <c r="C328" s="122">
        <v>0.0006103512529974457</v>
      </c>
      <c r="D328" s="84" t="s">
        <v>5392</v>
      </c>
      <c r="E328" s="84" t="b">
        <v>0</v>
      </c>
      <c r="F328" s="84" t="b">
        <v>0</v>
      </c>
      <c r="G328" s="84" t="b">
        <v>0</v>
      </c>
    </row>
    <row r="329" spans="1:7" ht="15">
      <c r="A329" s="84" t="s">
        <v>5340</v>
      </c>
      <c r="B329" s="84">
        <v>2</v>
      </c>
      <c r="C329" s="122">
        <v>0.0006103512529974457</v>
      </c>
      <c r="D329" s="84" t="s">
        <v>5392</v>
      </c>
      <c r="E329" s="84" t="b">
        <v>0</v>
      </c>
      <c r="F329" s="84" t="b">
        <v>0</v>
      </c>
      <c r="G329" s="84" t="b">
        <v>0</v>
      </c>
    </row>
    <row r="330" spans="1:7" ht="15">
      <c r="A330" s="84" t="s">
        <v>5341</v>
      </c>
      <c r="B330" s="84">
        <v>2</v>
      </c>
      <c r="C330" s="122">
        <v>0.0006103512529974457</v>
      </c>
      <c r="D330" s="84" t="s">
        <v>5392</v>
      </c>
      <c r="E330" s="84" t="b">
        <v>0</v>
      </c>
      <c r="F330" s="84" t="b">
        <v>0</v>
      </c>
      <c r="G330" s="84" t="b">
        <v>0</v>
      </c>
    </row>
    <row r="331" spans="1:7" ht="15">
      <c r="A331" s="84" t="s">
        <v>4568</v>
      </c>
      <c r="B331" s="84">
        <v>2</v>
      </c>
      <c r="C331" s="122">
        <v>0.0006103512529974457</v>
      </c>
      <c r="D331" s="84" t="s">
        <v>5392</v>
      </c>
      <c r="E331" s="84" t="b">
        <v>0</v>
      </c>
      <c r="F331" s="84" t="b">
        <v>0</v>
      </c>
      <c r="G331" s="84" t="b">
        <v>0</v>
      </c>
    </row>
    <row r="332" spans="1:7" ht="15">
      <c r="A332" s="84" t="s">
        <v>5342</v>
      </c>
      <c r="B332" s="84">
        <v>2</v>
      </c>
      <c r="C332" s="122">
        <v>0.0006103512529974457</v>
      </c>
      <c r="D332" s="84" t="s">
        <v>5392</v>
      </c>
      <c r="E332" s="84" t="b">
        <v>0</v>
      </c>
      <c r="F332" s="84" t="b">
        <v>0</v>
      </c>
      <c r="G332" s="84" t="b">
        <v>0</v>
      </c>
    </row>
    <row r="333" spans="1:7" ht="15">
      <c r="A333" s="84" t="s">
        <v>5343</v>
      </c>
      <c r="B333" s="84">
        <v>2</v>
      </c>
      <c r="C333" s="122">
        <v>0.0006103512529974457</v>
      </c>
      <c r="D333" s="84" t="s">
        <v>5392</v>
      </c>
      <c r="E333" s="84" t="b">
        <v>0</v>
      </c>
      <c r="F333" s="84" t="b">
        <v>0</v>
      </c>
      <c r="G333" s="84" t="b">
        <v>0</v>
      </c>
    </row>
    <row r="334" spans="1:7" ht="15">
      <c r="A334" s="84" t="s">
        <v>5344</v>
      </c>
      <c r="B334" s="84">
        <v>2</v>
      </c>
      <c r="C334" s="122">
        <v>0.0006103512529974457</v>
      </c>
      <c r="D334" s="84" t="s">
        <v>5392</v>
      </c>
      <c r="E334" s="84" t="b">
        <v>0</v>
      </c>
      <c r="F334" s="84" t="b">
        <v>0</v>
      </c>
      <c r="G334" s="84" t="b">
        <v>0</v>
      </c>
    </row>
    <row r="335" spans="1:7" ht="15">
      <c r="A335" s="84" t="s">
        <v>5345</v>
      </c>
      <c r="B335" s="84">
        <v>2</v>
      </c>
      <c r="C335" s="122">
        <v>0.0006907009115224641</v>
      </c>
      <c r="D335" s="84" t="s">
        <v>5392</v>
      </c>
      <c r="E335" s="84" t="b">
        <v>0</v>
      </c>
      <c r="F335" s="84" t="b">
        <v>0</v>
      </c>
      <c r="G335" s="84" t="b">
        <v>0</v>
      </c>
    </row>
    <row r="336" spans="1:7" ht="15">
      <c r="A336" s="84" t="s">
        <v>573</v>
      </c>
      <c r="B336" s="84">
        <v>2</v>
      </c>
      <c r="C336" s="122">
        <v>0.0006103512529974457</v>
      </c>
      <c r="D336" s="84" t="s">
        <v>5392</v>
      </c>
      <c r="E336" s="84" t="b">
        <v>0</v>
      </c>
      <c r="F336" s="84" t="b">
        <v>0</v>
      </c>
      <c r="G336" s="84" t="b">
        <v>0</v>
      </c>
    </row>
    <row r="337" spans="1:7" ht="15">
      <c r="A337" s="84" t="s">
        <v>5346</v>
      </c>
      <c r="B337" s="84">
        <v>2</v>
      </c>
      <c r="C337" s="122">
        <v>0.0006103512529974457</v>
      </c>
      <c r="D337" s="84" t="s">
        <v>5392</v>
      </c>
      <c r="E337" s="84" t="b">
        <v>0</v>
      </c>
      <c r="F337" s="84" t="b">
        <v>0</v>
      </c>
      <c r="G337" s="84" t="b">
        <v>0</v>
      </c>
    </row>
    <row r="338" spans="1:7" ht="15">
      <c r="A338" s="84" t="s">
        <v>5347</v>
      </c>
      <c r="B338" s="84">
        <v>2</v>
      </c>
      <c r="C338" s="122">
        <v>0.0006103512529974457</v>
      </c>
      <c r="D338" s="84" t="s">
        <v>5392</v>
      </c>
      <c r="E338" s="84" t="b">
        <v>0</v>
      </c>
      <c r="F338" s="84" t="b">
        <v>0</v>
      </c>
      <c r="G338" s="84" t="b">
        <v>0</v>
      </c>
    </row>
    <row r="339" spans="1:7" ht="15">
      <c r="A339" s="84" t="s">
        <v>5348</v>
      </c>
      <c r="B339" s="84">
        <v>2</v>
      </c>
      <c r="C339" s="122">
        <v>0.0006103512529974457</v>
      </c>
      <c r="D339" s="84" t="s">
        <v>5392</v>
      </c>
      <c r="E339" s="84" t="b">
        <v>1</v>
      </c>
      <c r="F339" s="84" t="b">
        <v>0</v>
      </c>
      <c r="G339" s="84" t="b">
        <v>0</v>
      </c>
    </row>
    <row r="340" spans="1:7" ht="15">
      <c r="A340" s="84" t="s">
        <v>5349</v>
      </c>
      <c r="B340" s="84">
        <v>2</v>
      </c>
      <c r="C340" s="122">
        <v>0.0006103512529974457</v>
      </c>
      <c r="D340" s="84" t="s">
        <v>5392</v>
      </c>
      <c r="E340" s="84" t="b">
        <v>0</v>
      </c>
      <c r="F340" s="84" t="b">
        <v>0</v>
      </c>
      <c r="G340" s="84" t="b">
        <v>0</v>
      </c>
    </row>
    <row r="341" spans="1:7" ht="15">
      <c r="A341" s="84" t="s">
        <v>5350</v>
      </c>
      <c r="B341" s="84">
        <v>2</v>
      </c>
      <c r="C341" s="122">
        <v>0.0006103512529974457</v>
      </c>
      <c r="D341" s="84" t="s">
        <v>5392</v>
      </c>
      <c r="E341" s="84" t="b">
        <v>1</v>
      </c>
      <c r="F341" s="84" t="b">
        <v>0</v>
      </c>
      <c r="G341" s="84" t="b">
        <v>0</v>
      </c>
    </row>
    <row r="342" spans="1:7" ht="15">
      <c r="A342" s="84" t="s">
        <v>5351</v>
      </c>
      <c r="B342" s="84">
        <v>2</v>
      </c>
      <c r="C342" s="122">
        <v>0.0006103512529974457</v>
      </c>
      <c r="D342" s="84" t="s">
        <v>5392</v>
      </c>
      <c r="E342" s="84" t="b">
        <v>0</v>
      </c>
      <c r="F342" s="84" t="b">
        <v>0</v>
      </c>
      <c r="G342" s="84" t="b">
        <v>0</v>
      </c>
    </row>
    <row r="343" spans="1:7" ht="15">
      <c r="A343" s="84" t="s">
        <v>5352</v>
      </c>
      <c r="B343" s="84">
        <v>2</v>
      </c>
      <c r="C343" s="122">
        <v>0.0006103512529974457</v>
      </c>
      <c r="D343" s="84" t="s">
        <v>5392</v>
      </c>
      <c r="E343" s="84" t="b">
        <v>0</v>
      </c>
      <c r="F343" s="84" t="b">
        <v>0</v>
      </c>
      <c r="G343" s="84" t="b">
        <v>0</v>
      </c>
    </row>
    <row r="344" spans="1:7" ht="15">
      <c r="A344" s="84" t="s">
        <v>5353</v>
      </c>
      <c r="B344" s="84">
        <v>2</v>
      </c>
      <c r="C344" s="122">
        <v>0.0006103512529974457</v>
      </c>
      <c r="D344" s="84" t="s">
        <v>5392</v>
      </c>
      <c r="E344" s="84" t="b">
        <v>0</v>
      </c>
      <c r="F344" s="84" t="b">
        <v>0</v>
      </c>
      <c r="G344" s="84" t="b">
        <v>0</v>
      </c>
    </row>
    <row r="345" spans="1:7" ht="15">
      <c r="A345" s="84" t="s">
        <v>5354</v>
      </c>
      <c r="B345" s="84">
        <v>2</v>
      </c>
      <c r="C345" s="122">
        <v>0.0006103512529974457</v>
      </c>
      <c r="D345" s="84" t="s">
        <v>5392</v>
      </c>
      <c r="E345" s="84" t="b">
        <v>0</v>
      </c>
      <c r="F345" s="84" t="b">
        <v>0</v>
      </c>
      <c r="G345" s="84" t="b">
        <v>0</v>
      </c>
    </row>
    <row r="346" spans="1:7" ht="15">
      <c r="A346" s="84" t="s">
        <v>5355</v>
      </c>
      <c r="B346" s="84">
        <v>2</v>
      </c>
      <c r="C346" s="122">
        <v>0.0006103512529974457</v>
      </c>
      <c r="D346" s="84" t="s">
        <v>5392</v>
      </c>
      <c r="E346" s="84" t="b">
        <v>0</v>
      </c>
      <c r="F346" s="84" t="b">
        <v>0</v>
      </c>
      <c r="G346" s="84" t="b">
        <v>0</v>
      </c>
    </row>
    <row r="347" spans="1:7" ht="15">
      <c r="A347" s="84" t="s">
        <v>5356</v>
      </c>
      <c r="B347" s="84">
        <v>2</v>
      </c>
      <c r="C347" s="122">
        <v>0.0006103512529974457</v>
      </c>
      <c r="D347" s="84" t="s">
        <v>5392</v>
      </c>
      <c r="E347" s="84" t="b">
        <v>0</v>
      </c>
      <c r="F347" s="84" t="b">
        <v>0</v>
      </c>
      <c r="G347" s="84" t="b">
        <v>0</v>
      </c>
    </row>
    <row r="348" spans="1:7" ht="15">
      <c r="A348" s="84" t="s">
        <v>5357</v>
      </c>
      <c r="B348" s="84">
        <v>2</v>
      </c>
      <c r="C348" s="122">
        <v>0.0006103512529974457</v>
      </c>
      <c r="D348" s="84" t="s">
        <v>5392</v>
      </c>
      <c r="E348" s="84" t="b">
        <v>0</v>
      </c>
      <c r="F348" s="84" t="b">
        <v>0</v>
      </c>
      <c r="G348" s="84" t="b">
        <v>0</v>
      </c>
    </row>
    <row r="349" spans="1:7" ht="15">
      <c r="A349" s="84" t="s">
        <v>5358</v>
      </c>
      <c r="B349" s="84">
        <v>2</v>
      </c>
      <c r="C349" s="122">
        <v>0.0006103512529974457</v>
      </c>
      <c r="D349" s="84" t="s">
        <v>5392</v>
      </c>
      <c r="E349" s="84" t="b">
        <v>0</v>
      </c>
      <c r="F349" s="84" t="b">
        <v>0</v>
      </c>
      <c r="G349" s="84" t="b">
        <v>0</v>
      </c>
    </row>
    <row r="350" spans="1:7" ht="15">
      <c r="A350" s="84" t="s">
        <v>5359</v>
      </c>
      <c r="B350" s="84">
        <v>2</v>
      </c>
      <c r="C350" s="122">
        <v>0.0006103512529974457</v>
      </c>
      <c r="D350" s="84" t="s">
        <v>5392</v>
      </c>
      <c r="E350" s="84" t="b">
        <v>0</v>
      </c>
      <c r="F350" s="84" t="b">
        <v>0</v>
      </c>
      <c r="G350" s="84" t="b">
        <v>0</v>
      </c>
    </row>
    <row r="351" spans="1:7" ht="15">
      <c r="A351" s="84" t="s">
        <v>5360</v>
      </c>
      <c r="B351" s="84">
        <v>2</v>
      </c>
      <c r="C351" s="122">
        <v>0.0006103512529974457</v>
      </c>
      <c r="D351" s="84" t="s">
        <v>5392</v>
      </c>
      <c r="E351" s="84" t="b">
        <v>0</v>
      </c>
      <c r="F351" s="84" t="b">
        <v>0</v>
      </c>
      <c r="G351" s="84" t="b">
        <v>0</v>
      </c>
    </row>
    <row r="352" spans="1:7" ht="15">
      <c r="A352" s="84" t="s">
        <v>5361</v>
      </c>
      <c r="B352" s="84">
        <v>2</v>
      </c>
      <c r="C352" s="122">
        <v>0.0006103512529974457</v>
      </c>
      <c r="D352" s="84" t="s">
        <v>5392</v>
      </c>
      <c r="E352" s="84" t="b">
        <v>0</v>
      </c>
      <c r="F352" s="84" t="b">
        <v>0</v>
      </c>
      <c r="G352" s="84" t="b">
        <v>0</v>
      </c>
    </row>
    <row r="353" spans="1:7" ht="15">
      <c r="A353" s="84" t="s">
        <v>5362</v>
      </c>
      <c r="B353" s="84">
        <v>2</v>
      </c>
      <c r="C353" s="122">
        <v>0.0006103512529974457</v>
      </c>
      <c r="D353" s="84" t="s">
        <v>5392</v>
      </c>
      <c r="E353" s="84" t="b">
        <v>0</v>
      </c>
      <c r="F353" s="84" t="b">
        <v>0</v>
      </c>
      <c r="G353" s="84" t="b">
        <v>0</v>
      </c>
    </row>
    <row r="354" spans="1:7" ht="15">
      <c r="A354" s="84" t="s">
        <v>5363</v>
      </c>
      <c r="B354" s="84">
        <v>2</v>
      </c>
      <c r="C354" s="122">
        <v>0.0006103512529974457</v>
      </c>
      <c r="D354" s="84" t="s">
        <v>5392</v>
      </c>
      <c r="E354" s="84" t="b">
        <v>0</v>
      </c>
      <c r="F354" s="84" t="b">
        <v>0</v>
      </c>
      <c r="G354" s="84" t="b">
        <v>0</v>
      </c>
    </row>
    <row r="355" spans="1:7" ht="15">
      <c r="A355" s="84" t="s">
        <v>5364</v>
      </c>
      <c r="B355" s="84">
        <v>2</v>
      </c>
      <c r="C355" s="122">
        <v>0.0006103512529974457</v>
      </c>
      <c r="D355" s="84" t="s">
        <v>5392</v>
      </c>
      <c r="E355" s="84" t="b">
        <v>0</v>
      </c>
      <c r="F355" s="84" t="b">
        <v>0</v>
      </c>
      <c r="G355" s="84" t="b">
        <v>0</v>
      </c>
    </row>
    <row r="356" spans="1:7" ht="15">
      <c r="A356" s="84" t="s">
        <v>5365</v>
      </c>
      <c r="B356" s="84">
        <v>2</v>
      </c>
      <c r="C356" s="122">
        <v>0.0006103512529974457</v>
      </c>
      <c r="D356" s="84" t="s">
        <v>5392</v>
      </c>
      <c r="E356" s="84" t="b">
        <v>1</v>
      </c>
      <c r="F356" s="84" t="b">
        <v>0</v>
      </c>
      <c r="G356" s="84" t="b">
        <v>0</v>
      </c>
    </row>
    <row r="357" spans="1:7" ht="15">
      <c r="A357" s="84" t="s">
        <v>5366</v>
      </c>
      <c r="B357" s="84">
        <v>2</v>
      </c>
      <c r="C357" s="122">
        <v>0.0006907009115224641</v>
      </c>
      <c r="D357" s="84" t="s">
        <v>5392</v>
      </c>
      <c r="E357" s="84" t="b">
        <v>0</v>
      </c>
      <c r="F357" s="84" t="b">
        <v>0</v>
      </c>
      <c r="G357" s="84" t="b">
        <v>0</v>
      </c>
    </row>
    <row r="358" spans="1:7" ht="15">
      <c r="A358" s="84" t="s">
        <v>5367</v>
      </c>
      <c r="B358" s="84">
        <v>2</v>
      </c>
      <c r="C358" s="122">
        <v>0.0006907009115224641</v>
      </c>
      <c r="D358" s="84" t="s">
        <v>5392</v>
      </c>
      <c r="E358" s="84" t="b">
        <v>0</v>
      </c>
      <c r="F358" s="84" t="b">
        <v>0</v>
      </c>
      <c r="G358" s="84" t="b">
        <v>0</v>
      </c>
    </row>
    <row r="359" spans="1:7" ht="15">
      <c r="A359" s="84" t="s">
        <v>2000</v>
      </c>
      <c r="B359" s="84">
        <v>2</v>
      </c>
      <c r="C359" s="122">
        <v>0.0006103512529974457</v>
      </c>
      <c r="D359" s="84" t="s">
        <v>5392</v>
      </c>
      <c r="E359" s="84" t="b">
        <v>0</v>
      </c>
      <c r="F359" s="84" t="b">
        <v>0</v>
      </c>
      <c r="G359" s="84" t="b">
        <v>0</v>
      </c>
    </row>
    <row r="360" spans="1:7" ht="15">
      <c r="A360" s="84" t="s">
        <v>4574</v>
      </c>
      <c r="B360" s="84">
        <v>2</v>
      </c>
      <c r="C360" s="122">
        <v>0.0006103512529974457</v>
      </c>
      <c r="D360" s="84" t="s">
        <v>5392</v>
      </c>
      <c r="E360" s="84" t="b">
        <v>0</v>
      </c>
      <c r="F360" s="84" t="b">
        <v>0</v>
      </c>
      <c r="G360" s="84" t="b">
        <v>0</v>
      </c>
    </row>
    <row r="361" spans="1:7" ht="15">
      <c r="A361" s="84" t="s">
        <v>4575</v>
      </c>
      <c r="B361" s="84">
        <v>2</v>
      </c>
      <c r="C361" s="122">
        <v>0.0006103512529974457</v>
      </c>
      <c r="D361" s="84" t="s">
        <v>5392</v>
      </c>
      <c r="E361" s="84" t="b">
        <v>0</v>
      </c>
      <c r="F361" s="84" t="b">
        <v>0</v>
      </c>
      <c r="G361" s="84" t="b">
        <v>0</v>
      </c>
    </row>
    <row r="362" spans="1:7" ht="15">
      <c r="A362" s="84" t="s">
        <v>4576</v>
      </c>
      <c r="B362" s="84">
        <v>2</v>
      </c>
      <c r="C362" s="122">
        <v>0.0006103512529974457</v>
      </c>
      <c r="D362" s="84" t="s">
        <v>5392</v>
      </c>
      <c r="E362" s="84" t="b">
        <v>0</v>
      </c>
      <c r="F362" s="84" t="b">
        <v>0</v>
      </c>
      <c r="G362" s="84" t="b">
        <v>0</v>
      </c>
    </row>
    <row r="363" spans="1:7" ht="15">
      <c r="A363" s="84" t="s">
        <v>4577</v>
      </c>
      <c r="B363" s="84">
        <v>2</v>
      </c>
      <c r="C363" s="122">
        <v>0.0006103512529974457</v>
      </c>
      <c r="D363" s="84" t="s">
        <v>5392</v>
      </c>
      <c r="E363" s="84" t="b">
        <v>0</v>
      </c>
      <c r="F363" s="84" t="b">
        <v>0</v>
      </c>
      <c r="G363" s="84" t="b">
        <v>0</v>
      </c>
    </row>
    <row r="364" spans="1:7" ht="15">
      <c r="A364" s="84" t="s">
        <v>4578</v>
      </c>
      <c r="B364" s="84">
        <v>2</v>
      </c>
      <c r="C364" s="122">
        <v>0.0006103512529974457</v>
      </c>
      <c r="D364" s="84" t="s">
        <v>5392</v>
      </c>
      <c r="E364" s="84" t="b">
        <v>0</v>
      </c>
      <c r="F364" s="84" t="b">
        <v>0</v>
      </c>
      <c r="G364" s="84" t="b">
        <v>0</v>
      </c>
    </row>
    <row r="365" spans="1:7" ht="15">
      <c r="A365" s="84" t="s">
        <v>4579</v>
      </c>
      <c r="B365" s="84">
        <v>2</v>
      </c>
      <c r="C365" s="122">
        <v>0.0006103512529974457</v>
      </c>
      <c r="D365" s="84" t="s">
        <v>5392</v>
      </c>
      <c r="E365" s="84" t="b">
        <v>0</v>
      </c>
      <c r="F365" s="84" t="b">
        <v>0</v>
      </c>
      <c r="G365" s="84" t="b">
        <v>0</v>
      </c>
    </row>
    <row r="366" spans="1:7" ht="15">
      <c r="A366" s="84" t="s">
        <v>409</v>
      </c>
      <c r="B366" s="84">
        <v>2</v>
      </c>
      <c r="C366" s="122">
        <v>0.0006103512529974457</v>
      </c>
      <c r="D366" s="84" t="s">
        <v>5392</v>
      </c>
      <c r="E366" s="84" t="b">
        <v>0</v>
      </c>
      <c r="F366" s="84" t="b">
        <v>0</v>
      </c>
      <c r="G366" s="84" t="b">
        <v>0</v>
      </c>
    </row>
    <row r="367" spans="1:7" ht="15">
      <c r="A367" s="84" t="s">
        <v>5368</v>
      </c>
      <c r="B367" s="84">
        <v>2</v>
      </c>
      <c r="C367" s="122">
        <v>0.0006103512529974457</v>
      </c>
      <c r="D367" s="84" t="s">
        <v>5392</v>
      </c>
      <c r="E367" s="84" t="b">
        <v>0</v>
      </c>
      <c r="F367" s="84" t="b">
        <v>0</v>
      </c>
      <c r="G367" s="84" t="b">
        <v>0</v>
      </c>
    </row>
    <row r="368" spans="1:7" ht="15">
      <c r="A368" s="84" t="s">
        <v>5369</v>
      </c>
      <c r="B368" s="84">
        <v>2</v>
      </c>
      <c r="C368" s="122">
        <v>0.0006103512529974457</v>
      </c>
      <c r="D368" s="84" t="s">
        <v>5392</v>
      </c>
      <c r="E368" s="84" t="b">
        <v>0</v>
      </c>
      <c r="F368" s="84" t="b">
        <v>0</v>
      </c>
      <c r="G368" s="84" t="b">
        <v>0</v>
      </c>
    </row>
    <row r="369" spans="1:7" ht="15">
      <c r="A369" s="84" t="s">
        <v>5370</v>
      </c>
      <c r="B369" s="84">
        <v>2</v>
      </c>
      <c r="C369" s="122">
        <v>0.0006103512529974457</v>
      </c>
      <c r="D369" s="84" t="s">
        <v>5392</v>
      </c>
      <c r="E369" s="84" t="b">
        <v>0</v>
      </c>
      <c r="F369" s="84" t="b">
        <v>0</v>
      </c>
      <c r="G369" s="84" t="b">
        <v>0</v>
      </c>
    </row>
    <row r="370" spans="1:7" ht="15">
      <c r="A370" s="84" t="s">
        <v>5371</v>
      </c>
      <c r="B370" s="84">
        <v>2</v>
      </c>
      <c r="C370" s="122">
        <v>0.0006103512529974457</v>
      </c>
      <c r="D370" s="84" t="s">
        <v>5392</v>
      </c>
      <c r="E370" s="84" t="b">
        <v>0</v>
      </c>
      <c r="F370" s="84" t="b">
        <v>0</v>
      </c>
      <c r="G370" s="84" t="b">
        <v>0</v>
      </c>
    </row>
    <row r="371" spans="1:7" ht="15">
      <c r="A371" s="84" t="s">
        <v>5372</v>
      </c>
      <c r="B371" s="84">
        <v>2</v>
      </c>
      <c r="C371" s="122">
        <v>0.0006103512529974457</v>
      </c>
      <c r="D371" s="84" t="s">
        <v>5392</v>
      </c>
      <c r="E371" s="84" t="b">
        <v>1</v>
      </c>
      <c r="F371" s="84" t="b">
        <v>0</v>
      </c>
      <c r="G371" s="84" t="b">
        <v>0</v>
      </c>
    </row>
    <row r="372" spans="1:7" ht="15">
      <c r="A372" s="84" t="s">
        <v>4585</v>
      </c>
      <c r="B372" s="84">
        <v>2</v>
      </c>
      <c r="C372" s="122">
        <v>0.0006103512529974457</v>
      </c>
      <c r="D372" s="84" t="s">
        <v>5392</v>
      </c>
      <c r="E372" s="84" t="b">
        <v>0</v>
      </c>
      <c r="F372" s="84" t="b">
        <v>0</v>
      </c>
      <c r="G372" s="84" t="b">
        <v>0</v>
      </c>
    </row>
    <row r="373" spans="1:7" ht="15">
      <c r="A373" s="84" t="s">
        <v>4586</v>
      </c>
      <c r="B373" s="84">
        <v>2</v>
      </c>
      <c r="C373" s="122">
        <v>0.0006103512529974457</v>
      </c>
      <c r="D373" s="84" t="s">
        <v>5392</v>
      </c>
      <c r="E373" s="84" t="b">
        <v>0</v>
      </c>
      <c r="F373" s="84" t="b">
        <v>0</v>
      </c>
      <c r="G373" s="84" t="b">
        <v>0</v>
      </c>
    </row>
    <row r="374" spans="1:7" ht="15">
      <c r="A374" s="84" t="s">
        <v>4587</v>
      </c>
      <c r="B374" s="84">
        <v>2</v>
      </c>
      <c r="C374" s="122">
        <v>0.0006103512529974457</v>
      </c>
      <c r="D374" s="84" t="s">
        <v>5392</v>
      </c>
      <c r="E374" s="84" t="b">
        <v>0</v>
      </c>
      <c r="F374" s="84" t="b">
        <v>0</v>
      </c>
      <c r="G374" s="84" t="b">
        <v>0</v>
      </c>
    </row>
    <row r="375" spans="1:7" ht="15">
      <c r="A375" s="84" t="s">
        <v>4588</v>
      </c>
      <c r="B375" s="84">
        <v>2</v>
      </c>
      <c r="C375" s="122">
        <v>0.0006103512529974457</v>
      </c>
      <c r="D375" s="84" t="s">
        <v>5392</v>
      </c>
      <c r="E375" s="84" t="b">
        <v>0</v>
      </c>
      <c r="F375" s="84" t="b">
        <v>0</v>
      </c>
      <c r="G375" s="84" t="b">
        <v>0</v>
      </c>
    </row>
    <row r="376" spans="1:7" ht="15">
      <c r="A376" s="84" t="s">
        <v>5373</v>
      </c>
      <c r="B376" s="84">
        <v>2</v>
      </c>
      <c r="C376" s="122">
        <v>0.0006103512529974457</v>
      </c>
      <c r="D376" s="84" t="s">
        <v>5392</v>
      </c>
      <c r="E376" s="84" t="b">
        <v>0</v>
      </c>
      <c r="F376" s="84" t="b">
        <v>0</v>
      </c>
      <c r="G376" s="84" t="b">
        <v>0</v>
      </c>
    </row>
    <row r="377" spans="1:7" ht="15">
      <c r="A377" s="84" t="s">
        <v>5374</v>
      </c>
      <c r="B377" s="84">
        <v>2</v>
      </c>
      <c r="C377" s="122">
        <v>0.0006907009115224641</v>
      </c>
      <c r="D377" s="84" t="s">
        <v>5392</v>
      </c>
      <c r="E377" s="84" t="b">
        <v>0</v>
      </c>
      <c r="F377" s="84" t="b">
        <v>0</v>
      </c>
      <c r="G377" s="84" t="b">
        <v>0</v>
      </c>
    </row>
    <row r="378" spans="1:7" ht="15">
      <c r="A378" s="84" t="s">
        <v>5375</v>
      </c>
      <c r="B378" s="84">
        <v>2</v>
      </c>
      <c r="C378" s="122">
        <v>0.0006103512529974457</v>
      </c>
      <c r="D378" s="84" t="s">
        <v>5392</v>
      </c>
      <c r="E378" s="84" t="b">
        <v>0</v>
      </c>
      <c r="F378" s="84" t="b">
        <v>0</v>
      </c>
      <c r="G378" s="84" t="b">
        <v>0</v>
      </c>
    </row>
    <row r="379" spans="1:7" ht="15">
      <c r="A379" s="84" t="s">
        <v>562</v>
      </c>
      <c r="B379" s="84">
        <v>2</v>
      </c>
      <c r="C379" s="122">
        <v>0.0006907009115224641</v>
      </c>
      <c r="D379" s="84" t="s">
        <v>5392</v>
      </c>
      <c r="E379" s="84" t="b">
        <v>0</v>
      </c>
      <c r="F379" s="84" t="b">
        <v>0</v>
      </c>
      <c r="G379" s="84" t="b">
        <v>0</v>
      </c>
    </row>
    <row r="380" spans="1:7" ht="15">
      <c r="A380" s="84" t="s">
        <v>5376</v>
      </c>
      <c r="B380" s="84">
        <v>2</v>
      </c>
      <c r="C380" s="122">
        <v>0.0006907009115224641</v>
      </c>
      <c r="D380" s="84" t="s">
        <v>5392</v>
      </c>
      <c r="E380" s="84" t="b">
        <v>0</v>
      </c>
      <c r="F380" s="84" t="b">
        <v>0</v>
      </c>
      <c r="G380" s="84" t="b">
        <v>0</v>
      </c>
    </row>
    <row r="381" spans="1:7" ht="15">
      <c r="A381" s="84" t="s">
        <v>5377</v>
      </c>
      <c r="B381" s="84">
        <v>2</v>
      </c>
      <c r="C381" s="122">
        <v>0.0006103512529974457</v>
      </c>
      <c r="D381" s="84" t="s">
        <v>5392</v>
      </c>
      <c r="E381" s="84" t="b">
        <v>0</v>
      </c>
      <c r="F381" s="84" t="b">
        <v>0</v>
      </c>
      <c r="G381" s="84" t="b">
        <v>0</v>
      </c>
    </row>
    <row r="382" spans="1:7" ht="15">
      <c r="A382" s="84" t="s">
        <v>5378</v>
      </c>
      <c r="B382" s="84">
        <v>2</v>
      </c>
      <c r="C382" s="122">
        <v>0.0006103512529974457</v>
      </c>
      <c r="D382" s="84" t="s">
        <v>5392</v>
      </c>
      <c r="E382" s="84" t="b">
        <v>0</v>
      </c>
      <c r="F382" s="84" t="b">
        <v>0</v>
      </c>
      <c r="G382" s="84" t="b">
        <v>0</v>
      </c>
    </row>
    <row r="383" spans="1:7" ht="15">
      <c r="A383" s="84" t="s">
        <v>5379</v>
      </c>
      <c r="B383" s="84">
        <v>2</v>
      </c>
      <c r="C383" s="122">
        <v>0.0006103512529974457</v>
      </c>
      <c r="D383" s="84" t="s">
        <v>5392</v>
      </c>
      <c r="E383" s="84" t="b">
        <v>0</v>
      </c>
      <c r="F383" s="84" t="b">
        <v>0</v>
      </c>
      <c r="G383" s="84" t="b">
        <v>0</v>
      </c>
    </row>
    <row r="384" spans="1:7" ht="15">
      <c r="A384" s="84" t="s">
        <v>788</v>
      </c>
      <c r="B384" s="84">
        <v>2</v>
      </c>
      <c r="C384" s="122">
        <v>0.0006103512529974457</v>
      </c>
      <c r="D384" s="84" t="s">
        <v>5392</v>
      </c>
      <c r="E384" s="84" t="b">
        <v>0</v>
      </c>
      <c r="F384" s="84" t="b">
        <v>0</v>
      </c>
      <c r="G384" s="84" t="b">
        <v>0</v>
      </c>
    </row>
    <row r="385" spans="1:7" ht="15">
      <c r="A385" s="84" t="s">
        <v>5380</v>
      </c>
      <c r="B385" s="84">
        <v>2</v>
      </c>
      <c r="C385" s="122">
        <v>0.0006103512529974457</v>
      </c>
      <c r="D385" s="84" t="s">
        <v>5392</v>
      </c>
      <c r="E385" s="84" t="b">
        <v>0</v>
      </c>
      <c r="F385" s="84" t="b">
        <v>0</v>
      </c>
      <c r="G385" s="84" t="b">
        <v>0</v>
      </c>
    </row>
    <row r="386" spans="1:7" ht="15">
      <c r="A386" s="84" t="s">
        <v>5381</v>
      </c>
      <c r="B386" s="84">
        <v>2</v>
      </c>
      <c r="C386" s="122">
        <v>0.0006103512529974457</v>
      </c>
      <c r="D386" s="84" t="s">
        <v>5392</v>
      </c>
      <c r="E386" s="84" t="b">
        <v>0</v>
      </c>
      <c r="F386" s="84" t="b">
        <v>0</v>
      </c>
      <c r="G386" s="84" t="b">
        <v>0</v>
      </c>
    </row>
    <row r="387" spans="1:7" ht="15">
      <c r="A387" s="84" t="s">
        <v>5382</v>
      </c>
      <c r="B387" s="84">
        <v>2</v>
      </c>
      <c r="C387" s="122">
        <v>0.0006103512529974457</v>
      </c>
      <c r="D387" s="84" t="s">
        <v>5392</v>
      </c>
      <c r="E387" s="84" t="b">
        <v>0</v>
      </c>
      <c r="F387" s="84" t="b">
        <v>0</v>
      </c>
      <c r="G387" s="84" t="b">
        <v>0</v>
      </c>
    </row>
    <row r="388" spans="1:7" ht="15">
      <c r="A388" s="84" t="s">
        <v>5383</v>
      </c>
      <c r="B388" s="84">
        <v>2</v>
      </c>
      <c r="C388" s="122">
        <v>0.0006103512529974457</v>
      </c>
      <c r="D388" s="84" t="s">
        <v>5392</v>
      </c>
      <c r="E388" s="84" t="b">
        <v>0</v>
      </c>
      <c r="F388" s="84" t="b">
        <v>0</v>
      </c>
      <c r="G388" s="84" t="b">
        <v>0</v>
      </c>
    </row>
    <row r="389" spans="1:7" ht="15">
      <c r="A389" s="84" t="s">
        <v>5384</v>
      </c>
      <c r="B389" s="84">
        <v>2</v>
      </c>
      <c r="C389" s="122">
        <v>0.0006907009115224641</v>
      </c>
      <c r="D389" s="84" t="s">
        <v>5392</v>
      </c>
      <c r="E389" s="84" t="b">
        <v>0</v>
      </c>
      <c r="F389" s="84" t="b">
        <v>0</v>
      </c>
      <c r="G389" s="84" t="b">
        <v>0</v>
      </c>
    </row>
    <row r="390" spans="1:7" ht="15">
      <c r="A390" s="84" t="s">
        <v>5385</v>
      </c>
      <c r="B390" s="84">
        <v>2</v>
      </c>
      <c r="C390" s="122">
        <v>0.0006907009115224641</v>
      </c>
      <c r="D390" s="84" t="s">
        <v>5392</v>
      </c>
      <c r="E390" s="84" t="b">
        <v>0</v>
      </c>
      <c r="F390" s="84" t="b">
        <v>0</v>
      </c>
      <c r="G390" s="84" t="b">
        <v>0</v>
      </c>
    </row>
    <row r="391" spans="1:7" ht="15">
      <c r="A391" s="84" t="s">
        <v>556</v>
      </c>
      <c r="B391" s="84">
        <v>2</v>
      </c>
      <c r="C391" s="122">
        <v>0.0006103512529974457</v>
      </c>
      <c r="D391" s="84" t="s">
        <v>5392</v>
      </c>
      <c r="E391" s="84" t="b">
        <v>0</v>
      </c>
      <c r="F391" s="84" t="b">
        <v>0</v>
      </c>
      <c r="G391" s="84" t="b">
        <v>0</v>
      </c>
    </row>
    <row r="392" spans="1:7" ht="15">
      <c r="A392" s="84" t="s">
        <v>555</v>
      </c>
      <c r="B392" s="84">
        <v>2</v>
      </c>
      <c r="C392" s="122">
        <v>0.0006103512529974457</v>
      </c>
      <c r="D392" s="84" t="s">
        <v>5392</v>
      </c>
      <c r="E392" s="84" t="b">
        <v>0</v>
      </c>
      <c r="F392" s="84" t="b">
        <v>0</v>
      </c>
      <c r="G392" s="84" t="b">
        <v>0</v>
      </c>
    </row>
    <row r="393" spans="1:7" ht="15">
      <c r="A393" s="84" t="s">
        <v>554</v>
      </c>
      <c r="B393" s="84">
        <v>2</v>
      </c>
      <c r="C393" s="122">
        <v>0.0006103512529974457</v>
      </c>
      <c r="D393" s="84" t="s">
        <v>5392</v>
      </c>
      <c r="E393" s="84" t="b">
        <v>0</v>
      </c>
      <c r="F393" s="84" t="b">
        <v>0</v>
      </c>
      <c r="G393" s="84" t="b">
        <v>0</v>
      </c>
    </row>
    <row r="394" spans="1:7" ht="15">
      <c r="A394" s="84" t="s">
        <v>553</v>
      </c>
      <c r="B394" s="84">
        <v>2</v>
      </c>
      <c r="C394" s="122">
        <v>0.0006103512529974457</v>
      </c>
      <c r="D394" s="84" t="s">
        <v>5392</v>
      </c>
      <c r="E394" s="84" t="b">
        <v>0</v>
      </c>
      <c r="F394" s="84" t="b">
        <v>0</v>
      </c>
      <c r="G394" s="84" t="b">
        <v>0</v>
      </c>
    </row>
    <row r="395" spans="1:7" ht="15">
      <c r="A395" s="84" t="s">
        <v>552</v>
      </c>
      <c r="B395" s="84">
        <v>2</v>
      </c>
      <c r="C395" s="122">
        <v>0.0006103512529974457</v>
      </c>
      <c r="D395" s="84" t="s">
        <v>5392</v>
      </c>
      <c r="E395" s="84" t="b">
        <v>0</v>
      </c>
      <c r="F395" s="84" t="b">
        <v>0</v>
      </c>
      <c r="G395" s="84" t="b">
        <v>0</v>
      </c>
    </row>
    <row r="396" spans="1:7" ht="15">
      <c r="A396" s="84" t="s">
        <v>4673</v>
      </c>
      <c r="B396" s="84">
        <v>2</v>
      </c>
      <c r="C396" s="122">
        <v>0.0006103512529974457</v>
      </c>
      <c r="D396" s="84" t="s">
        <v>5392</v>
      </c>
      <c r="E396" s="84" t="b">
        <v>0</v>
      </c>
      <c r="F396" s="84" t="b">
        <v>0</v>
      </c>
      <c r="G396" s="84" t="b">
        <v>0</v>
      </c>
    </row>
    <row r="397" spans="1:7" ht="15">
      <c r="A397" s="84" t="s">
        <v>5386</v>
      </c>
      <c r="B397" s="84">
        <v>2</v>
      </c>
      <c r="C397" s="122">
        <v>0.0006103512529974457</v>
      </c>
      <c r="D397" s="84" t="s">
        <v>5392</v>
      </c>
      <c r="E397" s="84" t="b">
        <v>0</v>
      </c>
      <c r="F397" s="84" t="b">
        <v>0</v>
      </c>
      <c r="G397" s="84" t="b">
        <v>0</v>
      </c>
    </row>
    <row r="398" spans="1:7" ht="15">
      <c r="A398" s="84" t="s">
        <v>5387</v>
      </c>
      <c r="B398" s="84">
        <v>2</v>
      </c>
      <c r="C398" s="122">
        <v>0.0006103512529974457</v>
      </c>
      <c r="D398" s="84" t="s">
        <v>5392</v>
      </c>
      <c r="E398" s="84" t="b">
        <v>0</v>
      </c>
      <c r="F398" s="84" t="b">
        <v>0</v>
      </c>
      <c r="G398" s="84" t="b">
        <v>0</v>
      </c>
    </row>
    <row r="399" spans="1:7" ht="15">
      <c r="A399" s="84" t="s">
        <v>5388</v>
      </c>
      <c r="B399" s="84">
        <v>2</v>
      </c>
      <c r="C399" s="122">
        <v>0.0006103512529974457</v>
      </c>
      <c r="D399" s="84" t="s">
        <v>5392</v>
      </c>
      <c r="E399" s="84" t="b">
        <v>0</v>
      </c>
      <c r="F399" s="84" t="b">
        <v>0</v>
      </c>
      <c r="G399" s="84" t="b">
        <v>0</v>
      </c>
    </row>
    <row r="400" spans="1:7" ht="15">
      <c r="A400" s="84" t="s">
        <v>5389</v>
      </c>
      <c r="B400" s="84">
        <v>2</v>
      </c>
      <c r="C400" s="122">
        <v>0.0006103512529974457</v>
      </c>
      <c r="D400" s="84" t="s">
        <v>5392</v>
      </c>
      <c r="E400" s="84" t="b">
        <v>0</v>
      </c>
      <c r="F400" s="84" t="b">
        <v>0</v>
      </c>
      <c r="G400" s="84" t="b">
        <v>0</v>
      </c>
    </row>
    <row r="401" spans="1:7" ht="15">
      <c r="A401" s="84" t="s">
        <v>4674</v>
      </c>
      <c r="B401" s="84">
        <v>2</v>
      </c>
      <c r="C401" s="122">
        <v>0.0006103512529974457</v>
      </c>
      <c r="D401" s="84" t="s">
        <v>5392</v>
      </c>
      <c r="E401" s="84" t="b">
        <v>0</v>
      </c>
      <c r="F401" s="84" t="b">
        <v>0</v>
      </c>
      <c r="G401" s="84" t="b">
        <v>0</v>
      </c>
    </row>
    <row r="402" spans="1:7" ht="15">
      <c r="A402" s="84" t="s">
        <v>548</v>
      </c>
      <c r="B402" s="84">
        <v>2</v>
      </c>
      <c r="C402" s="122">
        <v>0.0006907009115224641</v>
      </c>
      <c r="D402" s="84" t="s">
        <v>5392</v>
      </c>
      <c r="E402" s="84" t="b">
        <v>0</v>
      </c>
      <c r="F402" s="84" t="b">
        <v>0</v>
      </c>
      <c r="G402" s="84" t="b">
        <v>0</v>
      </c>
    </row>
    <row r="403" spans="1:7" ht="15">
      <c r="A403" s="84" t="s">
        <v>4606</v>
      </c>
      <c r="B403" s="84">
        <v>340</v>
      </c>
      <c r="C403" s="122">
        <v>0</v>
      </c>
      <c r="D403" s="84" t="s">
        <v>4442</v>
      </c>
      <c r="E403" s="84" t="b">
        <v>0</v>
      </c>
      <c r="F403" s="84" t="b">
        <v>0</v>
      </c>
      <c r="G403" s="84" t="b">
        <v>0</v>
      </c>
    </row>
    <row r="404" spans="1:7" ht="15">
      <c r="A404" s="84" t="s">
        <v>4607</v>
      </c>
      <c r="B404" s="84">
        <v>340</v>
      </c>
      <c r="C404" s="122">
        <v>0</v>
      </c>
      <c r="D404" s="84" t="s">
        <v>4442</v>
      </c>
      <c r="E404" s="84" t="b">
        <v>0</v>
      </c>
      <c r="F404" s="84" t="b">
        <v>0</v>
      </c>
      <c r="G404" s="84" t="b">
        <v>0</v>
      </c>
    </row>
    <row r="405" spans="1:7" ht="15">
      <c r="A405" s="84" t="s">
        <v>4612</v>
      </c>
      <c r="B405" s="84">
        <v>170</v>
      </c>
      <c r="C405" s="122">
        <v>0</v>
      </c>
      <c r="D405" s="84" t="s">
        <v>4442</v>
      </c>
      <c r="E405" s="84" t="b">
        <v>0</v>
      </c>
      <c r="F405" s="84" t="b">
        <v>0</v>
      </c>
      <c r="G405" s="84" t="b">
        <v>0</v>
      </c>
    </row>
    <row r="406" spans="1:7" ht="15">
      <c r="A406" s="84" t="s">
        <v>4613</v>
      </c>
      <c r="B406" s="84">
        <v>170</v>
      </c>
      <c r="C406" s="122">
        <v>0</v>
      </c>
      <c r="D406" s="84" t="s">
        <v>4442</v>
      </c>
      <c r="E406" s="84" t="b">
        <v>0</v>
      </c>
      <c r="F406" s="84" t="b">
        <v>0</v>
      </c>
      <c r="G406" s="84" t="b">
        <v>0</v>
      </c>
    </row>
    <row r="407" spans="1:7" ht="15">
      <c r="A407" s="84" t="s">
        <v>4614</v>
      </c>
      <c r="B407" s="84">
        <v>170</v>
      </c>
      <c r="C407" s="122">
        <v>0</v>
      </c>
      <c r="D407" s="84" t="s">
        <v>4442</v>
      </c>
      <c r="E407" s="84" t="b">
        <v>0</v>
      </c>
      <c r="F407" s="84" t="b">
        <v>0</v>
      </c>
      <c r="G407" s="84" t="b">
        <v>0</v>
      </c>
    </row>
    <row r="408" spans="1:7" ht="15">
      <c r="A408" s="84" t="s">
        <v>4615</v>
      </c>
      <c r="B408" s="84">
        <v>170</v>
      </c>
      <c r="C408" s="122">
        <v>0</v>
      </c>
      <c r="D408" s="84" t="s">
        <v>4442</v>
      </c>
      <c r="E408" s="84" t="b">
        <v>0</v>
      </c>
      <c r="F408" s="84" t="b">
        <v>0</v>
      </c>
      <c r="G408" s="84" t="b">
        <v>0</v>
      </c>
    </row>
    <row r="409" spans="1:7" ht="15">
      <c r="A409" s="84" t="s">
        <v>4616</v>
      </c>
      <c r="B409" s="84">
        <v>170</v>
      </c>
      <c r="C409" s="122">
        <v>0</v>
      </c>
      <c r="D409" s="84" t="s">
        <v>4442</v>
      </c>
      <c r="E409" s="84" t="b">
        <v>0</v>
      </c>
      <c r="F409" s="84" t="b">
        <v>0</v>
      </c>
      <c r="G409" s="84" t="b">
        <v>0</v>
      </c>
    </row>
    <row r="410" spans="1:7" ht="15">
      <c r="A410" s="84" t="s">
        <v>4617</v>
      </c>
      <c r="B410" s="84">
        <v>170</v>
      </c>
      <c r="C410" s="122">
        <v>0</v>
      </c>
      <c r="D410" s="84" t="s">
        <v>4442</v>
      </c>
      <c r="E410" s="84" t="b">
        <v>0</v>
      </c>
      <c r="F410" s="84" t="b">
        <v>0</v>
      </c>
      <c r="G410" s="84" t="b">
        <v>0</v>
      </c>
    </row>
    <row r="411" spans="1:7" ht="15">
      <c r="A411" s="84" t="s">
        <v>4618</v>
      </c>
      <c r="B411" s="84">
        <v>170</v>
      </c>
      <c r="C411" s="122">
        <v>0</v>
      </c>
      <c r="D411" s="84" t="s">
        <v>4442</v>
      </c>
      <c r="E411" s="84" t="b">
        <v>0</v>
      </c>
      <c r="F411" s="84" t="b">
        <v>0</v>
      </c>
      <c r="G411" s="84" t="b">
        <v>0</v>
      </c>
    </row>
    <row r="412" spans="1:7" ht="15">
      <c r="A412" s="84" t="s">
        <v>4619</v>
      </c>
      <c r="B412" s="84">
        <v>170</v>
      </c>
      <c r="C412" s="122">
        <v>0</v>
      </c>
      <c r="D412" s="84" t="s">
        <v>4442</v>
      </c>
      <c r="E412" s="84" t="b">
        <v>0</v>
      </c>
      <c r="F412" s="84" t="b">
        <v>0</v>
      </c>
      <c r="G412" s="84" t="b">
        <v>0</v>
      </c>
    </row>
    <row r="413" spans="1:7" ht="15">
      <c r="A413" s="84" t="s">
        <v>5120</v>
      </c>
      <c r="B413" s="84">
        <v>170</v>
      </c>
      <c r="C413" s="122">
        <v>0</v>
      </c>
      <c r="D413" s="84" t="s">
        <v>4442</v>
      </c>
      <c r="E413" s="84" t="b">
        <v>0</v>
      </c>
      <c r="F413" s="84" t="b">
        <v>0</v>
      </c>
      <c r="G413" s="84" t="b">
        <v>0</v>
      </c>
    </row>
    <row r="414" spans="1:7" ht="15">
      <c r="A414" s="84" t="s">
        <v>5121</v>
      </c>
      <c r="B414" s="84">
        <v>170</v>
      </c>
      <c r="C414" s="122">
        <v>0</v>
      </c>
      <c r="D414" s="84" t="s">
        <v>4442</v>
      </c>
      <c r="E414" s="84" t="b">
        <v>0</v>
      </c>
      <c r="F414" s="84" t="b">
        <v>0</v>
      </c>
      <c r="G414" s="84" t="b">
        <v>0</v>
      </c>
    </row>
    <row r="415" spans="1:7" ht="15">
      <c r="A415" s="84" t="s">
        <v>5122</v>
      </c>
      <c r="B415" s="84">
        <v>170</v>
      </c>
      <c r="C415" s="122">
        <v>0</v>
      </c>
      <c r="D415" s="84" t="s">
        <v>4442</v>
      </c>
      <c r="E415" s="84" t="b">
        <v>0</v>
      </c>
      <c r="F415" s="84" t="b">
        <v>0</v>
      </c>
      <c r="G415" s="84" t="b">
        <v>0</v>
      </c>
    </row>
    <row r="416" spans="1:7" ht="15">
      <c r="A416" s="84" t="s">
        <v>5123</v>
      </c>
      <c r="B416" s="84">
        <v>170</v>
      </c>
      <c r="C416" s="122">
        <v>0</v>
      </c>
      <c r="D416" s="84" t="s">
        <v>4442</v>
      </c>
      <c r="E416" s="84" t="b">
        <v>0</v>
      </c>
      <c r="F416" s="84" t="b">
        <v>0</v>
      </c>
      <c r="G416" s="84" t="b">
        <v>0</v>
      </c>
    </row>
    <row r="417" spans="1:7" ht="15">
      <c r="A417" s="84" t="s">
        <v>5124</v>
      </c>
      <c r="B417" s="84">
        <v>170</v>
      </c>
      <c r="C417" s="122">
        <v>0</v>
      </c>
      <c r="D417" s="84" t="s">
        <v>4442</v>
      </c>
      <c r="E417" s="84" t="b">
        <v>0</v>
      </c>
      <c r="F417" s="84" t="b">
        <v>0</v>
      </c>
      <c r="G417" s="84" t="b">
        <v>0</v>
      </c>
    </row>
    <row r="418" spans="1:7" ht="15">
      <c r="A418" s="84" t="s">
        <v>5125</v>
      </c>
      <c r="B418" s="84">
        <v>170</v>
      </c>
      <c r="C418" s="122">
        <v>0</v>
      </c>
      <c r="D418" s="84" t="s">
        <v>4442</v>
      </c>
      <c r="E418" s="84" t="b">
        <v>0</v>
      </c>
      <c r="F418" s="84" t="b">
        <v>0</v>
      </c>
      <c r="G418" s="84" t="b">
        <v>0</v>
      </c>
    </row>
    <row r="419" spans="1:7" ht="15">
      <c r="A419" s="84" t="s">
        <v>5126</v>
      </c>
      <c r="B419" s="84">
        <v>170</v>
      </c>
      <c r="C419" s="122">
        <v>0</v>
      </c>
      <c r="D419" s="84" t="s">
        <v>4442</v>
      </c>
      <c r="E419" s="84" t="b">
        <v>0</v>
      </c>
      <c r="F419" s="84" t="b">
        <v>0</v>
      </c>
      <c r="G419" s="84" t="b">
        <v>0</v>
      </c>
    </row>
    <row r="420" spans="1:7" ht="15">
      <c r="A420" s="84" t="s">
        <v>4609</v>
      </c>
      <c r="B420" s="84">
        <v>170</v>
      </c>
      <c r="C420" s="122">
        <v>0</v>
      </c>
      <c r="D420" s="84" t="s">
        <v>4442</v>
      </c>
      <c r="E420" s="84" t="b">
        <v>0</v>
      </c>
      <c r="F420" s="84" t="b">
        <v>0</v>
      </c>
      <c r="G420" s="84" t="b">
        <v>0</v>
      </c>
    </row>
    <row r="421" spans="1:7" ht="15">
      <c r="A421" s="84" t="s">
        <v>5127</v>
      </c>
      <c r="B421" s="84">
        <v>170</v>
      </c>
      <c r="C421" s="122">
        <v>0</v>
      </c>
      <c r="D421" s="84" t="s">
        <v>4442</v>
      </c>
      <c r="E421" s="84" t="b">
        <v>0</v>
      </c>
      <c r="F421" s="84" t="b">
        <v>0</v>
      </c>
      <c r="G421" s="84" t="b">
        <v>0</v>
      </c>
    </row>
    <row r="422" spans="1:7" ht="15">
      <c r="A422" s="84" t="s">
        <v>4610</v>
      </c>
      <c r="B422" s="84">
        <v>170</v>
      </c>
      <c r="C422" s="122">
        <v>0</v>
      </c>
      <c r="D422" s="84" t="s">
        <v>4442</v>
      </c>
      <c r="E422" s="84" t="b">
        <v>0</v>
      </c>
      <c r="F422" s="84" t="b">
        <v>1</v>
      </c>
      <c r="G422" s="84" t="b">
        <v>1</v>
      </c>
    </row>
    <row r="423" spans="1:7" ht="15">
      <c r="A423" s="84" t="s">
        <v>5119</v>
      </c>
      <c r="B423" s="84">
        <v>170</v>
      </c>
      <c r="C423" s="122">
        <v>0</v>
      </c>
      <c r="D423" s="84" t="s">
        <v>4442</v>
      </c>
      <c r="E423" s="84" t="b">
        <v>0</v>
      </c>
      <c r="F423" s="84" t="b">
        <v>0</v>
      </c>
      <c r="G423" s="84" t="b">
        <v>0</v>
      </c>
    </row>
    <row r="424" spans="1:7" ht="15">
      <c r="A424" s="84" t="s">
        <v>391</v>
      </c>
      <c r="B424" s="84">
        <v>169</v>
      </c>
      <c r="C424" s="122">
        <v>0.00010600113420256259</v>
      </c>
      <c r="D424" s="84" t="s">
        <v>4442</v>
      </c>
      <c r="E424" s="84" t="b">
        <v>0</v>
      </c>
      <c r="F424" s="84" t="b">
        <v>0</v>
      </c>
      <c r="G424" s="84" t="b">
        <v>0</v>
      </c>
    </row>
    <row r="425" spans="1:7" ht="15">
      <c r="A425" s="84" t="s">
        <v>457</v>
      </c>
      <c r="B425" s="84">
        <v>114</v>
      </c>
      <c r="C425" s="122">
        <v>0.0022487439304960887</v>
      </c>
      <c r="D425" s="84" t="s">
        <v>4443</v>
      </c>
      <c r="E425" s="84" t="b">
        <v>0</v>
      </c>
      <c r="F425" s="84" t="b">
        <v>0</v>
      </c>
      <c r="G425" s="84" t="b">
        <v>0</v>
      </c>
    </row>
    <row r="426" spans="1:7" ht="15">
      <c r="A426" s="84" t="s">
        <v>4621</v>
      </c>
      <c r="B426" s="84">
        <v>51</v>
      </c>
      <c r="C426" s="122">
        <v>0.014015853278103188</v>
      </c>
      <c r="D426" s="84" t="s">
        <v>4443</v>
      </c>
      <c r="E426" s="84" t="b">
        <v>0</v>
      </c>
      <c r="F426" s="84" t="b">
        <v>0</v>
      </c>
      <c r="G426" s="84" t="b">
        <v>0</v>
      </c>
    </row>
    <row r="427" spans="1:7" ht="15">
      <c r="A427" s="84" t="s">
        <v>4622</v>
      </c>
      <c r="B427" s="84">
        <v>47</v>
      </c>
      <c r="C427" s="122">
        <v>0.022268042624978526</v>
      </c>
      <c r="D427" s="84" t="s">
        <v>4443</v>
      </c>
      <c r="E427" s="84" t="b">
        <v>0</v>
      </c>
      <c r="F427" s="84" t="b">
        <v>0</v>
      </c>
      <c r="G427" s="84" t="b">
        <v>0</v>
      </c>
    </row>
    <row r="428" spans="1:7" ht="15">
      <c r="A428" s="84" t="s">
        <v>4623</v>
      </c>
      <c r="B428" s="84">
        <v>46</v>
      </c>
      <c r="C428" s="122">
        <v>0.02255679857543374</v>
      </c>
      <c r="D428" s="84" t="s">
        <v>4443</v>
      </c>
      <c r="E428" s="84" t="b">
        <v>0</v>
      </c>
      <c r="F428" s="84" t="b">
        <v>0</v>
      </c>
      <c r="G428" s="84" t="b">
        <v>0</v>
      </c>
    </row>
    <row r="429" spans="1:7" ht="15">
      <c r="A429" s="84" t="s">
        <v>4624</v>
      </c>
      <c r="B429" s="84">
        <v>40</v>
      </c>
      <c r="C429" s="122">
        <v>0.010992826100473089</v>
      </c>
      <c r="D429" s="84" t="s">
        <v>4443</v>
      </c>
      <c r="E429" s="84" t="b">
        <v>0</v>
      </c>
      <c r="F429" s="84" t="b">
        <v>0</v>
      </c>
      <c r="G429" s="84" t="b">
        <v>0</v>
      </c>
    </row>
    <row r="430" spans="1:7" ht="15">
      <c r="A430" s="84" t="s">
        <v>4625</v>
      </c>
      <c r="B430" s="84">
        <v>40</v>
      </c>
      <c r="C430" s="122">
        <v>0.010992826100473089</v>
      </c>
      <c r="D430" s="84" t="s">
        <v>4443</v>
      </c>
      <c r="E430" s="84" t="b">
        <v>0</v>
      </c>
      <c r="F430" s="84" t="b">
        <v>0</v>
      </c>
      <c r="G430" s="84" t="b">
        <v>0</v>
      </c>
    </row>
    <row r="431" spans="1:7" ht="15">
      <c r="A431" s="84" t="s">
        <v>4626</v>
      </c>
      <c r="B431" s="84">
        <v>30</v>
      </c>
      <c r="C431" s="122">
        <v>0.011606199932528809</v>
      </c>
      <c r="D431" s="84" t="s">
        <v>4443</v>
      </c>
      <c r="E431" s="84" t="b">
        <v>0</v>
      </c>
      <c r="F431" s="84" t="b">
        <v>0</v>
      </c>
      <c r="G431" s="84" t="b">
        <v>0</v>
      </c>
    </row>
    <row r="432" spans="1:7" ht="15">
      <c r="A432" s="84" t="s">
        <v>4627</v>
      </c>
      <c r="B432" s="84">
        <v>27</v>
      </c>
      <c r="C432" s="122">
        <v>0.01155360885868241</v>
      </c>
      <c r="D432" s="84" t="s">
        <v>4443</v>
      </c>
      <c r="E432" s="84" t="b">
        <v>0</v>
      </c>
      <c r="F432" s="84" t="b">
        <v>0</v>
      </c>
      <c r="G432" s="84" t="b">
        <v>0</v>
      </c>
    </row>
    <row r="433" spans="1:7" ht="15">
      <c r="A433" s="84" t="s">
        <v>4628</v>
      </c>
      <c r="B433" s="84">
        <v>25</v>
      </c>
      <c r="C433" s="122">
        <v>0.012259129660561812</v>
      </c>
      <c r="D433" s="84" t="s">
        <v>4443</v>
      </c>
      <c r="E433" s="84" t="b">
        <v>0</v>
      </c>
      <c r="F433" s="84" t="b">
        <v>0</v>
      </c>
      <c r="G433" s="84" t="b">
        <v>0</v>
      </c>
    </row>
    <row r="434" spans="1:7" ht="15">
      <c r="A434" s="84" t="s">
        <v>4629</v>
      </c>
      <c r="B434" s="84">
        <v>23</v>
      </c>
      <c r="C434" s="122">
        <v>0.01127839928771687</v>
      </c>
      <c r="D434" s="84" t="s">
        <v>4443</v>
      </c>
      <c r="E434" s="84" t="b">
        <v>0</v>
      </c>
      <c r="F434" s="84" t="b">
        <v>0</v>
      </c>
      <c r="G434" s="84" t="b">
        <v>0</v>
      </c>
    </row>
    <row r="435" spans="1:7" ht="15">
      <c r="A435" s="84" t="s">
        <v>5128</v>
      </c>
      <c r="B435" s="84">
        <v>23</v>
      </c>
      <c r="C435" s="122">
        <v>0.01127839928771687</v>
      </c>
      <c r="D435" s="84" t="s">
        <v>4443</v>
      </c>
      <c r="E435" s="84" t="b">
        <v>0</v>
      </c>
      <c r="F435" s="84" t="b">
        <v>0</v>
      </c>
      <c r="G435" s="84" t="b">
        <v>0</v>
      </c>
    </row>
    <row r="436" spans="1:7" ht="15">
      <c r="A436" s="84" t="s">
        <v>5129</v>
      </c>
      <c r="B436" s="84">
        <v>23</v>
      </c>
      <c r="C436" s="122">
        <v>0.01127839928771687</v>
      </c>
      <c r="D436" s="84" t="s">
        <v>4443</v>
      </c>
      <c r="E436" s="84" t="b">
        <v>0</v>
      </c>
      <c r="F436" s="84" t="b">
        <v>0</v>
      </c>
      <c r="G436" s="84" t="b">
        <v>0</v>
      </c>
    </row>
    <row r="437" spans="1:7" ht="15">
      <c r="A437" s="84" t="s">
        <v>4631</v>
      </c>
      <c r="B437" s="84">
        <v>20</v>
      </c>
      <c r="C437" s="122">
        <v>0.010896054228065803</v>
      </c>
      <c r="D437" s="84" t="s">
        <v>4443</v>
      </c>
      <c r="E437" s="84" t="b">
        <v>0</v>
      </c>
      <c r="F437" s="84" t="b">
        <v>0</v>
      </c>
      <c r="G437" s="84" t="b">
        <v>0</v>
      </c>
    </row>
    <row r="438" spans="1:7" ht="15">
      <c r="A438" s="84" t="s">
        <v>4648</v>
      </c>
      <c r="B438" s="84">
        <v>17</v>
      </c>
      <c r="C438" s="122">
        <v>0.010337770096418286</v>
      </c>
      <c r="D438" s="84" t="s">
        <v>4443</v>
      </c>
      <c r="E438" s="84" t="b">
        <v>0</v>
      </c>
      <c r="F438" s="84" t="b">
        <v>0</v>
      </c>
      <c r="G438" s="84" t="b">
        <v>0</v>
      </c>
    </row>
    <row r="439" spans="1:7" ht="15">
      <c r="A439" s="84" t="s">
        <v>5132</v>
      </c>
      <c r="B439" s="84">
        <v>17</v>
      </c>
      <c r="C439" s="122">
        <v>0.010337770096418286</v>
      </c>
      <c r="D439" s="84" t="s">
        <v>4443</v>
      </c>
      <c r="E439" s="84" t="b">
        <v>0</v>
      </c>
      <c r="F439" s="84" t="b">
        <v>0</v>
      </c>
      <c r="G439" s="84" t="b">
        <v>0</v>
      </c>
    </row>
    <row r="440" spans="1:7" ht="15">
      <c r="A440" s="84" t="s">
        <v>5133</v>
      </c>
      <c r="B440" s="84">
        <v>17</v>
      </c>
      <c r="C440" s="122">
        <v>0.010337770096418286</v>
      </c>
      <c r="D440" s="84" t="s">
        <v>4443</v>
      </c>
      <c r="E440" s="84" t="b">
        <v>0</v>
      </c>
      <c r="F440" s="84" t="b">
        <v>0</v>
      </c>
      <c r="G440" s="84" t="b">
        <v>0</v>
      </c>
    </row>
    <row r="441" spans="1:7" ht="15">
      <c r="A441" s="84" t="s">
        <v>5130</v>
      </c>
      <c r="B441" s="84">
        <v>17</v>
      </c>
      <c r="C441" s="122">
        <v>0.010337770096418286</v>
      </c>
      <c r="D441" s="84" t="s">
        <v>4443</v>
      </c>
      <c r="E441" s="84" t="b">
        <v>0</v>
      </c>
      <c r="F441" s="84" t="b">
        <v>0</v>
      </c>
      <c r="G441" s="84" t="b">
        <v>0</v>
      </c>
    </row>
    <row r="442" spans="1:7" ht="15">
      <c r="A442" s="84" t="s">
        <v>5136</v>
      </c>
      <c r="B442" s="84">
        <v>16</v>
      </c>
      <c r="C442" s="122">
        <v>0.010107480340415784</v>
      </c>
      <c r="D442" s="84" t="s">
        <v>4443</v>
      </c>
      <c r="E442" s="84" t="b">
        <v>1</v>
      </c>
      <c r="F442" s="84" t="b">
        <v>0</v>
      </c>
      <c r="G442" s="84" t="b">
        <v>0</v>
      </c>
    </row>
    <row r="443" spans="1:7" ht="15">
      <c r="A443" s="84" t="s">
        <v>5137</v>
      </c>
      <c r="B443" s="84">
        <v>16</v>
      </c>
      <c r="C443" s="122">
        <v>0.010107480340415784</v>
      </c>
      <c r="D443" s="84" t="s">
        <v>4443</v>
      </c>
      <c r="E443" s="84" t="b">
        <v>0</v>
      </c>
      <c r="F443" s="84" t="b">
        <v>0</v>
      </c>
      <c r="G443" s="84" t="b">
        <v>0</v>
      </c>
    </row>
    <row r="444" spans="1:7" ht="15">
      <c r="A444" s="84" t="s">
        <v>5138</v>
      </c>
      <c r="B444" s="84">
        <v>16</v>
      </c>
      <c r="C444" s="122">
        <v>0.010107480340415784</v>
      </c>
      <c r="D444" s="84" t="s">
        <v>4443</v>
      </c>
      <c r="E444" s="84" t="b">
        <v>0</v>
      </c>
      <c r="F444" s="84" t="b">
        <v>0</v>
      </c>
      <c r="G444" s="84" t="b">
        <v>0</v>
      </c>
    </row>
    <row r="445" spans="1:7" ht="15">
      <c r="A445" s="84" t="s">
        <v>5139</v>
      </c>
      <c r="B445" s="84">
        <v>16</v>
      </c>
      <c r="C445" s="122">
        <v>0.010107480340415784</v>
      </c>
      <c r="D445" s="84" t="s">
        <v>4443</v>
      </c>
      <c r="E445" s="84" t="b">
        <v>0</v>
      </c>
      <c r="F445" s="84" t="b">
        <v>0</v>
      </c>
      <c r="G445" s="84" t="b">
        <v>0</v>
      </c>
    </row>
    <row r="446" spans="1:7" ht="15">
      <c r="A446" s="84" t="s">
        <v>5140</v>
      </c>
      <c r="B446" s="84">
        <v>16</v>
      </c>
      <c r="C446" s="122">
        <v>0.010107480340415784</v>
      </c>
      <c r="D446" s="84" t="s">
        <v>4443</v>
      </c>
      <c r="E446" s="84" t="b">
        <v>0</v>
      </c>
      <c r="F446" s="84" t="b">
        <v>0</v>
      </c>
      <c r="G446" s="84" t="b">
        <v>0</v>
      </c>
    </row>
    <row r="447" spans="1:7" ht="15">
      <c r="A447" s="84" t="s">
        <v>539</v>
      </c>
      <c r="B447" s="84">
        <v>15</v>
      </c>
      <c r="C447" s="122">
        <v>0.009852830849636347</v>
      </c>
      <c r="D447" s="84" t="s">
        <v>4443</v>
      </c>
      <c r="E447" s="84" t="b">
        <v>0</v>
      </c>
      <c r="F447" s="84" t="b">
        <v>0</v>
      </c>
      <c r="G447" s="84" t="b">
        <v>0</v>
      </c>
    </row>
    <row r="448" spans="1:7" ht="15">
      <c r="A448" s="84" t="s">
        <v>4634</v>
      </c>
      <c r="B448" s="84">
        <v>13</v>
      </c>
      <c r="C448" s="122">
        <v>0.009669012598029887</v>
      </c>
      <c r="D448" s="84" t="s">
        <v>4443</v>
      </c>
      <c r="E448" s="84" t="b">
        <v>0</v>
      </c>
      <c r="F448" s="84" t="b">
        <v>0</v>
      </c>
      <c r="G448" s="84" t="b">
        <v>0</v>
      </c>
    </row>
    <row r="449" spans="1:7" ht="15">
      <c r="A449" s="84" t="s">
        <v>5150</v>
      </c>
      <c r="B449" s="84">
        <v>11</v>
      </c>
      <c r="C449" s="122">
        <v>0.00855427414432706</v>
      </c>
      <c r="D449" s="84" t="s">
        <v>4443</v>
      </c>
      <c r="E449" s="84" t="b">
        <v>0</v>
      </c>
      <c r="F449" s="84" t="b">
        <v>0</v>
      </c>
      <c r="G449" s="84" t="b">
        <v>0</v>
      </c>
    </row>
    <row r="450" spans="1:7" ht="15">
      <c r="A450" s="84" t="s">
        <v>5141</v>
      </c>
      <c r="B450" s="84">
        <v>10</v>
      </c>
      <c r="C450" s="122">
        <v>0.008147847702947532</v>
      </c>
      <c r="D450" s="84" t="s">
        <v>4443</v>
      </c>
      <c r="E450" s="84" t="b">
        <v>0</v>
      </c>
      <c r="F450" s="84" t="b">
        <v>0</v>
      </c>
      <c r="G450" s="84" t="b">
        <v>0</v>
      </c>
    </row>
    <row r="451" spans="1:7" ht="15">
      <c r="A451" s="84" t="s">
        <v>5153</v>
      </c>
      <c r="B451" s="84">
        <v>9</v>
      </c>
      <c r="C451" s="122">
        <v>0.007702405905788273</v>
      </c>
      <c r="D451" s="84" t="s">
        <v>4443</v>
      </c>
      <c r="E451" s="84" t="b">
        <v>0</v>
      </c>
      <c r="F451" s="84" t="b">
        <v>0</v>
      </c>
      <c r="G451" s="84" t="b">
        <v>0</v>
      </c>
    </row>
    <row r="452" spans="1:7" ht="15">
      <c r="A452" s="84" t="s">
        <v>5154</v>
      </c>
      <c r="B452" s="84">
        <v>9</v>
      </c>
      <c r="C452" s="122">
        <v>0.007702405905788273</v>
      </c>
      <c r="D452" s="84" t="s">
        <v>4443</v>
      </c>
      <c r="E452" s="84" t="b">
        <v>0</v>
      </c>
      <c r="F452" s="84" t="b">
        <v>0</v>
      </c>
      <c r="G452" s="84" t="b">
        <v>0</v>
      </c>
    </row>
    <row r="453" spans="1:7" ht="15">
      <c r="A453" s="84" t="s">
        <v>5155</v>
      </c>
      <c r="B453" s="84">
        <v>9</v>
      </c>
      <c r="C453" s="122">
        <v>0.007702405905788273</v>
      </c>
      <c r="D453" s="84" t="s">
        <v>4443</v>
      </c>
      <c r="E453" s="84" t="b">
        <v>0</v>
      </c>
      <c r="F453" s="84" t="b">
        <v>0</v>
      </c>
      <c r="G453" s="84" t="b">
        <v>0</v>
      </c>
    </row>
    <row r="454" spans="1:7" ht="15">
      <c r="A454" s="84" t="s">
        <v>5156</v>
      </c>
      <c r="B454" s="84">
        <v>9</v>
      </c>
      <c r="C454" s="122">
        <v>0.007702405905788273</v>
      </c>
      <c r="D454" s="84" t="s">
        <v>4443</v>
      </c>
      <c r="E454" s="84" t="b">
        <v>0</v>
      </c>
      <c r="F454" s="84" t="b">
        <v>0</v>
      </c>
      <c r="G454" s="84" t="b">
        <v>0</v>
      </c>
    </row>
    <row r="455" spans="1:7" ht="15">
      <c r="A455" s="84" t="s">
        <v>5157</v>
      </c>
      <c r="B455" s="84">
        <v>9</v>
      </c>
      <c r="C455" s="122">
        <v>0.007702405905788273</v>
      </c>
      <c r="D455" s="84" t="s">
        <v>4443</v>
      </c>
      <c r="E455" s="84" t="b">
        <v>0</v>
      </c>
      <c r="F455" s="84" t="b">
        <v>0</v>
      </c>
      <c r="G455" s="84" t="b">
        <v>0</v>
      </c>
    </row>
    <row r="456" spans="1:7" ht="15">
      <c r="A456" s="84" t="s">
        <v>5158</v>
      </c>
      <c r="B456" s="84">
        <v>9</v>
      </c>
      <c r="C456" s="122">
        <v>0.007702405905788273</v>
      </c>
      <c r="D456" s="84" t="s">
        <v>4443</v>
      </c>
      <c r="E456" s="84" t="b">
        <v>0</v>
      </c>
      <c r="F456" s="84" t="b">
        <v>0</v>
      </c>
      <c r="G456" s="84" t="b">
        <v>0</v>
      </c>
    </row>
    <row r="457" spans="1:7" ht="15">
      <c r="A457" s="84" t="s">
        <v>5149</v>
      </c>
      <c r="B457" s="84">
        <v>9</v>
      </c>
      <c r="C457" s="122">
        <v>0.007702405905788273</v>
      </c>
      <c r="D457" s="84" t="s">
        <v>4443</v>
      </c>
      <c r="E457" s="84" t="b">
        <v>0</v>
      </c>
      <c r="F457" s="84" t="b">
        <v>0</v>
      </c>
      <c r="G457" s="84" t="b">
        <v>0</v>
      </c>
    </row>
    <row r="458" spans="1:7" ht="15">
      <c r="A458" s="84" t="s">
        <v>5152</v>
      </c>
      <c r="B458" s="84">
        <v>9</v>
      </c>
      <c r="C458" s="122">
        <v>0.007702405905788273</v>
      </c>
      <c r="D458" s="84" t="s">
        <v>4443</v>
      </c>
      <c r="E458" s="84" t="b">
        <v>0</v>
      </c>
      <c r="F458" s="84" t="b">
        <v>0</v>
      </c>
      <c r="G458" s="84" t="b">
        <v>0</v>
      </c>
    </row>
    <row r="459" spans="1:7" ht="15">
      <c r="A459" s="84" t="s">
        <v>486</v>
      </c>
      <c r="B459" s="84">
        <v>8</v>
      </c>
      <c r="C459" s="122">
        <v>0.007213596641339596</v>
      </c>
      <c r="D459" s="84" t="s">
        <v>4443</v>
      </c>
      <c r="E459" s="84" t="b">
        <v>0</v>
      </c>
      <c r="F459" s="84" t="b">
        <v>0</v>
      </c>
      <c r="G459" s="84" t="b">
        <v>0</v>
      </c>
    </row>
    <row r="460" spans="1:7" ht="15">
      <c r="A460" s="84" t="s">
        <v>5164</v>
      </c>
      <c r="B460" s="84">
        <v>7</v>
      </c>
      <c r="C460" s="122">
        <v>0.006675972064619506</v>
      </c>
      <c r="D460" s="84" t="s">
        <v>4443</v>
      </c>
      <c r="E460" s="84" t="b">
        <v>0</v>
      </c>
      <c r="F460" s="84" t="b">
        <v>0</v>
      </c>
      <c r="G460" s="84" t="b">
        <v>0</v>
      </c>
    </row>
    <row r="461" spans="1:7" ht="15">
      <c r="A461" s="84" t="s">
        <v>4637</v>
      </c>
      <c r="B461" s="84">
        <v>7</v>
      </c>
      <c r="C461" s="122">
        <v>0.006675972064619506</v>
      </c>
      <c r="D461" s="84" t="s">
        <v>4443</v>
      </c>
      <c r="E461" s="84" t="b">
        <v>0</v>
      </c>
      <c r="F461" s="84" t="b">
        <v>0</v>
      </c>
      <c r="G461" s="84" t="b">
        <v>0</v>
      </c>
    </row>
    <row r="462" spans="1:7" ht="15">
      <c r="A462" s="84" t="s">
        <v>5174</v>
      </c>
      <c r="B462" s="84">
        <v>6</v>
      </c>
      <c r="C462" s="122">
        <v>0.006082513552439495</v>
      </c>
      <c r="D462" s="84" t="s">
        <v>4443</v>
      </c>
      <c r="E462" s="84" t="b">
        <v>0</v>
      </c>
      <c r="F462" s="84" t="b">
        <v>0</v>
      </c>
      <c r="G462" s="84" t="b">
        <v>0</v>
      </c>
    </row>
    <row r="463" spans="1:7" ht="15">
      <c r="A463" s="84" t="s">
        <v>5175</v>
      </c>
      <c r="B463" s="84">
        <v>6</v>
      </c>
      <c r="C463" s="122">
        <v>0.006082513552439495</v>
      </c>
      <c r="D463" s="84" t="s">
        <v>4443</v>
      </c>
      <c r="E463" s="84" t="b">
        <v>0</v>
      </c>
      <c r="F463" s="84" t="b">
        <v>0</v>
      </c>
      <c r="G463" s="84" t="b">
        <v>0</v>
      </c>
    </row>
    <row r="464" spans="1:7" ht="15">
      <c r="A464" s="84" t="s">
        <v>5176</v>
      </c>
      <c r="B464" s="84">
        <v>6</v>
      </c>
      <c r="C464" s="122">
        <v>0.006082513552439495</v>
      </c>
      <c r="D464" s="84" t="s">
        <v>4443</v>
      </c>
      <c r="E464" s="84" t="b">
        <v>0</v>
      </c>
      <c r="F464" s="84" t="b">
        <v>0</v>
      </c>
      <c r="G464" s="84" t="b">
        <v>0</v>
      </c>
    </row>
    <row r="465" spans="1:7" ht="15">
      <c r="A465" s="84" t="s">
        <v>5177</v>
      </c>
      <c r="B465" s="84">
        <v>6</v>
      </c>
      <c r="C465" s="122">
        <v>0.006082513552439495</v>
      </c>
      <c r="D465" s="84" t="s">
        <v>4443</v>
      </c>
      <c r="E465" s="84" t="b">
        <v>0</v>
      </c>
      <c r="F465" s="84" t="b">
        <v>0</v>
      </c>
      <c r="G465" s="84" t="b">
        <v>0</v>
      </c>
    </row>
    <row r="466" spans="1:7" ht="15">
      <c r="A466" s="84" t="s">
        <v>5161</v>
      </c>
      <c r="B466" s="84">
        <v>6</v>
      </c>
      <c r="C466" s="122">
        <v>0.006082513552439495</v>
      </c>
      <c r="D466" s="84" t="s">
        <v>4443</v>
      </c>
      <c r="E466" s="84" t="b">
        <v>1</v>
      </c>
      <c r="F466" s="84" t="b">
        <v>0</v>
      </c>
      <c r="G466" s="84" t="b">
        <v>0</v>
      </c>
    </row>
    <row r="467" spans="1:7" ht="15">
      <c r="A467" s="84" t="s">
        <v>5172</v>
      </c>
      <c r="B467" s="84">
        <v>6</v>
      </c>
      <c r="C467" s="122">
        <v>0.006082513552439495</v>
      </c>
      <c r="D467" s="84" t="s">
        <v>4443</v>
      </c>
      <c r="E467" s="84" t="b">
        <v>0</v>
      </c>
      <c r="F467" s="84" t="b">
        <v>0</v>
      </c>
      <c r="G467" s="84" t="b">
        <v>0</v>
      </c>
    </row>
    <row r="468" spans="1:7" ht="15">
      <c r="A468" s="84" t="s">
        <v>461</v>
      </c>
      <c r="B468" s="84">
        <v>5</v>
      </c>
      <c r="C468" s="122">
        <v>0.00542383414593108</v>
      </c>
      <c r="D468" s="84" t="s">
        <v>4443</v>
      </c>
      <c r="E468" s="84" t="b">
        <v>0</v>
      </c>
      <c r="F468" s="84" t="b">
        <v>0</v>
      </c>
      <c r="G468" s="84" t="b">
        <v>0</v>
      </c>
    </row>
    <row r="469" spans="1:7" ht="15">
      <c r="A469" s="84" t="s">
        <v>5167</v>
      </c>
      <c r="B469" s="84">
        <v>5</v>
      </c>
      <c r="C469" s="122">
        <v>0.00542383414593108</v>
      </c>
      <c r="D469" s="84" t="s">
        <v>4443</v>
      </c>
      <c r="E469" s="84" t="b">
        <v>0</v>
      </c>
      <c r="F469" s="84" t="b">
        <v>0</v>
      </c>
      <c r="G469" s="84" t="b">
        <v>0</v>
      </c>
    </row>
    <row r="470" spans="1:7" ht="15">
      <c r="A470" s="84" t="s">
        <v>5182</v>
      </c>
      <c r="B470" s="84">
        <v>5</v>
      </c>
      <c r="C470" s="122">
        <v>0.00542383414593108</v>
      </c>
      <c r="D470" s="84" t="s">
        <v>4443</v>
      </c>
      <c r="E470" s="84" t="b">
        <v>0</v>
      </c>
      <c r="F470" s="84" t="b">
        <v>0</v>
      </c>
      <c r="G470" s="84" t="b">
        <v>0</v>
      </c>
    </row>
    <row r="471" spans="1:7" ht="15">
      <c r="A471" s="84" t="s">
        <v>5135</v>
      </c>
      <c r="B471" s="84">
        <v>5</v>
      </c>
      <c r="C471" s="122">
        <v>0.00542383414593108</v>
      </c>
      <c r="D471" s="84" t="s">
        <v>4443</v>
      </c>
      <c r="E471" s="84" t="b">
        <v>0</v>
      </c>
      <c r="F471" s="84" t="b">
        <v>0</v>
      </c>
      <c r="G471" s="84" t="b">
        <v>0</v>
      </c>
    </row>
    <row r="472" spans="1:7" ht="15">
      <c r="A472" s="84" t="s">
        <v>5183</v>
      </c>
      <c r="B472" s="84">
        <v>5</v>
      </c>
      <c r="C472" s="122">
        <v>0.00542383414593108</v>
      </c>
      <c r="D472" s="84" t="s">
        <v>4443</v>
      </c>
      <c r="E472" s="84" t="b">
        <v>0</v>
      </c>
      <c r="F472" s="84" t="b">
        <v>0</v>
      </c>
      <c r="G472" s="84" t="b">
        <v>0</v>
      </c>
    </row>
    <row r="473" spans="1:7" ht="15">
      <c r="A473" s="84" t="s">
        <v>5184</v>
      </c>
      <c r="B473" s="84">
        <v>5</v>
      </c>
      <c r="C473" s="122">
        <v>0.00542383414593108</v>
      </c>
      <c r="D473" s="84" t="s">
        <v>4443</v>
      </c>
      <c r="E473" s="84" t="b">
        <v>0</v>
      </c>
      <c r="F473" s="84" t="b">
        <v>0</v>
      </c>
      <c r="G473" s="84" t="b">
        <v>0</v>
      </c>
    </row>
    <row r="474" spans="1:7" ht="15">
      <c r="A474" s="84" t="s">
        <v>5185</v>
      </c>
      <c r="B474" s="84">
        <v>5</v>
      </c>
      <c r="C474" s="122">
        <v>0.00542383414593108</v>
      </c>
      <c r="D474" s="84" t="s">
        <v>4443</v>
      </c>
      <c r="E474" s="84" t="b">
        <v>0</v>
      </c>
      <c r="F474" s="84" t="b">
        <v>0</v>
      </c>
      <c r="G474" s="84" t="b">
        <v>0</v>
      </c>
    </row>
    <row r="475" spans="1:7" ht="15">
      <c r="A475" s="84" t="s">
        <v>5186</v>
      </c>
      <c r="B475" s="84">
        <v>5</v>
      </c>
      <c r="C475" s="122">
        <v>0.00542383414593108</v>
      </c>
      <c r="D475" s="84" t="s">
        <v>4443</v>
      </c>
      <c r="E475" s="84" t="b">
        <v>0</v>
      </c>
      <c r="F475" s="84" t="b">
        <v>0</v>
      </c>
      <c r="G475" s="84" t="b">
        <v>0</v>
      </c>
    </row>
    <row r="476" spans="1:7" ht="15">
      <c r="A476" s="84" t="s">
        <v>5187</v>
      </c>
      <c r="B476" s="84">
        <v>5</v>
      </c>
      <c r="C476" s="122">
        <v>0.00542383414593108</v>
      </c>
      <c r="D476" s="84" t="s">
        <v>4443</v>
      </c>
      <c r="E476" s="84" t="b">
        <v>0</v>
      </c>
      <c r="F476" s="84" t="b">
        <v>0</v>
      </c>
      <c r="G476" s="84" t="b">
        <v>0</v>
      </c>
    </row>
    <row r="477" spans="1:7" ht="15">
      <c r="A477" s="84" t="s">
        <v>5165</v>
      </c>
      <c r="B477" s="84">
        <v>5</v>
      </c>
      <c r="C477" s="122">
        <v>0.00542383414593108</v>
      </c>
      <c r="D477" s="84" t="s">
        <v>4443</v>
      </c>
      <c r="E477" s="84" t="b">
        <v>0</v>
      </c>
      <c r="F477" s="84" t="b">
        <v>0</v>
      </c>
      <c r="G477" s="84" t="b">
        <v>0</v>
      </c>
    </row>
    <row r="478" spans="1:7" ht="15">
      <c r="A478" s="84" t="s">
        <v>5163</v>
      </c>
      <c r="B478" s="84">
        <v>4</v>
      </c>
      <c r="C478" s="122">
        <v>0.00468672655623565</v>
      </c>
      <c r="D478" s="84" t="s">
        <v>4443</v>
      </c>
      <c r="E478" s="84" t="b">
        <v>0</v>
      </c>
      <c r="F478" s="84" t="b">
        <v>0</v>
      </c>
      <c r="G478" s="84" t="b">
        <v>0</v>
      </c>
    </row>
    <row r="479" spans="1:7" ht="15">
      <c r="A479" s="84" t="s">
        <v>4559</v>
      </c>
      <c r="B479" s="84">
        <v>4</v>
      </c>
      <c r="C479" s="122">
        <v>0.00468672655623565</v>
      </c>
      <c r="D479" s="84" t="s">
        <v>4443</v>
      </c>
      <c r="E479" s="84" t="b">
        <v>0</v>
      </c>
      <c r="F479" s="84" t="b">
        <v>0</v>
      </c>
      <c r="G479" s="84" t="b">
        <v>0</v>
      </c>
    </row>
    <row r="480" spans="1:7" ht="15">
      <c r="A480" s="84" t="s">
        <v>5173</v>
      </c>
      <c r="B480" s="84">
        <v>3</v>
      </c>
      <c r="C480" s="122">
        <v>0.0038512029528941366</v>
      </c>
      <c r="D480" s="84" t="s">
        <v>4443</v>
      </c>
      <c r="E480" s="84" t="b">
        <v>0</v>
      </c>
      <c r="F480" s="84" t="b">
        <v>0</v>
      </c>
      <c r="G480" s="84" t="b">
        <v>0</v>
      </c>
    </row>
    <row r="481" spans="1:7" ht="15">
      <c r="A481" s="84" t="s">
        <v>5254</v>
      </c>
      <c r="B481" s="84">
        <v>3</v>
      </c>
      <c r="C481" s="122">
        <v>0.0038512029528941366</v>
      </c>
      <c r="D481" s="84" t="s">
        <v>4443</v>
      </c>
      <c r="E481" s="84" t="b">
        <v>0</v>
      </c>
      <c r="F481" s="84" t="b">
        <v>0</v>
      </c>
      <c r="G481" s="84" t="b">
        <v>0</v>
      </c>
    </row>
    <row r="482" spans="1:7" ht="15">
      <c r="A482" s="84" t="s">
        <v>4632</v>
      </c>
      <c r="B482" s="84">
        <v>3</v>
      </c>
      <c r="C482" s="122">
        <v>0.0038512029528941366</v>
      </c>
      <c r="D482" s="84" t="s">
        <v>4443</v>
      </c>
      <c r="E482" s="84" t="b">
        <v>0</v>
      </c>
      <c r="F482" s="84" t="b">
        <v>0</v>
      </c>
      <c r="G482" s="84" t="b">
        <v>0</v>
      </c>
    </row>
    <row r="483" spans="1:7" ht="15">
      <c r="A483" s="84" t="s">
        <v>506</v>
      </c>
      <c r="B483" s="84">
        <v>3</v>
      </c>
      <c r="C483" s="122">
        <v>0.0038512029528941366</v>
      </c>
      <c r="D483" s="84" t="s">
        <v>4443</v>
      </c>
      <c r="E483" s="84" t="b">
        <v>0</v>
      </c>
      <c r="F483" s="84" t="b">
        <v>0</v>
      </c>
      <c r="G483" s="84" t="b">
        <v>0</v>
      </c>
    </row>
    <row r="484" spans="1:7" ht="15">
      <c r="A484" s="84" t="s">
        <v>5230</v>
      </c>
      <c r="B484" s="84">
        <v>3</v>
      </c>
      <c r="C484" s="122">
        <v>0.0038512029528941366</v>
      </c>
      <c r="D484" s="84" t="s">
        <v>4443</v>
      </c>
      <c r="E484" s="84" t="b">
        <v>0</v>
      </c>
      <c r="F484" s="84" t="b">
        <v>0</v>
      </c>
      <c r="G484" s="84" t="b">
        <v>0</v>
      </c>
    </row>
    <row r="485" spans="1:7" ht="15">
      <c r="A485" s="84" t="s">
        <v>5231</v>
      </c>
      <c r="B485" s="84">
        <v>3</v>
      </c>
      <c r="C485" s="122">
        <v>0.0038512029528941366</v>
      </c>
      <c r="D485" s="84" t="s">
        <v>4443</v>
      </c>
      <c r="E485" s="84" t="b">
        <v>0</v>
      </c>
      <c r="F485" s="84" t="b">
        <v>0</v>
      </c>
      <c r="G485" s="84" t="b">
        <v>0</v>
      </c>
    </row>
    <row r="486" spans="1:7" ht="15">
      <c r="A486" s="84" t="s">
        <v>5262</v>
      </c>
      <c r="B486" s="84">
        <v>3</v>
      </c>
      <c r="C486" s="122">
        <v>0.0038512029528941366</v>
      </c>
      <c r="D486" s="84" t="s">
        <v>4443</v>
      </c>
      <c r="E486" s="84" t="b">
        <v>0</v>
      </c>
      <c r="F486" s="84" t="b">
        <v>0</v>
      </c>
      <c r="G486" s="84" t="b">
        <v>0</v>
      </c>
    </row>
    <row r="487" spans="1:7" ht="15">
      <c r="A487" s="84" t="s">
        <v>5196</v>
      </c>
      <c r="B487" s="84">
        <v>3</v>
      </c>
      <c r="C487" s="122">
        <v>0.0038512029528941366</v>
      </c>
      <c r="D487" s="84" t="s">
        <v>4443</v>
      </c>
      <c r="E487" s="84" t="b">
        <v>0</v>
      </c>
      <c r="F487" s="84" t="b">
        <v>0</v>
      </c>
      <c r="G487" s="84" t="b">
        <v>0</v>
      </c>
    </row>
    <row r="488" spans="1:7" ht="15">
      <c r="A488" s="84" t="s">
        <v>5207</v>
      </c>
      <c r="B488" s="84">
        <v>3</v>
      </c>
      <c r="C488" s="122">
        <v>0.0038512029528941366</v>
      </c>
      <c r="D488" s="84" t="s">
        <v>4443</v>
      </c>
      <c r="E488" s="84" t="b">
        <v>0</v>
      </c>
      <c r="F488" s="84" t="b">
        <v>0</v>
      </c>
      <c r="G488" s="84" t="b">
        <v>0</v>
      </c>
    </row>
    <row r="489" spans="1:7" ht="15">
      <c r="A489" s="84" t="s">
        <v>4639</v>
      </c>
      <c r="B489" s="84">
        <v>3</v>
      </c>
      <c r="C489" s="122">
        <v>0.0038512029528941366</v>
      </c>
      <c r="D489" s="84" t="s">
        <v>4443</v>
      </c>
      <c r="E489" s="84" t="b">
        <v>0</v>
      </c>
      <c r="F489" s="84" t="b">
        <v>0</v>
      </c>
      <c r="G489" s="84" t="b">
        <v>0</v>
      </c>
    </row>
    <row r="490" spans="1:7" ht="15">
      <c r="A490" s="84" t="s">
        <v>5179</v>
      </c>
      <c r="B490" s="84">
        <v>3</v>
      </c>
      <c r="C490" s="122">
        <v>0.0038512029528941366</v>
      </c>
      <c r="D490" s="84" t="s">
        <v>4443</v>
      </c>
      <c r="E490" s="84" t="b">
        <v>0</v>
      </c>
      <c r="F490" s="84" t="b">
        <v>0</v>
      </c>
      <c r="G490" s="84" t="b">
        <v>0</v>
      </c>
    </row>
    <row r="491" spans="1:7" ht="15">
      <c r="A491" s="84" t="s">
        <v>545</v>
      </c>
      <c r="B491" s="84">
        <v>3</v>
      </c>
      <c r="C491" s="122">
        <v>0.0038512029528941366</v>
      </c>
      <c r="D491" s="84" t="s">
        <v>4443</v>
      </c>
      <c r="E491" s="84" t="b">
        <v>0</v>
      </c>
      <c r="F491" s="84" t="b">
        <v>0</v>
      </c>
      <c r="G491" s="84" t="b">
        <v>0</v>
      </c>
    </row>
    <row r="492" spans="1:7" ht="15">
      <c r="A492" s="84" t="s">
        <v>544</v>
      </c>
      <c r="B492" s="84">
        <v>3</v>
      </c>
      <c r="C492" s="122">
        <v>0.0038512029528941366</v>
      </c>
      <c r="D492" s="84" t="s">
        <v>4443</v>
      </c>
      <c r="E492" s="84" t="b">
        <v>0</v>
      </c>
      <c r="F492" s="84" t="b">
        <v>0</v>
      </c>
      <c r="G492" s="84" t="b">
        <v>0</v>
      </c>
    </row>
    <row r="493" spans="1:7" ht="15">
      <c r="A493" s="84" t="s">
        <v>5251</v>
      </c>
      <c r="B493" s="84">
        <v>3</v>
      </c>
      <c r="C493" s="122">
        <v>0.0038512029528941366</v>
      </c>
      <c r="D493" s="84" t="s">
        <v>4443</v>
      </c>
      <c r="E493" s="84" t="b">
        <v>0</v>
      </c>
      <c r="F493" s="84" t="b">
        <v>0</v>
      </c>
      <c r="G493" s="84" t="b">
        <v>0</v>
      </c>
    </row>
    <row r="494" spans="1:7" ht="15">
      <c r="A494" s="84" t="s">
        <v>5252</v>
      </c>
      <c r="B494" s="84">
        <v>3</v>
      </c>
      <c r="C494" s="122">
        <v>0.004324991093851126</v>
      </c>
      <c r="D494" s="84" t="s">
        <v>4443</v>
      </c>
      <c r="E494" s="84" t="b">
        <v>0</v>
      </c>
      <c r="F494" s="84" t="b">
        <v>0</v>
      </c>
      <c r="G494" s="84" t="b">
        <v>0</v>
      </c>
    </row>
    <row r="495" spans="1:7" ht="15">
      <c r="A495" s="84" t="s">
        <v>5273</v>
      </c>
      <c r="B495" s="84">
        <v>2</v>
      </c>
      <c r="C495" s="122">
        <v>0.0028833273959007507</v>
      </c>
      <c r="D495" s="84" t="s">
        <v>4443</v>
      </c>
      <c r="E495" s="84" t="b">
        <v>1</v>
      </c>
      <c r="F495" s="84" t="b">
        <v>0</v>
      </c>
      <c r="G495" s="84" t="b">
        <v>0</v>
      </c>
    </row>
    <row r="496" spans="1:7" ht="15">
      <c r="A496" s="84" t="s">
        <v>462</v>
      </c>
      <c r="B496" s="84">
        <v>2</v>
      </c>
      <c r="C496" s="122">
        <v>0.0028833273959007507</v>
      </c>
      <c r="D496" s="84" t="s">
        <v>4443</v>
      </c>
      <c r="E496" s="84" t="b">
        <v>0</v>
      </c>
      <c r="F496" s="84" t="b">
        <v>0</v>
      </c>
      <c r="G496" s="84" t="b">
        <v>0</v>
      </c>
    </row>
    <row r="497" spans="1:7" ht="15">
      <c r="A497" s="84" t="s">
        <v>5220</v>
      </c>
      <c r="B497" s="84">
        <v>2</v>
      </c>
      <c r="C497" s="122">
        <v>0.0028833273959007507</v>
      </c>
      <c r="D497" s="84" t="s">
        <v>4443</v>
      </c>
      <c r="E497" s="84" t="b">
        <v>0</v>
      </c>
      <c r="F497" s="84" t="b">
        <v>0</v>
      </c>
      <c r="G497" s="84" t="b">
        <v>0</v>
      </c>
    </row>
    <row r="498" spans="1:7" ht="15">
      <c r="A498" s="84" t="s">
        <v>5275</v>
      </c>
      <c r="B498" s="84">
        <v>2</v>
      </c>
      <c r="C498" s="122">
        <v>0.0028833273959007507</v>
      </c>
      <c r="D498" s="84" t="s">
        <v>4443</v>
      </c>
      <c r="E498" s="84" t="b">
        <v>1</v>
      </c>
      <c r="F498" s="84" t="b">
        <v>0</v>
      </c>
      <c r="G498" s="84" t="b">
        <v>0</v>
      </c>
    </row>
    <row r="499" spans="1:7" ht="15">
      <c r="A499" s="84" t="s">
        <v>5221</v>
      </c>
      <c r="B499" s="84">
        <v>2</v>
      </c>
      <c r="C499" s="122">
        <v>0.0028833273959007507</v>
      </c>
      <c r="D499" s="84" t="s">
        <v>4443</v>
      </c>
      <c r="E499" s="84" t="b">
        <v>0</v>
      </c>
      <c r="F499" s="84" t="b">
        <v>0</v>
      </c>
      <c r="G499" s="84" t="b">
        <v>0</v>
      </c>
    </row>
    <row r="500" spans="1:7" ht="15">
      <c r="A500" s="84" t="s">
        <v>5276</v>
      </c>
      <c r="B500" s="84">
        <v>2</v>
      </c>
      <c r="C500" s="122">
        <v>0.0028833273959007507</v>
      </c>
      <c r="D500" s="84" t="s">
        <v>4443</v>
      </c>
      <c r="E500" s="84" t="b">
        <v>0</v>
      </c>
      <c r="F500" s="84" t="b">
        <v>1</v>
      </c>
      <c r="G500" s="84" t="b">
        <v>0</v>
      </c>
    </row>
    <row r="501" spans="1:7" ht="15">
      <c r="A501" s="84" t="s">
        <v>5277</v>
      </c>
      <c r="B501" s="84">
        <v>2</v>
      </c>
      <c r="C501" s="122">
        <v>0.0028833273959007507</v>
      </c>
      <c r="D501" s="84" t="s">
        <v>4443</v>
      </c>
      <c r="E501" s="84" t="b">
        <v>0</v>
      </c>
      <c r="F501" s="84" t="b">
        <v>0</v>
      </c>
      <c r="G501" s="84" t="b">
        <v>0</v>
      </c>
    </row>
    <row r="502" spans="1:7" ht="15">
      <c r="A502" s="84" t="s">
        <v>5197</v>
      </c>
      <c r="B502" s="84">
        <v>2</v>
      </c>
      <c r="C502" s="122">
        <v>0.0028833273959007507</v>
      </c>
      <c r="D502" s="84" t="s">
        <v>4443</v>
      </c>
      <c r="E502" s="84" t="b">
        <v>1</v>
      </c>
      <c r="F502" s="84" t="b">
        <v>0</v>
      </c>
      <c r="G502" s="84" t="b">
        <v>0</v>
      </c>
    </row>
    <row r="503" spans="1:7" ht="15">
      <c r="A503" s="84" t="s">
        <v>5232</v>
      </c>
      <c r="B503" s="84">
        <v>2</v>
      </c>
      <c r="C503" s="122">
        <v>0.0028833273959007507</v>
      </c>
      <c r="D503" s="84" t="s">
        <v>4443</v>
      </c>
      <c r="E503" s="84" t="b">
        <v>0</v>
      </c>
      <c r="F503" s="84" t="b">
        <v>0</v>
      </c>
      <c r="G503" s="84" t="b">
        <v>0</v>
      </c>
    </row>
    <row r="504" spans="1:7" ht="15">
      <c r="A504" s="84" t="s">
        <v>4564</v>
      </c>
      <c r="B504" s="84">
        <v>2</v>
      </c>
      <c r="C504" s="122">
        <v>0.0028833273959007507</v>
      </c>
      <c r="D504" s="84" t="s">
        <v>4443</v>
      </c>
      <c r="E504" s="84" t="b">
        <v>0</v>
      </c>
      <c r="F504" s="84" t="b">
        <v>0</v>
      </c>
      <c r="G504" s="84" t="b">
        <v>0</v>
      </c>
    </row>
    <row r="505" spans="1:7" ht="15">
      <c r="A505" s="84" t="s">
        <v>4567</v>
      </c>
      <c r="B505" s="84">
        <v>2</v>
      </c>
      <c r="C505" s="122">
        <v>0.0028833273959007507</v>
      </c>
      <c r="D505" s="84" t="s">
        <v>4443</v>
      </c>
      <c r="E505" s="84" t="b">
        <v>0</v>
      </c>
      <c r="F505" s="84" t="b">
        <v>0</v>
      </c>
      <c r="G505" s="84" t="b">
        <v>0</v>
      </c>
    </row>
    <row r="506" spans="1:7" ht="15">
      <c r="A506" s="84" t="s">
        <v>4570</v>
      </c>
      <c r="B506" s="84">
        <v>2</v>
      </c>
      <c r="C506" s="122">
        <v>0.0028833273959007507</v>
      </c>
      <c r="D506" s="84" t="s">
        <v>4443</v>
      </c>
      <c r="E506" s="84" t="b">
        <v>0</v>
      </c>
      <c r="F506" s="84" t="b">
        <v>0</v>
      </c>
      <c r="G506" s="84" t="b">
        <v>0</v>
      </c>
    </row>
    <row r="507" spans="1:7" ht="15">
      <c r="A507" s="84" t="s">
        <v>4558</v>
      </c>
      <c r="B507" s="84">
        <v>2</v>
      </c>
      <c r="C507" s="122">
        <v>0.0028833273959007507</v>
      </c>
      <c r="D507" s="84" t="s">
        <v>4443</v>
      </c>
      <c r="E507" s="84" t="b">
        <v>0</v>
      </c>
      <c r="F507" s="84" t="b">
        <v>0</v>
      </c>
      <c r="G507" s="84" t="b">
        <v>0</v>
      </c>
    </row>
    <row r="508" spans="1:7" ht="15">
      <c r="A508" s="84" t="s">
        <v>5200</v>
      </c>
      <c r="B508" s="84">
        <v>2</v>
      </c>
      <c r="C508" s="122">
        <v>0.0028833273959007507</v>
      </c>
      <c r="D508" s="84" t="s">
        <v>4443</v>
      </c>
      <c r="E508" s="84" t="b">
        <v>0</v>
      </c>
      <c r="F508" s="84" t="b">
        <v>0</v>
      </c>
      <c r="G508" s="84" t="b">
        <v>0</v>
      </c>
    </row>
    <row r="509" spans="1:7" ht="15">
      <c r="A509" s="84" t="s">
        <v>5306</v>
      </c>
      <c r="B509" s="84">
        <v>2</v>
      </c>
      <c r="C509" s="122">
        <v>0.0028833273959007507</v>
      </c>
      <c r="D509" s="84" t="s">
        <v>4443</v>
      </c>
      <c r="E509" s="84" t="b">
        <v>0</v>
      </c>
      <c r="F509" s="84" t="b">
        <v>0</v>
      </c>
      <c r="G509" s="84" t="b">
        <v>0</v>
      </c>
    </row>
    <row r="510" spans="1:7" ht="15">
      <c r="A510" s="84" t="s">
        <v>5307</v>
      </c>
      <c r="B510" s="84">
        <v>2</v>
      </c>
      <c r="C510" s="122">
        <v>0.0028833273959007507</v>
      </c>
      <c r="D510" s="84" t="s">
        <v>4443</v>
      </c>
      <c r="E510" s="84" t="b">
        <v>0</v>
      </c>
      <c r="F510" s="84" t="b">
        <v>0</v>
      </c>
      <c r="G510" s="84" t="b">
        <v>0</v>
      </c>
    </row>
    <row r="511" spans="1:7" ht="15">
      <c r="A511" s="84" t="s">
        <v>5375</v>
      </c>
      <c r="B511" s="84">
        <v>2</v>
      </c>
      <c r="C511" s="122">
        <v>0.0028833273959007507</v>
      </c>
      <c r="D511" s="84" t="s">
        <v>4443</v>
      </c>
      <c r="E511" s="84" t="b">
        <v>0</v>
      </c>
      <c r="F511" s="84" t="b">
        <v>0</v>
      </c>
      <c r="G511" s="84" t="b">
        <v>0</v>
      </c>
    </row>
    <row r="512" spans="1:7" ht="15">
      <c r="A512" s="84" t="s">
        <v>5344</v>
      </c>
      <c r="B512" s="84">
        <v>2</v>
      </c>
      <c r="C512" s="122">
        <v>0.0028833273959007507</v>
      </c>
      <c r="D512" s="84" t="s">
        <v>4443</v>
      </c>
      <c r="E512" s="84" t="b">
        <v>0</v>
      </c>
      <c r="F512" s="84" t="b">
        <v>0</v>
      </c>
      <c r="G512" s="84" t="b">
        <v>0</v>
      </c>
    </row>
    <row r="513" spans="1:7" ht="15">
      <c r="A513" s="84" t="s">
        <v>5202</v>
      </c>
      <c r="B513" s="84">
        <v>2</v>
      </c>
      <c r="C513" s="122">
        <v>0.0028833273959007507</v>
      </c>
      <c r="D513" s="84" t="s">
        <v>4443</v>
      </c>
      <c r="E513" s="84" t="b">
        <v>0</v>
      </c>
      <c r="F513" s="84" t="b">
        <v>0</v>
      </c>
      <c r="G513" s="84" t="b">
        <v>0</v>
      </c>
    </row>
    <row r="514" spans="1:7" ht="15">
      <c r="A514" s="84" t="s">
        <v>468</v>
      </c>
      <c r="B514" s="84">
        <v>2</v>
      </c>
      <c r="C514" s="122">
        <v>0.0028833273959007507</v>
      </c>
      <c r="D514" s="84" t="s">
        <v>4443</v>
      </c>
      <c r="E514" s="84" t="b">
        <v>0</v>
      </c>
      <c r="F514" s="84" t="b">
        <v>0</v>
      </c>
      <c r="G514" s="84" t="b">
        <v>0</v>
      </c>
    </row>
    <row r="515" spans="1:7" ht="15">
      <c r="A515" s="84" t="s">
        <v>5250</v>
      </c>
      <c r="B515" s="84">
        <v>2</v>
      </c>
      <c r="C515" s="122">
        <v>0.0028833273959007507</v>
      </c>
      <c r="D515" s="84" t="s">
        <v>4443</v>
      </c>
      <c r="E515" s="84" t="b">
        <v>0</v>
      </c>
      <c r="F515" s="84" t="b">
        <v>0</v>
      </c>
      <c r="G515" s="84" t="b">
        <v>0</v>
      </c>
    </row>
    <row r="516" spans="1:7" ht="15">
      <c r="A516" s="84" t="s">
        <v>5323</v>
      </c>
      <c r="B516" s="84">
        <v>2</v>
      </c>
      <c r="C516" s="122">
        <v>0.0028833273959007507</v>
      </c>
      <c r="D516" s="84" t="s">
        <v>4443</v>
      </c>
      <c r="E516" s="84" t="b">
        <v>0</v>
      </c>
      <c r="F516" s="84" t="b">
        <v>0</v>
      </c>
      <c r="G516" s="84" t="b">
        <v>0</v>
      </c>
    </row>
    <row r="517" spans="1:7" ht="15">
      <c r="A517" s="84" t="s">
        <v>5249</v>
      </c>
      <c r="B517" s="84">
        <v>2</v>
      </c>
      <c r="C517" s="122">
        <v>0.0034232915136836765</v>
      </c>
      <c r="D517" s="84" t="s">
        <v>4443</v>
      </c>
      <c r="E517" s="84" t="b">
        <v>0</v>
      </c>
      <c r="F517" s="84" t="b">
        <v>0</v>
      </c>
      <c r="G517" s="84" t="b">
        <v>0</v>
      </c>
    </row>
    <row r="518" spans="1:7" ht="15">
      <c r="A518" s="84" t="s">
        <v>4568</v>
      </c>
      <c r="B518" s="84">
        <v>2</v>
      </c>
      <c r="C518" s="122">
        <v>0.0028833273959007507</v>
      </c>
      <c r="D518" s="84" t="s">
        <v>4443</v>
      </c>
      <c r="E518" s="84" t="b">
        <v>0</v>
      </c>
      <c r="F518" s="84" t="b">
        <v>0</v>
      </c>
      <c r="G518" s="84" t="b">
        <v>0</v>
      </c>
    </row>
    <row r="519" spans="1:7" ht="15">
      <c r="A519" s="84" t="s">
        <v>5159</v>
      </c>
      <c r="B519" s="84">
        <v>2</v>
      </c>
      <c r="C519" s="122">
        <v>0.0028833273959007507</v>
      </c>
      <c r="D519" s="84" t="s">
        <v>4443</v>
      </c>
      <c r="E519" s="84" t="b">
        <v>0</v>
      </c>
      <c r="F519" s="84" t="b">
        <v>0</v>
      </c>
      <c r="G519" s="84" t="b">
        <v>0</v>
      </c>
    </row>
    <row r="520" spans="1:7" ht="15">
      <c r="A520" s="84" t="s">
        <v>5345</v>
      </c>
      <c r="B520" s="84">
        <v>2</v>
      </c>
      <c r="C520" s="122">
        <v>0.0034232915136836765</v>
      </c>
      <c r="D520" s="84" t="s">
        <v>4443</v>
      </c>
      <c r="E520" s="84" t="b">
        <v>0</v>
      </c>
      <c r="F520" s="84" t="b">
        <v>0</v>
      </c>
      <c r="G520" s="84" t="b">
        <v>0</v>
      </c>
    </row>
    <row r="521" spans="1:7" ht="15">
      <c r="A521" s="84" t="s">
        <v>4631</v>
      </c>
      <c r="B521" s="84">
        <v>45</v>
      </c>
      <c r="C521" s="122">
        <v>0.005351685824905717</v>
      </c>
      <c r="D521" s="84" t="s">
        <v>4444</v>
      </c>
      <c r="E521" s="84" t="b">
        <v>0</v>
      </c>
      <c r="F521" s="84" t="b">
        <v>0</v>
      </c>
      <c r="G521" s="84" t="b">
        <v>0</v>
      </c>
    </row>
    <row r="522" spans="1:7" ht="15">
      <c r="A522" s="84" t="s">
        <v>4632</v>
      </c>
      <c r="B522" s="84">
        <v>43</v>
      </c>
      <c r="C522" s="122">
        <v>0.006395443713757548</v>
      </c>
      <c r="D522" s="84" t="s">
        <v>4444</v>
      </c>
      <c r="E522" s="84" t="b">
        <v>0</v>
      </c>
      <c r="F522" s="84" t="b">
        <v>0</v>
      </c>
      <c r="G522" s="84" t="b">
        <v>0</v>
      </c>
    </row>
    <row r="523" spans="1:7" ht="15">
      <c r="A523" s="84" t="s">
        <v>4633</v>
      </c>
      <c r="B523" s="84">
        <v>42</v>
      </c>
      <c r="C523" s="122">
        <v>0.006246712464600395</v>
      </c>
      <c r="D523" s="84" t="s">
        <v>4444</v>
      </c>
      <c r="E523" s="84" t="b">
        <v>0</v>
      </c>
      <c r="F523" s="84" t="b">
        <v>0</v>
      </c>
      <c r="G523" s="84" t="b">
        <v>0</v>
      </c>
    </row>
    <row r="524" spans="1:7" ht="15">
      <c r="A524" s="84" t="s">
        <v>4563</v>
      </c>
      <c r="B524" s="84">
        <v>42</v>
      </c>
      <c r="C524" s="122">
        <v>0.006246712464600395</v>
      </c>
      <c r="D524" s="84" t="s">
        <v>4444</v>
      </c>
      <c r="E524" s="84" t="b">
        <v>0</v>
      </c>
      <c r="F524" s="84" t="b">
        <v>0</v>
      </c>
      <c r="G524" s="84" t="b">
        <v>0</v>
      </c>
    </row>
    <row r="525" spans="1:7" ht="15">
      <c r="A525" s="84" t="s">
        <v>4634</v>
      </c>
      <c r="B525" s="84">
        <v>29</v>
      </c>
      <c r="C525" s="122">
        <v>0.010597341536512175</v>
      </c>
      <c r="D525" s="84" t="s">
        <v>4444</v>
      </c>
      <c r="E525" s="84" t="b">
        <v>0</v>
      </c>
      <c r="F525" s="84" t="b">
        <v>0</v>
      </c>
      <c r="G525" s="84" t="b">
        <v>0</v>
      </c>
    </row>
    <row r="526" spans="1:7" ht="15">
      <c r="A526" s="84" t="s">
        <v>4635</v>
      </c>
      <c r="B526" s="84">
        <v>29</v>
      </c>
      <c r="C526" s="122">
        <v>0.011234170110208672</v>
      </c>
      <c r="D526" s="84" t="s">
        <v>4444</v>
      </c>
      <c r="E526" s="84" t="b">
        <v>0</v>
      </c>
      <c r="F526" s="84" t="b">
        <v>0</v>
      </c>
      <c r="G526" s="84" t="b">
        <v>0</v>
      </c>
    </row>
    <row r="527" spans="1:7" ht="15">
      <c r="A527" s="84" t="s">
        <v>4636</v>
      </c>
      <c r="B527" s="84">
        <v>27</v>
      </c>
      <c r="C527" s="122">
        <v>0.011073874129462419</v>
      </c>
      <c r="D527" s="84" t="s">
        <v>4444</v>
      </c>
      <c r="E527" s="84" t="b">
        <v>0</v>
      </c>
      <c r="F527" s="84" t="b">
        <v>0</v>
      </c>
      <c r="G527" s="84" t="b">
        <v>0</v>
      </c>
    </row>
    <row r="528" spans="1:7" ht="15">
      <c r="A528" s="84" t="s">
        <v>4637</v>
      </c>
      <c r="B528" s="84">
        <v>27</v>
      </c>
      <c r="C528" s="122">
        <v>0.011073874129462419</v>
      </c>
      <c r="D528" s="84" t="s">
        <v>4444</v>
      </c>
      <c r="E528" s="84" t="b">
        <v>0</v>
      </c>
      <c r="F528" s="84" t="b">
        <v>0</v>
      </c>
      <c r="G528" s="84" t="b">
        <v>0</v>
      </c>
    </row>
    <row r="529" spans="1:7" ht="15">
      <c r="A529" s="84" t="s">
        <v>4638</v>
      </c>
      <c r="B529" s="84">
        <v>27</v>
      </c>
      <c r="C529" s="122">
        <v>0.011073874129462419</v>
      </c>
      <c r="D529" s="84" t="s">
        <v>4444</v>
      </c>
      <c r="E529" s="84" t="b">
        <v>0</v>
      </c>
      <c r="F529" s="84" t="b">
        <v>0</v>
      </c>
      <c r="G529" s="84" t="b">
        <v>0</v>
      </c>
    </row>
    <row r="530" spans="1:7" ht="15">
      <c r="A530" s="84" t="s">
        <v>4639</v>
      </c>
      <c r="B530" s="84">
        <v>27</v>
      </c>
      <c r="C530" s="122">
        <v>0.011073874129462419</v>
      </c>
      <c r="D530" s="84" t="s">
        <v>4444</v>
      </c>
      <c r="E530" s="84" t="b">
        <v>0</v>
      </c>
      <c r="F530" s="84" t="b">
        <v>0</v>
      </c>
      <c r="G530" s="84" t="b">
        <v>0</v>
      </c>
    </row>
    <row r="531" spans="1:7" ht="15">
      <c r="A531" s="84" t="s">
        <v>541</v>
      </c>
      <c r="B531" s="84">
        <v>26</v>
      </c>
      <c r="C531" s="122">
        <v>0.011277780817382581</v>
      </c>
      <c r="D531" s="84" t="s">
        <v>4444</v>
      </c>
      <c r="E531" s="84" t="b">
        <v>0</v>
      </c>
      <c r="F531" s="84" t="b">
        <v>0</v>
      </c>
      <c r="G531" s="84" t="b">
        <v>0</v>
      </c>
    </row>
    <row r="532" spans="1:7" ht="15">
      <c r="A532" s="84" t="s">
        <v>4628</v>
      </c>
      <c r="B532" s="84">
        <v>23</v>
      </c>
      <c r="C532" s="122">
        <v>0.012380915338169506</v>
      </c>
      <c r="D532" s="84" t="s">
        <v>4444</v>
      </c>
      <c r="E532" s="84" t="b">
        <v>0</v>
      </c>
      <c r="F532" s="84" t="b">
        <v>0</v>
      </c>
      <c r="G532" s="84" t="b">
        <v>0</v>
      </c>
    </row>
    <row r="533" spans="1:7" ht="15">
      <c r="A533" s="84" t="s">
        <v>5131</v>
      </c>
      <c r="B533" s="84">
        <v>21</v>
      </c>
      <c r="C533" s="122">
        <v>0.011915655658383975</v>
      </c>
      <c r="D533" s="84" t="s">
        <v>4444</v>
      </c>
      <c r="E533" s="84" t="b">
        <v>0</v>
      </c>
      <c r="F533" s="84" t="b">
        <v>0</v>
      </c>
      <c r="G533" s="84" t="b">
        <v>0</v>
      </c>
    </row>
    <row r="534" spans="1:7" ht="15">
      <c r="A534" s="84" t="s">
        <v>5134</v>
      </c>
      <c r="B534" s="84">
        <v>20</v>
      </c>
      <c r="C534" s="122">
        <v>0.011958886108669105</v>
      </c>
      <c r="D534" s="84" t="s">
        <v>4444</v>
      </c>
      <c r="E534" s="84" t="b">
        <v>0</v>
      </c>
      <c r="F534" s="84" t="b">
        <v>0</v>
      </c>
      <c r="G534" s="84" t="b">
        <v>0</v>
      </c>
    </row>
    <row r="535" spans="1:7" ht="15">
      <c r="A535" s="84" t="s">
        <v>5144</v>
      </c>
      <c r="B535" s="84">
        <v>14</v>
      </c>
      <c r="C535" s="122">
        <v>0.011496043676357141</v>
      </c>
      <c r="D535" s="84" t="s">
        <v>4444</v>
      </c>
      <c r="E535" s="84" t="b">
        <v>0</v>
      </c>
      <c r="F535" s="84" t="b">
        <v>0</v>
      </c>
      <c r="G535" s="84" t="b">
        <v>0</v>
      </c>
    </row>
    <row r="536" spans="1:7" ht="15">
      <c r="A536" s="84" t="s">
        <v>4670</v>
      </c>
      <c r="B536" s="84">
        <v>14</v>
      </c>
      <c r="C536" s="122">
        <v>0.011496043676357141</v>
      </c>
      <c r="D536" s="84" t="s">
        <v>4444</v>
      </c>
      <c r="E536" s="84" t="b">
        <v>0</v>
      </c>
      <c r="F536" s="84" t="b">
        <v>0</v>
      </c>
      <c r="G536" s="84" t="b">
        <v>0</v>
      </c>
    </row>
    <row r="537" spans="1:7" ht="15">
      <c r="A537" s="84" t="s">
        <v>5145</v>
      </c>
      <c r="B537" s="84">
        <v>14</v>
      </c>
      <c r="C537" s="122">
        <v>0.011496043676357141</v>
      </c>
      <c r="D537" s="84" t="s">
        <v>4444</v>
      </c>
      <c r="E537" s="84" t="b">
        <v>0</v>
      </c>
      <c r="F537" s="84" t="b">
        <v>0</v>
      </c>
      <c r="G537" s="84" t="b">
        <v>0</v>
      </c>
    </row>
    <row r="538" spans="1:7" ht="15">
      <c r="A538" s="84" t="s">
        <v>5146</v>
      </c>
      <c r="B538" s="84">
        <v>14</v>
      </c>
      <c r="C538" s="122">
        <v>0.011496043676357141</v>
      </c>
      <c r="D538" s="84" t="s">
        <v>4444</v>
      </c>
      <c r="E538" s="84" t="b">
        <v>0</v>
      </c>
      <c r="F538" s="84" t="b">
        <v>0</v>
      </c>
      <c r="G538" s="84" t="b">
        <v>0</v>
      </c>
    </row>
    <row r="539" spans="1:7" ht="15">
      <c r="A539" s="84" t="s">
        <v>5135</v>
      </c>
      <c r="B539" s="84">
        <v>14</v>
      </c>
      <c r="C539" s="122">
        <v>0.011496043676357141</v>
      </c>
      <c r="D539" s="84" t="s">
        <v>4444</v>
      </c>
      <c r="E539" s="84" t="b">
        <v>0</v>
      </c>
      <c r="F539" s="84" t="b">
        <v>0</v>
      </c>
      <c r="G539" s="84" t="b">
        <v>0</v>
      </c>
    </row>
    <row r="540" spans="1:7" ht="15">
      <c r="A540" s="84" t="s">
        <v>5142</v>
      </c>
      <c r="B540" s="84">
        <v>14</v>
      </c>
      <c r="C540" s="122">
        <v>0.011496043676357141</v>
      </c>
      <c r="D540" s="84" t="s">
        <v>4444</v>
      </c>
      <c r="E540" s="84" t="b">
        <v>0</v>
      </c>
      <c r="F540" s="84" t="b">
        <v>0</v>
      </c>
      <c r="G540" s="84" t="b">
        <v>0</v>
      </c>
    </row>
    <row r="541" spans="1:7" ht="15">
      <c r="A541" s="84" t="s">
        <v>457</v>
      </c>
      <c r="B541" s="84">
        <v>13</v>
      </c>
      <c r="C541" s="122">
        <v>0.014269295165044906</v>
      </c>
      <c r="D541" s="84" t="s">
        <v>4444</v>
      </c>
      <c r="E541" s="84" t="b">
        <v>0</v>
      </c>
      <c r="F541" s="84" t="b">
        <v>0</v>
      </c>
      <c r="G541" s="84" t="b">
        <v>0</v>
      </c>
    </row>
    <row r="542" spans="1:7" ht="15">
      <c r="A542" s="84" t="s">
        <v>540</v>
      </c>
      <c r="B542" s="84">
        <v>13</v>
      </c>
      <c r="C542" s="122">
        <v>0.011277780817382581</v>
      </c>
      <c r="D542" s="84" t="s">
        <v>4444</v>
      </c>
      <c r="E542" s="84" t="b">
        <v>0</v>
      </c>
      <c r="F542" s="84" t="b">
        <v>0</v>
      </c>
      <c r="G542" s="84" t="b">
        <v>0</v>
      </c>
    </row>
    <row r="543" spans="1:7" ht="15">
      <c r="A543" s="84" t="s">
        <v>5148</v>
      </c>
      <c r="B543" s="84">
        <v>13</v>
      </c>
      <c r="C543" s="122">
        <v>0.011277780817382581</v>
      </c>
      <c r="D543" s="84" t="s">
        <v>4444</v>
      </c>
      <c r="E543" s="84" t="b">
        <v>0</v>
      </c>
      <c r="F543" s="84" t="b">
        <v>0</v>
      </c>
      <c r="G543" s="84" t="b">
        <v>0</v>
      </c>
    </row>
    <row r="544" spans="1:7" ht="15">
      <c r="A544" s="84" t="s">
        <v>5170</v>
      </c>
      <c r="B544" s="84">
        <v>6</v>
      </c>
      <c r="C544" s="122">
        <v>0.008108231353756387</v>
      </c>
      <c r="D544" s="84" t="s">
        <v>4444</v>
      </c>
      <c r="E544" s="84" t="b">
        <v>0</v>
      </c>
      <c r="F544" s="84" t="b">
        <v>0</v>
      </c>
      <c r="G544" s="84" t="b">
        <v>0</v>
      </c>
    </row>
    <row r="545" spans="1:7" ht="15">
      <c r="A545" s="84" t="s">
        <v>4621</v>
      </c>
      <c r="B545" s="84">
        <v>4</v>
      </c>
      <c r="C545" s="122">
        <v>0.006420422779866494</v>
      </c>
      <c r="D545" s="84" t="s">
        <v>4444</v>
      </c>
      <c r="E545" s="84" t="b">
        <v>0</v>
      </c>
      <c r="F545" s="84" t="b">
        <v>0</v>
      </c>
      <c r="G545" s="84" t="b">
        <v>0</v>
      </c>
    </row>
    <row r="546" spans="1:7" ht="15">
      <c r="A546" s="84" t="s">
        <v>537</v>
      </c>
      <c r="B546" s="84">
        <v>4</v>
      </c>
      <c r="C546" s="122">
        <v>0.006420422779866494</v>
      </c>
      <c r="D546" s="84" t="s">
        <v>4444</v>
      </c>
      <c r="E546" s="84" t="b">
        <v>0</v>
      </c>
      <c r="F546" s="84" t="b">
        <v>0</v>
      </c>
      <c r="G546" s="84" t="b">
        <v>0</v>
      </c>
    </row>
    <row r="547" spans="1:7" ht="15">
      <c r="A547" s="84" t="s">
        <v>5149</v>
      </c>
      <c r="B547" s="84">
        <v>4</v>
      </c>
      <c r="C547" s="122">
        <v>0.006420422779866494</v>
      </c>
      <c r="D547" s="84" t="s">
        <v>4444</v>
      </c>
      <c r="E547" s="84" t="b">
        <v>0</v>
      </c>
      <c r="F547" s="84" t="b">
        <v>0</v>
      </c>
      <c r="G547" s="84" t="b">
        <v>0</v>
      </c>
    </row>
    <row r="548" spans="1:7" ht="15">
      <c r="A548" s="84" t="s">
        <v>4625</v>
      </c>
      <c r="B548" s="84">
        <v>4</v>
      </c>
      <c r="C548" s="122">
        <v>0.006420422779866494</v>
      </c>
      <c r="D548" s="84" t="s">
        <v>4444</v>
      </c>
      <c r="E548" s="84" t="b">
        <v>0</v>
      </c>
      <c r="F548" s="84" t="b">
        <v>0</v>
      </c>
      <c r="G548" s="84" t="b">
        <v>0</v>
      </c>
    </row>
    <row r="549" spans="1:7" ht="15">
      <c r="A549" s="84" t="s">
        <v>4624</v>
      </c>
      <c r="B549" s="84">
        <v>4</v>
      </c>
      <c r="C549" s="122">
        <v>0.006420422779866494</v>
      </c>
      <c r="D549" s="84" t="s">
        <v>4444</v>
      </c>
      <c r="E549" s="84" t="b">
        <v>0</v>
      </c>
      <c r="F549" s="84" t="b">
        <v>0</v>
      </c>
      <c r="G549" s="84" t="b">
        <v>0</v>
      </c>
    </row>
    <row r="550" spans="1:7" ht="15">
      <c r="A550" s="84" t="s">
        <v>4623</v>
      </c>
      <c r="B550" s="84">
        <v>4</v>
      </c>
      <c r="C550" s="122">
        <v>0.008155465982540737</v>
      </c>
      <c r="D550" s="84" t="s">
        <v>4444</v>
      </c>
      <c r="E550" s="84" t="b">
        <v>0</v>
      </c>
      <c r="F550" s="84" t="b">
        <v>0</v>
      </c>
      <c r="G550" s="84" t="b">
        <v>0</v>
      </c>
    </row>
    <row r="551" spans="1:7" ht="15">
      <c r="A551" s="84" t="s">
        <v>4622</v>
      </c>
      <c r="B551" s="84">
        <v>4</v>
      </c>
      <c r="C551" s="122">
        <v>0.008155465982540737</v>
      </c>
      <c r="D551" s="84" t="s">
        <v>4444</v>
      </c>
      <c r="E551" s="84" t="b">
        <v>0</v>
      </c>
      <c r="F551" s="84" t="b">
        <v>0</v>
      </c>
      <c r="G551" s="84" t="b">
        <v>0</v>
      </c>
    </row>
    <row r="552" spans="1:7" ht="15">
      <c r="A552" s="84" t="s">
        <v>420</v>
      </c>
      <c r="B552" s="84">
        <v>4</v>
      </c>
      <c r="C552" s="122">
        <v>0.006420422779866494</v>
      </c>
      <c r="D552" s="84" t="s">
        <v>4444</v>
      </c>
      <c r="E552" s="84" t="b">
        <v>0</v>
      </c>
      <c r="F552" s="84" t="b">
        <v>0</v>
      </c>
      <c r="G552" s="84" t="b">
        <v>0</v>
      </c>
    </row>
    <row r="553" spans="1:7" ht="15">
      <c r="A553" s="84" t="s">
        <v>421</v>
      </c>
      <c r="B553" s="84">
        <v>3</v>
      </c>
      <c r="C553" s="122">
        <v>0.005355398078883877</v>
      </c>
      <c r="D553" s="84" t="s">
        <v>4444</v>
      </c>
      <c r="E553" s="84" t="b">
        <v>0</v>
      </c>
      <c r="F553" s="84" t="b">
        <v>0</v>
      </c>
      <c r="G553" s="84" t="b">
        <v>0</v>
      </c>
    </row>
    <row r="554" spans="1:7" ht="15">
      <c r="A554" s="84" t="s">
        <v>5211</v>
      </c>
      <c r="B554" s="84">
        <v>3</v>
      </c>
      <c r="C554" s="122">
        <v>0.005355398078883877</v>
      </c>
      <c r="D554" s="84" t="s">
        <v>4444</v>
      </c>
      <c r="E554" s="84" t="b">
        <v>0</v>
      </c>
      <c r="F554" s="84" t="b">
        <v>0</v>
      </c>
      <c r="G554" s="84" t="b">
        <v>0</v>
      </c>
    </row>
    <row r="555" spans="1:7" ht="15">
      <c r="A555" s="84" t="s">
        <v>5212</v>
      </c>
      <c r="B555" s="84">
        <v>3</v>
      </c>
      <c r="C555" s="122">
        <v>0.005355398078883877</v>
      </c>
      <c r="D555" s="84" t="s">
        <v>4444</v>
      </c>
      <c r="E555" s="84" t="b">
        <v>0</v>
      </c>
      <c r="F555" s="84" t="b">
        <v>0</v>
      </c>
      <c r="G555" s="84" t="b">
        <v>0</v>
      </c>
    </row>
    <row r="556" spans="1:7" ht="15">
      <c r="A556" s="84" t="s">
        <v>5213</v>
      </c>
      <c r="B556" s="84">
        <v>3</v>
      </c>
      <c r="C556" s="122">
        <v>0.005355398078883877</v>
      </c>
      <c r="D556" s="84" t="s">
        <v>4444</v>
      </c>
      <c r="E556" s="84" t="b">
        <v>0</v>
      </c>
      <c r="F556" s="84" t="b">
        <v>0</v>
      </c>
      <c r="G556" s="84" t="b">
        <v>0</v>
      </c>
    </row>
    <row r="557" spans="1:7" ht="15">
      <c r="A557" s="84" t="s">
        <v>786</v>
      </c>
      <c r="B557" s="84">
        <v>3</v>
      </c>
      <c r="C557" s="122">
        <v>0.005355398078883877</v>
      </c>
      <c r="D557" s="84" t="s">
        <v>4444</v>
      </c>
      <c r="E557" s="84" t="b">
        <v>0</v>
      </c>
      <c r="F557" s="84" t="b">
        <v>0</v>
      </c>
      <c r="G557" s="84" t="b">
        <v>0</v>
      </c>
    </row>
    <row r="558" spans="1:7" ht="15">
      <c r="A558" s="84" t="s">
        <v>5171</v>
      </c>
      <c r="B558" s="84">
        <v>3</v>
      </c>
      <c r="C558" s="122">
        <v>0.005355398078883877</v>
      </c>
      <c r="D558" s="84" t="s">
        <v>4444</v>
      </c>
      <c r="E558" s="84" t="b">
        <v>0</v>
      </c>
      <c r="F558" s="84" t="b">
        <v>0</v>
      </c>
      <c r="G558" s="84" t="b">
        <v>0</v>
      </c>
    </row>
    <row r="559" spans="1:7" ht="15">
      <c r="A559" s="84" t="s">
        <v>5214</v>
      </c>
      <c r="B559" s="84">
        <v>3</v>
      </c>
      <c r="C559" s="122">
        <v>0.005355398078883877</v>
      </c>
      <c r="D559" s="84" t="s">
        <v>4444</v>
      </c>
      <c r="E559" s="84" t="b">
        <v>0</v>
      </c>
      <c r="F559" s="84" t="b">
        <v>0</v>
      </c>
      <c r="G559" s="84" t="b">
        <v>0</v>
      </c>
    </row>
    <row r="560" spans="1:7" ht="15">
      <c r="A560" s="84" t="s">
        <v>5215</v>
      </c>
      <c r="B560" s="84">
        <v>3</v>
      </c>
      <c r="C560" s="122">
        <v>0.005355398078883877</v>
      </c>
      <c r="D560" s="84" t="s">
        <v>4444</v>
      </c>
      <c r="E560" s="84" t="b">
        <v>0</v>
      </c>
      <c r="F560" s="84" t="b">
        <v>0</v>
      </c>
      <c r="G560" s="84" t="b">
        <v>0</v>
      </c>
    </row>
    <row r="561" spans="1:7" ht="15">
      <c r="A561" s="84" t="s">
        <v>5216</v>
      </c>
      <c r="B561" s="84">
        <v>3</v>
      </c>
      <c r="C561" s="122">
        <v>0.005355398078883877</v>
      </c>
      <c r="D561" s="84" t="s">
        <v>4444</v>
      </c>
      <c r="E561" s="84" t="b">
        <v>0</v>
      </c>
      <c r="F561" s="84" t="b">
        <v>0</v>
      </c>
      <c r="G561" s="84" t="b">
        <v>0</v>
      </c>
    </row>
    <row r="562" spans="1:7" ht="15">
      <c r="A562" s="84" t="s">
        <v>5217</v>
      </c>
      <c r="B562" s="84">
        <v>3</v>
      </c>
      <c r="C562" s="122">
        <v>0.005355398078883877</v>
      </c>
      <c r="D562" s="84" t="s">
        <v>4444</v>
      </c>
      <c r="E562" s="84" t="b">
        <v>0</v>
      </c>
      <c r="F562" s="84" t="b">
        <v>0</v>
      </c>
      <c r="G562" s="84" t="b">
        <v>0</v>
      </c>
    </row>
    <row r="563" spans="1:7" ht="15">
      <c r="A563" s="84" t="s">
        <v>5218</v>
      </c>
      <c r="B563" s="84">
        <v>3</v>
      </c>
      <c r="C563" s="122">
        <v>0.005355398078883877</v>
      </c>
      <c r="D563" s="84" t="s">
        <v>4444</v>
      </c>
      <c r="E563" s="84" t="b">
        <v>0</v>
      </c>
      <c r="F563" s="84" t="b">
        <v>0</v>
      </c>
      <c r="G563" s="84" t="b">
        <v>0</v>
      </c>
    </row>
    <row r="564" spans="1:7" ht="15">
      <c r="A564" s="84" t="s">
        <v>4627</v>
      </c>
      <c r="B564" s="84">
        <v>3</v>
      </c>
      <c r="C564" s="122">
        <v>0.005355398078883877</v>
      </c>
      <c r="D564" s="84" t="s">
        <v>4444</v>
      </c>
      <c r="E564" s="84" t="b">
        <v>0</v>
      </c>
      <c r="F564" s="84" t="b">
        <v>0</v>
      </c>
      <c r="G564" s="84" t="b">
        <v>0</v>
      </c>
    </row>
    <row r="565" spans="1:7" ht="15">
      <c r="A565" s="84" t="s">
        <v>5165</v>
      </c>
      <c r="B565" s="84">
        <v>2</v>
      </c>
      <c r="C565" s="122">
        <v>0.0040777329912703685</v>
      </c>
      <c r="D565" s="84" t="s">
        <v>4444</v>
      </c>
      <c r="E565" s="84" t="b">
        <v>0</v>
      </c>
      <c r="F565" s="84" t="b">
        <v>0</v>
      </c>
      <c r="G565" s="84" t="b">
        <v>0</v>
      </c>
    </row>
    <row r="566" spans="1:7" ht="15">
      <c r="A566" s="84" t="s">
        <v>5179</v>
      </c>
      <c r="B566" s="84">
        <v>2</v>
      </c>
      <c r="C566" s="122">
        <v>0.0040777329912703685</v>
      </c>
      <c r="D566" s="84" t="s">
        <v>4444</v>
      </c>
      <c r="E566" s="84" t="b">
        <v>0</v>
      </c>
      <c r="F566" s="84" t="b">
        <v>0</v>
      </c>
      <c r="G566" s="84" t="b">
        <v>0</v>
      </c>
    </row>
    <row r="567" spans="1:7" ht="15">
      <c r="A567" s="84" t="s">
        <v>539</v>
      </c>
      <c r="B567" s="84">
        <v>2</v>
      </c>
      <c r="C567" s="122">
        <v>0.0040777329912703685</v>
      </c>
      <c r="D567" s="84" t="s">
        <v>4444</v>
      </c>
      <c r="E567" s="84" t="b">
        <v>0</v>
      </c>
      <c r="F567" s="84" t="b">
        <v>0</v>
      </c>
      <c r="G567" s="84" t="b">
        <v>0</v>
      </c>
    </row>
    <row r="568" spans="1:7" ht="15">
      <c r="A568" s="84" t="s">
        <v>4648</v>
      </c>
      <c r="B568" s="84">
        <v>2</v>
      </c>
      <c r="C568" s="122">
        <v>0.0040777329912703685</v>
      </c>
      <c r="D568" s="84" t="s">
        <v>4444</v>
      </c>
      <c r="E568" s="84" t="b">
        <v>0</v>
      </c>
      <c r="F568" s="84" t="b">
        <v>0</v>
      </c>
      <c r="G568" s="84" t="b">
        <v>0</v>
      </c>
    </row>
    <row r="569" spans="1:7" ht="15">
      <c r="A569" s="84" t="s">
        <v>5137</v>
      </c>
      <c r="B569" s="84">
        <v>2</v>
      </c>
      <c r="C569" s="122">
        <v>0.0040777329912703685</v>
      </c>
      <c r="D569" s="84" t="s">
        <v>4444</v>
      </c>
      <c r="E569" s="84" t="b">
        <v>0</v>
      </c>
      <c r="F569" s="84" t="b">
        <v>0</v>
      </c>
      <c r="G569" s="84" t="b">
        <v>0</v>
      </c>
    </row>
    <row r="570" spans="1:7" ht="15">
      <c r="A570" s="84" t="s">
        <v>5138</v>
      </c>
      <c r="B570" s="84">
        <v>2</v>
      </c>
      <c r="C570" s="122">
        <v>0.0040777329912703685</v>
      </c>
      <c r="D570" s="84" t="s">
        <v>4444</v>
      </c>
      <c r="E570" s="84" t="b">
        <v>0</v>
      </c>
      <c r="F570" s="84" t="b">
        <v>0</v>
      </c>
      <c r="G570" s="84" t="b">
        <v>0</v>
      </c>
    </row>
    <row r="571" spans="1:7" ht="15">
      <c r="A571" s="84" t="s">
        <v>5139</v>
      </c>
      <c r="B571" s="84">
        <v>2</v>
      </c>
      <c r="C571" s="122">
        <v>0.0040777329912703685</v>
      </c>
      <c r="D571" s="84" t="s">
        <v>4444</v>
      </c>
      <c r="E571" s="84" t="b">
        <v>0</v>
      </c>
      <c r="F571" s="84" t="b">
        <v>0</v>
      </c>
      <c r="G571" s="84" t="b">
        <v>0</v>
      </c>
    </row>
    <row r="572" spans="1:7" ht="15">
      <c r="A572" s="84" t="s">
        <v>5132</v>
      </c>
      <c r="B572" s="84">
        <v>2</v>
      </c>
      <c r="C572" s="122">
        <v>0.0040777329912703685</v>
      </c>
      <c r="D572" s="84" t="s">
        <v>4444</v>
      </c>
      <c r="E572" s="84" t="b">
        <v>0</v>
      </c>
      <c r="F572" s="84" t="b">
        <v>0</v>
      </c>
      <c r="G572" s="84" t="b">
        <v>0</v>
      </c>
    </row>
    <row r="573" spans="1:7" ht="15">
      <c r="A573" s="84" t="s">
        <v>5140</v>
      </c>
      <c r="B573" s="84">
        <v>2</v>
      </c>
      <c r="C573" s="122">
        <v>0.0040777329912703685</v>
      </c>
      <c r="D573" s="84" t="s">
        <v>4444</v>
      </c>
      <c r="E573" s="84" t="b">
        <v>0</v>
      </c>
      <c r="F573" s="84" t="b">
        <v>0</v>
      </c>
      <c r="G573" s="84" t="b">
        <v>0</v>
      </c>
    </row>
    <row r="574" spans="1:7" ht="15">
      <c r="A574" s="84" t="s">
        <v>4626</v>
      </c>
      <c r="B574" s="84">
        <v>2</v>
      </c>
      <c r="C574" s="122">
        <v>0.0040777329912703685</v>
      </c>
      <c r="D574" s="84" t="s">
        <v>4444</v>
      </c>
      <c r="E574" s="84" t="b">
        <v>0</v>
      </c>
      <c r="F574" s="84" t="b">
        <v>0</v>
      </c>
      <c r="G574" s="84" t="b">
        <v>0</v>
      </c>
    </row>
    <row r="575" spans="1:7" ht="15">
      <c r="A575" s="84" t="s">
        <v>5133</v>
      </c>
      <c r="B575" s="84">
        <v>2</v>
      </c>
      <c r="C575" s="122">
        <v>0.0040777329912703685</v>
      </c>
      <c r="D575" s="84" t="s">
        <v>4444</v>
      </c>
      <c r="E575" s="84" t="b">
        <v>0</v>
      </c>
      <c r="F575" s="84" t="b">
        <v>0</v>
      </c>
      <c r="G575" s="84" t="b">
        <v>0</v>
      </c>
    </row>
    <row r="576" spans="1:7" ht="15">
      <c r="A576" s="84" t="s">
        <v>4629</v>
      </c>
      <c r="B576" s="84">
        <v>2</v>
      </c>
      <c r="C576" s="122">
        <v>0.0040777329912703685</v>
      </c>
      <c r="D576" s="84" t="s">
        <v>4444</v>
      </c>
      <c r="E576" s="84" t="b">
        <v>0</v>
      </c>
      <c r="F576" s="84" t="b">
        <v>0</v>
      </c>
      <c r="G576" s="84" t="b">
        <v>0</v>
      </c>
    </row>
    <row r="577" spans="1:7" ht="15">
      <c r="A577" s="84" t="s">
        <v>5128</v>
      </c>
      <c r="B577" s="84">
        <v>2</v>
      </c>
      <c r="C577" s="122">
        <v>0.0040777329912703685</v>
      </c>
      <c r="D577" s="84" t="s">
        <v>4444</v>
      </c>
      <c r="E577" s="84" t="b">
        <v>0</v>
      </c>
      <c r="F577" s="84" t="b">
        <v>0</v>
      </c>
      <c r="G577" s="84" t="b">
        <v>0</v>
      </c>
    </row>
    <row r="578" spans="1:7" ht="15">
      <c r="A578" s="84" t="s">
        <v>5129</v>
      </c>
      <c r="B578" s="84">
        <v>2</v>
      </c>
      <c r="C578" s="122">
        <v>0.0040777329912703685</v>
      </c>
      <c r="D578" s="84" t="s">
        <v>4444</v>
      </c>
      <c r="E578" s="84" t="b">
        <v>0</v>
      </c>
      <c r="F578" s="84" t="b">
        <v>0</v>
      </c>
      <c r="G578" s="84" t="b">
        <v>0</v>
      </c>
    </row>
    <row r="579" spans="1:7" ht="15">
      <c r="A579" s="84" t="s">
        <v>5130</v>
      </c>
      <c r="B579" s="84">
        <v>2</v>
      </c>
      <c r="C579" s="122">
        <v>0.0040777329912703685</v>
      </c>
      <c r="D579" s="84" t="s">
        <v>4444</v>
      </c>
      <c r="E579" s="84" t="b">
        <v>0</v>
      </c>
      <c r="F579" s="84" t="b">
        <v>0</v>
      </c>
      <c r="G579" s="84" t="b">
        <v>0</v>
      </c>
    </row>
    <row r="580" spans="1:7" ht="15">
      <c r="A580" s="84" t="s">
        <v>4574</v>
      </c>
      <c r="B580" s="84">
        <v>2</v>
      </c>
      <c r="C580" s="122">
        <v>0.0040777329912703685</v>
      </c>
      <c r="D580" s="84" t="s">
        <v>4444</v>
      </c>
      <c r="E580" s="84" t="b">
        <v>0</v>
      </c>
      <c r="F580" s="84" t="b">
        <v>0</v>
      </c>
      <c r="G580" s="84" t="b">
        <v>0</v>
      </c>
    </row>
    <row r="581" spans="1:7" ht="15">
      <c r="A581" s="84" t="s">
        <v>4575</v>
      </c>
      <c r="B581" s="84">
        <v>2</v>
      </c>
      <c r="C581" s="122">
        <v>0.0040777329912703685</v>
      </c>
      <c r="D581" s="84" t="s">
        <v>4444</v>
      </c>
      <c r="E581" s="84" t="b">
        <v>0</v>
      </c>
      <c r="F581" s="84" t="b">
        <v>0</v>
      </c>
      <c r="G581" s="84" t="b">
        <v>0</v>
      </c>
    </row>
    <row r="582" spans="1:7" ht="15">
      <c r="A582" s="84" t="s">
        <v>4576</v>
      </c>
      <c r="B582" s="84">
        <v>2</v>
      </c>
      <c r="C582" s="122">
        <v>0.0040777329912703685</v>
      </c>
      <c r="D582" s="84" t="s">
        <v>4444</v>
      </c>
      <c r="E582" s="84" t="b">
        <v>0</v>
      </c>
      <c r="F582" s="84" t="b">
        <v>0</v>
      </c>
      <c r="G582" s="84" t="b">
        <v>0</v>
      </c>
    </row>
    <row r="583" spans="1:7" ht="15">
      <c r="A583" s="84" t="s">
        <v>4577</v>
      </c>
      <c r="B583" s="84">
        <v>2</v>
      </c>
      <c r="C583" s="122">
        <v>0.0040777329912703685</v>
      </c>
      <c r="D583" s="84" t="s">
        <v>4444</v>
      </c>
      <c r="E583" s="84" t="b">
        <v>0</v>
      </c>
      <c r="F583" s="84" t="b">
        <v>0</v>
      </c>
      <c r="G583" s="84" t="b">
        <v>0</v>
      </c>
    </row>
    <row r="584" spans="1:7" ht="15">
      <c r="A584" s="84" t="s">
        <v>4578</v>
      </c>
      <c r="B584" s="84">
        <v>2</v>
      </c>
      <c r="C584" s="122">
        <v>0.0040777329912703685</v>
      </c>
      <c r="D584" s="84" t="s">
        <v>4444</v>
      </c>
      <c r="E584" s="84" t="b">
        <v>0</v>
      </c>
      <c r="F584" s="84" t="b">
        <v>0</v>
      </c>
      <c r="G584" s="84" t="b">
        <v>0</v>
      </c>
    </row>
    <row r="585" spans="1:7" ht="15">
      <c r="A585" s="84" t="s">
        <v>4579</v>
      </c>
      <c r="B585" s="84">
        <v>2</v>
      </c>
      <c r="C585" s="122">
        <v>0.0040777329912703685</v>
      </c>
      <c r="D585" s="84" t="s">
        <v>4444</v>
      </c>
      <c r="E585" s="84" t="b">
        <v>0</v>
      </c>
      <c r="F585" s="84" t="b">
        <v>0</v>
      </c>
      <c r="G585" s="84" t="b">
        <v>0</v>
      </c>
    </row>
    <row r="586" spans="1:7" ht="15">
      <c r="A586" s="84" t="s">
        <v>457</v>
      </c>
      <c r="B586" s="84">
        <v>9</v>
      </c>
      <c r="C586" s="122">
        <v>0.009808710485097084</v>
      </c>
      <c r="D586" s="84" t="s">
        <v>4445</v>
      </c>
      <c r="E586" s="84" t="b">
        <v>0</v>
      </c>
      <c r="F586" s="84" t="b">
        <v>0</v>
      </c>
      <c r="G586" s="84" t="b">
        <v>0</v>
      </c>
    </row>
    <row r="587" spans="1:7" ht="15">
      <c r="A587" s="84" t="s">
        <v>4631</v>
      </c>
      <c r="B587" s="84">
        <v>5</v>
      </c>
      <c r="C587" s="122">
        <v>0.012198835075118288</v>
      </c>
      <c r="D587" s="84" t="s">
        <v>4445</v>
      </c>
      <c r="E587" s="84" t="b">
        <v>0</v>
      </c>
      <c r="F587" s="84" t="b">
        <v>0</v>
      </c>
      <c r="G587" s="84" t="b">
        <v>0</v>
      </c>
    </row>
    <row r="588" spans="1:7" ht="15">
      <c r="A588" s="84" t="s">
        <v>4632</v>
      </c>
      <c r="B588" s="84">
        <v>4</v>
      </c>
      <c r="C588" s="122">
        <v>0.012000121631543957</v>
      </c>
      <c r="D588" s="84" t="s">
        <v>4445</v>
      </c>
      <c r="E588" s="84" t="b">
        <v>0</v>
      </c>
      <c r="F588" s="84" t="b">
        <v>0</v>
      </c>
      <c r="G588" s="84" t="b">
        <v>0</v>
      </c>
    </row>
    <row r="589" spans="1:7" ht="15">
      <c r="A589" s="84" t="s">
        <v>4641</v>
      </c>
      <c r="B589" s="84">
        <v>4</v>
      </c>
      <c r="C589" s="122">
        <v>0.00975906806009463</v>
      </c>
      <c r="D589" s="84" t="s">
        <v>4445</v>
      </c>
      <c r="E589" s="84" t="b">
        <v>0</v>
      </c>
      <c r="F589" s="84" t="b">
        <v>0</v>
      </c>
      <c r="G589" s="84" t="b">
        <v>0</v>
      </c>
    </row>
    <row r="590" spans="1:7" ht="15">
      <c r="A590" s="84" t="s">
        <v>4642</v>
      </c>
      <c r="B590" s="84">
        <v>3</v>
      </c>
      <c r="C590" s="122">
        <v>0.009000091223657967</v>
      </c>
      <c r="D590" s="84" t="s">
        <v>4445</v>
      </c>
      <c r="E590" s="84" t="b">
        <v>0</v>
      </c>
      <c r="F590" s="84" t="b">
        <v>0</v>
      </c>
      <c r="G590" s="84" t="b">
        <v>0</v>
      </c>
    </row>
    <row r="591" spans="1:7" ht="15">
      <c r="A591" s="84" t="s">
        <v>4643</v>
      </c>
      <c r="B591" s="84">
        <v>3</v>
      </c>
      <c r="C591" s="122">
        <v>0.011369031928442918</v>
      </c>
      <c r="D591" s="84" t="s">
        <v>4445</v>
      </c>
      <c r="E591" s="84" t="b">
        <v>0</v>
      </c>
      <c r="F591" s="84" t="b">
        <v>0</v>
      </c>
      <c r="G591" s="84" t="b">
        <v>0</v>
      </c>
    </row>
    <row r="592" spans="1:7" ht="15">
      <c r="A592" s="84" t="s">
        <v>4644</v>
      </c>
      <c r="B592" s="84">
        <v>2</v>
      </c>
      <c r="C592" s="122">
        <v>0.007579354618961944</v>
      </c>
      <c r="D592" s="84" t="s">
        <v>4445</v>
      </c>
      <c r="E592" s="84" t="b">
        <v>0</v>
      </c>
      <c r="F592" s="84" t="b">
        <v>0</v>
      </c>
      <c r="G592" s="84" t="b">
        <v>0</v>
      </c>
    </row>
    <row r="593" spans="1:7" ht="15">
      <c r="A593" s="84" t="s">
        <v>4645</v>
      </c>
      <c r="B593" s="84">
        <v>2</v>
      </c>
      <c r="C593" s="122">
        <v>0.007579354618961944</v>
      </c>
      <c r="D593" s="84" t="s">
        <v>4445</v>
      </c>
      <c r="E593" s="84" t="b">
        <v>0</v>
      </c>
      <c r="F593" s="84" t="b">
        <v>0</v>
      </c>
      <c r="G593" s="84" t="b">
        <v>0</v>
      </c>
    </row>
    <row r="594" spans="1:7" ht="15">
      <c r="A594" s="84" t="s">
        <v>4646</v>
      </c>
      <c r="B594" s="84">
        <v>2</v>
      </c>
      <c r="C594" s="122">
        <v>0.007579354618961944</v>
      </c>
      <c r="D594" s="84" t="s">
        <v>4445</v>
      </c>
      <c r="E594" s="84" t="b">
        <v>0</v>
      </c>
      <c r="F594" s="84" t="b">
        <v>0</v>
      </c>
      <c r="G594" s="84" t="b">
        <v>0</v>
      </c>
    </row>
    <row r="595" spans="1:7" ht="15">
      <c r="A595" s="84" t="s">
        <v>4563</v>
      </c>
      <c r="B595" s="84">
        <v>2</v>
      </c>
      <c r="C595" s="122">
        <v>0.007579354618961944</v>
      </c>
      <c r="D595" s="84" t="s">
        <v>4445</v>
      </c>
      <c r="E595" s="84" t="b">
        <v>0</v>
      </c>
      <c r="F595" s="84" t="b">
        <v>0</v>
      </c>
      <c r="G595" s="84" t="b">
        <v>0</v>
      </c>
    </row>
    <row r="596" spans="1:7" ht="15">
      <c r="A596" s="84" t="s">
        <v>5362</v>
      </c>
      <c r="B596" s="84">
        <v>2</v>
      </c>
      <c r="C596" s="122">
        <v>0.007579354618961944</v>
      </c>
      <c r="D596" s="84" t="s">
        <v>4445</v>
      </c>
      <c r="E596" s="84" t="b">
        <v>0</v>
      </c>
      <c r="F596" s="84" t="b">
        <v>0</v>
      </c>
      <c r="G596" s="84" t="b">
        <v>0</v>
      </c>
    </row>
    <row r="597" spans="1:7" ht="15">
      <c r="A597" s="84" t="s">
        <v>5363</v>
      </c>
      <c r="B597" s="84">
        <v>2</v>
      </c>
      <c r="C597" s="122">
        <v>0.007579354618961944</v>
      </c>
      <c r="D597" s="84" t="s">
        <v>4445</v>
      </c>
      <c r="E597" s="84" t="b">
        <v>0</v>
      </c>
      <c r="F597" s="84" t="b">
        <v>0</v>
      </c>
      <c r="G597" s="84" t="b">
        <v>0</v>
      </c>
    </row>
    <row r="598" spans="1:7" ht="15">
      <c r="A598" s="84" t="s">
        <v>5364</v>
      </c>
      <c r="B598" s="84">
        <v>2</v>
      </c>
      <c r="C598" s="122">
        <v>0.007579354618961944</v>
      </c>
      <c r="D598" s="84" t="s">
        <v>4445</v>
      </c>
      <c r="E598" s="84" t="b">
        <v>0</v>
      </c>
      <c r="F598" s="84" t="b">
        <v>0</v>
      </c>
      <c r="G598" s="84" t="b">
        <v>0</v>
      </c>
    </row>
    <row r="599" spans="1:7" ht="15">
      <c r="A599" s="84" t="s">
        <v>5365</v>
      </c>
      <c r="B599" s="84">
        <v>2</v>
      </c>
      <c r="C599" s="122">
        <v>0.007579354618961944</v>
      </c>
      <c r="D599" s="84" t="s">
        <v>4445</v>
      </c>
      <c r="E599" s="84" t="b">
        <v>1</v>
      </c>
      <c r="F599" s="84" t="b">
        <v>0</v>
      </c>
      <c r="G599" s="84" t="b">
        <v>0</v>
      </c>
    </row>
    <row r="600" spans="1:7" ht="15">
      <c r="A600" s="84" t="s">
        <v>5366</v>
      </c>
      <c r="B600" s="84">
        <v>2</v>
      </c>
      <c r="C600" s="122">
        <v>0.010279175207876573</v>
      </c>
      <c r="D600" s="84" t="s">
        <v>4445</v>
      </c>
      <c r="E600" s="84" t="b">
        <v>0</v>
      </c>
      <c r="F600" s="84" t="b">
        <v>0</v>
      </c>
      <c r="G600" s="84" t="b">
        <v>0</v>
      </c>
    </row>
    <row r="601" spans="1:7" ht="15">
      <c r="A601" s="84" t="s">
        <v>5367</v>
      </c>
      <c r="B601" s="84">
        <v>2</v>
      </c>
      <c r="C601" s="122">
        <v>0.010279175207876573</v>
      </c>
      <c r="D601" s="84" t="s">
        <v>4445</v>
      </c>
      <c r="E601" s="84" t="b">
        <v>0</v>
      </c>
      <c r="F601" s="84" t="b">
        <v>0</v>
      </c>
      <c r="G601" s="84" t="b">
        <v>0</v>
      </c>
    </row>
    <row r="602" spans="1:7" ht="15">
      <c r="A602" s="84" t="s">
        <v>5305</v>
      </c>
      <c r="B602" s="84">
        <v>2</v>
      </c>
      <c r="C602" s="122">
        <v>0.010279175207876573</v>
      </c>
      <c r="D602" s="84" t="s">
        <v>4445</v>
      </c>
      <c r="E602" s="84" t="b">
        <v>0</v>
      </c>
      <c r="F602" s="84" t="b">
        <v>0</v>
      </c>
      <c r="G602" s="84" t="b">
        <v>0</v>
      </c>
    </row>
    <row r="603" spans="1:7" ht="15">
      <c r="A603" s="84" t="s">
        <v>5180</v>
      </c>
      <c r="B603" s="84">
        <v>2</v>
      </c>
      <c r="C603" s="122">
        <v>0.010279175207876573</v>
      </c>
      <c r="D603" s="84" t="s">
        <v>4445</v>
      </c>
      <c r="E603" s="84" t="b">
        <v>0</v>
      </c>
      <c r="F603" s="84" t="b">
        <v>0</v>
      </c>
      <c r="G603" s="84" t="b">
        <v>0</v>
      </c>
    </row>
    <row r="604" spans="1:7" ht="15">
      <c r="A604" s="84" t="s">
        <v>5197</v>
      </c>
      <c r="B604" s="84">
        <v>2</v>
      </c>
      <c r="C604" s="122">
        <v>0.007579354618961944</v>
      </c>
      <c r="D604" s="84" t="s">
        <v>4445</v>
      </c>
      <c r="E604" s="84" t="b">
        <v>1</v>
      </c>
      <c r="F604" s="84" t="b">
        <v>0</v>
      </c>
      <c r="G604" s="84" t="b">
        <v>0</v>
      </c>
    </row>
    <row r="605" spans="1:7" ht="15">
      <c r="A605" s="84" t="s">
        <v>5299</v>
      </c>
      <c r="B605" s="84">
        <v>2</v>
      </c>
      <c r="C605" s="122">
        <v>0.007579354618961944</v>
      </c>
      <c r="D605" s="84" t="s">
        <v>4445</v>
      </c>
      <c r="E605" s="84" t="b">
        <v>0</v>
      </c>
      <c r="F605" s="84" t="b">
        <v>0</v>
      </c>
      <c r="G605" s="84" t="b">
        <v>0</v>
      </c>
    </row>
    <row r="606" spans="1:7" ht="15">
      <c r="A606" s="84" t="s">
        <v>4581</v>
      </c>
      <c r="B606" s="84">
        <v>2</v>
      </c>
      <c r="C606" s="122">
        <v>0.007579354618961944</v>
      </c>
      <c r="D606" s="84" t="s">
        <v>4445</v>
      </c>
      <c r="E606" s="84" t="b">
        <v>0</v>
      </c>
      <c r="F606" s="84" t="b">
        <v>0</v>
      </c>
      <c r="G606" s="84" t="b">
        <v>0</v>
      </c>
    </row>
    <row r="607" spans="1:7" ht="15">
      <c r="A607" s="84" t="s">
        <v>5237</v>
      </c>
      <c r="B607" s="84">
        <v>2</v>
      </c>
      <c r="C607" s="122">
        <v>0.007579354618961944</v>
      </c>
      <c r="D607" s="84" t="s">
        <v>4445</v>
      </c>
      <c r="E607" s="84" t="b">
        <v>0</v>
      </c>
      <c r="F607" s="84" t="b">
        <v>0</v>
      </c>
      <c r="G607" s="84" t="b">
        <v>0</v>
      </c>
    </row>
    <row r="608" spans="1:7" ht="15">
      <c r="A608" s="84" t="s">
        <v>5300</v>
      </c>
      <c r="B608" s="84">
        <v>2</v>
      </c>
      <c r="C608" s="122">
        <v>0.007579354618961944</v>
      </c>
      <c r="D608" s="84" t="s">
        <v>4445</v>
      </c>
      <c r="E608" s="84" t="b">
        <v>1</v>
      </c>
      <c r="F608" s="84" t="b">
        <v>0</v>
      </c>
      <c r="G608" s="84" t="b">
        <v>0</v>
      </c>
    </row>
    <row r="609" spans="1:7" ht="15">
      <c r="A609" s="84" t="s">
        <v>5301</v>
      </c>
      <c r="B609" s="84">
        <v>2</v>
      </c>
      <c r="C609" s="122">
        <v>0.007579354618961944</v>
      </c>
      <c r="D609" s="84" t="s">
        <v>4445</v>
      </c>
      <c r="E609" s="84" t="b">
        <v>0</v>
      </c>
      <c r="F609" s="84" t="b">
        <v>0</v>
      </c>
      <c r="G609" s="84" t="b">
        <v>0</v>
      </c>
    </row>
    <row r="610" spans="1:7" ht="15">
      <c r="A610" s="84" t="s">
        <v>5303</v>
      </c>
      <c r="B610" s="84">
        <v>2</v>
      </c>
      <c r="C610" s="122">
        <v>0.007579354618961944</v>
      </c>
      <c r="D610" s="84" t="s">
        <v>4445</v>
      </c>
      <c r="E610" s="84" t="b">
        <v>0</v>
      </c>
      <c r="F610" s="84" t="b">
        <v>0</v>
      </c>
      <c r="G610" s="84" t="b">
        <v>0</v>
      </c>
    </row>
    <row r="611" spans="1:7" ht="15">
      <c r="A611" s="84" t="s">
        <v>4627</v>
      </c>
      <c r="B611" s="84">
        <v>8</v>
      </c>
      <c r="C611" s="122">
        <v>0</v>
      </c>
      <c r="D611" s="84" t="s">
        <v>4446</v>
      </c>
      <c r="E611" s="84" t="b">
        <v>0</v>
      </c>
      <c r="F611" s="84" t="b">
        <v>0</v>
      </c>
      <c r="G611" s="84" t="b">
        <v>0</v>
      </c>
    </row>
    <row r="612" spans="1:7" ht="15">
      <c r="A612" s="84" t="s">
        <v>4648</v>
      </c>
      <c r="B612" s="84">
        <v>7</v>
      </c>
      <c r="C612" s="122">
        <v>0</v>
      </c>
      <c r="D612" s="84" t="s">
        <v>4446</v>
      </c>
      <c r="E612" s="84" t="b">
        <v>0</v>
      </c>
      <c r="F612" s="84" t="b">
        <v>0</v>
      </c>
      <c r="G612" s="84" t="b">
        <v>0</v>
      </c>
    </row>
    <row r="613" spans="1:7" ht="15">
      <c r="A613" s="84" t="s">
        <v>4649</v>
      </c>
      <c r="B613" s="84">
        <v>7</v>
      </c>
      <c r="C613" s="122">
        <v>0</v>
      </c>
      <c r="D613" s="84" t="s">
        <v>4446</v>
      </c>
      <c r="E613" s="84" t="b">
        <v>0</v>
      </c>
      <c r="F613" s="84" t="b">
        <v>0</v>
      </c>
      <c r="G613" s="84" t="b">
        <v>0</v>
      </c>
    </row>
    <row r="614" spans="1:7" ht="15">
      <c r="A614" s="84" t="s">
        <v>4650</v>
      </c>
      <c r="B614" s="84">
        <v>7</v>
      </c>
      <c r="C614" s="122">
        <v>0</v>
      </c>
      <c r="D614" s="84" t="s">
        <v>4446</v>
      </c>
      <c r="E614" s="84" t="b">
        <v>0</v>
      </c>
      <c r="F614" s="84" t="b">
        <v>0</v>
      </c>
      <c r="G614" s="84" t="b">
        <v>0</v>
      </c>
    </row>
    <row r="615" spans="1:7" ht="15">
      <c r="A615" s="84" t="s">
        <v>4651</v>
      </c>
      <c r="B615" s="84">
        <v>7</v>
      </c>
      <c r="C615" s="122">
        <v>0</v>
      </c>
      <c r="D615" s="84" t="s">
        <v>4446</v>
      </c>
      <c r="E615" s="84" t="b">
        <v>0</v>
      </c>
      <c r="F615" s="84" t="b">
        <v>0</v>
      </c>
      <c r="G615" s="84" t="b">
        <v>0</v>
      </c>
    </row>
    <row r="616" spans="1:7" ht="15">
      <c r="A616" s="84" t="s">
        <v>4652</v>
      </c>
      <c r="B616" s="84">
        <v>7</v>
      </c>
      <c r="C616" s="122">
        <v>0</v>
      </c>
      <c r="D616" s="84" t="s">
        <v>4446</v>
      </c>
      <c r="E616" s="84" t="b">
        <v>0</v>
      </c>
      <c r="F616" s="84" t="b">
        <v>0</v>
      </c>
      <c r="G616" s="84" t="b">
        <v>0</v>
      </c>
    </row>
    <row r="617" spans="1:7" ht="15">
      <c r="A617" s="84" t="s">
        <v>4631</v>
      </c>
      <c r="B617" s="84">
        <v>7</v>
      </c>
      <c r="C617" s="122">
        <v>0</v>
      </c>
      <c r="D617" s="84" t="s">
        <v>4446</v>
      </c>
      <c r="E617" s="84" t="b">
        <v>0</v>
      </c>
      <c r="F617" s="84" t="b">
        <v>0</v>
      </c>
      <c r="G617" s="84" t="b">
        <v>0</v>
      </c>
    </row>
    <row r="618" spans="1:7" ht="15">
      <c r="A618" s="84" t="s">
        <v>4625</v>
      </c>
      <c r="B618" s="84">
        <v>7</v>
      </c>
      <c r="C618" s="122">
        <v>0</v>
      </c>
      <c r="D618" s="84" t="s">
        <v>4446</v>
      </c>
      <c r="E618" s="84" t="b">
        <v>0</v>
      </c>
      <c r="F618" s="84" t="b">
        <v>0</v>
      </c>
      <c r="G618" s="84" t="b">
        <v>0</v>
      </c>
    </row>
    <row r="619" spans="1:7" ht="15">
      <c r="A619" s="84" t="s">
        <v>571</v>
      </c>
      <c r="B619" s="84">
        <v>7</v>
      </c>
      <c r="C619" s="122">
        <v>0</v>
      </c>
      <c r="D619" s="84" t="s">
        <v>4446</v>
      </c>
      <c r="E619" s="84" t="b">
        <v>0</v>
      </c>
      <c r="F619" s="84" t="b">
        <v>0</v>
      </c>
      <c r="G619" s="84" t="b">
        <v>0</v>
      </c>
    </row>
    <row r="620" spans="1:7" ht="15">
      <c r="A620" s="84" t="s">
        <v>4653</v>
      </c>
      <c r="B620" s="84">
        <v>7</v>
      </c>
      <c r="C620" s="122">
        <v>0</v>
      </c>
      <c r="D620" s="84" t="s">
        <v>4446</v>
      </c>
      <c r="E620" s="84" t="b">
        <v>0</v>
      </c>
      <c r="F620" s="84" t="b">
        <v>0</v>
      </c>
      <c r="G620" s="84" t="b">
        <v>0</v>
      </c>
    </row>
    <row r="621" spans="1:7" ht="15">
      <c r="A621" s="84" t="s">
        <v>5141</v>
      </c>
      <c r="B621" s="84">
        <v>7</v>
      </c>
      <c r="C621" s="122">
        <v>0</v>
      </c>
      <c r="D621" s="84" t="s">
        <v>4446</v>
      </c>
      <c r="E621" s="84" t="b">
        <v>0</v>
      </c>
      <c r="F621" s="84" t="b">
        <v>0</v>
      </c>
      <c r="G621" s="84" t="b">
        <v>0</v>
      </c>
    </row>
    <row r="622" spans="1:7" ht="15">
      <c r="A622" s="84" t="s">
        <v>492</v>
      </c>
      <c r="B622" s="84">
        <v>6</v>
      </c>
      <c r="C622" s="122">
        <v>0.004184174351913326</v>
      </c>
      <c r="D622" s="84" t="s">
        <v>4446</v>
      </c>
      <c r="E622" s="84" t="b">
        <v>0</v>
      </c>
      <c r="F622" s="84" t="b">
        <v>0</v>
      </c>
      <c r="G622" s="84" t="b">
        <v>0</v>
      </c>
    </row>
    <row r="623" spans="1:7" ht="15">
      <c r="A623" s="84" t="s">
        <v>5166</v>
      </c>
      <c r="B623" s="84">
        <v>6</v>
      </c>
      <c r="C623" s="122">
        <v>0.004184174351913326</v>
      </c>
      <c r="D623" s="84" t="s">
        <v>4446</v>
      </c>
      <c r="E623" s="84" t="b">
        <v>0</v>
      </c>
      <c r="F623" s="84" t="b">
        <v>0</v>
      </c>
      <c r="G623" s="84" t="b">
        <v>0</v>
      </c>
    </row>
    <row r="624" spans="1:7" ht="15">
      <c r="A624" s="84" t="s">
        <v>558</v>
      </c>
      <c r="B624" s="84">
        <v>9</v>
      </c>
      <c r="C624" s="122">
        <v>0.0035028692805314137</v>
      </c>
      <c r="D624" s="84" t="s">
        <v>4447</v>
      </c>
      <c r="E624" s="84" t="b">
        <v>0</v>
      </c>
      <c r="F624" s="84" t="b">
        <v>0</v>
      </c>
      <c r="G624" s="84" t="b">
        <v>0</v>
      </c>
    </row>
    <row r="625" spans="1:7" ht="15">
      <c r="A625" s="84" t="s">
        <v>457</v>
      </c>
      <c r="B625" s="84">
        <v>8</v>
      </c>
      <c r="C625" s="122">
        <v>0.0031136615826945894</v>
      </c>
      <c r="D625" s="84" t="s">
        <v>4447</v>
      </c>
      <c r="E625" s="84" t="b">
        <v>0</v>
      </c>
      <c r="F625" s="84" t="b">
        <v>0</v>
      </c>
      <c r="G625" s="84" t="b">
        <v>0</v>
      </c>
    </row>
    <row r="626" spans="1:7" ht="15">
      <c r="A626" s="84" t="s">
        <v>557</v>
      </c>
      <c r="B626" s="84">
        <v>7</v>
      </c>
      <c r="C626" s="122">
        <v>0.002724453884857766</v>
      </c>
      <c r="D626" s="84" t="s">
        <v>4447</v>
      </c>
      <c r="E626" s="84" t="b">
        <v>0</v>
      </c>
      <c r="F626" s="84" t="b">
        <v>0</v>
      </c>
      <c r="G626" s="84" t="b">
        <v>0</v>
      </c>
    </row>
    <row r="627" spans="1:7" ht="15">
      <c r="A627" s="84" t="s">
        <v>410</v>
      </c>
      <c r="B627" s="84">
        <v>6</v>
      </c>
      <c r="C627" s="122">
        <v>0.008219596617017105</v>
      </c>
      <c r="D627" s="84" t="s">
        <v>4447</v>
      </c>
      <c r="E627" s="84" t="b">
        <v>0</v>
      </c>
      <c r="F627" s="84" t="b">
        <v>0</v>
      </c>
      <c r="G627" s="84" t="b">
        <v>0</v>
      </c>
    </row>
    <row r="628" spans="1:7" ht="15">
      <c r="A628" s="84" t="s">
        <v>570</v>
      </c>
      <c r="B628" s="84">
        <v>6</v>
      </c>
      <c r="C628" s="122">
        <v>0.005031090064763755</v>
      </c>
      <c r="D628" s="84" t="s">
        <v>4447</v>
      </c>
      <c r="E628" s="84" t="b">
        <v>0</v>
      </c>
      <c r="F628" s="84" t="b">
        <v>0</v>
      </c>
      <c r="G628" s="84" t="b">
        <v>0</v>
      </c>
    </row>
    <row r="629" spans="1:7" ht="15">
      <c r="A629" s="84" t="s">
        <v>411</v>
      </c>
      <c r="B629" s="84">
        <v>4</v>
      </c>
      <c r="C629" s="122">
        <v>0.008081342165476004</v>
      </c>
      <c r="D629" s="84" t="s">
        <v>4447</v>
      </c>
      <c r="E629" s="84" t="b">
        <v>0</v>
      </c>
      <c r="F629" s="84" t="b">
        <v>0</v>
      </c>
      <c r="G629" s="84" t="b">
        <v>0</v>
      </c>
    </row>
    <row r="630" spans="1:7" ht="15">
      <c r="A630" s="84" t="s">
        <v>569</v>
      </c>
      <c r="B630" s="84">
        <v>4</v>
      </c>
      <c r="C630" s="122">
        <v>0.008081342165476004</v>
      </c>
      <c r="D630" s="84" t="s">
        <v>4447</v>
      </c>
      <c r="E630" s="84" t="b">
        <v>0</v>
      </c>
      <c r="F630" s="84" t="b">
        <v>0</v>
      </c>
      <c r="G630" s="84" t="b">
        <v>0</v>
      </c>
    </row>
    <row r="631" spans="1:7" ht="15">
      <c r="A631" s="84" t="s">
        <v>4589</v>
      </c>
      <c r="B631" s="84">
        <v>3</v>
      </c>
      <c r="C631" s="122">
        <v>0.00857655165648888</v>
      </c>
      <c r="D631" s="84" t="s">
        <v>4447</v>
      </c>
      <c r="E631" s="84" t="b">
        <v>0</v>
      </c>
      <c r="F631" s="84" t="b">
        <v>0</v>
      </c>
      <c r="G631" s="84" t="b">
        <v>0</v>
      </c>
    </row>
    <row r="632" spans="1:7" ht="15">
      <c r="A632" s="84" t="s">
        <v>4655</v>
      </c>
      <c r="B632" s="84">
        <v>3</v>
      </c>
      <c r="C632" s="122">
        <v>0.012122013248214008</v>
      </c>
      <c r="D632" s="84" t="s">
        <v>4447</v>
      </c>
      <c r="E632" s="84" t="b">
        <v>0</v>
      </c>
      <c r="F632" s="84" t="b">
        <v>0</v>
      </c>
      <c r="G632" s="84" t="b">
        <v>0</v>
      </c>
    </row>
    <row r="633" spans="1:7" ht="15">
      <c r="A633" s="84" t="s">
        <v>4656</v>
      </c>
      <c r="B633" s="84">
        <v>3</v>
      </c>
      <c r="C633" s="122">
        <v>0.012122013248214008</v>
      </c>
      <c r="D633" s="84" t="s">
        <v>4447</v>
      </c>
      <c r="E633" s="84" t="b">
        <v>0</v>
      </c>
      <c r="F633" s="84" t="b">
        <v>0</v>
      </c>
      <c r="G633" s="84" t="b">
        <v>0</v>
      </c>
    </row>
    <row r="634" spans="1:7" ht="15">
      <c r="A634" s="84" t="s">
        <v>5188</v>
      </c>
      <c r="B634" s="84">
        <v>3</v>
      </c>
      <c r="C634" s="122">
        <v>0.012122013248214008</v>
      </c>
      <c r="D634" s="84" t="s">
        <v>4447</v>
      </c>
      <c r="E634" s="84" t="b">
        <v>0</v>
      </c>
      <c r="F634" s="84" t="b">
        <v>0</v>
      </c>
      <c r="G634" s="84" t="b">
        <v>0</v>
      </c>
    </row>
    <row r="635" spans="1:7" ht="15">
      <c r="A635" s="84" t="s">
        <v>409</v>
      </c>
      <c r="B635" s="84">
        <v>2</v>
      </c>
      <c r="C635" s="122">
        <v>0.008081342165476004</v>
      </c>
      <c r="D635" s="84" t="s">
        <v>4447</v>
      </c>
      <c r="E635" s="84" t="b">
        <v>0</v>
      </c>
      <c r="F635" s="84" t="b">
        <v>0</v>
      </c>
      <c r="G635" s="84" t="b">
        <v>0</v>
      </c>
    </row>
    <row r="636" spans="1:7" ht="15">
      <c r="A636" s="84" t="s">
        <v>5368</v>
      </c>
      <c r="B636" s="84">
        <v>2</v>
      </c>
      <c r="C636" s="122">
        <v>0.008081342165476004</v>
      </c>
      <c r="D636" s="84" t="s">
        <v>4447</v>
      </c>
      <c r="E636" s="84" t="b">
        <v>0</v>
      </c>
      <c r="F636" s="84" t="b">
        <v>0</v>
      </c>
      <c r="G636" s="84" t="b">
        <v>0</v>
      </c>
    </row>
    <row r="637" spans="1:7" ht="15">
      <c r="A637" s="84" t="s">
        <v>5369</v>
      </c>
      <c r="B637" s="84">
        <v>2</v>
      </c>
      <c r="C637" s="122">
        <v>0.008081342165476004</v>
      </c>
      <c r="D637" s="84" t="s">
        <v>4447</v>
      </c>
      <c r="E637" s="84" t="b">
        <v>0</v>
      </c>
      <c r="F637" s="84" t="b">
        <v>0</v>
      </c>
      <c r="G637" s="84" t="b">
        <v>0</v>
      </c>
    </row>
    <row r="638" spans="1:7" ht="15">
      <c r="A638" s="84" t="s">
        <v>4621</v>
      </c>
      <c r="B638" s="84">
        <v>2</v>
      </c>
      <c r="C638" s="122">
        <v>0.008081342165476004</v>
      </c>
      <c r="D638" s="84" t="s">
        <v>4447</v>
      </c>
      <c r="E638" s="84" t="b">
        <v>0</v>
      </c>
      <c r="F638" s="84" t="b">
        <v>0</v>
      </c>
      <c r="G638" s="84" t="b">
        <v>0</v>
      </c>
    </row>
    <row r="639" spans="1:7" ht="15">
      <c r="A639" s="84" t="s">
        <v>4623</v>
      </c>
      <c r="B639" s="84">
        <v>2</v>
      </c>
      <c r="C639" s="122">
        <v>0.012122013248214008</v>
      </c>
      <c r="D639" s="84" t="s">
        <v>4447</v>
      </c>
      <c r="E639" s="84" t="b">
        <v>0</v>
      </c>
      <c r="F639" s="84" t="b">
        <v>0</v>
      </c>
      <c r="G639" s="84" t="b">
        <v>0</v>
      </c>
    </row>
    <row r="640" spans="1:7" ht="15">
      <c r="A640" s="84" t="s">
        <v>4628</v>
      </c>
      <c r="B640" s="84">
        <v>2</v>
      </c>
      <c r="C640" s="122">
        <v>0.008081342165476004</v>
      </c>
      <c r="D640" s="84" t="s">
        <v>4447</v>
      </c>
      <c r="E640" s="84" t="b">
        <v>0</v>
      </c>
      <c r="F640" s="84" t="b">
        <v>0</v>
      </c>
      <c r="G640" s="84" t="b">
        <v>0</v>
      </c>
    </row>
    <row r="641" spans="1:7" ht="15">
      <c r="A641" s="84" t="s">
        <v>4622</v>
      </c>
      <c r="B641" s="84">
        <v>2</v>
      </c>
      <c r="C641" s="122">
        <v>0.012122013248214008</v>
      </c>
      <c r="D641" s="84" t="s">
        <v>4447</v>
      </c>
      <c r="E641" s="84" t="b">
        <v>0</v>
      </c>
      <c r="F641" s="84" t="b">
        <v>0</v>
      </c>
      <c r="G641" s="84" t="b">
        <v>0</v>
      </c>
    </row>
    <row r="642" spans="1:7" ht="15">
      <c r="A642" s="84" t="s">
        <v>5372</v>
      </c>
      <c r="B642" s="84">
        <v>2</v>
      </c>
      <c r="C642" s="122">
        <v>0.008081342165476004</v>
      </c>
      <c r="D642" s="84" t="s">
        <v>4447</v>
      </c>
      <c r="E642" s="84" t="b">
        <v>1</v>
      </c>
      <c r="F642" s="84" t="b">
        <v>0</v>
      </c>
      <c r="G642" s="84" t="b">
        <v>0</v>
      </c>
    </row>
    <row r="643" spans="1:7" ht="15">
      <c r="A643" s="84" t="s">
        <v>4643</v>
      </c>
      <c r="B643" s="84">
        <v>2</v>
      </c>
      <c r="C643" s="122">
        <v>0.008081342165476004</v>
      </c>
      <c r="D643" s="84" t="s">
        <v>4447</v>
      </c>
      <c r="E643" s="84" t="b">
        <v>0</v>
      </c>
      <c r="F643" s="84" t="b">
        <v>0</v>
      </c>
      <c r="G643" s="84" t="b">
        <v>0</v>
      </c>
    </row>
    <row r="644" spans="1:7" ht="15">
      <c r="A644" s="84" t="s">
        <v>4558</v>
      </c>
      <c r="B644" s="84">
        <v>2</v>
      </c>
      <c r="C644" s="122">
        <v>0.008081342165476004</v>
      </c>
      <c r="D644" s="84" t="s">
        <v>4447</v>
      </c>
      <c r="E644" s="84" t="b">
        <v>0</v>
      </c>
      <c r="F644" s="84" t="b">
        <v>0</v>
      </c>
      <c r="G644" s="84" t="b">
        <v>0</v>
      </c>
    </row>
    <row r="645" spans="1:7" ht="15">
      <c r="A645" s="84" t="s">
        <v>4585</v>
      </c>
      <c r="B645" s="84">
        <v>2</v>
      </c>
      <c r="C645" s="122">
        <v>0.008081342165476004</v>
      </c>
      <c r="D645" s="84" t="s">
        <v>4447</v>
      </c>
      <c r="E645" s="84" t="b">
        <v>0</v>
      </c>
      <c r="F645" s="84" t="b">
        <v>0</v>
      </c>
      <c r="G645" s="84" t="b">
        <v>0</v>
      </c>
    </row>
    <row r="646" spans="1:7" ht="15">
      <c r="A646" s="84" t="s">
        <v>4586</v>
      </c>
      <c r="B646" s="84">
        <v>2</v>
      </c>
      <c r="C646" s="122">
        <v>0.008081342165476004</v>
      </c>
      <c r="D646" s="84" t="s">
        <v>4447</v>
      </c>
      <c r="E646" s="84" t="b">
        <v>0</v>
      </c>
      <c r="F646" s="84" t="b">
        <v>0</v>
      </c>
      <c r="G646" s="84" t="b">
        <v>0</v>
      </c>
    </row>
    <row r="647" spans="1:7" ht="15">
      <c r="A647" s="84" t="s">
        <v>4587</v>
      </c>
      <c r="B647" s="84">
        <v>2</v>
      </c>
      <c r="C647" s="122">
        <v>0.008081342165476004</v>
      </c>
      <c r="D647" s="84" t="s">
        <v>4447</v>
      </c>
      <c r="E647" s="84" t="b">
        <v>0</v>
      </c>
      <c r="F647" s="84" t="b">
        <v>0</v>
      </c>
      <c r="G647" s="84" t="b">
        <v>0</v>
      </c>
    </row>
    <row r="648" spans="1:7" ht="15">
      <c r="A648" s="84" t="s">
        <v>4588</v>
      </c>
      <c r="B648" s="84">
        <v>2</v>
      </c>
      <c r="C648" s="122">
        <v>0.008081342165476004</v>
      </c>
      <c r="D648" s="84" t="s">
        <v>4447</v>
      </c>
      <c r="E648" s="84" t="b">
        <v>0</v>
      </c>
      <c r="F648" s="84" t="b">
        <v>0</v>
      </c>
      <c r="G648" s="84" t="b">
        <v>0</v>
      </c>
    </row>
    <row r="649" spans="1:7" ht="15">
      <c r="A649" s="84" t="s">
        <v>5370</v>
      </c>
      <c r="B649" s="84">
        <v>2</v>
      </c>
      <c r="C649" s="122">
        <v>0.008081342165476004</v>
      </c>
      <c r="D649" s="84" t="s">
        <v>4447</v>
      </c>
      <c r="E649" s="84" t="b">
        <v>0</v>
      </c>
      <c r="F649" s="84" t="b">
        <v>0</v>
      </c>
      <c r="G649" s="84" t="b">
        <v>0</v>
      </c>
    </row>
    <row r="650" spans="1:7" ht="15">
      <c r="A650" s="84" t="s">
        <v>5371</v>
      </c>
      <c r="B650" s="84">
        <v>2</v>
      </c>
      <c r="C650" s="122">
        <v>0.008081342165476004</v>
      </c>
      <c r="D650" s="84" t="s">
        <v>4447</v>
      </c>
      <c r="E650" s="84" t="b">
        <v>0</v>
      </c>
      <c r="F650" s="84" t="b">
        <v>0</v>
      </c>
      <c r="G650" s="84" t="b">
        <v>0</v>
      </c>
    </row>
    <row r="651" spans="1:7" ht="15">
      <c r="A651" s="84" t="s">
        <v>4641</v>
      </c>
      <c r="B651" s="84">
        <v>2</v>
      </c>
      <c r="C651" s="122">
        <v>0.008081342165476004</v>
      </c>
      <c r="D651" s="84" t="s">
        <v>4447</v>
      </c>
      <c r="E651" s="84" t="b">
        <v>0</v>
      </c>
      <c r="F651" s="84" t="b">
        <v>0</v>
      </c>
      <c r="G651" s="84" t="b">
        <v>0</v>
      </c>
    </row>
    <row r="652" spans="1:7" ht="15">
      <c r="A652" s="84" t="s">
        <v>5373</v>
      </c>
      <c r="B652" s="84">
        <v>2</v>
      </c>
      <c r="C652" s="122">
        <v>0.008081342165476004</v>
      </c>
      <c r="D652" s="84" t="s">
        <v>4447</v>
      </c>
      <c r="E652" s="84" t="b">
        <v>0</v>
      </c>
      <c r="F652" s="84" t="b">
        <v>0</v>
      </c>
      <c r="G652" s="84" t="b">
        <v>0</v>
      </c>
    </row>
    <row r="653" spans="1:7" ht="15">
      <c r="A653" s="84" t="s">
        <v>5374</v>
      </c>
      <c r="B653" s="84">
        <v>2</v>
      </c>
      <c r="C653" s="122">
        <v>0.012122013248214008</v>
      </c>
      <c r="D653" s="84" t="s">
        <v>4447</v>
      </c>
      <c r="E653" s="84" t="b">
        <v>0</v>
      </c>
      <c r="F653" s="84" t="b">
        <v>0</v>
      </c>
      <c r="G653" s="84" t="b">
        <v>0</v>
      </c>
    </row>
    <row r="654" spans="1:7" ht="15">
      <c r="A654" s="84" t="s">
        <v>5173</v>
      </c>
      <c r="B654" s="84">
        <v>2</v>
      </c>
      <c r="C654" s="122">
        <v>0.012122013248214008</v>
      </c>
      <c r="D654" s="84" t="s">
        <v>4447</v>
      </c>
      <c r="E654" s="84" t="b">
        <v>0</v>
      </c>
      <c r="F654" s="84" t="b">
        <v>0</v>
      </c>
      <c r="G654" s="84" t="b">
        <v>0</v>
      </c>
    </row>
    <row r="655" spans="1:7" ht="15">
      <c r="A655" s="84" t="s">
        <v>484</v>
      </c>
      <c r="B655" s="84">
        <v>6</v>
      </c>
      <c r="C655" s="122">
        <v>0.06694678963061322</v>
      </c>
      <c r="D655" s="84" t="s">
        <v>4448</v>
      </c>
      <c r="E655" s="84" t="b">
        <v>0</v>
      </c>
      <c r="F655" s="84" t="b">
        <v>0</v>
      </c>
      <c r="G655" s="84" t="b">
        <v>0</v>
      </c>
    </row>
    <row r="656" spans="1:7" ht="15">
      <c r="A656" s="84" t="s">
        <v>417</v>
      </c>
      <c r="B656" s="84">
        <v>5</v>
      </c>
      <c r="C656" s="122">
        <v>0.0064658422866477</v>
      </c>
      <c r="D656" s="84" t="s">
        <v>4450</v>
      </c>
      <c r="E656" s="84" t="b">
        <v>0</v>
      </c>
      <c r="F656" s="84" t="b">
        <v>0</v>
      </c>
      <c r="G656" s="84" t="b">
        <v>0</v>
      </c>
    </row>
    <row r="657" spans="1:7" ht="15">
      <c r="A657" s="84" t="s">
        <v>4660</v>
      </c>
      <c r="B657" s="84">
        <v>4</v>
      </c>
      <c r="C657" s="122">
        <v>0.008603116767656441</v>
      </c>
      <c r="D657" s="84" t="s">
        <v>4450</v>
      </c>
      <c r="E657" s="84" t="b">
        <v>0</v>
      </c>
      <c r="F657" s="84" t="b">
        <v>0</v>
      </c>
      <c r="G657" s="84" t="b">
        <v>0</v>
      </c>
    </row>
    <row r="658" spans="1:7" ht="15">
      <c r="A658" s="84" t="s">
        <v>4661</v>
      </c>
      <c r="B658" s="84">
        <v>4</v>
      </c>
      <c r="C658" s="122">
        <v>0.008603116767656441</v>
      </c>
      <c r="D658" s="84" t="s">
        <v>4450</v>
      </c>
      <c r="E658" s="84" t="b">
        <v>0</v>
      </c>
      <c r="F658" s="84" t="b">
        <v>0</v>
      </c>
      <c r="G658" s="84" t="b">
        <v>0</v>
      </c>
    </row>
    <row r="659" spans="1:7" ht="15">
      <c r="A659" s="84" t="s">
        <v>4662</v>
      </c>
      <c r="B659" s="84">
        <v>4</v>
      </c>
      <c r="C659" s="122">
        <v>0.008603116767656441</v>
      </c>
      <c r="D659" s="84" t="s">
        <v>4450</v>
      </c>
      <c r="E659" s="84" t="b">
        <v>0</v>
      </c>
      <c r="F659" s="84" t="b">
        <v>0</v>
      </c>
      <c r="G659" s="84" t="b">
        <v>0</v>
      </c>
    </row>
    <row r="660" spans="1:7" ht="15">
      <c r="A660" s="84" t="s">
        <v>4663</v>
      </c>
      <c r="B660" s="84">
        <v>4</v>
      </c>
      <c r="C660" s="122">
        <v>0.008603116767656441</v>
      </c>
      <c r="D660" s="84" t="s">
        <v>4450</v>
      </c>
      <c r="E660" s="84" t="b">
        <v>0</v>
      </c>
      <c r="F660" s="84" t="b">
        <v>0</v>
      </c>
      <c r="G660" s="84" t="b">
        <v>0</v>
      </c>
    </row>
    <row r="661" spans="1:7" ht="15">
      <c r="A661" s="84" t="s">
        <v>4664</v>
      </c>
      <c r="B661" s="84">
        <v>4</v>
      </c>
      <c r="C661" s="122">
        <v>0.008603116767656441</v>
      </c>
      <c r="D661" s="84" t="s">
        <v>4450</v>
      </c>
      <c r="E661" s="84" t="b">
        <v>0</v>
      </c>
      <c r="F661" s="84" t="b">
        <v>0</v>
      </c>
      <c r="G661" s="84" t="b">
        <v>0</v>
      </c>
    </row>
    <row r="662" spans="1:7" ht="15">
      <c r="A662" s="84" t="s">
        <v>4665</v>
      </c>
      <c r="B662" s="84">
        <v>4</v>
      </c>
      <c r="C662" s="122">
        <v>0.008603116767656441</v>
      </c>
      <c r="D662" s="84" t="s">
        <v>4450</v>
      </c>
      <c r="E662" s="84" t="b">
        <v>0</v>
      </c>
      <c r="F662" s="84" t="b">
        <v>0</v>
      </c>
      <c r="G662" s="84" t="b">
        <v>0</v>
      </c>
    </row>
    <row r="663" spans="1:7" ht="15">
      <c r="A663" s="84" t="s">
        <v>4666</v>
      </c>
      <c r="B663" s="84">
        <v>4</v>
      </c>
      <c r="C663" s="122">
        <v>0.008603116767656441</v>
      </c>
      <c r="D663" s="84" t="s">
        <v>4450</v>
      </c>
      <c r="E663" s="84" t="b">
        <v>0</v>
      </c>
      <c r="F663" s="84" t="b">
        <v>0</v>
      </c>
      <c r="G663" s="84" t="b">
        <v>0</v>
      </c>
    </row>
    <row r="664" spans="1:7" ht="15">
      <c r="A664" s="84" t="s">
        <v>4667</v>
      </c>
      <c r="B664" s="84">
        <v>4</v>
      </c>
      <c r="C664" s="122">
        <v>0.008603116767656441</v>
      </c>
      <c r="D664" s="84" t="s">
        <v>4450</v>
      </c>
      <c r="E664" s="84" t="b">
        <v>0</v>
      </c>
      <c r="F664" s="84" t="b">
        <v>0</v>
      </c>
      <c r="G664" s="84" t="b">
        <v>0</v>
      </c>
    </row>
    <row r="665" spans="1:7" ht="15">
      <c r="A665" s="84" t="s">
        <v>4668</v>
      </c>
      <c r="B665" s="84">
        <v>4</v>
      </c>
      <c r="C665" s="122">
        <v>0.008603116767656441</v>
      </c>
      <c r="D665" s="84" t="s">
        <v>4450</v>
      </c>
      <c r="E665" s="84" t="b">
        <v>0</v>
      </c>
      <c r="F665" s="84" t="b">
        <v>0</v>
      </c>
      <c r="G665" s="84" t="b">
        <v>0</v>
      </c>
    </row>
    <row r="666" spans="1:7" ht="15">
      <c r="A666" s="84" t="s">
        <v>5189</v>
      </c>
      <c r="B666" s="84">
        <v>4</v>
      </c>
      <c r="C666" s="122">
        <v>0.008603116767656441</v>
      </c>
      <c r="D666" s="84" t="s">
        <v>4450</v>
      </c>
      <c r="E666" s="84" t="b">
        <v>0</v>
      </c>
      <c r="F666" s="84" t="b">
        <v>0</v>
      </c>
      <c r="G666" s="84" t="b">
        <v>0</v>
      </c>
    </row>
    <row r="667" spans="1:7" ht="15">
      <c r="A667" s="84" t="s">
        <v>5163</v>
      </c>
      <c r="B667" s="84">
        <v>4</v>
      </c>
      <c r="C667" s="122">
        <v>0.008603116767656441</v>
      </c>
      <c r="D667" s="84" t="s">
        <v>4450</v>
      </c>
      <c r="E667" s="84" t="b">
        <v>0</v>
      </c>
      <c r="F667" s="84" t="b">
        <v>0</v>
      </c>
      <c r="G667" s="84" t="b">
        <v>0</v>
      </c>
    </row>
    <row r="668" spans="1:7" ht="15">
      <c r="A668" s="84" t="s">
        <v>5208</v>
      </c>
      <c r="B668" s="84">
        <v>4</v>
      </c>
      <c r="C668" s="122">
        <v>0.008603116767656441</v>
      </c>
      <c r="D668" s="84" t="s">
        <v>4450</v>
      </c>
      <c r="E668" s="84" t="b">
        <v>0</v>
      </c>
      <c r="F668" s="84" t="b">
        <v>1</v>
      </c>
      <c r="G668" s="84" t="b">
        <v>0</v>
      </c>
    </row>
    <row r="669" spans="1:7" ht="15">
      <c r="A669" s="84" t="s">
        <v>5209</v>
      </c>
      <c r="B669" s="84">
        <v>4</v>
      </c>
      <c r="C669" s="122">
        <v>0.008603116767656441</v>
      </c>
      <c r="D669" s="84" t="s">
        <v>4450</v>
      </c>
      <c r="E669" s="84" t="b">
        <v>0</v>
      </c>
      <c r="F669" s="84" t="b">
        <v>0</v>
      </c>
      <c r="G669" s="84" t="b">
        <v>0</v>
      </c>
    </row>
    <row r="670" spans="1:7" ht="15">
      <c r="A670" s="84" t="s">
        <v>5261</v>
      </c>
      <c r="B670" s="84">
        <v>3</v>
      </c>
      <c r="C670" s="122">
        <v>0.009769295184812241</v>
      </c>
      <c r="D670" s="84" t="s">
        <v>4450</v>
      </c>
      <c r="E670" s="84" t="b">
        <v>0</v>
      </c>
      <c r="F670" s="84" t="b">
        <v>0</v>
      </c>
      <c r="G670" s="84" t="b">
        <v>0</v>
      </c>
    </row>
    <row r="671" spans="1:7" ht="15">
      <c r="A671" s="84" t="s">
        <v>4622</v>
      </c>
      <c r="B671" s="84">
        <v>3</v>
      </c>
      <c r="C671" s="122">
        <v>0.009769295184812241</v>
      </c>
      <c r="D671" s="84" t="s">
        <v>4450</v>
      </c>
      <c r="E671" s="84" t="b">
        <v>0</v>
      </c>
      <c r="F671" s="84" t="b">
        <v>0</v>
      </c>
      <c r="G671" s="84" t="b">
        <v>0</v>
      </c>
    </row>
    <row r="672" spans="1:7" ht="15">
      <c r="A672" s="84" t="s">
        <v>5263</v>
      </c>
      <c r="B672" s="84">
        <v>3</v>
      </c>
      <c r="C672" s="122">
        <v>0.009769295184812241</v>
      </c>
      <c r="D672" s="84" t="s">
        <v>4450</v>
      </c>
      <c r="E672" s="84" t="b">
        <v>0</v>
      </c>
      <c r="F672" s="84" t="b">
        <v>0</v>
      </c>
      <c r="G672" s="84" t="b">
        <v>0</v>
      </c>
    </row>
    <row r="673" spans="1:7" ht="15">
      <c r="A673" s="84" t="s">
        <v>5264</v>
      </c>
      <c r="B673" s="84">
        <v>3</v>
      </c>
      <c r="C673" s="122">
        <v>0.009769295184812241</v>
      </c>
      <c r="D673" s="84" t="s">
        <v>4450</v>
      </c>
      <c r="E673" s="84" t="b">
        <v>0</v>
      </c>
      <c r="F673" s="84" t="b">
        <v>0</v>
      </c>
      <c r="G673" s="84" t="b">
        <v>0</v>
      </c>
    </row>
    <row r="674" spans="1:7" ht="15">
      <c r="A674" s="84" t="s">
        <v>5210</v>
      </c>
      <c r="B674" s="84">
        <v>3</v>
      </c>
      <c r="C674" s="122">
        <v>0.009769295184812241</v>
      </c>
      <c r="D674" s="84" t="s">
        <v>4450</v>
      </c>
      <c r="E674" s="84" t="b">
        <v>0</v>
      </c>
      <c r="F674" s="84" t="b">
        <v>0</v>
      </c>
      <c r="G674" s="84" t="b">
        <v>0</v>
      </c>
    </row>
    <row r="675" spans="1:7" ht="15">
      <c r="A675" s="84" t="s">
        <v>5265</v>
      </c>
      <c r="B675" s="84">
        <v>3</v>
      </c>
      <c r="C675" s="122">
        <v>0.009769295184812241</v>
      </c>
      <c r="D675" s="84" t="s">
        <v>4450</v>
      </c>
      <c r="E675" s="84" t="b">
        <v>0</v>
      </c>
      <c r="F675" s="84" t="b">
        <v>0</v>
      </c>
      <c r="G675" s="84" t="b">
        <v>0</v>
      </c>
    </row>
    <row r="676" spans="1:7" ht="15">
      <c r="A676" s="84" t="s">
        <v>5201</v>
      </c>
      <c r="B676" s="84">
        <v>3</v>
      </c>
      <c r="C676" s="122">
        <v>0.009769295184812241</v>
      </c>
      <c r="D676" s="84" t="s">
        <v>4450</v>
      </c>
      <c r="E676" s="84" t="b">
        <v>0</v>
      </c>
      <c r="F676" s="84" t="b">
        <v>0</v>
      </c>
      <c r="G676" s="84" t="b">
        <v>0</v>
      </c>
    </row>
    <row r="677" spans="1:7" ht="15">
      <c r="A677" s="84" t="s">
        <v>5266</v>
      </c>
      <c r="B677" s="84">
        <v>3</v>
      </c>
      <c r="C677" s="122">
        <v>0.009769295184812241</v>
      </c>
      <c r="D677" s="84" t="s">
        <v>4450</v>
      </c>
      <c r="E677" s="84" t="b">
        <v>1</v>
      </c>
      <c r="F677" s="84" t="b">
        <v>0</v>
      </c>
      <c r="G677" s="84" t="b">
        <v>0</v>
      </c>
    </row>
    <row r="678" spans="1:7" ht="15">
      <c r="A678" s="84" t="s">
        <v>5204</v>
      </c>
      <c r="B678" s="84">
        <v>3</v>
      </c>
      <c r="C678" s="122">
        <v>0.009769295184812241</v>
      </c>
      <c r="D678" s="84" t="s">
        <v>4450</v>
      </c>
      <c r="E678" s="84" t="b">
        <v>0</v>
      </c>
      <c r="F678" s="84" t="b">
        <v>0</v>
      </c>
      <c r="G678" s="84" t="b">
        <v>0</v>
      </c>
    </row>
    <row r="679" spans="1:7" ht="15">
      <c r="A679" s="84" t="s">
        <v>5267</v>
      </c>
      <c r="B679" s="84">
        <v>3</v>
      </c>
      <c r="C679" s="122">
        <v>0.009769295184812241</v>
      </c>
      <c r="D679" s="84" t="s">
        <v>4450</v>
      </c>
      <c r="E679" s="84" t="b">
        <v>0</v>
      </c>
      <c r="F679" s="84" t="b">
        <v>0</v>
      </c>
      <c r="G679" s="84" t="b">
        <v>0</v>
      </c>
    </row>
    <row r="680" spans="1:7" ht="15">
      <c r="A680" s="84" t="s">
        <v>5268</v>
      </c>
      <c r="B680" s="84">
        <v>3</v>
      </c>
      <c r="C680" s="122">
        <v>0.009769295184812241</v>
      </c>
      <c r="D680" s="84" t="s">
        <v>4450</v>
      </c>
      <c r="E680" s="84" t="b">
        <v>0</v>
      </c>
      <c r="F680" s="84" t="b">
        <v>0</v>
      </c>
      <c r="G680" s="84" t="b">
        <v>0</v>
      </c>
    </row>
    <row r="681" spans="1:7" ht="15">
      <c r="A681" s="84" t="s">
        <v>5269</v>
      </c>
      <c r="B681" s="84">
        <v>3</v>
      </c>
      <c r="C681" s="122">
        <v>0.009769295184812241</v>
      </c>
      <c r="D681" s="84" t="s">
        <v>4450</v>
      </c>
      <c r="E681" s="84" t="b">
        <v>0</v>
      </c>
      <c r="F681" s="84" t="b">
        <v>0</v>
      </c>
      <c r="G681" s="84" t="b">
        <v>0</v>
      </c>
    </row>
    <row r="682" spans="1:7" ht="15">
      <c r="A682" s="84" t="s">
        <v>5171</v>
      </c>
      <c r="B682" s="84">
        <v>3</v>
      </c>
      <c r="C682" s="122">
        <v>0.009769295184812241</v>
      </c>
      <c r="D682" s="84" t="s">
        <v>4450</v>
      </c>
      <c r="E682" s="84" t="b">
        <v>0</v>
      </c>
      <c r="F682" s="84" t="b">
        <v>0</v>
      </c>
      <c r="G682" s="84" t="b">
        <v>0</v>
      </c>
    </row>
    <row r="683" spans="1:7" ht="15">
      <c r="A683" s="84" t="s">
        <v>5384</v>
      </c>
      <c r="B683" s="84">
        <v>2</v>
      </c>
      <c r="C683" s="122">
        <v>0.014957487433880652</v>
      </c>
      <c r="D683" s="84" t="s">
        <v>4450</v>
      </c>
      <c r="E683" s="84" t="b">
        <v>0</v>
      </c>
      <c r="F683" s="84" t="b">
        <v>0</v>
      </c>
      <c r="G683" s="84" t="b">
        <v>0</v>
      </c>
    </row>
    <row r="684" spans="1:7" ht="15">
      <c r="A684" s="84" t="s">
        <v>5385</v>
      </c>
      <c r="B684" s="84">
        <v>2</v>
      </c>
      <c r="C684" s="122">
        <v>0.014957487433880652</v>
      </c>
      <c r="D684" s="84" t="s">
        <v>4450</v>
      </c>
      <c r="E684" s="84" t="b">
        <v>0</v>
      </c>
      <c r="F684" s="84" t="b">
        <v>0</v>
      </c>
      <c r="G684" s="84" t="b">
        <v>0</v>
      </c>
    </row>
    <row r="685" spans="1:7" ht="15">
      <c r="A685" s="84" t="s">
        <v>4670</v>
      </c>
      <c r="B685" s="84">
        <v>3</v>
      </c>
      <c r="C685" s="122">
        <v>0</v>
      </c>
      <c r="D685" s="84" t="s">
        <v>4451</v>
      </c>
      <c r="E685" s="84" t="b">
        <v>0</v>
      </c>
      <c r="F685" s="84" t="b">
        <v>0</v>
      </c>
      <c r="G685" s="84" t="b">
        <v>0</v>
      </c>
    </row>
    <row r="686" spans="1:7" ht="15">
      <c r="A686" s="84" t="s">
        <v>4671</v>
      </c>
      <c r="B686" s="84">
        <v>3</v>
      </c>
      <c r="C686" s="122">
        <v>0.00644236313618346</v>
      </c>
      <c r="D686" s="84" t="s">
        <v>4451</v>
      </c>
      <c r="E686" s="84" t="b">
        <v>0</v>
      </c>
      <c r="F686" s="84" t="b">
        <v>0</v>
      </c>
      <c r="G686" s="84" t="b">
        <v>0</v>
      </c>
    </row>
    <row r="687" spans="1:7" ht="15">
      <c r="A687" s="84" t="s">
        <v>4672</v>
      </c>
      <c r="B687" s="84">
        <v>3</v>
      </c>
      <c r="C687" s="122">
        <v>0.00644236313618346</v>
      </c>
      <c r="D687" s="84" t="s">
        <v>4451</v>
      </c>
      <c r="E687" s="84" t="b">
        <v>0</v>
      </c>
      <c r="F687" s="84" t="b">
        <v>0</v>
      </c>
      <c r="G687" s="84" t="b">
        <v>0</v>
      </c>
    </row>
    <row r="688" spans="1:7" ht="15">
      <c r="A688" s="84" t="s">
        <v>556</v>
      </c>
      <c r="B688" s="84">
        <v>2</v>
      </c>
      <c r="C688" s="122">
        <v>0.00429490875745564</v>
      </c>
      <c r="D688" s="84" t="s">
        <v>4451</v>
      </c>
      <c r="E688" s="84" t="b">
        <v>0</v>
      </c>
      <c r="F688" s="84" t="b">
        <v>0</v>
      </c>
      <c r="G688" s="84" t="b">
        <v>0</v>
      </c>
    </row>
    <row r="689" spans="1:7" ht="15">
      <c r="A689" s="84" t="s">
        <v>555</v>
      </c>
      <c r="B689" s="84">
        <v>2</v>
      </c>
      <c r="C689" s="122">
        <v>0.00429490875745564</v>
      </c>
      <c r="D689" s="84" t="s">
        <v>4451</v>
      </c>
      <c r="E689" s="84" t="b">
        <v>0</v>
      </c>
      <c r="F689" s="84" t="b">
        <v>0</v>
      </c>
      <c r="G689" s="84" t="b">
        <v>0</v>
      </c>
    </row>
    <row r="690" spans="1:7" ht="15">
      <c r="A690" s="84" t="s">
        <v>554</v>
      </c>
      <c r="B690" s="84">
        <v>2</v>
      </c>
      <c r="C690" s="122">
        <v>0.00429490875745564</v>
      </c>
      <c r="D690" s="84" t="s">
        <v>4451</v>
      </c>
      <c r="E690" s="84" t="b">
        <v>0</v>
      </c>
      <c r="F690" s="84" t="b">
        <v>0</v>
      </c>
      <c r="G690" s="84" t="b">
        <v>0</v>
      </c>
    </row>
    <row r="691" spans="1:7" ht="15">
      <c r="A691" s="84" t="s">
        <v>553</v>
      </c>
      <c r="B691" s="84">
        <v>2</v>
      </c>
      <c r="C691" s="122">
        <v>0.00429490875745564</v>
      </c>
      <c r="D691" s="84" t="s">
        <v>4451</v>
      </c>
      <c r="E691" s="84" t="b">
        <v>0</v>
      </c>
      <c r="F691" s="84" t="b">
        <v>0</v>
      </c>
      <c r="G691" s="84" t="b">
        <v>0</v>
      </c>
    </row>
    <row r="692" spans="1:7" ht="15">
      <c r="A692" s="84" t="s">
        <v>552</v>
      </c>
      <c r="B692" s="84">
        <v>2</v>
      </c>
      <c r="C692" s="122">
        <v>0.00429490875745564</v>
      </c>
      <c r="D692" s="84" t="s">
        <v>4451</v>
      </c>
      <c r="E692" s="84" t="b">
        <v>0</v>
      </c>
      <c r="F692" s="84" t="b">
        <v>0</v>
      </c>
      <c r="G692" s="84" t="b">
        <v>0</v>
      </c>
    </row>
    <row r="693" spans="1:7" ht="15">
      <c r="A693" s="84" t="s">
        <v>4673</v>
      </c>
      <c r="B693" s="84">
        <v>2</v>
      </c>
      <c r="C693" s="122">
        <v>0.00429490875745564</v>
      </c>
      <c r="D693" s="84" t="s">
        <v>4451</v>
      </c>
      <c r="E693" s="84" t="b">
        <v>0</v>
      </c>
      <c r="F693" s="84" t="b">
        <v>0</v>
      </c>
      <c r="G693" s="84" t="b">
        <v>0</v>
      </c>
    </row>
    <row r="694" spans="1:7" ht="15">
      <c r="A694" s="84" t="s">
        <v>4674</v>
      </c>
      <c r="B694" s="84">
        <v>2</v>
      </c>
      <c r="C694" s="122">
        <v>0.00429490875745564</v>
      </c>
      <c r="D694" s="84" t="s">
        <v>4451</v>
      </c>
      <c r="E694" s="84" t="b">
        <v>0</v>
      </c>
      <c r="F694" s="84" t="b">
        <v>0</v>
      </c>
      <c r="G694" s="84" t="b">
        <v>0</v>
      </c>
    </row>
    <row r="695" spans="1:7" ht="15">
      <c r="A695" s="84" t="s">
        <v>5386</v>
      </c>
      <c r="B695" s="84">
        <v>2</v>
      </c>
      <c r="C695" s="122">
        <v>0.00429490875745564</v>
      </c>
      <c r="D695" s="84" t="s">
        <v>4451</v>
      </c>
      <c r="E695" s="84" t="b">
        <v>0</v>
      </c>
      <c r="F695" s="84" t="b">
        <v>0</v>
      </c>
      <c r="G695" s="84" t="b">
        <v>0</v>
      </c>
    </row>
    <row r="696" spans="1:7" ht="15">
      <c r="A696" s="84" t="s">
        <v>5387</v>
      </c>
      <c r="B696" s="84">
        <v>2</v>
      </c>
      <c r="C696" s="122">
        <v>0.00429490875745564</v>
      </c>
      <c r="D696" s="84" t="s">
        <v>4451</v>
      </c>
      <c r="E696" s="84" t="b">
        <v>0</v>
      </c>
      <c r="F696" s="84" t="b">
        <v>0</v>
      </c>
      <c r="G696" s="84" t="b">
        <v>0</v>
      </c>
    </row>
    <row r="697" spans="1:7" ht="15">
      <c r="A697" s="84" t="s">
        <v>5271</v>
      </c>
      <c r="B697" s="84">
        <v>2</v>
      </c>
      <c r="C697" s="122">
        <v>0.00429490875745564</v>
      </c>
      <c r="D697" s="84" t="s">
        <v>4451</v>
      </c>
      <c r="E697" s="84" t="b">
        <v>0</v>
      </c>
      <c r="F697" s="84" t="b">
        <v>0</v>
      </c>
      <c r="G697" s="84" t="b">
        <v>0</v>
      </c>
    </row>
    <row r="698" spans="1:7" ht="15">
      <c r="A698" s="84" t="s">
        <v>5388</v>
      </c>
      <c r="B698" s="84">
        <v>2</v>
      </c>
      <c r="C698" s="122">
        <v>0.00429490875745564</v>
      </c>
      <c r="D698" s="84" t="s">
        <v>4451</v>
      </c>
      <c r="E698" s="84" t="b">
        <v>0</v>
      </c>
      <c r="F698" s="84" t="b">
        <v>0</v>
      </c>
      <c r="G698" s="84" t="b">
        <v>0</v>
      </c>
    </row>
    <row r="699" spans="1:7" ht="15">
      <c r="A699" s="84" t="s">
        <v>5389</v>
      </c>
      <c r="B699" s="84">
        <v>2</v>
      </c>
      <c r="C699" s="122">
        <v>0.00429490875745564</v>
      </c>
      <c r="D699" s="84" t="s">
        <v>4451</v>
      </c>
      <c r="E699" s="84" t="b">
        <v>0</v>
      </c>
      <c r="F699" s="84" t="b">
        <v>0</v>
      </c>
      <c r="G699" s="84" t="b">
        <v>0</v>
      </c>
    </row>
    <row r="700" spans="1:7" ht="15">
      <c r="A700" s="84" t="s">
        <v>5336</v>
      </c>
      <c r="B700" s="84">
        <v>2</v>
      </c>
      <c r="C700" s="122">
        <v>0.014684390032389328</v>
      </c>
      <c r="D700" s="84" t="s">
        <v>4453</v>
      </c>
      <c r="E700" s="84" t="b">
        <v>0</v>
      </c>
      <c r="F700" s="84" t="b">
        <v>0</v>
      </c>
      <c r="G700" s="84" t="b">
        <v>0</v>
      </c>
    </row>
    <row r="701" spans="1:7" ht="15">
      <c r="A701" s="84" t="s">
        <v>5337</v>
      </c>
      <c r="B701" s="84">
        <v>2</v>
      </c>
      <c r="C701" s="122">
        <v>0.014684390032389328</v>
      </c>
      <c r="D701" s="84" t="s">
        <v>4453</v>
      </c>
      <c r="E701" s="84" t="b">
        <v>0</v>
      </c>
      <c r="F701" s="84" t="b">
        <v>0</v>
      </c>
      <c r="G701" s="84" t="b">
        <v>0</v>
      </c>
    </row>
    <row r="702" spans="1:7" ht="15">
      <c r="A702" s="84" t="s">
        <v>457</v>
      </c>
      <c r="B702" s="84">
        <v>2</v>
      </c>
      <c r="C702" s="122">
        <v>0</v>
      </c>
      <c r="D702" s="84" t="s">
        <v>4453</v>
      </c>
      <c r="E702" s="84" t="b">
        <v>0</v>
      </c>
      <c r="F702" s="84" t="b">
        <v>0</v>
      </c>
      <c r="G702" s="84" t="b">
        <v>0</v>
      </c>
    </row>
    <row r="703" spans="1:7" ht="15">
      <c r="A703" s="84" t="s">
        <v>562</v>
      </c>
      <c r="B703" s="84">
        <v>2</v>
      </c>
      <c r="C703" s="122">
        <v>0</v>
      </c>
      <c r="D703" s="84" t="s">
        <v>4454</v>
      </c>
      <c r="E703" s="84" t="b">
        <v>0</v>
      </c>
      <c r="F703" s="84" t="b">
        <v>0</v>
      </c>
      <c r="G703" s="84" t="b">
        <v>0</v>
      </c>
    </row>
    <row r="704" spans="1:7" ht="15">
      <c r="A704" s="84" t="s">
        <v>5376</v>
      </c>
      <c r="B704" s="84">
        <v>2</v>
      </c>
      <c r="C704" s="122">
        <v>0</v>
      </c>
      <c r="D704" s="84" t="s">
        <v>4454</v>
      </c>
      <c r="E704" s="84" t="b">
        <v>0</v>
      </c>
      <c r="F704" s="84" t="b">
        <v>0</v>
      </c>
      <c r="G704" s="84" t="b">
        <v>0</v>
      </c>
    </row>
    <row r="705" spans="1:7" ht="15">
      <c r="A705" s="84" t="s">
        <v>457</v>
      </c>
      <c r="B705" s="84">
        <v>4</v>
      </c>
      <c r="C705" s="122">
        <v>0</v>
      </c>
      <c r="D705" s="84" t="s">
        <v>4455</v>
      </c>
      <c r="E705" s="84" t="b">
        <v>0</v>
      </c>
      <c r="F705" s="84" t="b">
        <v>0</v>
      </c>
      <c r="G705" s="84" t="b">
        <v>0</v>
      </c>
    </row>
    <row r="706" spans="1:7" ht="15">
      <c r="A706" s="84" t="s">
        <v>5199</v>
      </c>
      <c r="B706" s="84">
        <v>4</v>
      </c>
      <c r="C706" s="122">
        <v>0.007459029051241787</v>
      </c>
      <c r="D706" s="84" t="s">
        <v>4455</v>
      </c>
      <c r="E706" s="84" t="b">
        <v>0</v>
      </c>
      <c r="F706" s="84" t="b">
        <v>0</v>
      </c>
      <c r="G706" s="84" t="b">
        <v>0</v>
      </c>
    </row>
    <row r="707" spans="1:7" ht="15">
      <c r="A707" s="84" t="s">
        <v>516</v>
      </c>
      <c r="B707" s="84">
        <v>3</v>
      </c>
      <c r="C707" s="122">
        <v>0.00559427178843134</v>
      </c>
      <c r="D707" s="84" t="s">
        <v>4455</v>
      </c>
      <c r="E707" s="84" t="b">
        <v>0</v>
      </c>
      <c r="F707" s="84" t="b">
        <v>0</v>
      </c>
      <c r="G707" s="84" t="b">
        <v>0</v>
      </c>
    </row>
    <row r="708" spans="1:7" ht="15">
      <c r="A708" s="84" t="s">
        <v>5224</v>
      </c>
      <c r="B708" s="84">
        <v>3</v>
      </c>
      <c r="C708" s="122">
        <v>0.00559427178843134</v>
      </c>
      <c r="D708" s="84" t="s">
        <v>4455</v>
      </c>
      <c r="E708" s="84" t="b">
        <v>1</v>
      </c>
      <c r="F708" s="84" t="b">
        <v>0</v>
      </c>
      <c r="G708" s="84" t="b">
        <v>0</v>
      </c>
    </row>
    <row r="709" spans="1:7" ht="15">
      <c r="A709" s="84" t="s">
        <v>5225</v>
      </c>
      <c r="B709" s="84">
        <v>3</v>
      </c>
      <c r="C709" s="122">
        <v>0.00559427178843134</v>
      </c>
      <c r="D709" s="84" t="s">
        <v>4455</v>
      </c>
      <c r="E709" s="84" t="b">
        <v>0</v>
      </c>
      <c r="F709" s="84" t="b">
        <v>0</v>
      </c>
      <c r="G709" s="84" t="b">
        <v>0</v>
      </c>
    </row>
    <row r="710" spans="1:7" ht="15">
      <c r="A710" s="84" t="s">
        <v>4560</v>
      </c>
      <c r="B710" s="84">
        <v>3</v>
      </c>
      <c r="C710" s="122">
        <v>0.00559427178843134</v>
      </c>
      <c r="D710" s="84" t="s">
        <v>4455</v>
      </c>
      <c r="E710" s="84" t="b">
        <v>0</v>
      </c>
      <c r="F710" s="84" t="b">
        <v>0</v>
      </c>
      <c r="G710" s="84" t="b">
        <v>0</v>
      </c>
    </row>
    <row r="711" spans="1:7" ht="15">
      <c r="A711" s="84" t="s">
        <v>4561</v>
      </c>
      <c r="B711" s="84">
        <v>3</v>
      </c>
      <c r="C711" s="122">
        <v>0.00559427178843134</v>
      </c>
      <c r="D711" s="84" t="s">
        <v>4455</v>
      </c>
      <c r="E711" s="84" t="b">
        <v>0</v>
      </c>
      <c r="F711" s="84" t="b">
        <v>0</v>
      </c>
      <c r="G711" s="84" t="b">
        <v>0</v>
      </c>
    </row>
    <row r="712" spans="1:7" ht="15">
      <c r="A712" s="84" t="s">
        <v>5181</v>
      </c>
      <c r="B712" s="84">
        <v>3</v>
      </c>
      <c r="C712" s="122">
        <v>0.00559427178843134</v>
      </c>
      <c r="D712" s="84" t="s">
        <v>4455</v>
      </c>
      <c r="E712" s="84" t="b">
        <v>0</v>
      </c>
      <c r="F712" s="84" t="b">
        <v>0</v>
      </c>
      <c r="G712" s="84" t="b">
        <v>0</v>
      </c>
    </row>
    <row r="713" spans="1:7" ht="15">
      <c r="A713" s="84" t="s">
        <v>5226</v>
      </c>
      <c r="B713" s="84">
        <v>3</v>
      </c>
      <c r="C713" s="122">
        <v>0.00559427178843134</v>
      </c>
      <c r="D713" s="84" t="s">
        <v>4455</v>
      </c>
      <c r="E713" s="84" t="b">
        <v>0</v>
      </c>
      <c r="F713" s="84" t="b">
        <v>0</v>
      </c>
      <c r="G713" s="84" t="b">
        <v>0</v>
      </c>
    </row>
    <row r="714" spans="1:7" ht="15">
      <c r="A714" s="84" t="s">
        <v>5198</v>
      </c>
      <c r="B714" s="84">
        <v>3</v>
      </c>
      <c r="C714" s="122">
        <v>0.00559427178843134</v>
      </c>
      <c r="D714" s="84" t="s">
        <v>4455</v>
      </c>
      <c r="E714" s="84" t="b">
        <v>0</v>
      </c>
      <c r="F714" s="84" t="b">
        <v>0</v>
      </c>
      <c r="G714" s="84" t="b">
        <v>0</v>
      </c>
    </row>
    <row r="715" spans="1:7" ht="15">
      <c r="A715" s="84" t="s">
        <v>5227</v>
      </c>
      <c r="B715" s="84">
        <v>3</v>
      </c>
      <c r="C715" s="122">
        <v>0.00559427178843134</v>
      </c>
      <c r="D715" s="84" t="s">
        <v>4455</v>
      </c>
      <c r="E715" s="84" t="b">
        <v>0</v>
      </c>
      <c r="F715" s="84" t="b">
        <v>0</v>
      </c>
      <c r="G715" s="84" t="b">
        <v>0</v>
      </c>
    </row>
    <row r="716" spans="1:7" ht="15">
      <c r="A716" s="84" t="s">
        <v>5228</v>
      </c>
      <c r="B716" s="84">
        <v>3</v>
      </c>
      <c r="C716" s="122">
        <v>0.00559427178843134</v>
      </c>
      <c r="D716" s="84" t="s">
        <v>4455</v>
      </c>
      <c r="E716" s="84" t="b">
        <v>0</v>
      </c>
      <c r="F716" s="84" t="b">
        <v>0</v>
      </c>
      <c r="G716" s="84" t="b">
        <v>0</v>
      </c>
    </row>
    <row r="717" spans="1:7" ht="15">
      <c r="A717" s="84" t="s">
        <v>5229</v>
      </c>
      <c r="B717" s="84">
        <v>3</v>
      </c>
      <c r="C717" s="122">
        <v>0.00559427178843134</v>
      </c>
      <c r="D717" s="84" t="s">
        <v>4455</v>
      </c>
      <c r="E717" s="84" t="b">
        <v>0</v>
      </c>
      <c r="F717" s="84" t="b">
        <v>0</v>
      </c>
      <c r="G717" s="84" t="b">
        <v>0</v>
      </c>
    </row>
    <row r="718" spans="1:7" ht="15">
      <c r="A718" s="84" t="s">
        <v>5287</v>
      </c>
      <c r="B718" s="84">
        <v>2</v>
      </c>
      <c r="C718" s="122">
        <v>0.008985970019820334</v>
      </c>
      <c r="D718" s="84" t="s">
        <v>4455</v>
      </c>
      <c r="E718" s="84" t="b">
        <v>0</v>
      </c>
      <c r="F718" s="84" t="b">
        <v>0</v>
      </c>
      <c r="G718" s="84" t="b">
        <v>0</v>
      </c>
    </row>
    <row r="719" spans="1:7" ht="15">
      <c r="A719" s="84" t="s">
        <v>5288</v>
      </c>
      <c r="B719" s="84">
        <v>2</v>
      </c>
      <c r="C719" s="122">
        <v>0.008985970019820334</v>
      </c>
      <c r="D719" s="84" t="s">
        <v>4455</v>
      </c>
      <c r="E719" s="84" t="b">
        <v>0</v>
      </c>
      <c r="F719" s="84" t="b">
        <v>0</v>
      </c>
      <c r="G719" s="84" t="b">
        <v>0</v>
      </c>
    </row>
    <row r="720" spans="1:7" ht="15">
      <c r="A720" s="84" t="s">
        <v>5242</v>
      </c>
      <c r="B720" s="84">
        <v>3</v>
      </c>
      <c r="C720" s="122">
        <v>0</v>
      </c>
      <c r="D720" s="84" t="s">
        <v>4458</v>
      </c>
      <c r="E720" s="84" t="b">
        <v>0</v>
      </c>
      <c r="F720" s="84" t="b">
        <v>0</v>
      </c>
      <c r="G720" s="84" t="b">
        <v>0</v>
      </c>
    </row>
    <row r="721" spans="1:7" ht="15">
      <c r="A721" s="84" t="s">
        <v>5243</v>
      </c>
      <c r="B721" s="84">
        <v>3</v>
      </c>
      <c r="C721" s="122">
        <v>0</v>
      </c>
      <c r="D721" s="84" t="s">
        <v>4458</v>
      </c>
      <c r="E721" s="84" t="b">
        <v>0</v>
      </c>
      <c r="F721" s="84" t="b">
        <v>0</v>
      </c>
      <c r="G721" s="84" t="b">
        <v>0</v>
      </c>
    </row>
    <row r="722" spans="1:7" ht="15">
      <c r="A722" s="84" t="s">
        <v>5244</v>
      </c>
      <c r="B722" s="84">
        <v>3</v>
      </c>
      <c r="C722" s="122">
        <v>0</v>
      </c>
      <c r="D722" s="84" t="s">
        <v>4458</v>
      </c>
      <c r="E722" s="84" t="b">
        <v>0</v>
      </c>
      <c r="F722" s="84" t="b">
        <v>0</v>
      </c>
      <c r="G722" s="84" t="b">
        <v>0</v>
      </c>
    </row>
    <row r="723" spans="1:7" ht="15">
      <c r="A723" s="84" t="s">
        <v>457</v>
      </c>
      <c r="B723" s="84">
        <v>3</v>
      </c>
      <c r="C723" s="122">
        <v>0</v>
      </c>
      <c r="D723" s="84" t="s">
        <v>4458</v>
      </c>
      <c r="E723" s="84" t="b">
        <v>0</v>
      </c>
      <c r="F723" s="84" t="b">
        <v>0</v>
      </c>
      <c r="G723" s="84" t="b">
        <v>0</v>
      </c>
    </row>
    <row r="724" spans="1:7" ht="15">
      <c r="A724" s="84" t="s">
        <v>4562</v>
      </c>
      <c r="B724" s="84">
        <v>3</v>
      </c>
      <c r="C724" s="122">
        <v>0</v>
      </c>
      <c r="D724" s="84" t="s">
        <v>4458</v>
      </c>
      <c r="E724" s="84" t="b">
        <v>0</v>
      </c>
      <c r="F724" s="84" t="b">
        <v>0</v>
      </c>
      <c r="G724" s="84" t="b">
        <v>0</v>
      </c>
    </row>
    <row r="725" spans="1:7" ht="15">
      <c r="A725" s="84" t="s">
        <v>4563</v>
      </c>
      <c r="B725" s="84">
        <v>3</v>
      </c>
      <c r="C725" s="122">
        <v>0</v>
      </c>
      <c r="D725" s="84" t="s">
        <v>4458</v>
      </c>
      <c r="E725" s="84" t="b">
        <v>0</v>
      </c>
      <c r="F725" s="84" t="b">
        <v>0</v>
      </c>
      <c r="G725" s="84" t="b">
        <v>0</v>
      </c>
    </row>
    <row r="726" spans="1:7" ht="15">
      <c r="A726" s="84" t="s">
        <v>5245</v>
      </c>
      <c r="B726" s="84">
        <v>3</v>
      </c>
      <c r="C726" s="122">
        <v>0</v>
      </c>
      <c r="D726" s="84" t="s">
        <v>4458</v>
      </c>
      <c r="E726" s="84" t="b">
        <v>0</v>
      </c>
      <c r="F726" s="84" t="b">
        <v>0</v>
      </c>
      <c r="G726" s="84" t="b">
        <v>0</v>
      </c>
    </row>
    <row r="727" spans="1:7" ht="15">
      <c r="A727" s="84" t="s">
        <v>5246</v>
      </c>
      <c r="B727" s="84">
        <v>3</v>
      </c>
      <c r="C727" s="122">
        <v>0</v>
      </c>
      <c r="D727" s="84" t="s">
        <v>4458</v>
      </c>
      <c r="E727" s="84" t="b">
        <v>0</v>
      </c>
      <c r="F727" s="84" t="b">
        <v>0</v>
      </c>
      <c r="G727" s="84" t="b">
        <v>0</v>
      </c>
    </row>
    <row r="728" spans="1:7" ht="15">
      <c r="A728" s="84" t="s">
        <v>5247</v>
      </c>
      <c r="B728" s="84">
        <v>3</v>
      </c>
      <c r="C728" s="122">
        <v>0</v>
      </c>
      <c r="D728" s="84" t="s">
        <v>4458</v>
      </c>
      <c r="E728" s="84" t="b">
        <v>0</v>
      </c>
      <c r="F728" s="84" t="b">
        <v>0</v>
      </c>
      <c r="G728" s="84" t="b">
        <v>0</v>
      </c>
    </row>
    <row r="729" spans="1:7" ht="15">
      <c r="A729" s="84" t="s">
        <v>479</v>
      </c>
      <c r="B729" s="84">
        <v>2</v>
      </c>
      <c r="C729" s="122">
        <v>0.008804562952784062</v>
      </c>
      <c r="D729" s="84" t="s">
        <v>4458</v>
      </c>
      <c r="E729" s="84" t="b">
        <v>0</v>
      </c>
      <c r="F729" s="84" t="b">
        <v>0</v>
      </c>
      <c r="G729" s="84" t="b">
        <v>0</v>
      </c>
    </row>
    <row r="730" spans="1:7" ht="15">
      <c r="A730" s="84" t="s">
        <v>4688</v>
      </c>
      <c r="B730" s="84">
        <v>2</v>
      </c>
      <c r="C730" s="122">
        <v>0</v>
      </c>
      <c r="D730" s="84" t="s">
        <v>4460</v>
      </c>
      <c r="E730" s="84" t="b">
        <v>0</v>
      </c>
      <c r="F730" s="84" t="b">
        <v>0</v>
      </c>
      <c r="G730" s="84" t="b">
        <v>0</v>
      </c>
    </row>
    <row r="731" spans="1:7" ht="15">
      <c r="A731" s="84" t="s">
        <v>457</v>
      </c>
      <c r="B731" s="84">
        <v>4</v>
      </c>
      <c r="C731" s="122">
        <v>0</v>
      </c>
      <c r="D731" s="84" t="s">
        <v>4461</v>
      </c>
      <c r="E731" s="84" t="b">
        <v>0</v>
      </c>
      <c r="F731" s="84" t="b">
        <v>0</v>
      </c>
      <c r="G731" s="84" t="b">
        <v>0</v>
      </c>
    </row>
    <row r="732" spans="1:7" ht="15">
      <c r="A732" s="84" t="s">
        <v>5256</v>
      </c>
      <c r="B732" s="84">
        <v>3</v>
      </c>
      <c r="C732" s="122">
        <v>0.008804562952784062</v>
      </c>
      <c r="D732" s="84" t="s">
        <v>4461</v>
      </c>
      <c r="E732" s="84" t="b">
        <v>0</v>
      </c>
      <c r="F732" s="84" t="b">
        <v>0</v>
      </c>
      <c r="G732" s="84" t="b">
        <v>0</v>
      </c>
    </row>
    <row r="733" spans="1:7" ht="15">
      <c r="A733" s="84" t="s">
        <v>4655</v>
      </c>
      <c r="B733" s="84">
        <v>3</v>
      </c>
      <c r="C733" s="122">
        <v>0.008804562952784062</v>
      </c>
      <c r="D733" s="84" t="s">
        <v>4461</v>
      </c>
      <c r="E733" s="84" t="b">
        <v>0</v>
      </c>
      <c r="F733" s="84" t="b">
        <v>0</v>
      </c>
      <c r="G733" s="84" t="b">
        <v>0</v>
      </c>
    </row>
    <row r="734" spans="1:7" ht="15">
      <c r="A734" s="84" t="s">
        <v>573</v>
      </c>
      <c r="B734" s="84">
        <v>2</v>
      </c>
      <c r="C734" s="122">
        <v>0.005869708635189375</v>
      </c>
      <c r="D734" s="84" t="s">
        <v>4461</v>
      </c>
      <c r="E734" s="84" t="b">
        <v>0</v>
      </c>
      <c r="F734" s="84" t="b">
        <v>0</v>
      </c>
      <c r="G734" s="84" t="b">
        <v>0</v>
      </c>
    </row>
    <row r="735" spans="1:7" ht="15">
      <c r="A735" s="84" t="s">
        <v>5346</v>
      </c>
      <c r="B735" s="84">
        <v>2</v>
      </c>
      <c r="C735" s="122">
        <v>0.005869708635189375</v>
      </c>
      <c r="D735" s="84" t="s">
        <v>4461</v>
      </c>
      <c r="E735" s="84" t="b">
        <v>0</v>
      </c>
      <c r="F735" s="84" t="b">
        <v>0</v>
      </c>
      <c r="G735" s="84" t="b">
        <v>0</v>
      </c>
    </row>
    <row r="736" spans="1:7" ht="15">
      <c r="A736" s="84" t="s">
        <v>5347</v>
      </c>
      <c r="B736" s="84">
        <v>2</v>
      </c>
      <c r="C736" s="122">
        <v>0.005869708635189375</v>
      </c>
      <c r="D736" s="84" t="s">
        <v>4461</v>
      </c>
      <c r="E736" s="84" t="b">
        <v>0</v>
      </c>
      <c r="F736" s="84" t="b">
        <v>0</v>
      </c>
      <c r="G736" s="84" t="b">
        <v>0</v>
      </c>
    </row>
    <row r="737" spans="1:7" ht="15">
      <c r="A737" s="84" t="s">
        <v>5348</v>
      </c>
      <c r="B737" s="84">
        <v>2</v>
      </c>
      <c r="C737" s="122">
        <v>0.005869708635189375</v>
      </c>
      <c r="D737" s="84" t="s">
        <v>4461</v>
      </c>
      <c r="E737" s="84" t="b">
        <v>1</v>
      </c>
      <c r="F737" s="84" t="b">
        <v>0</v>
      </c>
      <c r="G737" s="84" t="b">
        <v>0</v>
      </c>
    </row>
    <row r="738" spans="1:7" ht="15">
      <c r="A738" s="84" t="s">
        <v>5349</v>
      </c>
      <c r="B738" s="84">
        <v>2</v>
      </c>
      <c r="C738" s="122">
        <v>0.005869708635189375</v>
      </c>
      <c r="D738" s="84" t="s">
        <v>4461</v>
      </c>
      <c r="E738" s="84" t="b">
        <v>0</v>
      </c>
      <c r="F738" s="84" t="b">
        <v>0</v>
      </c>
      <c r="G738" s="84" t="b">
        <v>0</v>
      </c>
    </row>
    <row r="739" spans="1:7" ht="15">
      <c r="A739" s="84" t="s">
        <v>5350</v>
      </c>
      <c r="B739" s="84">
        <v>2</v>
      </c>
      <c r="C739" s="122">
        <v>0.005869708635189375</v>
      </c>
      <c r="D739" s="84" t="s">
        <v>4461</v>
      </c>
      <c r="E739" s="84" t="b">
        <v>1</v>
      </c>
      <c r="F739" s="84" t="b">
        <v>0</v>
      </c>
      <c r="G739" s="84" t="b">
        <v>0</v>
      </c>
    </row>
    <row r="740" spans="1:7" ht="15">
      <c r="A740" s="84" t="s">
        <v>5136</v>
      </c>
      <c r="B740" s="84">
        <v>2</v>
      </c>
      <c r="C740" s="122">
        <v>0.005869708635189375</v>
      </c>
      <c r="D740" s="84" t="s">
        <v>4461</v>
      </c>
      <c r="E740" s="84" t="b">
        <v>1</v>
      </c>
      <c r="F740" s="84" t="b">
        <v>0</v>
      </c>
      <c r="G740" s="84" t="b">
        <v>0</v>
      </c>
    </row>
    <row r="741" spans="1:7" ht="15">
      <c r="A741" s="84" t="s">
        <v>5351</v>
      </c>
      <c r="B741" s="84">
        <v>2</v>
      </c>
      <c r="C741" s="122">
        <v>0.005869708635189375</v>
      </c>
      <c r="D741" s="84" t="s">
        <v>4461</v>
      </c>
      <c r="E741" s="84" t="b">
        <v>0</v>
      </c>
      <c r="F741" s="84" t="b">
        <v>0</v>
      </c>
      <c r="G741" s="84" t="b">
        <v>0</v>
      </c>
    </row>
    <row r="742" spans="1:7" ht="15">
      <c r="A742" s="84" t="s">
        <v>5352</v>
      </c>
      <c r="B742" s="84">
        <v>2</v>
      </c>
      <c r="C742" s="122">
        <v>0.005869708635189375</v>
      </c>
      <c r="D742" s="84" t="s">
        <v>4461</v>
      </c>
      <c r="E742" s="84" t="b">
        <v>0</v>
      </c>
      <c r="F742" s="84" t="b">
        <v>0</v>
      </c>
      <c r="G742" s="84" t="b">
        <v>0</v>
      </c>
    </row>
    <row r="743" spans="1:7" ht="15">
      <c r="A743" s="84" t="s">
        <v>5159</v>
      </c>
      <c r="B743" s="84">
        <v>2</v>
      </c>
      <c r="C743" s="122">
        <v>0.005869708635189375</v>
      </c>
      <c r="D743" s="84" t="s">
        <v>4461</v>
      </c>
      <c r="E743" s="84" t="b">
        <v>0</v>
      </c>
      <c r="F743" s="84" t="b">
        <v>0</v>
      </c>
      <c r="G743" s="84" t="b">
        <v>0</v>
      </c>
    </row>
    <row r="744" spans="1:7" ht="15">
      <c r="A744" s="84" t="s">
        <v>5353</v>
      </c>
      <c r="B744" s="84">
        <v>2</v>
      </c>
      <c r="C744" s="122">
        <v>0.005869708635189375</v>
      </c>
      <c r="D744" s="84" t="s">
        <v>4461</v>
      </c>
      <c r="E744" s="84" t="b">
        <v>0</v>
      </c>
      <c r="F744" s="84" t="b">
        <v>0</v>
      </c>
      <c r="G744" s="84" t="b">
        <v>0</v>
      </c>
    </row>
    <row r="745" spans="1:7" ht="15">
      <c r="A745" s="84" t="s">
        <v>5167</v>
      </c>
      <c r="B745" s="84">
        <v>2</v>
      </c>
      <c r="C745" s="122">
        <v>0.005869708635189375</v>
      </c>
      <c r="D745" s="84" t="s">
        <v>4461</v>
      </c>
      <c r="E745" s="84" t="b">
        <v>0</v>
      </c>
      <c r="F745" s="84" t="b">
        <v>0</v>
      </c>
      <c r="G745" s="84" t="b">
        <v>0</v>
      </c>
    </row>
    <row r="746" spans="1:7" ht="15">
      <c r="A746" s="84" t="s">
        <v>5354</v>
      </c>
      <c r="B746" s="84">
        <v>2</v>
      </c>
      <c r="C746" s="122">
        <v>0.005869708635189375</v>
      </c>
      <c r="D746" s="84" t="s">
        <v>4461</v>
      </c>
      <c r="E746" s="84" t="b">
        <v>0</v>
      </c>
      <c r="F746" s="84" t="b">
        <v>0</v>
      </c>
      <c r="G746" s="84" t="b">
        <v>0</v>
      </c>
    </row>
    <row r="747" spans="1:7" ht="15">
      <c r="A747" s="84" t="s">
        <v>4623</v>
      </c>
      <c r="B747" s="84">
        <v>2</v>
      </c>
      <c r="C747" s="122">
        <v>0.015904041823988746</v>
      </c>
      <c r="D747" s="84" t="s">
        <v>4461</v>
      </c>
      <c r="E747" s="84" t="b">
        <v>0</v>
      </c>
      <c r="F747" s="84" t="b">
        <v>0</v>
      </c>
      <c r="G747" s="84" t="b">
        <v>0</v>
      </c>
    </row>
    <row r="748" spans="1:7" ht="15">
      <c r="A748" s="84" t="s">
        <v>4622</v>
      </c>
      <c r="B748" s="84">
        <v>2</v>
      </c>
      <c r="C748" s="122">
        <v>0.015904041823988746</v>
      </c>
      <c r="D748" s="84" t="s">
        <v>4461</v>
      </c>
      <c r="E748" s="84" t="b">
        <v>0</v>
      </c>
      <c r="F748" s="84" t="b">
        <v>0</v>
      </c>
      <c r="G748" s="84" t="b">
        <v>0</v>
      </c>
    </row>
    <row r="749" spans="1:7" ht="15">
      <c r="A749" s="84" t="s">
        <v>4608</v>
      </c>
      <c r="B749" s="84">
        <v>198</v>
      </c>
      <c r="C749" s="122">
        <v>0</v>
      </c>
      <c r="D749" s="84" t="s">
        <v>4462</v>
      </c>
      <c r="E749" s="84" t="b">
        <v>0</v>
      </c>
      <c r="F749" s="84" t="b">
        <v>0</v>
      </c>
      <c r="G749" s="84" t="b">
        <v>0</v>
      </c>
    </row>
    <row r="750" spans="1:7" ht="15">
      <c r="A750" s="84" t="s">
        <v>5143</v>
      </c>
      <c r="B750" s="84">
        <v>15</v>
      </c>
      <c r="C750" s="122">
        <v>0</v>
      </c>
      <c r="D750" s="84" t="s">
        <v>4462</v>
      </c>
      <c r="E750" s="84" t="b">
        <v>0</v>
      </c>
      <c r="F750" s="84" t="b">
        <v>0</v>
      </c>
      <c r="G750" s="84" t="b">
        <v>0</v>
      </c>
    </row>
    <row r="751" spans="1:7" ht="15">
      <c r="A751" s="84" t="s">
        <v>5147</v>
      </c>
      <c r="B751" s="84">
        <v>14</v>
      </c>
      <c r="C751" s="122">
        <v>0.0067357312207091185</v>
      </c>
      <c r="D751" s="84" t="s">
        <v>4462</v>
      </c>
      <c r="E751" s="84" t="b">
        <v>0</v>
      </c>
      <c r="F751" s="84" t="b">
        <v>0</v>
      </c>
      <c r="G751" s="84" t="b">
        <v>0</v>
      </c>
    </row>
    <row r="752" spans="1:7" ht="15">
      <c r="A752" s="84" t="s">
        <v>5151</v>
      </c>
      <c r="B752" s="84">
        <v>13</v>
      </c>
      <c r="C752" s="122">
        <v>0</v>
      </c>
      <c r="D752" s="84" t="s">
        <v>4462</v>
      </c>
      <c r="E752" s="84" t="b">
        <v>0</v>
      </c>
      <c r="F752" s="84" t="b">
        <v>0</v>
      </c>
      <c r="G752" s="84" t="b">
        <v>0</v>
      </c>
    </row>
    <row r="753" spans="1:7" ht="15">
      <c r="A753" s="84" t="s">
        <v>5160</v>
      </c>
      <c r="B753" s="84">
        <v>10</v>
      </c>
      <c r="C753" s="122">
        <v>0.002163422023159148</v>
      </c>
      <c r="D753" s="84" t="s">
        <v>4462</v>
      </c>
      <c r="E753" s="84" t="b">
        <v>0</v>
      </c>
      <c r="F753" s="84" t="b">
        <v>0</v>
      </c>
      <c r="G753" s="84" t="b">
        <v>0</v>
      </c>
    </row>
    <row r="754" spans="1:7" ht="15">
      <c r="A754" s="84" t="s">
        <v>5162</v>
      </c>
      <c r="B754" s="84">
        <v>9</v>
      </c>
      <c r="C754" s="122">
        <v>0.007402376942556915</v>
      </c>
      <c r="D754" s="84" t="s">
        <v>4462</v>
      </c>
      <c r="E754" s="84" t="b">
        <v>0</v>
      </c>
      <c r="F754" s="84" t="b">
        <v>0</v>
      </c>
      <c r="G754" s="84" t="b">
        <v>0</v>
      </c>
    </row>
    <row r="755" spans="1:7" ht="15">
      <c r="A755" s="84" t="s">
        <v>5168</v>
      </c>
      <c r="B755" s="84">
        <v>7</v>
      </c>
      <c r="C755" s="122">
        <v>0.005757404288655378</v>
      </c>
      <c r="D755" s="84" t="s">
        <v>4462</v>
      </c>
      <c r="E755" s="84" t="b">
        <v>0</v>
      </c>
      <c r="F755" s="84" t="b">
        <v>0</v>
      </c>
      <c r="G755" s="84" t="b">
        <v>0</v>
      </c>
    </row>
    <row r="756" spans="1:7" ht="15">
      <c r="A756" s="84" t="s">
        <v>5169</v>
      </c>
      <c r="B756" s="84">
        <v>7</v>
      </c>
      <c r="C756" s="122">
        <v>0.0033678656103545593</v>
      </c>
      <c r="D756" s="84" t="s">
        <v>4462</v>
      </c>
      <c r="E756" s="84" t="b">
        <v>0</v>
      </c>
      <c r="F756" s="84" t="b">
        <v>0</v>
      </c>
      <c r="G756" s="84" t="b">
        <v>0</v>
      </c>
    </row>
    <row r="757" spans="1:7" ht="15">
      <c r="A757" s="84" t="s">
        <v>5178</v>
      </c>
      <c r="B757" s="84">
        <v>6</v>
      </c>
      <c r="C757" s="122">
        <v>0.0028867419517324792</v>
      </c>
      <c r="D757" s="84" t="s">
        <v>4462</v>
      </c>
      <c r="E757" s="84" t="b">
        <v>0</v>
      </c>
      <c r="F757" s="84" t="b">
        <v>0</v>
      </c>
      <c r="G757" s="84" t="b">
        <v>0</v>
      </c>
    </row>
    <row r="758" spans="1:7" ht="15">
      <c r="A758" s="84" t="s">
        <v>5191</v>
      </c>
      <c r="B758" s="84">
        <v>5</v>
      </c>
      <c r="C758" s="122">
        <v>0.0024056182931103992</v>
      </c>
      <c r="D758" s="84" t="s">
        <v>4462</v>
      </c>
      <c r="E758" s="84" t="b">
        <v>0</v>
      </c>
      <c r="F758" s="84" t="b">
        <v>0</v>
      </c>
      <c r="G758" s="84" t="b">
        <v>0</v>
      </c>
    </row>
    <row r="759" spans="1:7" ht="15">
      <c r="A759" s="84" t="s">
        <v>5192</v>
      </c>
      <c r="B759" s="84">
        <v>5</v>
      </c>
      <c r="C759" s="122">
        <v>0.001081711011579574</v>
      </c>
      <c r="D759" s="84" t="s">
        <v>4462</v>
      </c>
      <c r="E759" s="84" t="b">
        <v>0</v>
      </c>
      <c r="F759" s="84" t="b">
        <v>0</v>
      </c>
      <c r="G759" s="84" t="b">
        <v>0</v>
      </c>
    </row>
    <row r="760" spans="1:7" ht="15">
      <c r="A760" s="84" t="s">
        <v>5193</v>
      </c>
      <c r="B760" s="84">
        <v>5</v>
      </c>
      <c r="C760" s="122">
        <v>0.0024056182931103992</v>
      </c>
      <c r="D760" s="84" t="s">
        <v>4462</v>
      </c>
      <c r="E760" s="84" t="b">
        <v>0</v>
      </c>
      <c r="F760" s="84" t="b">
        <v>0</v>
      </c>
      <c r="G760" s="84" t="b">
        <v>0</v>
      </c>
    </row>
    <row r="761" spans="1:7" ht="15">
      <c r="A761" s="84" t="s">
        <v>5194</v>
      </c>
      <c r="B761" s="84">
        <v>5</v>
      </c>
      <c r="C761" s="122">
        <v>0.0024056182931103992</v>
      </c>
      <c r="D761" s="84" t="s">
        <v>4462</v>
      </c>
      <c r="E761" s="84" t="b">
        <v>0</v>
      </c>
      <c r="F761" s="84" t="b">
        <v>0</v>
      </c>
      <c r="G761" s="84" t="b">
        <v>0</v>
      </c>
    </row>
    <row r="762" spans="1:7" ht="15">
      <c r="A762" s="84" t="s">
        <v>5195</v>
      </c>
      <c r="B762" s="84">
        <v>5</v>
      </c>
      <c r="C762" s="122">
        <v>0.004112431634753841</v>
      </c>
      <c r="D762" s="84" t="s">
        <v>4462</v>
      </c>
      <c r="E762" s="84" t="b">
        <v>0</v>
      </c>
      <c r="F762" s="84" t="b">
        <v>0</v>
      </c>
      <c r="G762" s="84" t="b">
        <v>0</v>
      </c>
    </row>
    <row r="763" spans="1:7" ht="15">
      <c r="A763" s="84" t="s">
        <v>5205</v>
      </c>
      <c r="B763" s="84">
        <v>4</v>
      </c>
      <c r="C763" s="122">
        <v>0.0032899453078030732</v>
      </c>
      <c r="D763" s="84" t="s">
        <v>4462</v>
      </c>
      <c r="E763" s="84" t="b">
        <v>0</v>
      </c>
      <c r="F763" s="84" t="b">
        <v>0</v>
      </c>
      <c r="G763" s="84" t="b">
        <v>0</v>
      </c>
    </row>
    <row r="764" spans="1:7" ht="15">
      <c r="A764" s="84" t="s">
        <v>5206</v>
      </c>
      <c r="B764" s="84">
        <v>4</v>
      </c>
      <c r="C764" s="122">
        <v>0.005214439942291393</v>
      </c>
      <c r="D764" s="84" t="s">
        <v>4462</v>
      </c>
      <c r="E764" s="84" t="b">
        <v>0</v>
      </c>
      <c r="F764" s="84" t="b">
        <v>0</v>
      </c>
      <c r="G764" s="84" t="b">
        <v>0</v>
      </c>
    </row>
    <row r="765" spans="1:7" ht="15">
      <c r="A765" s="84" t="s">
        <v>5258</v>
      </c>
      <c r="B765" s="84">
        <v>3</v>
      </c>
      <c r="C765" s="122">
        <v>0.003910829956718545</v>
      </c>
      <c r="D765" s="84" t="s">
        <v>4462</v>
      </c>
      <c r="E765" s="84" t="b">
        <v>0</v>
      </c>
      <c r="F765" s="84" t="b">
        <v>0</v>
      </c>
      <c r="G765" s="84" t="b">
        <v>0</v>
      </c>
    </row>
    <row r="766" spans="1:7" ht="15">
      <c r="A766" s="84" t="s">
        <v>5260</v>
      </c>
      <c r="B766" s="84">
        <v>3</v>
      </c>
      <c r="C766" s="122">
        <v>0.002467458980852305</v>
      </c>
      <c r="D766" s="84" t="s">
        <v>4462</v>
      </c>
      <c r="E766" s="84" t="b">
        <v>0</v>
      </c>
      <c r="F766" s="84" t="b">
        <v>0</v>
      </c>
      <c r="G766" s="84" t="b">
        <v>0</v>
      </c>
    </row>
    <row r="767" spans="1:7" ht="15">
      <c r="A767" s="84" t="s">
        <v>432</v>
      </c>
      <c r="B767" s="84">
        <v>3</v>
      </c>
      <c r="C767" s="122">
        <v>0.002467458980852305</v>
      </c>
      <c r="D767" s="84" t="s">
        <v>4462</v>
      </c>
      <c r="E767" s="84" t="b">
        <v>0</v>
      </c>
      <c r="F767" s="84" t="b">
        <v>0</v>
      </c>
      <c r="G767" s="84" t="b">
        <v>0</v>
      </c>
    </row>
    <row r="768" spans="1:7" ht="15">
      <c r="A768" s="84" t="s">
        <v>5259</v>
      </c>
      <c r="B768" s="84">
        <v>3</v>
      </c>
      <c r="C768" s="122">
        <v>0.003910829956718545</v>
      </c>
      <c r="D768" s="84" t="s">
        <v>4462</v>
      </c>
      <c r="E768" s="84" t="b">
        <v>0</v>
      </c>
      <c r="F768" s="84" t="b">
        <v>0</v>
      </c>
      <c r="G768" s="84" t="b">
        <v>0</v>
      </c>
    </row>
    <row r="769" spans="1:7" ht="15">
      <c r="A769" s="84" t="s">
        <v>5355</v>
      </c>
      <c r="B769" s="84">
        <v>2</v>
      </c>
      <c r="C769" s="122">
        <v>0.0026072199711456964</v>
      </c>
      <c r="D769" s="84" t="s">
        <v>4462</v>
      </c>
      <c r="E769" s="84" t="b">
        <v>0</v>
      </c>
      <c r="F769" s="84" t="b">
        <v>0</v>
      </c>
      <c r="G769" s="84" t="b">
        <v>0</v>
      </c>
    </row>
    <row r="770" spans="1:7" ht="15">
      <c r="A770" s="84" t="s">
        <v>5356</v>
      </c>
      <c r="B770" s="84">
        <v>2</v>
      </c>
      <c r="C770" s="122">
        <v>0.0026072199711456964</v>
      </c>
      <c r="D770" s="84" t="s">
        <v>4462</v>
      </c>
      <c r="E770" s="84" t="b">
        <v>0</v>
      </c>
      <c r="F770" s="84" t="b">
        <v>0</v>
      </c>
      <c r="G770" s="84" t="b">
        <v>0</v>
      </c>
    </row>
    <row r="771" spans="1:7" ht="15">
      <c r="A771" s="84" t="s">
        <v>5357</v>
      </c>
      <c r="B771" s="84">
        <v>2</v>
      </c>
      <c r="C771" s="122">
        <v>0.0026072199711456964</v>
      </c>
      <c r="D771" s="84" t="s">
        <v>4462</v>
      </c>
      <c r="E771" s="84" t="b">
        <v>0</v>
      </c>
      <c r="F771" s="84" t="b">
        <v>0</v>
      </c>
      <c r="G771" s="84" t="b">
        <v>0</v>
      </c>
    </row>
    <row r="772" spans="1:7" ht="15">
      <c r="A772" s="84" t="s">
        <v>5358</v>
      </c>
      <c r="B772" s="84">
        <v>2</v>
      </c>
      <c r="C772" s="122">
        <v>0.0026072199711456964</v>
      </c>
      <c r="D772" s="84" t="s">
        <v>4462</v>
      </c>
      <c r="E772" s="84" t="b">
        <v>0</v>
      </c>
      <c r="F772" s="84" t="b">
        <v>0</v>
      </c>
      <c r="G772" s="84" t="b">
        <v>0</v>
      </c>
    </row>
    <row r="773" spans="1:7" ht="15">
      <c r="A773" s="84" t="s">
        <v>5360</v>
      </c>
      <c r="B773" s="84">
        <v>2</v>
      </c>
      <c r="C773" s="122">
        <v>0.0026072199711456964</v>
      </c>
      <c r="D773" s="84" t="s">
        <v>4462</v>
      </c>
      <c r="E773" s="84" t="b">
        <v>0</v>
      </c>
      <c r="F773" s="84" t="b">
        <v>0</v>
      </c>
      <c r="G773" s="84" t="b">
        <v>0</v>
      </c>
    </row>
    <row r="774" spans="1:7" ht="15">
      <c r="A774" s="84" t="s">
        <v>5361</v>
      </c>
      <c r="B774" s="84">
        <v>2</v>
      </c>
      <c r="C774" s="122">
        <v>0.0026072199711456964</v>
      </c>
      <c r="D774" s="84" t="s">
        <v>4462</v>
      </c>
      <c r="E774" s="84" t="b">
        <v>0</v>
      </c>
      <c r="F774" s="84" t="b">
        <v>0</v>
      </c>
      <c r="G774" s="84" t="b">
        <v>0</v>
      </c>
    </row>
    <row r="775" spans="1:7" ht="15">
      <c r="A775" s="84" t="s">
        <v>4562</v>
      </c>
      <c r="B775" s="84">
        <v>2</v>
      </c>
      <c r="C775" s="122">
        <v>0</v>
      </c>
      <c r="D775" s="84" t="s">
        <v>4463</v>
      </c>
      <c r="E775" s="84" t="b">
        <v>0</v>
      </c>
      <c r="F775" s="84" t="b">
        <v>0</v>
      </c>
      <c r="G775" s="84" t="b">
        <v>0</v>
      </c>
    </row>
    <row r="776" spans="1:7" ht="15">
      <c r="A776" s="84" t="s">
        <v>5190</v>
      </c>
      <c r="B776" s="84">
        <v>2</v>
      </c>
      <c r="C776" s="122">
        <v>0</v>
      </c>
      <c r="D776" s="84" t="s">
        <v>4463</v>
      </c>
      <c r="E776" s="84" t="b">
        <v>0</v>
      </c>
      <c r="F776" s="84" t="b">
        <v>0</v>
      </c>
      <c r="G776" s="84" t="b">
        <v>0</v>
      </c>
    </row>
    <row r="777" spans="1:7" ht="15">
      <c r="A777" s="84" t="s">
        <v>548</v>
      </c>
      <c r="B777" s="84">
        <v>2</v>
      </c>
      <c r="C777" s="122">
        <v>0</v>
      </c>
      <c r="D777" s="84" t="s">
        <v>4464</v>
      </c>
      <c r="E777" s="84" t="b">
        <v>0</v>
      </c>
      <c r="F777" s="84" t="b">
        <v>0</v>
      </c>
      <c r="G777" s="84" t="b">
        <v>0</v>
      </c>
    </row>
    <row r="778" spans="1:7" ht="15">
      <c r="A778" s="84" t="s">
        <v>5222</v>
      </c>
      <c r="B778" s="84">
        <v>3</v>
      </c>
      <c r="C778" s="122">
        <v>0</v>
      </c>
      <c r="D778" s="84" t="s">
        <v>4465</v>
      </c>
      <c r="E778" s="84" t="b">
        <v>0</v>
      </c>
      <c r="F778" s="84" t="b">
        <v>0</v>
      </c>
      <c r="G778" s="84" t="b">
        <v>0</v>
      </c>
    </row>
    <row r="779" spans="1:7" ht="15">
      <c r="A779" s="84" t="s">
        <v>4644</v>
      </c>
      <c r="B779" s="84">
        <v>3</v>
      </c>
      <c r="C779" s="122">
        <v>0</v>
      </c>
      <c r="D779" s="84" t="s">
        <v>4465</v>
      </c>
      <c r="E779" s="84" t="b">
        <v>0</v>
      </c>
      <c r="F779" s="84" t="b">
        <v>0</v>
      </c>
      <c r="G779" s="84" t="b">
        <v>0</v>
      </c>
    </row>
    <row r="780" spans="1:7" ht="15">
      <c r="A780" s="84" t="s">
        <v>599</v>
      </c>
      <c r="B780" s="84">
        <v>2</v>
      </c>
      <c r="C780" s="122">
        <v>0</v>
      </c>
      <c r="D780" s="84" t="s">
        <v>4465</v>
      </c>
      <c r="E780" s="84" t="b">
        <v>0</v>
      </c>
      <c r="F780" s="84" t="b">
        <v>0</v>
      </c>
      <c r="G780" s="84" t="b">
        <v>0</v>
      </c>
    </row>
    <row r="781" spans="1:7" ht="15">
      <c r="A781" s="84" t="s">
        <v>5223</v>
      </c>
      <c r="B781" s="84">
        <v>2</v>
      </c>
      <c r="C781" s="122">
        <v>0</v>
      </c>
      <c r="D781" s="84" t="s">
        <v>4465</v>
      </c>
      <c r="E781" s="84" t="b">
        <v>0</v>
      </c>
      <c r="F781" s="84" t="b">
        <v>0</v>
      </c>
      <c r="G781" s="84" t="b">
        <v>0</v>
      </c>
    </row>
    <row r="782" spans="1:7" ht="15">
      <c r="A782" s="84" t="s">
        <v>5281</v>
      </c>
      <c r="B782" s="84">
        <v>2</v>
      </c>
      <c r="C782" s="122">
        <v>0</v>
      </c>
      <c r="D782" s="84" t="s">
        <v>4465</v>
      </c>
      <c r="E782" s="84" t="b">
        <v>0</v>
      </c>
      <c r="F782" s="84" t="b">
        <v>0</v>
      </c>
      <c r="G782" s="84" t="b">
        <v>0</v>
      </c>
    </row>
    <row r="783" spans="1:7" ht="15">
      <c r="A783" s="84" t="s">
        <v>4694</v>
      </c>
      <c r="B783" s="84">
        <v>2</v>
      </c>
      <c r="C783" s="122">
        <v>0</v>
      </c>
      <c r="D783" s="84" t="s">
        <v>4465</v>
      </c>
      <c r="E783" s="84" t="b">
        <v>0</v>
      </c>
      <c r="F783" s="84" t="b">
        <v>0</v>
      </c>
      <c r="G783" s="84" t="b">
        <v>0</v>
      </c>
    </row>
    <row r="784" spans="1:7" ht="15">
      <c r="A784" s="84" t="s">
        <v>5282</v>
      </c>
      <c r="B784" s="84">
        <v>2</v>
      </c>
      <c r="C784" s="122">
        <v>0</v>
      </c>
      <c r="D784" s="84" t="s">
        <v>4465</v>
      </c>
      <c r="E784" s="84" t="b">
        <v>0</v>
      </c>
      <c r="F784" s="84" t="b">
        <v>0</v>
      </c>
      <c r="G784" s="84" t="b">
        <v>0</v>
      </c>
    </row>
    <row r="785" spans="1:7" ht="15">
      <c r="A785" s="84" t="s">
        <v>5283</v>
      </c>
      <c r="B785" s="84">
        <v>2</v>
      </c>
      <c r="C785" s="122">
        <v>0</v>
      </c>
      <c r="D785" s="84" t="s">
        <v>4465</v>
      </c>
      <c r="E785" s="84" t="b">
        <v>0</v>
      </c>
      <c r="F785" s="84" t="b">
        <v>1</v>
      </c>
      <c r="G785" s="84" t="b">
        <v>0</v>
      </c>
    </row>
    <row r="786" spans="1:7" ht="15">
      <c r="A786" s="84" t="s">
        <v>806</v>
      </c>
      <c r="B786" s="84">
        <v>2</v>
      </c>
      <c r="C786" s="122">
        <v>0</v>
      </c>
      <c r="D786" s="84" t="s">
        <v>4465</v>
      </c>
      <c r="E786" s="84" t="b">
        <v>0</v>
      </c>
      <c r="F786" s="84" t="b">
        <v>0</v>
      </c>
      <c r="G786" s="84" t="b">
        <v>0</v>
      </c>
    </row>
    <row r="787" spans="1:7" ht="15">
      <c r="A787" s="84" t="s">
        <v>5159</v>
      </c>
      <c r="B787" s="84">
        <v>2</v>
      </c>
      <c r="C787" s="122">
        <v>0</v>
      </c>
      <c r="D787" s="84" t="s">
        <v>4466</v>
      </c>
      <c r="E787" s="84" t="b">
        <v>0</v>
      </c>
      <c r="F787" s="84" t="b">
        <v>0</v>
      </c>
      <c r="G787" s="84" t="b">
        <v>0</v>
      </c>
    </row>
    <row r="788" spans="1:7" ht="15">
      <c r="A788" s="84" t="s">
        <v>5309</v>
      </c>
      <c r="B788" s="84">
        <v>2</v>
      </c>
      <c r="C788" s="122">
        <v>0</v>
      </c>
      <c r="D788" s="84" t="s">
        <v>4466</v>
      </c>
      <c r="E788" s="84" t="b">
        <v>0</v>
      </c>
      <c r="F788" s="84" t="b">
        <v>0</v>
      </c>
      <c r="G788" s="84" t="b">
        <v>0</v>
      </c>
    </row>
    <row r="789" spans="1:7" ht="15">
      <c r="A789" s="84" t="s">
        <v>5310</v>
      </c>
      <c r="B789" s="84">
        <v>2</v>
      </c>
      <c r="C789" s="122">
        <v>0</v>
      </c>
      <c r="D789" s="84" t="s">
        <v>4466</v>
      </c>
      <c r="E789" s="84" t="b">
        <v>1</v>
      </c>
      <c r="F789" s="84" t="b">
        <v>0</v>
      </c>
      <c r="G789" s="84" t="b">
        <v>0</v>
      </c>
    </row>
    <row r="790" spans="1:7" ht="15">
      <c r="A790" s="84" t="s">
        <v>5240</v>
      </c>
      <c r="B790" s="84">
        <v>2</v>
      </c>
      <c r="C790" s="122">
        <v>0</v>
      </c>
      <c r="D790" s="84" t="s">
        <v>4466</v>
      </c>
      <c r="E790" s="84" t="b">
        <v>0</v>
      </c>
      <c r="F790" s="84" t="b">
        <v>0</v>
      </c>
      <c r="G790" s="84" t="b">
        <v>0</v>
      </c>
    </row>
    <row r="791" spans="1:7" ht="15">
      <c r="A791" s="84" t="s">
        <v>5311</v>
      </c>
      <c r="B791" s="84">
        <v>2</v>
      </c>
      <c r="C791" s="122">
        <v>0</v>
      </c>
      <c r="D791" s="84" t="s">
        <v>4466</v>
      </c>
      <c r="E791" s="84" t="b">
        <v>1</v>
      </c>
      <c r="F791" s="84" t="b">
        <v>0</v>
      </c>
      <c r="G791" s="84" t="b">
        <v>0</v>
      </c>
    </row>
    <row r="792" spans="1:7" ht="15">
      <c r="A792" s="84" t="s">
        <v>5312</v>
      </c>
      <c r="B792" s="84">
        <v>2</v>
      </c>
      <c r="C792" s="122">
        <v>0</v>
      </c>
      <c r="D792" s="84" t="s">
        <v>4466</v>
      </c>
      <c r="E792" s="84" t="b">
        <v>0</v>
      </c>
      <c r="F792" s="84" t="b">
        <v>0</v>
      </c>
      <c r="G792" s="84" t="b">
        <v>0</v>
      </c>
    </row>
    <row r="793" spans="1:7" ht="15">
      <c r="A793" s="84" t="s">
        <v>5313</v>
      </c>
      <c r="B793" s="84">
        <v>2</v>
      </c>
      <c r="C793" s="122">
        <v>0</v>
      </c>
      <c r="D793" s="84" t="s">
        <v>4466</v>
      </c>
      <c r="E793" s="84" t="b">
        <v>0</v>
      </c>
      <c r="F793" s="84" t="b">
        <v>0</v>
      </c>
      <c r="G793" s="84" t="b">
        <v>0</v>
      </c>
    </row>
    <row r="794" spans="1:7" ht="15">
      <c r="A794" s="84" t="s">
        <v>5241</v>
      </c>
      <c r="B794" s="84">
        <v>2</v>
      </c>
      <c r="C794" s="122">
        <v>0</v>
      </c>
      <c r="D794" s="84" t="s">
        <v>4466</v>
      </c>
      <c r="E794" s="84" t="b">
        <v>0</v>
      </c>
      <c r="F794" s="84" t="b">
        <v>0</v>
      </c>
      <c r="G794" s="84" t="b">
        <v>0</v>
      </c>
    </row>
    <row r="795" spans="1:7" ht="15">
      <c r="A795" s="84" t="s">
        <v>5314</v>
      </c>
      <c r="B795" s="84">
        <v>2</v>
      </c>
      <c r="C795" s="122">
        <v>0</v>
      </c>
      <c r="D795" s="84" t="s">
        <v>4466</v>
      </c>
      <c r="E795" s="84" t="b">
        <v>0</v>
      </c>
      <c r="F795" s="84" t="b">
        <v>0</v>
      </c>
      <c r="G795" s="84" t="b">
        <v>0</v>
      </c>
    </row>
    <row r="796" spans="1:7" ht="15">
      <c r="A796" s="84" t="s">
        <v>5315</v>
      </c>
      <c r="B796" s="84">
        <v>2</v>
      </c>
      <c r="C796" s="122">
        <v>0</v>
      </c>
      <c r="D796" s="84" t="s">
        <v>4466</v>
      </c>
      <c r="E796" s="84" t="b">
        <v>0</v>
      </c>
      <c r="F796" s="84" t="b">
        <v>0</v>
      </c>
      <c r="G796" s="84" t="b">
        <v>0</v>
      </c>
    </row>
    <row r="797" spans="1:7" ht="15">
      <c r="A797" s="84" t="s">
        <v>4694</v>
      </c>
      <c r="B797" s="84">
        <v>2</v>
      </c>
      <c r="C797" s="122">
        <v>0</v>
      </c>
      <c r="D797" s="84" t="s">
        <v>4467</v>
      </c>
      <c r="E797" s="84" t="b">
        <v>0</v>
      </c>
      <c r="F797" s="84" t="b">
        <v>0</v>
      </c>
      <c r="G797" s="84" t="b">
        <v>0</v>
      </c>
    </row>
    <row r="798" spans="1:7" ht="15">
      <c r="A798" s="84" t="s">
        <v>4644</v>
      </c>
      <c r="B798" s="84">
        <v>2</v>
      </c>
      <c r="C798" s="122">
        <v>0</v>
      </c>
      <c r="D798" s="84" t="s">
        <v>4468</v>
      </c>
      <c r="E798" s="84" t="b">
        <v>0</v>
      </c>
      <c r="F798" s="84" t="b">
        <v>0</v>
      </c>
      <c r="G798" s="84" t="b">
        <v>0</v>
      </c>
    </row>
    <row r="799" spans="1:7" ht="15">
      <c r="A799" s="84" t="s">
        <v>4610</v>
      </c>
      <c r="B799" s="84">
        <v>3</v>
      </c>
      <c r="C799" s="122">
        <v>0</v>
      </c>
      <c r="D799" s="84" t="s">
        <v>4470</v>
      </c>
      <c r="E799" s="84" t="b">
        <v>0</v>
      </c>
      <c r="F799" s="84" t="b">
        <v>1</v>
      </c>
      <c r="G799" s="84" t="b">
        <v>1</v>
      </c>
    </row>
    <row r="800" spans="1:7" ht="15">
      <c r="A800" s="84" t="s">
        <v>5377</v>
      </c>
      <c r="B800" s="84">
        <v>2</v>
      </c>
      <c r="C800" s="122">
        <v>0</v>
      </c>
      <c r="D800" s="84" t="s">
        <v>4470</v>
      </c>
      <c r="E800" s="84" t="b">
        <v>0</v>
      </c>
      <c r="F800" s="84" t="b">
        <v>0</v>
      </c>
      <c r="G800" s="84" t="b">
        <v>0</v>
      </c>
    </row>
    <row r="801" spans="1:7" ht="15">
      <c r="A801" s="84" t="s">
        <v>5196</v>
      </c>
      <c r="B801" s="84">
        <v>2</v>
      </c>
      <c r="C801" s="122">
        <v>0</v>
      </c>
      <c r="D801" s="84" t="s">
        <v>4470</v>
      </c>
      <c r="E801" s="84" t="b">
        <v>0</v>
      </c>
      <c r="F801" s="84" t="b">
        <v>0</v>
      </c>
      <c r="G801" s="84" t="b">
        <v>0</v>
      </c>
    </row>
    <row r="802" spans="1:7" ht="15">
      <c r="A802" s="84" t="s">
        <v>5180</v>
      </c>
      <c r="B802" s="84">
        <v>2</v>
      </c>
      <c r="C802" s="122">
        <v>0</v>
      </c>
      <c r="D802" s="84" t="s">
        <v>4470</v>
      </c>
      <c r="E802" s="84" t="b">
        <v>0</v>
      </c>
      <c r="F802" s="84" t="b">
        <v>0</v>
      </c>
      <c r="G802" s="84" t="b">
        <v>0</v>
      </c>
    </row>
    <row r="803" spans="1:7" ht="15">
      <c r="A803" s="84" t="s">
        <v>5378</v>
      </c>
      <c r="B803" s="84">
        <v>2</v>
      </c>
      <c r="C803" s="122">
        <v>0</v>
      </c>
      <c r="D803" s="84" t="s">
        <v>4470</v>
      </c>
      <c r="E803" s="84" t="b">
        <v>0</v>
      </c>
      <c r="F803" s="84" t="b">
        <v>0</v>
      </c>
      <c r="G803" s="84" t="b">
        <v>0</v>
      </c>
    </row>
    <row r="804" spans="1:7" ht="15">
      <c r="A804" s="84" t="s">
        <v>5379</v>
      </c>
      <c r="B804" s="84">
        <v>2</v>
      </c>
      <c r="C804" s="122">
        <v>0</v>
      </c>
      <c r="D804" s="84" t="s">
        <v>4470</v>
      </c>
      <c r="E804" s="84" t="b">
        <v>0</v>
      </c>
      <c r="F804" s="84" t="b">
        <v>0</v>
      </c>
      <c r="G804" s="84" t="b">
        <v>0</v>
      </c>
    </row>
    <row r="805" spans="1:7" ht="15">
      <c r="A805" s="84" t="s">
        <v>788</v>
      </c>
      <c r="B805" s="84">
        <v>2</v>
      </c>
      <c r="C805" s="122">
        <v>0</v>
      </c>
      <c r="D805" s="84" t="s">
        <v>4470</v>
      </c>
      <c r="E805" s="84" t="b">
        <v>0</v>
      </c>
      <c r="F805" s="84" t="b">
        <v>0</v>
      </c>
      <c r="G805" s="84" t="b">
        <v>0</v>
      </c>
    </row>
    <row r="806" spans="1:7" ht="15">
      <c r="A806" s="84" t="s">
        <v>5380</v>
      </c>
      <c r="B806" s="84">
        <v>2</v>
      </c>
      <c r="C806" s="122">
        <v>0</v>
      </c>
      <c r="D806" s="84" t="s">
        <v>4470</v>
      </c>
      <c r="E806" s="84" t="b">
        <v>0</v>
      </c>
      <c r="F806" s="84" t="b">
        <v>0</v>
      </c>
      <c r="G806" s="84" t="b">
        <v>0</v>
      </c>
    </row>
    <row r="807" spans="1:7" ht="15">
      <c r="A807" s="84" t="s">
        <v>5257</v>
      </c>
      <c r="B807" s="84">
        <v>2</v>
      </c>
      <c r="C807" s="122">
        <v>0</v>
      </c>
      <c r="D807" s="84" t="s">
        <v>4470</v>
      </c>
      <c r="E807" s="84" t="b">
        <v>0</v>
      </c>
      <c r="F807" s="84" t="b">
        <v>0</v>
      </c>
      <c r="G807" s="84" t="b">
        <v>0</v>
      </c>
    </row>
    <row r="808" spans="1:7" ht="15">
      <c r="A808" s="84" t="s">
        <v>5381</v>
      </c>
      <c r="B808" s="84">
        <v>2</v>
      </c>
      <c r="C808" s="122">
        <v>0</v>
      </c>
      <c r="D808" s="84" t="s">
        <v>4470</v>
      </c>
      <c r="E808" s="84" t="b">
        <v>0</v>
      </c>
      <c r="F808" s="84" t="b">
        <v>0</v>
      </c>
      <c r="G808" s="84" t="b">
        <v>0</v>
      </c>
    </row>
    <row r="809" spans="1:7" ht="15">
      <c r="A809" s="84" t="s">
        <v>5382</v>
      </c>
      <c r="B809" s="84">
        <v>2</v>
      </c>
      <c r="C809" s="122">
        <v>0</v>
      </c>
      <c r="D809" s="84" t="s">
        <v>4470</v>
      </c>
      <c r="E809" s="84" t="b">
        <v>0</v>
      </c>
      <c r="F809" s="84" t="b">
        <v>0</v>
      </c>
      <c r="G80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5396</v>
      </c>
      <c r="B1" s="13" t="s">
        <v>5397</v>
      </c>
      <c r="C1" s="13" t="s">
        <v>5390</v>
      </c>
      <c r="D1" s="13" t="s">
        <v>5391</v>
      </c>
      <c r="E1" s="13" t="s">
        <v>5398</v>
      </c>
      <c r="F1" s="13" t="s">
        <v>144</v>
      </c>
      <c r="G1" s="13" t="s">
        <v>5399</v>
      </c>
      <c r="H1" s="13" t="s">
        <v>5400</v>
      </c>
      <c r="I1" s="13" t="s">
        <v>5401</v>
      </c>
      <c r="J1" s="13" t="s">
        <v>5402</v>
      </c>
      <c r="K1" s="13" t="s">
        <v>5403</v>
      </c>
      <c r="L1" s="13" t="s">
        <v>5404</v>
      </c>
    </row>
    <row r="2" spans="1:12" ht="15">
      <c r="A2" s="84" t="s">
        <v>4606</v>
      </c>
      <c r="B2" s="84" t="s">
        <v>4607</v>
      </c>
      <c r="C2" s="84">
        <v>340</v>
      </c>
      <c r="D2" s="122">
        <v>0.016211009587323733</v>
      </c>
      <c r="E2" s="122">
        <v>1.3202073984001723</v>
      </c>
      <c r="F2" s="84" t="s">
        <v>5392</v>
      </c>
      <c r="G2" s="84" t="b">
        <v>0</v>
      </c>
      <c r="H2" s="84" t="b">
        <v>0</v>
      </c>
      <c r="I2" s="84" t="b">
        <v>0</v>
      </c>
      <c r="J2" s="84" t="b">
        <v>0</v>
      </c>
      <c r="K2" s="84" t="b">
        <v>0</v>
      </c>
      <c r="L2" s="84" t="b">
        <v>0</v>
      </c>
    </row>
    <row r="3" spans="1:12" ht="15">
      <c r="A3" s="84" t="s">
        <v>4610</v>
      </c>
      <c r="B3" s="84" t="s">
        <v>5119</v>
      </c>
      <c r="C3" s="84">
        <v>171</v>
      </c>
      <c r="D3" s="122">
        <v>0.008095054069288074</v>
      </c>
      <c r="E3" s="122">
        <v>1.613640212313632</v>
      </c>
      <c r="F3" s="84" t="s">
        <v>5392</v>
      </c>
      <c r="G3" s="84" t="b">
        <v>0</v>
      </c>
      <c r="H3" s="84" t="b">
        <v>1</v>
      </c>
      <c r="I3" s="84" t="b">
        <v>1</v>
      </c>
      <c r="J3" s="84" t="b">
        <v>0</v>
      </c>
      <c r="K3" s="84" t="b">
        <v>0</v>
      </c>
      <c r="L3" s="84" t="b">
        <v>0</v>
      </c>
    </row>
    <row r="4" spans="1:12" ht="15">
      <c r="A4" s="84" t="s">
        <v>4612</v>
      </c>
      <c r="B4" s="84" t="s">
        <v>4613</v>
      </c>
      <c r="C4" s="84">
        <v>170</v>
      </c>
      <c r="D4" s="122">
        <v>0.008105504793661867</v>
      </c>
      <c r="E4" s="122">
        <v>1.6212373940641536</v>
      </c>
      <c r="F4" s="84" t="s">
        <v>5392</v>
      </c>
      <c r="G4" s="84" t="b">
        <v>0</v>
      </c>
      <c r="H4" s="84" t="b">
        <v>0</v>
      </c>
      <c r="I4" s="84" t="b">
        <v>0</v>
      </c>
      <c r="J4" s="84" t="b">
        <v>0</v>
      </c>
      <c r="K4" s="84" t="b">
        <v>0</v>
      </c>
      <c r="L4" s="84" t="b">
        <v>0</v>
      </c>
    </row>
    <row r="5" spans="1:12" ht="15">
      <c r="A5" s="84" t="s">
        <v>4613</v>
      </c>
      <c r="B5" s="84" t="s">
        <v>4606</v>
      </c>
      <c r="C5" s="84">
        <v>170</v>
      </c>
      <c r="D5" s="122">
        <v>0.008105504793661867</v>
      </c>
      <c r="E5" s="122">
        <v>1.3202073984001723</v>
      </c>
      <c r="F5" s="84" t="s">
        <v>5392</v>
      </c>
      <c r="G5" s="84" t="b">
        <v>0</v>
      </c>
      <c r="H5" s="84" t="b">
        <v>0</v>
      </c>
      <c r="I5" s="84" t="b">
        <v>0</v>
      </c>
      <c r="J5" s="84" t="b">
        <v>0</v>
      </c>
      <c r="K5" s="84" t="b">
        <v>0</v>
      </c>
      <c r="L5" s="84" t="b">
        <v>0</v>
      </c>
    </row>
    <row r="6" spans="1:12" ht="15">
      <c r="A6" s="84" t="s">
        <v>4607</v>
      </c>
      <c r="B6" s="84" t="s">
        <v>4614</v>
      </c>
      <c r="C6" s="84">
        <v>170</v>
      </c>
      <c r="D6" s="122">
        <v>0.008105504793661867</v>
      </c>
      <c r="E6" s="122">
        <v>1.3202073984001723</v>
      </c>
      <c r="F6" s="84" t="s">
        <v>5392</v>
      </c>
      <c r="G6" s="84" t="b">
        <v>0</v>
      </c>
      <c r="H6" s="84" t="b">
        <v>0</v>
      </c>
      <c r="I6" s="84" t="b">
        <v>0</v>
      </c>
      <c r="J6" s="84" t="b">
        <v>0</v>
      </c>
      <c r="K6" s="84" t="b">
        <v>0</v>
      </c>
      <c r="L6" s="84" t="b">
        <v>0</v>
      </c>
    </row>
    <row r="7" spans="1:12" ht="15">
      <c r="A7" s="84" t="s">
        <v>4614</v>
      </c>
      <c r="B7" s="84" t="s">
        <v>4615</v>
      </c>
      <c r="C7" s="84">
        <v>170</v>
      </c>
      <c r="D7" s="122">
        <v>0.008105504793661867</v>
      </c>
      <c r="E7" s="122">
        <v>1.6212373940641536</v>
      </c>
      <c r="F7" s="84" t="s">
        <v>5392</v>
      </c>
      <c r="G7" s="84" t="b">
        <v>0</v>
      </c>
      <c r="H7" s="84" t="b">
        <v>0</v>
      </c>
      <c r="I7" s="84" t="b">
        <v>0</v>
      </c>
      <c r="J7" s="84" t="b">
        <v>0</v>
      </c>
      <c r="K7" s="84" t="b">
        <v>0</v>
      </c>
      <c r="L7" s="84" t="b">
        <v>0</v>
      </c>
    </row>
    <row r="8" spans="1:12" ht="15">
      <c r="A8" s="84" t="s">
        <v>4615</v>
      </c>
      <c r="B8" s="84" t="s">
        <v>4606</v>
      </c>
      <c r="C8" s="84">
        <v>170</v>
      </c>
      <c r="D8" s="122">
        <v>0.008105504793661867</v>
      </c>
      <c r="E8" s="122">
        <v>1.3202073984001723</v>
      </c>
      <c r="F8" s="84" t="s">
        <v>5392</v>
      </c>
      <c r="G8" s="84" t="b">
        <v>0</v>
      </c>
      <c r="H8" s="84" t="b">
        <v>0</v>
      </c>
      <c r="I8" s="84" t="b">
        <v>0</v>
      </c>
      <c r="J8" s="84" t="b">
        <v>0</v>
      </c>
      <c r="K8" s="84" t="b">
        <v>0</v>
      </c>
      <c r="L8" s="84" t="b">
        <v>0</v>
      </c>
    </row>
    <row r="9" spans="1:12" ht="15">
      <c r="A9" s="84" t="s">
        <v>4607</v>
      </c>
      <c r="B9" s="84" t="s">
        <v>4616</v>
      </c>
      <c r="C9" s="84">
        <v>170</v>
      </c>
      <c r="D9" s="122">
        <v>0.008105504793661867</v>
      </c>
      <c r="E9" s="122">
        <v>1.3202073984001723</v>
      </c>
      <c r="F9" s="84" t="s">
        <v>5392</v>
      </c>
      <c r="G9" s="84" t="b">
        <v>0</v>
      </c>
      <c r="H9" s="84" t="b">
        <v>0</v>
      </c>
      <c r="I9" s="84" t="b">
        <v>0</v>
      </c>
      <c r="J9" s="84" t="b">
        <v>0</v>
      </c>
      <c r="K9" s="84" t="b">
        <v>0</v>
      </c>
      <c r="L9" s="84" t="b">
        <v>0</v>
      </c>
    </row>
    <row r="10" spans="1:12" ht="15">
      <c r="A10" s="84" t="s">
        <v>4616</v>
      </c>
      <c r="B10" s="84" t="s">
        <v>4617</v>
      </c>
      <c r="C10" s="84">
        <v>170</v>
      </c>
      <c r="D10" s="122">
        <v>0.008105504793661867</v>
      </c>
      <c r="E10" s="122">
        <v>1.6212373940641536</v>
      </c>
      <c r="F10" s="84" t="s">
        <v>5392</v>
      </c>
      <c r="G10" s="84" t="b">
        <v>0</v>
      </c>
      <c r="H10" s="84" t="b">
        <v>0</v>
      </c>
      <c r="I10" s="84" t="b">
        <v>0</v>
      </c>
      <c r="J10" s="84" t="b">
        <v>0</v>
      </c>
      <c r="K10" s="84" t="b">
        <v>0</v>
      </c>
      <c r="L10" s="84" t="b">
        <v>0</v>
      </c>
    </row>
    <row r="11" spans="1:12" ht="15">
      <c r="A11" s="84" t="s">
        <v>4617</v>
      </c>
      <c r="B11" s="84" t="s">
        <v>4618</v>
      </c>
      <c r="C11" s="84">
        <v>170</v>
      </c>
      <c r="D11" s="122">
        <v>0.008105504793661867</v>
      </c>
      <c r="E11" s="122">
        <v>1.6212373940641536</v>
      </c>
      <c r="F11" s="84" t="s">
        <v>5392</v>
      </c>
      <c r="G11" s="84" t="b">
        <v>0</v>
      </c>
      <c r="H11" s="84" t="b">
        <v>0</v>
      </c>
      <c r="I11" s="84" t="b">
        <v>0</v>
      </c>
      <c r="J11" s="84" t="b">
        <v>0</v>
      </c>
      <c r="K11" s="84" t="b">
        <v>0</v>
      </c>
      <c r="L11" s="84" t="b">
        <v>0</v>
      </c>
    </row>
    <row r="12" spans="1:12" ht="15">
      <c r="A12" s="84" t="s">
        <v>4618</v>
      </c>
      <c r="B12" s="84" t="s">
        <v>4619</v>
      </c>
      <c r="C12" s="84">
        <v>170</v>
      </c>
      <c r="D12" s="122">
        <v>0.008105504793661867</v>
      </c>
      <c r="E12" s="122">
        <v>1.6212373940641536</v>
      </c>
      <c r="F12" s="84" t="s">
        <v>5392</v>
      </c>
      <c r="G12" s="84" t="b">
        <v>0</v>
      </c>
      <c r="H12" s="84" t="b">
        <v>0</v>
      </c>
      <c r="I12" s="84" t="b">
        <v>0</v>
      </c>
      <c r="J12" s="84" t="b">
        <v>0</v>
      </c>
      <c r="K12" s="84" t="b">
        <v>0</v>
      </c>
      <c r="L12" s="84" t="b">
        <v>0</v>
      </c>
    </row>
    <row r="13" spans="1:12" ht="15">
      <c r="A13" s="84" t="s">
        <v>4619</v>
      </c>
      <c r="B13" s="84" t="s">
        <v>5120</v>
      </c>
      <c r="C13" s="84">
        <v>170</v>
      </c>
      <c r="D13" s="122">
        <v>0.008105504793661867</v>
      </c>
      <c r="E13" s="122">
        <v>1.6212373940641536</v>
      </c>
      <c r="F13" s="84" t="s">
        <v>5392</v>
      </c>
      <c r="G13" s="84" t="b">
        <v>0</v>
      </c>
      <c r="H13" s="84" t="b">
        <v>0</v>
      </c>
      <c r="I13" s="84" t="b">
        <v>0</v>
      </c>
      <c r="J13" s="84" t="b">
        <v>0</v>
      </c>
      <c r="K13" s="84" t="b">
        <v>0</v>
      </c>
      <c r="L13" s="84" t="b">
        <v>0</v>
      </c>
    </row>
    <row r="14" spans="1:12" ht="15">
      <c r="A14" s="84" t="s">
        <v>5120</v>
      </c>
      <c r="B14" s="84" t="s">
        <v>5121</v>
      </c>
      <c r="C14" s="84">
        <v>170</v>
      </c>
      <c r="D14" s="122">
        <v>0.008105504793661867</v>
      </c>
      <c r="E14" s="122">
        <v>1.6212373940641536</v>
      </c>
      <c r="F14" s="84" t="s">
        <v>5392</v>
      </c>
      <c r="G14" s="84" t="b">
        <v>0</v>
      </c>
      <c r="H14" s="84" t="b">
        <v>0</v>
      </c>
      <c r="I14" s="84" t="b">
        <v>0</v>
      </c>
      <c r="J14" s="84" t="b">
        <v>0</v>
      </c>
      <c r="K14" s="84" t="b">
        <v>0</v>
      </c>
      <c r="L14" s="84" t="b">
        <v>0</v>
      </c>
    </row>
    <row r="15" spans="1:12" ht="15">
      <c r="A15" s="84" t="s">
        <v>5121</v>
      </c>
      <c r="B15" s="84" t="s">
        <v>5122</v>
      </c>
      <c r="C15" s="84">
        <v>170</v>
      </c>
      <c r="D15" s="122">
        <v>0.008105504793661867</v>
      </c>
      <c r="E15" s="122">
        <v>1.6212373940641536</v>
      </c>
      <c r="F15" s="84" t="s">
        <v>5392</v>
      </c>
      <c r="G15" s="84" t="b">
        <v>0</v>
      </c>
      <c r="H15" s="84" t="b">
        <v>0</v>
      </c>
      <c r="I15" s="84" t="b">
        <v>0</v>
      </c>
      <c r="J15" s="84" t="b">
        <v>0</v>
      </c>
      <c r="K15" s="84" t="b">
        <v>0</v>
      </c>
      <c r="L15" s="84" t="b">
        <v>0</v>
      </c>
    </row>
    <row r="16" spans="1:12" ht="15">
      <c r="A16" s="84" t="s">
        <v>5122</v>
      </c>
      <c r="B16" s="84" t="s">
        <v>5123</v>
      </c>
      <c r="C16" s="84">
        <v>170</v>
      </c>
      <c r="D16" s="122">
        <v>0.008105504793661867</v>
      </c>
      <c r="E16" s="122">
        <v>1.6212373940641536</v>
      </c>
      <c r="F16" s="84" t="s">
        <v>5392</v>
      </c>
      <c r="G16" s="84" t="b">
        <v>0</v>
      </c>
      <c r="H16" s="84" t="b">
        <v>0</v>
      </c>
      <c r="I16" s="84" t="b">
        <v>0</v>
      </c>
      <c r="J16" s="84" t="b">
        <v>0</v>
      </c>
      <c r="K16" s="84" t="b">
        <v>0</v>
      </c>
      <c r="L16" s="84" t="b">
        <v>0</v>
      </c>
    </row>
    <row r="17" spans="1:12" ht="15">
      <c r="A17" s="84" t="s">
        <v>5123</v>
      </c>
      <c r="B17" s="84" t="s">
        <v>5124</v>
      </c>
      <c r="C17" s="84">
        <v>170</v>
      </c>
      <c r="D17" s="122">
        <v>0.008105504793661867</v>
      </c>
      <c r="E17" s="122">
        <v>1.6212373940641536</v>
      </c>
      <c r="F17" s="84" t="s">
        <v>5392</v>
      </c>
      <c r="G17" s="84" t="b">
        <v>0</v>
      </c>
      <c r="H17" s="84" t="b">
        <v>0</v>
      </c>
      <c r="I17" s="84" t="b">
        <v>0</v>
      </c>
      <c r="J17" s="84" t="b">
        <v>0</v>
      </c>
      <c r="K17" s="84" t="b">
        <v>0</v>
      </c>
      <c r="L17" s="84" t="b">
        <v>0</v>
      </c>
    </row>
    <row r="18" spans="1:12" ht="15">
      <c r="A18" s="84" t="s">
        <v>5124</v>
      </c>
      <c r="B18" s="84" t="s">
        <v>5125</v>
      </c>
      <c r="C18" s="84">
        <v>170</v>
      </c>
      <c r="D18" s="122">
        <v>0.008105504793661867</v>
      </c>
      <c r="E18" s="122">
        <v>1.6212373940641536</v>
      </c>
      <c r="F18" s="84" t="s">
        <v>5392</v>
      </c>
      <c r="G18" s="84" t="b">
        <v>0</v>
      </c>
      <c r="H18" s="84" t="b">
        <v>0</v>
      </c>
      <c r="I18" s="84" t="b">
        <v>0</v>
      </c>
      <c r="J18" s="84" t="b">
        <v>0</v>
      </c>
      <c r="K18" s="84" t="b">
        <v>0</v>
      </c>
      <c r="L18" s="84" t="b">
        <v>0</v>
      </c>
    </row>
    <row r="19" spans="1:12" ht="15">
      <c r="A19" s="84" t="s">
        <v>5125</v>
      </c>
      <c r="B19" s="84" t="s">
        <v>5126</v>
      </c>
      <c r="C19" s="84">
        <v>170</v>
      </c>
      <c r="D19" s="122">
        <v>0.008105504793661867</v>
      </c>
      <c r="E19" s="122">
        <v>1.6212373940641536</v>
      </c>
      <c r="F19" s="84" t="s">
        <v>5392</v>
      </c>
      <c r="G19" s="84" t="b">
        <v>0</v>
      </c>
      <c r="H19" s="84" t="b">
        <v>0</v>
      </c>
      <c r="I19" s="84" t="b">
        <v>0</v>
      </c>
      <c r="J19" s="84" t="b">
        <v>0</v>
      </c>
      <c r="K19" s="84" t="b">
        <v>0</v>
      </c>
      <c r="L19" s="84" t="b">
        <v>0</v>
      </c>
    </row>
    <row r="20" spans="1:12" ht="15">
      <c r="A20" s="84" t="s">
        <v>5126</v>
      </c>
      <c r="B20" s="84" t="s">
        <v>4609</v>
      </c>
      <c r="C20" s="84">
        <v>170</v>
      </c>
      <c r="D20" s="122">
        <v>0.008105504793661867</v>
      </c>
      <c r="E20" s="122">
        <v>1.613640212313632</v>
      </c>
      <c r="F20" s="84" t="s">
        <v>5392</v>
      </c>
      <c r="G20" s="84" t="b">
        <v>0</v>
      </c>
      <c r="H20" s="84" t="b">
        <v>0</v>
      </c>
      <c r="I20" s="84" t="b">
        <v>0</v>
      </c>
      <c r="J20" s="84" t="b">
        <v>0</v>
      </c>
      <c r="K20" s="84" t="b">
        <v>0</v>
      </c>
      <c r="L20" s="84" t="b">
        <v>0</v>
      </c>
    </row>
    <row r="21" spans="1:12" ht="15">
      <c r="A21" s="84" t="s">
        <v>4609</v>
      </c>
      <c r="B21" s="84" t="s">
        <v>5127</v>
      </c>
      <c r="C21" s="84">
        <v>170</v>
      </c>
      <c r="D21" s="122">
        <v>0.008105504793661867</v>
      </c>
      <c r="E21" s="122">
        <v>1.613640212313632</v>
      </c>
      <c r="F21" s="84" t="s">
        <v>5392</v>
      </c>
      <c r="G21" s="84" t="b">
        <v>0</v>
      </c>
      <c r="H21" s="84" t="b">
        <v>0</v>
      </c>
      <c r="I21" s="84" t="b">
        <v>0</v>
      </c>
      <c r="J21" s="84" t="b">
        <v>0</v>
      </c>
      <c r="K21" s="84" t="b">
        <v>0</v>
      </c>
      <c r="L21" s="84" t="b">
        <v>0</v>
      </c>
    </row>
    <row r="22" spans="1:12" ht="15">
      <c r="A22" s="84" t="s">
        <v>5127</v>
      </c>
      <c r="B22" s="84" t="s">
        <v>4610</v>
      </c>
      <c r="C22" s="84">
        <v>170</v>
      </c>
      <c r="D22" s="122">
        <v>0.008105504793661867</v>
      </c>
      <c r="E22" s="122">
        <v>1.613640212313632</v>
      </c>
      <c r="F22" s="84" t="s">
        <v>5392</v>
      </c>
      <c r="G22" s="84" t="b">
        <v>0</v>
      </c>
      <c r="H22" s="84" t="b">
        <v>0</v>
      </c>
      <c r="I22" s="84" t="b">
        <v>0</v>
      </c>
      <c r="J22" s="84" t="b">
        <v>0</v>
      </c>
      <c r="K22" s="84" t="b">
        <v>1</v>
      </c>
      <c r="L22" s="84" t="b">
        <v>1</v>
      </c>
    </row>
    <row r="23" spans="1:12" ht="15">
      <c r="A23" s="84" t="s">
        <v>391</v>
      </c>
      <c r="B23" s="84" t="s">
        <v>4612</v>
      </c>
      <c r="C23" s="84">
        <v>169</v>
      </c>
      <c r="D23" s="122">
        <v>0.008115614574734446</v>
      </c>
      <c r="E23" s="122">
        <v>1.623799610828754</v>
      </c>
      <c r="F23" s="84" t="s">
        <v>5392</v>
      </c>
      <c r="G23" s="84" t="b">
        <v>0</v>
      </c>
      <c r="H23" s="84" t="b">
        <v>0</v>
      </c>
      <c r="I23" s="84" t="b">
        <v>0</v>
      </c>
      <c r="J23" s="84" t="b">
        <v>0</v>
      </c>
      <c r="K23" s="84" t="b">
        <v>0</v>
      </c>
      <c r="L23" s="84" t="b">
        <v>0</v>
      </c>
    </row>
    <row r="24" spans="1:12" ht="15">
      <c r="A24" s="84" t="s">
        <v>4608</v>
      </c>
      <c r="B24" s="84" t="s">
        <v>4608</v>
      </c>
      <c r="C24" s="84">
        <v>110</v>
      </c>
      <c r="D24" s="122">
        <v>0.02656500315092479</v>
      </c>
      <c r="E24" s="122">
        <v>1.3041577389826453</v>
      </c>
      <c r="F24" s="84" t="s">
        <v>5392</v>
      </c>
      <c r="G24" s="84" t="b">
        <v>0</v>
      </c>
      <c r="H24" s="84" t="b">
        <v>0</v>
      </c>
      <c r="I24" s="84" t="b">
        <v>0</v>
      </c>
      <c r="J24" s="84" t="b">
        <v>0</v>
      </c>
      <c r="K24" s="84" t="b">
        <v>0</v>
      </c>
      <c r="L24" s="84" t="b">
        <v>0</v>
      </c>
    </row>
    <row r="25" spans="1:12" ht="15">
      <c r="A25" s="84" t="s">
        <v>4631</v>
      </c>
      <c r="B25" s="84" t="s">
        <v>4632</v>
      </c>
      <c r="C25" s="84">
        <v>51</v>
      </c>
      <c r="D25" s="122">
        <v>0.006169752583719409</v>
      </c>
      <c r="E25" s="122">
        <v>1.959591712751947</v>
      </c>
      <c r="F25" s="84" t="s">
        <v>5392</v>
      </c>
      <c r="G25" s="84" t="b">
        <v>0</v>
      </c>
      <c r="H25" s="84" t="b">
        <v>0</v>
      </c>
      <c r="I25" s="84" t="b">
        <v>0</v>
      </c>
      <c r="J25" s="84" t="b">
        <v>0</v>
      </c>
      <c r="K25" s="84" t="b">
        <v>0</v>
      </c>
      <c r="L25" s="84" t="b">
        <v>0</v>
      </c>
    </row>
    <row r="26" spans="1:12" ht="15">
      <c r="A26" s="84" t="s">
        <v>4633</v>
      </c>
      <c r="B26" s="84" t="s">
        <v>4563</v>
      </c>
      <c r="C26" s="84">
        <v>42</v>
      </c>
      <c r="D26" s="122">
        <v>0.005464692185848844</v>
      </c>
      <c r="E26" s="122">
        <v>2.1704450780668405</v>
      </c>
      <c r="F26" s="84" t="s">
        <v>5392</v>
      </c>
      <c r="G26" s="84" t="b">
        <v>0</v>
      </c>
      <c r="H26" s="84" t="b">
        <v>0</v>
      </c>
      <c r="I26" s="84" t="b">
        <v>0</v>
      </c>
      <c r="J26" s="84" t="b">
        <v>0</v>
      </c>
      <c r="K26" s="84" t="b">
        <v>0</v>
      </c>
      <c r="L26" s="84" t="b">
        <v>0</v>
      </c>
    </row>
    <row r="27" spans="1:12" ht="15">
      <c r="A27" s="84" t="s">
        <v>457</v>
      </c>
      <c r="B27" s="84" t="s">
        <v>4621</v>
      </c>
      <c r="C27" s="84">
        <v>37</v>
      </c>
      <c r="D27" s="122">
        <v>0.005034277581105153</v>
      </c>
      <c r="E27" s="122">
        <v>1.4503789409128558</v>
      </c>
      <c r="F27" s="84" t="s">
        <v>5392</v>
      </c>
      <c r="G27" s="84" t="b">
        <v>0</v>
      </c>
      <c r="H27" s="84" t="b">
        <v>0</v>
      </c>
      <c r="I27" s="84" t="b">
        <v>0</v>
      </c>
      <c r="J27" s="84" t="b">
        <v>0</v>
      </c>
      <c r="K27" s="84" t="b">
        <v>0</v>
      </c>
      <c r="L27" s="84" t="b">
        <v>0</v>
      </c>
    </row>
    <row r="28" spans="1:12" ht="15">
      <c r="A28" s="84" t="s">
        <v>4635</v>
      </c>
      <c r="B28" s="84" t="s">
        <v>4631</v>
      </c>
      <c r="C28" s="84">
        <v>29</v>
      </c>
      <c r="D28" s="122">
        <v>0.004414257984335256</v>
      </c>
      <c r="E28" s="122">
        <v>1.950472333449239</v>
      </c>
      <c r="F28" s="84" t="s">
        <v>5392</v>
      </c>
      <c r="G28" s="84" t="b">
        <v>0</v>
      </c>
      <c r="H28" s="84" t="b">
        <v>0</v>
      </c>
      <c r="I28" s="84" t="b">
        <v>0</v>
      </c>
      <c r="J28" s="84" t="b">
        <v>0</v>
      </c>
      <c r="K28" s="84" t="b">
        <v>0</v>
      </c>
      <c r="L28" s="84" t="b">
        <v>0</v>
      </c>
    </row>
    <row r="29" spans="1:12" ht="15">
      <c r="A29" s="84" t="s">
        <v>4634</v>
      </c>
      <c r="B29" s="84" t="s">
        <v>4633</v>
      </c>
      <c r="C29" s="84">
        <v>28</v>
      </c>
      <c r="D29" s="122">
        <v>0.004262042191771971</v>
      </c>
      <c r="E29" s="122">
        <v>2.0421266008071597</v>
      </c>
      <c r="F29" s="84" t="s">
        <v>5392</v>
      </c>
      <c r="G29" s="84" t="b">
        <v>0</v>
      </c>
      <c r="H29" s="84" t="b">
        <v>0</v>
      </c>
      <c r="I29" s="84" t="b">
        <v>0</v>
      </c>
      <c r="J29" s="84" t="b">
        <v>0</v>
      </c>
      <c r="K29" s="84" t="b">
        <v>0</v>
      </c>
      <c r="L29" s="84" t="b">
        <v>0</v>
      </c>
    </row>
    <row r="30" spans="1:12" ht="15">
      <c r="A30" s="84" t="s">
        <v>4563</v>
      </c>
      <c r="B30" s="84" t="s">
        <v>4635</v>
      </c>
      <c r="C30" s="84">
        <v>28</v>
      </c>
      <c r="D30" s="122">
        <v>0.004262042191771971</v>
      </c>
      <c r="E30" s="122">
        <v>2.140481854689397</v>
      </c>
      <c r="F30" s="84" t="s">
        <v>5392</v>
      </c>
      <c r="G30" s="84" t="b">
        <v>0</v>
      </c>
      <c r="H30" s="84" t="b">
        <v>0</v>
      </c>
      <c r="I30" s="84" t="b">
        <v>0</v>
      </c>
      <c r="J30" s="84" t="b">
        <v>0</v>
      </c>
      <c r="K30" s="84" t="b">
        <v>0</v>
      </c>
      <c r="L30" s="84" t="b">
        <v>0</v>
      </c>
    </row>
    <row r="31" spans="1:12" ht="15">
      <c r="A31" s="84" t="s">
        <v>4636</v>
      </c>
      <c r="B31" s="84" t="s">
        <v>4637</v>
      </c>
      <c r="C31" s="84">
        <v>27</v>
      </c>
      <c r="D31" s="122">
        <v>0.004166738879383151</v>
      </c>
      <c r="E31" s="122">
        <v>2.29182400390892</v>
      </c>
      <c r="F31" s="84" t="s">
        <v>5392</v>
      </c>
      <c r="G31" s="84" t="b">
        <v>0</v>
      </c>
      <c r="H31" s="84" t="b">
        <v>0</v>
      </c>
      <c r="I31" s="84" t="b">
        <v>0</v>
      </c>
      <c r="J31" s="84" t="b">
        <v>0</v>
      </c>
      <c r="K31" s="84" t="b">
        <v>0</v>
      </c>
      <c r="L31" s="84" t="b">
        <v>0</v>
      </c>
    </row>
    <row r="32" spans="1:12" ht="15">
      <c r="A32" s="84" t="s">
        <v>4637</v>
      </c>
      <c r="B32" s="84" t="s">
        <v>4634</v>
      </c>
      <c r="C32" s="84">
        <v>27</v>
      </c>
      <c r="D32" s="122">
        <v>0.004166738879383151</v>
      </c>
      <c r="E32" s="122">
        <v>2.1055135796715527</v>
      </c>
      <c r="F32" s="84" t="s">
        <v>5392</v>
      </c>
      <c r="G32" s="84" t="b">
        <v>0</v>
      </c>
      <c r="H32" s="84" t="b">
        <v>0</v>
      </c>
      <c r="I32" s="84" t="b">
        <v>0</v>
      </c>
      <c r="J32" s="84" t="b">
        <v>0</v>
      </c>
      <c r="K32" s="84" t="b">
        <v>0</v>
      </c>
      <c r="L32" s="84" t="b">
        <v>0</v>
      </c>
    </row>
    <row r="33" spans="1:12" ht="15">
      <c r="A33" s="84" t="s">
        <v>4638</v>
      </c>
      <c r="B33" s="84" t="s">
        <v>4639</v>
      </c>
      <c r="C33" s="84">
        <v>27</v>
      </c>
      <c r="D33" s="122">
        <v>0.004166738879383151</v>
      </c>
      <c r="E33" s="122">
        <v>2.3603246216081546</v>
      </c>
      <c r="F33" s="84" t="s">
        <v>5392</v>
      </c>
      <c r="G33" s="84" t="b">
        <v>0</v>
      </c>
      <c r="H33" s="84" t="b">
        <v>0</v>
      </c>
      <c r="I33" s="84" t="b">
        <v>0</v>
      </c>
      <c r="J33" s="84" t="b">
        <v>0</v>
      </c>
      <c r="K33" s="84" t="b">
        <v>0</v>
      </c>
      <c r="L33" s="84" t="b">
        <v>0</v>
      </c>
    </row>
    <row r="34" spans="1:12" ht="15">
      <c r="A34" s="84" t="s">
        <v>4629</v>
      </c>
      <c r="B34" s="84" t="s">
        <v>4624</v>
      </c>
      <c r="C34" s="84">
        <v>27</v>
      </c>
      <c r="D34" s="122">
        <v>0.004166738879383151</v>
      </c>
      <c r="E34" s="122">
        <v>2.1889284837608534</v>
      </c>
      <c r="F34" s="84" t="s">
        <v>5392</v>
      </c>
      <c r="G34" s="84" t="b">
        <v>0</v>
      </c>
      <c r="H34" s="84" t="b">
        <v>0</v>
      </c>
      <c r="I34" s="84" t="b">
        <v>0</v>
      </c>
      <c r="J34" s="84" t="b">
        <v>0</v>
      </c>
      <c r="K34" s="84" t="b">
        <v>0</v>
      </c>
      <c r="L34" s="84" t="b">
        <v>0</v>
      </c>
    </row>
    <row r="35" spans="1:12" ht="15">
      <c r="A35" s="84" t="s">
        <v>4624</v>
      </c>
      <c r="B35" s="84" t="s">
        <v>457</v>
      </c>
      <c r="C35" s="84">
        <v>27</v>
      </c>
      <c r="D35" s="122">
        <v>0.004166738879383151</v>
      </c>
      <c r="E35" s="122">
        <v>1.506348895613004</v>
      </c>
      <c r="F35" s="84" t="s">
        <v>5392</v>
      </c>
      <c r="G35" s="84" t="b">
        <v>0</v>
      </c>
      <c r="H35" s="84" t="b">
        <v>0</v>
      </c>
      <c r="I35" s="84" t="b">
        <v>0</v>
      </c>
      <c r="J35" s="84" t="b">
        <v>0</v>
      </c>
      <c r="K35" s="84" t="b">
        <v>0</v>
      </c>
      <c r="L35" s="84" t="b">
        <v>0</v>
      </c>
    </row>
    <row r="36" spans="1:12" ht="15">
      <c r="A36" s="84" t="s">
        <v>4621</v>
      </c>
      <c r="B36" s="84" t="s">
        <v>4623</v>
      </c>
      <c r="C36" s="84">
        <v>27</v>
      </c>
      <c r="D36" s="122">
        <v>0.004166738879383151</v>
      </c>
      <c r="E36" s="122">
        <v>1.802468292772246</v>
      </c>
      <c r="F36" s="84" t="s">
        <v>5392</v>
      </c>
      <c r="G36" s="84" t="b">
        <v>0</v>
      </c>
      <c r="H36" s="84" t="b">
        <v>0</v>
      </c>
      <c r="I36" s="84" t="b">
        <v>0</v>
      </c>
      <c r="J36" s="84" t="b">
        <v>0</v>
      </c>
      <c r="K36" s="84" t="b">
        <v>0</v>
      </c>
      <c r="L36" s="84" t="b">
        <v>0</v>
      </c>
    </row>
    <row r="37" spans="1:12" ht="15">
      <c r="A37" s="84" t="s">
        <v>4623</v>
      </c>
      <c r="B37" s="84" t="s">
        <v>4628</v>
      </c>
      <c r="C37" s="84">
        <v>27</v>
      </c>
      <c r="D37" s="122">
        <v>0.004166738879383151</v>
      </c>
      <c r="E37" s="122">
        <v>1.8346529761436472</v>
      </c>
      <c r="F37" s="84" t="s">
        <v>5392</v>
      </c>
      <c r="G37" s="84" t="b">
        <v>0</v>
      </c>
      <c r="H37" s="84" t="b">
        <v>0</v>
      </c>
      <c r="I37" s="84" t="b">
        <v>0</v>
      </c>
      <c r="J37" s="84" t="b">
        <v>0</v>
      </c>
      <c r="K37" s="84" t="b">
        <v>0</v>
      </c>
      <c r="L37" s="84" t="b">
        <v>0</v>
      </c>
    </row>
    <row r="38" spans="1:12" ht="15">
      <c r="A38" s="84" t="s">
        <v>4628</v>
      </c>
      <c r="B38" s="84" t="s">
        <v>4623</v>
      </c>
      <c r="C38" s="84">
        <v>27</v>
      </c>
      <c r="D38" s="122">
        <v>0.004166738879383151</v>
      </c>
      <c r="E38" s="122">
        <v>1.8346529761436472</v>
      </c>
      <c r="F38" s="84" t="s">
        <v>5392</v>
      </c>
      <c r="G38" s="84" t="b">
        <v>0</v>
      </c>
      <c r="H38" s="84" t="b">
        <v>0</v>
      </c>
      <c r="I38" s="84" t="b">
        <v>0</v>
      </c>
      <c r="J38" s="84" t="b">
        <v>0</v>
      </c>
      <c r="K38" s="84" t="b">
        <v>0</v>
      </c>
      <c r="L38" s="84" t="b">
        <v>0</v>
      </c>
    </row>
    <row r="39" spans="1:12" ht="15">
      <c r="A39" s="84" t="s">
        <v>4623</v>
      </c>
      <c r="B39" s="84" t="s">
        <v>4625</v>
      </c>
      <c r="C39" s="84">
        <v>27</v>
      </c>
      <c r="D39" s="122">
        <v>0.004166738879383151</v>
      </c>
      <c r="E39" s="122">
        <v>1.8182625599554778</v>
      </c>
      <c r="F39" s="84" t="s">
        <v>5392</v>
      </c>
      <c r="G39" s="84" t="b">
        <v>0</v>
      </c>
      <c r="H39" s="84" t="b">
        <v>0</v>
      </c>
      <c r="I39" s="84" t="b">
        <v>0</v>
      </c>
      <c r="J39" s="84" t="b">
        <v>0</v>
      </c>
      <c r="K39" s="84" t="b">
        <v>0</v>
      </c>
      <c r="L39" s="84" t="b">
        <v>0</v>
      </c>
    </row>
    <row r="40" spans="1:12" ht="15">
      <c r="A40" s="84" t="s">
        <v>4625</v>
      </c>
      <c r="B40" s="84" t="s">
        <v>4622</v>
      </c>
      <c r="C40" s="84">
        <v>27</v>
      </c>
      <c r="D40" s="122">
        <v>0.004166738879383151</v>
      </c>
      <c r="E40" s="122">
        <v>1.7953462164376885</v>
      </c>
      <c r="F40" s="84" t="s">
        <v>5392</v>
      </c>
      <c r="G40" s="84" t="b">
        <v>0</v>
      </c>
      <c r="H40" s="84" t="b">
        <v>0</v>
      </c>
      <c r="I40" s="84" t="b">
        <v>0</v>
      </c>
      <c r="J40" s="84" t="b">
        <v>0</v>
      </c>
      <c r="K40" s="84" t="b">
        <v>0</v>
      </c>
      <c r="L40" s="84" t="b">
        <v>0</v>
      </c>
    </row>
    <row r="41" spans="1:12" ht="15">
      <c r="A41" s="84" t="s">
        <v>4622</v>
      </c>
      <c r="B41" s="84" t="s">
        <v>5128</v>
      </c>
      <c r="C41" s="84">
        <v>27</v>
      </c>
      <c r="D41" s="122">
        <v>0.004166738879383151</v>
      </c>
      <c r="E41" s="122">
        <v>2.0808343038002834</v>
      </c>
      <c r="F41" s="84" t="s">
        <v>5392</v>
      </c>
      <c r="G41" s="84" t="b">
        <v>0</v>
      </c>
      <c r="H41" s="84" t="b">
        <v>0</v>
      </c>
      <c r="I41" s="84" t="b">
        <v>0</v>
      </c>
      <c r="J41" s="84" t="b">
        <v>0</v>
      </c>
      <c r="K41" s="84" t="b">
        <v>0</v>
      </c>
      <c r="L41" s="84" t="b">
        <v>0</v>
      </c>
    </row>
    <row r="42" spans="1:12" ht="15">
      <c r="A42" s="84" t="s">
        <v>5128</v>
      </c>
      <c r="B42" s="84" t="s">
        <v>4622</v>
      </c>
      <c r="C42" s="84">
        <v>27</v>
      </c>
      <c r="D42" s="122">
        <v>0.004166738879383151</v>
      </c>
      <c r="E42" s="122">
        <v>2.0882583218794903</v>
      </c>
      <c r="F42" s="84" t="s">
        <v>5392</v>
      </c>
      <c r="G42" s="84" t="b">
        <v>0</v>
      </c>
      <c r="H42" s="84" t="b">
        <v>0</v>
      </c>
      <c r="I42" s="84" t="b">
        <v>0</v>
      </c>
      <c r="J42" s="84" t="b">
        <v>0</v>
      </c>
      <c r="K42" s="84" t="b">
        <v>0</v>
      </c>
      <c r="L42" s="84" t="b">
        <v>0</v>
      </c>
    </row>
    <row r="43" spans="1:12" ht="15">
      <c r="A43" s="84" t="s">
        <v>4622</v>
      </c>
      <c r="B43" s="84" t="s">
        <v>5129</v>
      </c>
      <c r="C43" s="84">
        <v>27</v>
      </c>
      <c r="D43" s="122">
        <v>0.004166738879383151</v>
      </c>
      <c r="E43" s="122">
        <v>2.0808343038002834</v>
      </c>
      <c r="F43" s="84" t="s">
        <v>5392</v>
      </c>
      <c r="G43" s="84" t="b">
        <v>0</v>
      </c>
      <c r="H43" s="84" t="b">
        <v>0</v>
      </c>
      <c r="I43" s="84" t="b">
        <v>0</v>
      </c>
      <c r="J43" s="84" t="b">
        <v>0</v>
      </c>
      <c r="K43" s="84" t="b">
        <v>0</v>
      </c>
      <c r="L43" s="84" t="b">
        <v>0</v>
      </c>
    </row>
    <row r="44" spans="1:12" ht="15">
      <c r="A44" s="84" t="s">
        <v>4631</v>
      </c>
      <c r="B44" s="84" t="s">
        <v>4625</v>
      </c>
      <c r="C44" s="84">
        <v>27</v>
      </c>
      <c r="D44" s="122">
        <v>0.004166738879383151</v>
      </c>
      <c r="E44" s="122">
        <v>1.658561717087966</v>
      </c>
      <c r="F44" s="84" t="s">
        <v>5392</v>
      </c>
      <c r="G44" s="84" t="b">
        <v>0</v>
      </c>
      <c r="H44" s="84" t="b">
        <v>0</v>
      </c>
      <c r="I44" s="84" t="b">
        <v>0</v>
      </c>
      <c r="J44" s="84" t="b">
        <v>0</v>
      </c>
      <c r="K44" s="84" t="b">
        <v>0</v>
      </c>
      <c r="L44" s="84" t="b">
        <v>0</v>
      </c>
    </row>
    <row r="45" spans="1:12" ht="15">
      <c r="A45" s="84" t="s">
        <v>541</v>
      </c>
      <c r="B45" s="84" t="s">
        <v>4636</v>
      </c>
      <c r="C45" s="84">
        <v>26</v>
      </c>
      <c r="D45" s="122">
        <v>0.00406928840828112</v>
      </c>
      <c r="E45" s="122">
        <v>2.4203225512834403</v>
      </c>
      <c r="F45" s="84" t="s">
        <v>5392</v>
      </c>
      <c r="G45" s="84" t="b">
        <v>0</v>
      </c>
      <c r="H45" s="84" t="b">
        <v>0</v>
      </c>
      <c r="I45" s="84" t="b">
        <v>0</v>
      </c>
      <c r="J45" s="84" t="b">
        <v>0</v>
      </c>
      <c r="K45" s="84" t="b">
        <v>0</v>
      </c>
      <c r="L45" s="84" t="b">
        <v>0</v>
      </c>
    </row>
    <row r="46" spans="1:12" ht="15">
      <c r="A46" s="84" t="s">
        <v>457</v>
      </c>
      <c r="B46" s="84" t="s">
        <v>4629</v>
      </c>
      <c r="C46" s="84">
        <v>23</v>
      </c>
      <c r="D46" s="122">
        <v>0.003763193909919969</v>
      </c>
      <c r="E46" s="122">
        <v>1.6168170558335602</v>
      </c>
      <c r="F46" s="84" t="s">
        <v>5392</v>
      </c>
      <c r="G46" s="84" t="b">
        <v>0</v>
      </c>
      <c r="H46" s="84" t="b">
        <v>0</v>
      </c>
      <c r="I46" s="84" t="b">
        <v>0</v>
      </c>
      <c r="J46" s="84" t="b">
        <v>0</v>
      </c>
      <c r="K46" s="84" t="b">
        <v>0</v>
      </c>
      <c r="L46" s="84" t="b">
        <v>0</v>
      </c>
    </row>
    <row r="47" spans="1:12" ht="15">
      <c r="A47" s="84" t="s">
        <v>4632</v>
      </c>
      <c r="B47" s="84" t="s">
        <v>4628</v>
      </c>
      <c r="C47" s="84">
        <v>21</v>
      </c>
      <c r="D47" s="122">
        <v>0.0036060723817501043</v>
      </c>
      <c r="E47" s="122">
        <v>1.7503320904436113</v>
      </c>
      <c r="F47" s="84" t="s">
        <v>5392</v>
      </c>
      <c r="G47" s="84" t="b">
        <v>0</v>
      </c>
      <c r="H47" s="84" t="b">
        <v>0</v>
      </c>
      <c r="I47" s="84" t="b">
        <v>0</v>
      </c>
      <c r="J47" s="84" t="b">
        <v>0</v>
      </c>
      <c r="K47" s="84" t="b">
        <v>0</v>
      </c>
      <c r="L47" s="84" t="b">
        <v>0</v>
      </c>
    </row>
    <row r="48" spans="1:12" ht="15">
      <c r="A48" s="84" t="s">
        <v>5129</v>
      </c>
      <c r="B48" s="84" t="s">
        <v>5130</v>
      </c>
      <c r="C48" s="84">
        <v>21</v>
      </c>
      <c r="D48" s="122">
        <v>0.003546686917921371</v>
      </c>
      <c r="E48" s="122">
        <v>2.4537463067703897</v>
      </c>
      <c r="F48" s="84" t="s">
        <v>5392</v>
      </c>
      <c r="G48" s="84" t="b">
        <v>0</v>
      </c>
      <c r="H48" s="84" t="b">
        <v>0</v>
      </c>
      <c r="I48" s="84" t="b">
        <v>0</v>
      </c>
      <c r="J48" s="84" t="b">
        <v>0</v>
      </c>
      <c r="K48" s="84" t="b">
        <v>0</v>
      </c>
      <c r="L48" s="84" t="b">
        <v>0</v>
      </c>
    </row>
    <row r="49" spans="1:12" ht="15">
      <c r="A49" s="84" t="s">
        <v>4632</v>
      </c>
      <c r="B49" s="84" t="s">
        <v>5131</v>
      </c>
      <c r="C49" s="84">
        <v>21</v>
      </c>
      <c r="D49" s="122">
        <v>0.003546686917921371</v>
      </c>
      <c r="E49" s="122">
        <v>2.144116139344491</v>
      </c>
      <c r="F49" s="84" t="s">
        <v>5392</v>
      </c>
      <c r="G49" s="84" t="b">
        <v>0</v>
      </c>
      <c r="H49" s="84" t="b">
        <v>0</v>
      </c>
      <c r="I49" s="84" t="b">
        <v>0</v>
      </c>
      <c r="J49" s="84" t="b">
        <v>0</v>
      </c>
      <c r="K49" s="84" t="b">
        <v>0</v>
      </c>
      <c r="L49" s="84" t="b">
        <v>0</v>
      </c>
    </row>
    <row r="50" spans="1:12" ht="15">
      <c r="A50" s="84" t="s">
        <v>5131</v>
      </c>
      <c r="B50" s="84" t="s">
        <v>4638</v>
      </c>
      <c r="C50" s="84">
        <v>21</v>
      </c>
      <c r="D50" s="122">
        <v>0.003546686917921371</v>
      </c>
      <c r="E50" s="122">
        <v>2.4203225512834403</v>
      </c>
      <c r="F50" s="84" t="s">
        <v>5392</v>
      </c>
      <c r="G50" s="84" t="b">
        <v>0</v>
      </c>
      <c r="H50" s="84" t="b">
        <v>0</v>
      </c>
      <c r="I50" s="84" t="b">
        <v>0</v>
      </c>
      <c r="J50" s="84" t="b">
        <v>0</v>
      </c>
      <c r="K50" s="84" t="b">
        <v>0</v>
      </c>
      <c r="L50" s="84" t="b">
        <v>0</v>
      </c>
    </row>
    <row r="51" spans="1:12" ht="15">
      <c r="A51" s="84" t="s">
        <v>457</v>
      </c>
      <c r="B51" s="84" t="s">
        <v>4627</v>
      </c>
      <c r="C51" s="84">
        <v>20</v>
      </c>
      <c r="D51" s="122">
        <v>0.003434354649285814</v>
      </c>
      <c r="E51" s="122">
        <v>1.385857500084991</v>
      </c>
      <c r="F51" s="84" t="s">
        <v>5392</v>
      </c>
      <c r="G51" s="84" t="b">
        <v>0</v>
      </c>
      <c r="H51" s="84" t="b">
        <v>0</v>
      </c>
      <c r="I51" s="84" t="b">
        <v>0</v>
      </c>
      <c r="J51" s="84" t="b">
        <v>0</v>
      </c>
      <c r="K51" s="84" t="b">
        <v>0</v>
      </c>
      <c r="L51" s="84" t="b">
        <v>0</v>
      </c>
    </row>
    <row r="52" spans="1:12" ht="15">
      <c r="A52" s="84" t="s">
        <v>4639</v>
      </c>
      <c r="B52" s="84" t="s">
        <v>5134</v>
      </c>
      <c r="C52" s="84">
        <v>20</v>
      </c>
      <c r="D52" s="122">
        <v>0.003434354649285814</v>
      </c>
      <c r="E52" s="122">
        <v>2.360324621608155</v>
      </c>
      <c r="F52" s="84" t="s">
        <v>5392</v>
      </c>
      <c r="G52" s="84" t="b">
        <v>0</v>
      </c>
      <c r="H52" s="84" t="b">
        <v>0</v>
      </c>
      <c r="I52" s="84" t="b">
        <v>0</v>
      </c>
      <c r="J52" s="84" t="b">
        <v>0</v>
      </c>
      <c r="K52" s="84" t="b">
        <v>0</v>
      </c>
      <c r="L52" s="84" t="b">
        <v>0</v>
      </c>
    </row>
    <row r="53" spans="1:12" ht="15">
      <c r="A53" s="84" t="s">
        <v>4624</v>
      </c>
      <c r="B53" s="84" t="s">
        <v>5132</v>
      </c>
      <c r="C53" s="84">
        <v>19</v>
      </c>
      <c r="D53" s="122">
        <v>0.0033191231705932966</v>
      </c>
      <c r="E53" s="122">
        <v>2.166652089049701</v>
      </c>
      <c r="F53" s="84" t="s">
        <v>5392</v>
      </c>
      <c r="G53" s="84" t="b">
        <v>0</v>
      </c>
      <c r="H53" s="84" t="b">
        <v>0</v>
      </c>
      <c r="I53" s="84" t="b">
        <v>0</v>
      </c>
      <c r="J53" s="84" t="b">
        <v>0</v>
      </c>
      <c r="K53" s="84" t="b">
        <v>0</v>
      </c>
      <c r="L53" s="84" t="b">
        <v>0</v>
      </c>
    </row>
    <row r="54" spans="1:12" ht="15">
      <c r="A54" s="84" t="s">
        <v>4648</v>
      </c>
      <c r="B54" s="84" t="s">
        <v>457</v>
      </c>
      <c r="C54" s="84">
        <v>18</v>
      </c>
      <c r="D54" s="122">
        <v>0.0032008397542347385</v>
      </c>
      <c r="E54" s="122">
        <v>1.5780421202680788</v>
      </c>
      <c r="F54" s="84" t="s">
        <v>5392</v>
      </c>
      <c r="G54" s="84" t="b">
        <v>0</v>
      </c>
      <c r="H54" s="84" t="b">
        <v>0</v>
      </c>
      <c r="I54" s="84" t="b">
        <v>0</v>
      </c>
      <c r="J54" s="84" t="b">
        <v>0</v>
      </c>
      <c r="K54" s="84" t="b">
        <v>0</v>
      </c>
      <c r="L54" s="84" t="b">
        <v>0</v>
      </c>
    </row>
    <row r="55" spans="1:12" ht="15">
      <c r="A55" s="84" t="s">
        <v>4627</v>
      </c>
      <c r="B55" s="84" t="s">
        <v>5137</v>
      </c>
      <c r="C55" s="84">
        <v>18</v>
      </c>
      <c r="D55" s="122">
        <v>0.0032008397542347385</v>
      </c>
      <c r="E55" s="122">
        <v>2.271902718825617</v>
      </c>
      <c r="F55" s="84" t="s">
        <v>5392</v>
      </c>
      <c r="G55" s="84" t="b">
        <v>0</v>
      </c>
      <c r="H55" s="84" t="b">
        <v>0</v>
      </c>
      <c r="I55" s="84" t="b">
        <v>0</v>
      </c>
      <c r="J55" s="84" t="b">
        <v>0</v>
      </c>
      <c r="K55" s="84" t="b">
        <v>0</v>
      </c>
      <c r="L55" s="84" t="b">
        <v>0</v>
      </c>
    </row>
    <row r="56" spans="1:12" ht="15">
      <c r="A56" s="84" t="s">
        <v>5137</v>
      </c>
      <c r="B56" s="84" t="s">
        <v>4631</v>
      </c>
      <c r="C56" s="84">
        <v>18</v>
      </c>
      <c r="D56" s="122">
        <v>0.0032008397542347385</v>
      </c>
      <c r="E56" s="122">
        <v>1.9651955902699456</v>
      </c>
      <c r="F56" s="84" t="s">
        <v>5392</v>
      </c>
      <c r="G56" s="84" t="b">
        <v>0</v>
      </c>
      <c r="H56" s="84" t="b">
        <v>0</v>
      </c>
      <c r="I56" s="84" t="b">
        <v>0</v>
      </c>
      <c r="J56" s="84" t="b">
        <v>0</v>
      </c>
      <c r="K56" s="84" t="b">
        <v>0</v>
      </c>
      <c r="L56" s="84" t="b">
        <v>0</v>
      </c>
    </row>
    <row r="57" spans="1:12" ht="15">
      <c r="A57" s="84" t="s">
        <v>4625</v>
      </c>
      <c r="B57" s="84" t="s">
        <v>5138</v>
      </c>
      <c r="C57" s="84">
        <v>18</v>
      </c>
      <c r="D57" s="122">
        <v>0.0032008397542347385</v>
      </c>
      <c r="E57" s="122">
        <v>2.1274104458416385</v>
      </c>
      <c r="F57" s="84" t="s">
        <v>5392</v>
      </c>
      <c r="G57" s="84" t="b">
        <v>0</v>
      </c>
      <c r="H57" s="84" t="b">
        <v>0</v>
      </c>
      <c r="I57" s="84" t="b">
        <v>0</v>
      </c>
      <c r="J57" s="84" t="b">
        <v>0</v>
      </c>
      <c r="K57" s="84" t="b">
        <v>0</v>
      </c>
      <c r="L57" s="84" t="b">
        <v>0</v>
      </c>
    </row>
    <row r="58" spans="1:12" ht="15">
      <c r="A58" s="84" t="s">
        <v>5138</v>
      </c>
      <c r="B58" s="84" t="s">
        <v>5139</v>
      </c>
      <c r="C58" s="84">
        <v>18</v>
      </c>
      <c r="D58" s="122">
        <v>0.0032008397542347385</v>
      </c>
      <c r="E58" s="122">
        <v>2.5964138103391217</v>
      </c>
      <c r="F58" s="84" t="s">
        <v>5392</v>
      </c>
      <c r="G58" s="84" t="b">
        <v>0</v>
      </c>
      <c r="H58" s="84" t="b">
        <v>0</v>
      </c>
      <c r="I58" s="84" t="b">
        <v>0</v>
      </c>
      <c r="J58" s="84" t="b">
        <v>0</v>
      </c>
      <c r="K58" s="84" t="b">
        <v>0</v>
      </c>
      <c r="L58" s="84" t="b">
        <v>0</v>
      </c>
    </row>
    <row r="59" spans="1:12" ht="15">
      <c r="A59" s="84" t="s">
        <v>5139</v>
      </c>
      <c r="B59" s="84" t="s">
        <v>4624</v>
      </c>
      <c r="C59" s="84">
        <v>18</v>
      </c>
      <c r="D59" s="122">
        <v>0.0032008397542347385</v>
      </c>
      <c r="E59" s="122">
        <v>2.1889284837608534</v>
      </c>
      <c r="F59" s="84" t="s">
        <v>5392</v>
      </c>
      <c r="G59" s="84" t="b">
        <v>0</v>
      </c>
      <c r="H59" s="84" t="b">
        <v>0</v>
      </c>
      <c r="I59" s="84" t="b">
        <v>0</v>
      </c>
      <c r="J59" s="84" t="b">
        <v>0</v>
      </c>
      <c r="K59" s="84" t="b">
        <v>0</v>
      </c>
      <c r="L59" s="84" t="b">
        <v>0</v>
      </c>
    </row>
    <row r="60" spans="1:12" ht="15">
      <c r="A60" s="84" t="s">
        <v>5132</v>
      </c>
      <c r="B60" s="84" t="s">
        <v>5140</v>
      </c>
      <c r="C60" s="84">
        <v>18</v>
      </c>
      <c r="D60" s="122">
        <v>0.0032008397542347385</v>
      </c>
      <c r="E60" s="122">
        <v>2.5506563197784464</v>
      </c>
      <c r="F60" s="84" t="s">
        <v>5392</v>
      </c>
      <c r="G60" s="84" t="b">
        <v>0</v>
      </c>
      <c r="H60" s="84" t="b">
        <v>0</v>
      </c>
      <c r="I60" s="84" t="b">
        <v>0</v>
      </c>
      <c r="J60" s="84" t="b">
        <v>0</v>
      </c>
      <c r="K60" s="84" t="b">
        <v>0</v>
      </c>
      <c r="L60" s="84" t="b">
        <v>0</v>
      </c>
    </row>
    <row r="61" spans="1:12" ht="15">
      <c r="A61" s="84" t="s">
        <v>5140</v>
      </c>
      <c r="B61" s="84" t="s">
        <v>4626</v>
      </c>
      <c r="C61" s="84">
        <v>18</v>
      </c>
      <c r="D61" s="122">
        <v>0.0032008397542347385</v>
      </c>
      <c r="E61" s="122">
        <v>2.3202073984001723</v>
      </c>
      <c r="F61" s="84" t="s">
        <v>5392</v>
      </c>
      <c r="G61" s="84" t="b">
        <v>0</v>
      </c>
      <c r="H61" s="84" t="b">
        <v>0</v>
      </c>
      <c r="I61" s="84" t="b">
        <v>0</v>
      </c>
      <c r="J61" s="84" t="b">
        <v>0</v>
      </c>
      <c r="K61" s="84" t="b">
        <v>0</v>
      </c>
      <c r="L61" s="84" t="b">
        <v>0</v>
      </c>
    </row>
    <row r="62" spans="1:12" ht="15">
      <c r="A62" s="84" t="s">
        <v>4626</v>
      </c>
      <c r="B62" s="84" t="s">
        <v>5133</v>
      </c>
      <c r="C62" s="84">
        <v>18</v>
      </c>
      <c r="D62" s="122">
        <v>0.0032008397542347385</v>
      </c>
      <c r="E62" s="122">
        <v>2.274449907839497</v>
      </c>
      <c r="F62" s="84" t="s">
        <v>5392</v>
      </c>
      <c r="G62" s="84" t="b">
        <v>0</v>
      </c>
      <c r="H62" s="84" t="b">
        <v>0</v>
      </c>
      <c r="I62" s="84" t="b">
        <v>0</v>
      </c>
      <c r="J62" s="84" t="b">
        <v>0</v>
      </c>
      <c r="K62" s="84" t="b">
        <v>0</v>
      </c>
      <c r="L62" s="84" t="b">
        <v>0</v>
      </c>
    </row>
    <row r="63" spans="1:12" ht="15">
      <c r="A63" s="84" t="s">
        <v>539</v>
      </c>
      <c r="B63" s="84" t="s">
        <v>4648</v>
      </c>
      <c r="C63" s="84">
        <v>17</v>
      </c>
      <c r="D63" s="122">
        <v>0.003079334677951533</v>
      </c>
      <c r="E63" s="122">
        <v>2.4714750737308213</v>
      </c>
      <c r="F63" s="84" t="s">
        <v>5392</v>
      </c>
      <c r="G63" s="84" t="b">
        <v>0</v>
      </c>
      <c r="H63" s="84" t="b">
        <v>0</v>
      </c>
      <c r="I63" s="84" t="b">
        <v>0</v>
      </c>
      <c r="J63" s="84" t="b">
        <v>0</v>
      </c>
      <c r="K63" s="84" t="b">
        <v>0</v>
      </c>
      <c r="L63" s="84" t="b">
        <v>0</v>
      </c>
    </row>
    <row r="64" spans="1:12" ht="15">
      <c r="A64" s="84" t="s">
        <v>4608</v>
      </c>
      <c r="B64" s="84" t="s">
        <v>5143</v>
      </c>
      <c r="C64" s="84">
        <v>15</v>
      </c>
      <c r="D64" s="122">
        <v>0.003622500429671562</v>
      </c>
      <c r="E64" s="122">
        <v>1.5594302440859515</v>
      </c>
      <c r="F64" s="84" t="s">
        <v>5392</v>
      </c>
      <c r="G64" s="84" t="b">
        <v>0</v>
      </c>
      <c r="H64" s="84" t="b">
        <v>0</v>
      </c>
      <c r="I64" s="84" t="b">
        <v>0</v>
      </c>
      <c r="J64" s="84" t="b">
        <v>0</v>
      </c>
      <c r="K64" s="84" t="b">
        <v>0</v>
      </c>
      <c r="L64" s="84" t="b">
        <v>0</v>
      </c>
    </row>
    <row r="65" spans="1:12" ht="15">
      <c r="A65" s="84" t="s">
        <v>5144</v>
      </c>
      <c r="B65" s="84" t="s">
        <v>4670</v>
      </c>
      <c r="C65" s="84">
        <v>14</v>
      </c>
      <c r="D65" s="122">
        <v>0.002693468705561114</v>
      </c>
      <c r="E65" s="122">
        <v>2.596413810339121</v>
      </c>
      <c r="F65" s="84" t="s">
        <v>5392</v>
      </c>
      <c r="G65" s="84" t="b">
        <v>0</v>
      </c>
      <c r="H65" s="84" t="b">
        <v>0</v>
      </c>
      <c r="I65" s="84" t="b">
        <v>0</v>
      </c>
      <c r="J65" s="84" t="b">
        <v>0</v>
      </c>
      <c r="K65" s="84" t="b">
        <v>0</v>
      </c>
      <c r="L65" s="84" t="b">
        <v>0</v>
      </c>
    </row>
    <row r="66" spans="1:12" ht="15">
      <c r="A66" s="84" t="s">
        <v>4670</v>
      </c>
      <c r="B66" s="84" t="s">
        <v>4631</v>
      </c>
      <c r="C66" s="84">
        <v>14</v>
      </c>
      <c r="D66" s="122">
        <v>0.002693468705561114</v>
      </c>
      <c r="E66" s="122">
        <v>1.8560511208448776</v>
      </c>
      <c r="F66" s="84" t="s">
        <v>5392</v>
      </c>
      <c r="G66" s="84" t="b">
        <v>0</v>
      </c>
      <c r="H66" s="84" t="b">
        <v>0</v>
      </c>
      <c r="I66" s="84" t="b">
        <v>0</v>
      </c>
      <c r="J66" s="84" t="b">
        <v>0</v>
      </c>
      <c r="K66" s="84" t="b">
        <v>0</v>
      </c>
      <c r="L66" s="84" t="b">
        <v>0</v>
      </c>
    </row>
    <row r="67" spans="1:12" ht="15">
      <c r="A67" s="84" t="s">
        <v>4628</v>
      </c>
      <c r="B67" s="84" t="s">
        <v>4633</v>
      </c>
      <c r="C67" s="84">
        <v>14</v>
      </c>
      <c r="D67" s="122">
        <v>0.002693468705561114</v>
      </c>
      <c r="E67" s="122">
        <v>1.6585617170879658</v>
      </c>
      <c r="F67" s="84" t="s">
        <v>5392</v>
      </c>
      <c r="G67" s="84" t="b">
        <v>0</v>
      </c>
      <c r="H67" s="84" t="b">
        <v>0</v>
      </c>
      <c r="I67" s="84" t="b">
        <v>0</v>
      </c>
      <c r="J67" s="84" t="b">
        <v>0</v>
      </c>
      <c r="K67" s="84" t="b">
        <v>0</v>
      </c>
      <c r="L67" s="84" t="b">
        <v>0</v>
      </c>
    </row>
    <row r="68" spans="1:12" ht="15">
      <c r="A68" s="84" t="s">
        <v>4563</v>
      </c>
      <c r="B68" s="84" t="s">
        <v>5145</v>
      </c>
      <c r="C68" s="84">
        <v>14</v>
      </c>
      <c r="D68" s="122">
        <v>0.002693468705561114</v>
      </c>
      <c r="E68" s="122">
        <v>2.1704450780668405</v>
      </c>
      <c r="F68" s="84" t="s">
        <v>5392</v>
      </c>
      <c r="G68" s="84" t="b">
        <v>0</v>
      </c>
      <c r="H68" s="84" t="b">
        <v>0</v>
      </c>
      <c r="I68" s="84" t="b">
        <v>0</v>
      </c>
      <c r="J68" s="84" t="b">
        <v>0</v>
      </c>
      <c r="K68" s="84" t="b">
        <v>0</v>
      </c>
      <c r="L68" s="84" t="b">
        <v>0</v>
      </c>
    </row>
    <row r="69" spans="1:12" ht="15">
      <c r="A69" s="84" t="s">
        <v>5145</v>
      </c>
      <c r="B69" s="84" t="s">
        <v>5146</v>
      </c>
      <c r="C69" s="84">
        <v>14</v>
      </c>
      <c r="D69" s="122">
        <v>0.002693468705561114</v>
      </c>
      <c r="E69" s="122">
        <v>2.7055582797641895</v>
      </c>
      <c r="F69" s="84" t="s">
        <v>5392</v>
      </c>
      <c r="G69" s="84" t="b">
        <v>0</v>
      </c>
      <c r="H69" s="84" t="b">
        <v>0</v>
      </c>
      <c r="I69" s="84" t="b">
        <v>0</v>
      </c>
      <c r="J69" s="84" t="b">
        <v>0</v>
      </c>
      <c r="K69" s="84" t="b">
        <v>0</v>
      </c>
      <c r="L69" s="84" t="b">
        <v>0</v>
      </c>
    </row>
    <row r="70" spans="1:12" ht="15">
      <c r="A70" s="84" t="s">
        <v>5146</v>
      </c>
      <c r="B70" s="84" t="s">
        <v>5135</v>
      </c>
      <c r="C70" s="84">
        <v>14</v>
      </c>
      <c r="D70" s="122">
        <v>0.002693468705561114</v>
      </c>
      <c r="E70" s="122">
        <v>2.572932714489599</v>
      </c>
      <c r="F70" s="84" t="s">
        <v>5392</v>
      </c>
      <c r="G70" s="84" t="b">
        <v>0</v>
      </c>
      <c r="H70" s="84" t="b">
        <v>0</v>
      </c>
      <c r="I70" s="84" t="b">
        <v>0</v>
      </c>
      <c r="J70" s="84" t="b">
        <v>0</v>
      </c>
      <c r="K70" s="84" t="b">
        <v>0</v>
      </c>
      <c r="L70" s="84" t="b">
        <v>0</v>
      </c>
    </row>
    <row r="71" spans="1:12" ht="15">
      <c r="A71" s="84" t="s">
        <v>5135</v>
      </c>
      <c r="B71" s="84" t="s">
        <v>5142</v>
      </c>
      <c r="C71" s="84">
        <v>14</v>
      </c>
      <c r="D71" s="122">
        <v>0.002693468705561114</v>
      </c>
      <c r="E71" s="122">
        <v>2.542969491112155</v>
      </c>
      <c r="F71" s="84" t="s">
        <v>5392</v>
      </c>
      <c r="G71" s="84" t="b">
        <v>0</v>
      </c>
      <c r="H71" s="84" t="b">
        <v>0</v>
      </c>
      <c r="I71" s="84" t="b">
        <v>0</v>
      </c>
      <c r="J71" s="84" t="b">
        <v>0</v>
      </c>
      <c r="K71" s="84" t="b">
        <v>0</v>
      </c>
      <c r="L71" s="84" t="b">
        <v>0</v>
      </c>
    </row>
    <row r="72" spans="1:12" ht="15">
      <c r="A72" s="84" t="s">
        <v>540</v>
      </c>
      <c r="B72" s="84" t="s">
        <v>5144</v>
      </c>
      <c r="C72" s="84">
        <v>13</v>
      </c>
      <c r="D72" s="122">
        <v>0.0025569169845531792</v>
      </c>
      <c r="E72" s="122">
        <v>2.7377429631355907</v>
      </c>
      <c r="F72" s="84" t="s">
        <v>5392</v>
      </c>
      <c r="G72" s="84" t="b">
        <v>0</v>
      </c>
      <c r="H72" s="84" t="b">
        <v>0</v>
      </c>
      <c r="I72" s="84" t="b">
        <v>0</v>
      </c>
      <c r="J72" s="84" t="b">
        <v>0</v>
      </c>
      <c r="K72" s="84" t="b">
        <v>0</v>
      </c>
      <c r="L72" s="84" t="b">
        <v>0</v>
      </c>
    </row>
    <row r="73" spans="1:12" ht="15">
      <c r="A73" s="84" t="s">
        <v>5142</v>
      </c>
      <c r="B73" s="84" t="s">
        <v>5148</v>
      </c>
      <c r="C73" s="84">
        <v>13</v>
      </c>
      <c r="D73" s="122">
        <v>0.0025569169845531792</v>
      </c>
      <c r="E73" s="122">
        <v>2.6755950563867463</v>
      </c>
      <c r="F73" s="84" t="s">
        <v>5392</v>
      </c>
      <c r="G73" s="84" t="b">
        <v>0</v>
      </c>
      <c r="H73" s="84" t="b">
        <v>0</v>
      </c>
      <c r="I73" s="84" t="b">
        <v>0</v>
      </c>
      <c r="J73" s="84" t="b">
        <v>0</v>
      </c>
      <c r="K73" s="84" t="b">
        <v>0</v>
      </c>
      <c r="L73" s="84" t="b">
        <v>0</v>
      </c>
    </row>
    <row r="74" spans="1:12" ht="15">
      <c r="A74" s="84" t="s">
        <v>5143</v>
      </c>
      <c r="B74" s="84" t="s">
        <v>4608</v>
      </c>
      <c r="C74" s="84">
        <v>13</v>
      </c>
      <c r="D74" s="122">
        <v>0.003139500372382021</v>
      </c>
      <c r="E74" s="122">
        <v>1.522836441809495</v>
      </c>
      <c r="F74" s="84" t="s">
        <v>5392</v>
      </c>
      <c r="G74" s="84" t="b">
        <v>0</v>
      </c>
      <c r="H74" s="84" t="b">
        <v>0</v>
      </c>
      <c r="I74" s="84" t="b">
        <v>0</v>
      </c>
      <c r="J74" s="84" t="b">
        <v>0</v>
      </c>
      <c r="K74" s="84" t="b">
        <v>0</v>
      </c>
      <c r="L74" s="84" t="b">
        <v>0</v>
      </c>
    </row>
    <row r="75" spans="1:12" ht="15">
      <c r="A75" s="84" t="s">
        <v>5150</v>
      </c>
      <c r="B75" s="84" t="s">
        <v>457</v>
      </c>
      <c r="C75" s="84">
        <v>11</v>
      </c>
      <c r="D75" s="122">
        <v>0.002270052192508681</v>
      </c>
      <c r="E75" s="122">
        <v>1.665192295986979</v>
      </c>
      <c r="F75" s="84" t="s">
        <v>5392</v>
      </c>
      <c r="G75" s="84" t="b">
        <v>0</v>
      </c>
      <c r="H75" s="84" t="b">
        <v>0</v>
      </c>
      <c r="I75" s="84" t="b">
        <v>0</v>
      </c>
      <c r="J75" s="84" t="b">
        <v>0</v>
      </c>
      <c r="K75" s="84" t="b">
        <v>0</v>
      </c>
      <c r="L75" s="84" t="b">
        <v>0</v>
      </c>
    </row>
    <row r="76" spans="1:12" ht="15">
      <c r="A76" s="84" t="s">
        <v>457</v>
      </c>
      <c r="B76" s="84" t="s">
        <v>4634</v>
      </c>
      <c r="C76" s="84">
        <v>11</v>
      </c>
      <c r="D76" s="122">
        <v>0.0023308181789947983</v>
      </c>
      <c r="E76" s="122">
        <v>1.0609534580666435</v>
      </c>
      <c r="F76" s="84" t="s">
        <v>5392</v>
      </c>
      <c r="G76" s="84" t="b">
        <v>0</v>
      </c>
      <c r="H76" s="84" t="b">
        <v>0</v>
      </c>
      <c r="I76" s="84" t="b">
        <v>0</v>
      </c>
      <c r="J76" s="84" t="b">
        <v>0</v>
      </c>
      <c r="K76" s="84" t="b">
        <v>0</v>
      </c>
      <c r="L76" s="84" t="b">
        <v>0</v>
      </c>
    </row>
    <row r="77" spans="1:12" ht="15">
      <c r="A77" s="84" t="s">
        <v>5153</v>
      </c>
      <c r="B77" s="84" t="s">
        <v>5150</v>
      </c>
      <c r="C77" s="84">
        <v>10</v>
      </c>
      <c r="D77" s="122">
        <v>0.0021189256172679987</v>
      </c>
      <c r="E77" s="122">
        <v>2.7377429631355907</v>
      </c>
      <c r="F77" s="84" t="s">
        <v>5392</v>
      </c>
      <c r="G77" s="84" t="b">
        <v>0</v>
      </c>
      <c r="H77" s="84" t="b">
        <v>0</v>
      </c>
      <c r="I77" s="84" t="b">
        <v>0</v>
      </c>
      <c r="J77" s="84" t="b">
        <v>0</v>
      </c>
      <c r="K77" s="84" t="b">
        <v>0</v>
      </c>
      <c r="L77" s="84" t="b">
        <v>0</v>
      </c>
    </row>
    <row r="78" spans="1:12" ht="15">
      <c r="A78" s="84" t="s">
        <v>4634</v>
      </c>
      <c r="B78" s="84" t="s">
        <v>5154</v>
      </c>
      <c r="C78" s="84">
        <v>10</v>
      </c>
      <c r="D78" s="122">
        <v>0.0021189256172679987</v>
      </c>
      <c r="E78" s="122">
        <v>2.218217859862841</v>
      </c>
      <c r="F78" s="84" t="s">
        <v>5392</v>
      </c>
      <c r="G78" s="84" t="b">
        <v>0</v>
      </c>
      <c r="H78" s="84" t="b">
        <v>0</v>
      </c>
      <c r="I78" s="84" t="b">
        <v>0</v>
      </c>
      <c r="J78" s="84" t="b">
        <v>0</v>
      </c>
      <c r="K78" s="84" t="b">
        <v>0</v>
      </c>
      <c r="L78" s="84" t="b">
        <v>0</v>
      </c>
    </row>
    <row r="79" spans="1:12" ht="15">
      <c r="A79" s="84" t="s">
        <v>5154</v>
      </c>
      <c r="B79" s="84" t="s">
        <v>5136</v>
      </c>
      <c r="C79" s="84">
        <v>10</v>
      </c>
      <c r="D79" s="122">
        <v>0.0021189256172679987</v>
      </c>
      <c r="E79" s="122">
        <v>2.572932714489599</v>
      </c>
      <c r="F79" s="84" t="s">
        <v>5392</v>
      </c>
      <c r="G79" s="84" t="b">
        <v>0</v>
      </c>
      <c r="H79" s="84" t="b">
        <v>0</v>
      </c>
      <c r="I79" s="84" t="b">
        <v>0</v>
      </c>
      <c r="J79" s="84" t="b">
        <v>1</v>
      </c>
      <c r="K79" s="84" t="b">
        <v>0</v>
      </c>
      <c r="L79" s="84" t="b">
        <v>0</v>
      </c>
    </row>
    <row r="80" spans="1:12" ht="15">
      <c r="A80" s="84" t="s">
        <v>5136</v>
      </c>
      <c r="B80" s="84" t="s">
        <v>5155</v>
      </c>
      <c r="C80" s="84">
        <v>10</v>
      </c>
      <c r="D80" s="122">
        <v>0.0021189256172679987</v>
      </c>
      <c r="E80" s="122">
        <v>2.5964138103391217</v>
      </c>
      <c r="F80" s="84" t="s">
        <v>5392</v>
      </c>
      <c r="G80" s="84" t="b">
        <v>1</v>
      </c>
      <c r="H80" s="84" t="b">
        <v>0</v>
      </c>
      <c r="I80" s="84" t="b">
        <v>0</v>
      </c>
      <c r="J80" s="84" t="b">
        <v>0</v>
      </c>
      <c r="K80" s="84" t="b">
        <v>0</v>
      </c>
      <c r="L80" s="84" t="b">
        <v>0</v>
      </c>
    </row>
    <row r="81" spans="1:12" ht="15">
      <c r="A81" s="84" t="s">
        <v>5155</v>
      </c>
      <c r="B81" s="84" t="s">
        <v>5156</v>
      </c>
      <c r="C81" s="84">
        <v>10</v>
      </c>
      <c r="D81" s="122">
        <v>0.0021189256172679987</v>
      </c>
      <c r="E81" s="122">
        <v>2.8516863154424277</v>
      </c>
      <c r="F81" s="84" t="s">
        <v>5392</v>
      </c>
      <c r="G81" s="84" t="b">
        <v>0</v>
      </c>
      <c r="H81" s="84" t="b">
        <v>0</v>
      </c>
      <c r="I81" s="84" t="b">
        <v>0</v>
      </c>
      <c r="J81" s="84" t="b">
        <v>0</v>
      </c>
      <c r="K81" s="84" t="b">
        <v>0</v>
      </c>
      <c r="L81" s="84" t="b">
        <v>0</v>
      </c>
    </row>
    <row r="82" spans="1:12" ht="15">
      <c r="A82" s="84" t="s">
        <v>5156</v>
      </c>
      <c r="B82" s="84" t="s">
        <v>5157</v>
      </c>
      <c r="C82" s="84">
        <v>10</v>
      </c>
      <c r="D82" s="122">
        <v>0.0021189256172679987</v>
      </c>
      <c r="E82" s="122">
        <v>2.8516863154424277</v>
      </c>
      <c r="F82" s="84" t="s">
        <v>5392</v>
      </c>
      <c r="G82" s="84" t="b">
        <v>0</v>
      </c>
      <c r="H82" s="84" t="b">
        <v>0</v>
      </c>
      <c r="I82" s="84" t="b">
        <v>0</v>
      </c>
      <c r="J82" s="84" t="b">
        <v>0</v>
      </c>
      <c r="K82" s="84" t="b">
        <v>0</v>
      </c>
      <c r="L82" s="84" t="b">
        <v>0</v>
      </c>
    </row>
    <row r="83" spans="1:12" ht="15">
      <c r="A83" s="84" t="s">
        <v>5157</v>
      </c>
      <c r="B83" s="84" t="s">
        <v>5158</v>
      </c>
      <c r="C83" s="84">
        <v>10</v>
      </c>
      <c r="D83" s="122">
        <v>0.0021189256172679987</v>
      </c>
      <c r="E83" s="122">
        <v>2.8516863154424277</v>
      </c>
      <c r="F83" s="84" t="s">
        <v>5392</v>
      </c>
      <c r="G83" s="84" t="b">
        <v>0</v>
      </c>
      <c r="H83" s="84" t="b">
        <v>0</v>
      </c>
      <c r="I83" s="84" t="b">
        <v>0</v>
      </c>
      <c r="J83" s="84" t="b">
        <v>0</v>
      </c>
      <c r="K83" s="84" t="b">
        <v>0</v>
      </c>
      <c r="L83" s="84" t="b">
        <v>0</v>
      </c>
    </row>
    <row r="84" spans="1:12" ht="15">
      <c r="A84" s="84" t="s">
        <v>5158</v>
      </c>
      <c r="B84" s="84" t="s">
        <v>5149</v>
      </c>
      <c r="C84" s="84">
        <v>10</v>
      </c>
      <c r="D84" s="122">
        <v>0.0021189256172679987</v>
      </c>
      <c r="E84" s="122">
        <v>2.7377429631355907</v>
      </c>
      <c r="F84" s="84" t="s">
        <v>5392</v>
      </c>
      <c r="G84" s="84" t="b">
        <v>0</v>
      </c>
      <c r="H84" s="84" t="b">
        <v>0</v>
      </c>
      <c r="I84" s="84" t="b">
        <v>0</v>
      </c>
      <c r="J84" s="84" t="b">
        <v>0</v>
      </c>
      <c r="K84" s="84" t="b">
        <v>0</v>
      </c>
      <c r="L84" s="84" t="b">
        <v>0</v>
      </c>
    </row>
    <row r="85" spans="1:12" ht="15">
      <c r="A85" s="84" t="s">
        <v>457</v>
      </c>
      <c r="B85" s="84" t="s">
        <v>5153</v>
      </c>
      <c r="C85" s="84">
        <v>9</v>
      </c>
      <c r="D85" s="122">
        <v>0.0019619933404799515</v>
      </c>
      <c r="E85" s="122">
        <v>1.6530292284880048</v>
      </c>
      <c r="F85" s="84" t="s">
        <v>5392</v>
      </c>
      <c r="G85" s="84" t="b">
        <v>0</v>
      </c>
      <c r="H85" s="84" t="b">
        <v>0</v>
      </c>
      <c r="I85" s="84" t="b">
        <v>0</v>
      </c>
      <c r="J85" s="84" t="b">
        <v>0</v>
      </c>
      <c r="K85" s="84" t="b">
        <v>0</v>
      </c>
      <c r="L85" s="84" t="b">
        <v>0</v>
      </c>
    </row>
    <row r="86" spans="1:12" ht="15">
      <c r="A86" s="84" t="s">
        <v>5141</v>
      </c>
      <c r="B86" s="84" t="s">
        <v>4626</v>
      </c>
      <c r="C86" s="84">
        <v>9</v>
      </c>
      <c r="D86" s="122">
        <v>0.0019619933404799515</v>
      </c>
      <c r="E86" s="122">
        <v>2.0440009864612234</v>
      </c>
      <c r="F86" s="84" t="s">
        <v>5392</v>
      </c>
      <c r="G86" s="84" t="b">
        <v>0</v>
      </c>
      <c r="H86" s="84" t="b">
        <v>0</v>
      </c>
      <c r="I86" s="84" t="b">
        <v>0</v>
      </c>
      <c r="J86" s="84" t="b">
        <v>0</v>
      </c>
      <c r="K86" s="84" t="b">
        <v>0</v>
      </c>
      <c r="L86" s="84" t="b">
        <v>0</v>
      </c>
    </row>
    <row r="87" spans="1:12" ht="15">
      <c r="A87" s="84" t="s">
        <v>4626</v>
      </c>
      <c r="B87" s="84" t="s">
        <v>4621</v>
      </c>
      <c r="C87" s="84">
        <v>9</v>
      </c>
      <c r="D87" s="122">
        <v>0.0019619933404799515</v>
      </c>
      <c r="E87" s="122">
        <v>1.503597896197353</v>
      </c>
      <c r="F87" s="84" t="s">
        <v>5392</v>
      </c>
      <c r="G87" s="84" t="b">
        <v>0</v>
      </c>
      <c r="H87" s="84" t="b">
        <v>0</v>
      </c>
      <c r="I87" s="84" t="b">
        <v>0</v>
      </c>
      <c r="J87" s="84" t="b">
        <v>0</v>
      </c>
      <c r="K87" s="84" t="b">
        <v>0</v>
      </c>
      <c r="L87" s="84" t="b">
        <v>0</v>
      </c>
    </row>
    <row r="88" spans="1:12" ht="15">
      <c r="A88" s="84" t="s">
        <v>4648</v>
      </c>
      <c r="B88" s="84" t="s">
        <v>4649</v>
      </c>
      <c r="C88" s="84">
        <v>8</v>
      </c>
      <c r="D88" s="122">
        <v>0.0017986077437896362</v>
      </c>
      <c r="E88" s="122">
        <v>2.4367129674716095</v>
      </c>
      <c r="F88" s="84" t="s">
        <v>5392</v>
      </c>
      <c r="G88" s="84" t="b">
        <v>0</v>
      </c>
      <c r="H88" s="84" t="b">
        <v>0</v>
      </c>
      <c r="I88" s="84" t="b">
        <v>0</v>
      </c>
      <c r="J88" s="84" t="b">
        <v>0</v>
      </c>
      <c r="K88" s="84" t="b">
        <v>0</v>
      </c>
      <c r="L88" s="84" t="b">
        <v>0</v>
      </c>
    </row>
    <row r="89" spans="1:12" ht="15">
      <c r="A89" s="84" t="s">
        <v>4649</v>
      </c>
      <c r="B89" s="84" t="s">
        <v>4650</v>
      </c>
      <c r="C89" s="84">
        <v>8</v>
      </c>
      <c r="D89" s="122">
        <v>0.0017986077437896362</v>
      </c>
      <c r="E89" s="122">
        <v>2.948596328450484</v>
      </c>
      <c r="F89" s="84" t="s">
        <v>5392</v>
      </c>
      <c r="G89" s="84" t="b">
        <v>0</v>
      </c>
      <c r="H89" s="84" t="b">
        <v>0</v>
      </c>
      <c r="I89" s="84" t="b">
        <v>0</v>
      </c>
      <c r="J89" s="84" t="b">
        <v>0</v>
      </c>
      <c r="K89" s="84" t="b">
        <v>0</v>
      </c>
      <c r="L89" s="84" t="b">
        <v>0</v>
      </c>
    </row>
    <row r="90" spans="1:12" ht="15">
      <c r="A90" s="84" t="s">
        <v>4650</v>
      </c>
      <c r="B90" s="84" t="s">
        <v>4651</v>
      </c>
      <c r="C90" s="84">
        <v>8</v>
      </c>
      <c r="D90" s="122">
        <v>0.0017986077437896362</v>
      </c>
      <c r="E90" s="122">
        <v>2.948596328450484</v>
      </c>
      <c r="F90" s="84" t="s">
        <v>5392</v>
      </c>
      <c r="G90" s="84" t="b">
        <v>0</v>
      </c>
      <c r="H90" s="84" t="b">
        <v>0</v>
      </c>
      <c r="I90" s="84" t="b">
        <v>0</v>
      </c>
      <c r="J90" s="84" t="b">
        <v>0</v>
      </c>
      <c r="K90" s="84" t="b">
        <v>0</v>
      </c>
      <c r="L90" s="84" t="b">
        <v>0</v>
      </c>
    </row>
    <row r="91" spans="1:12" ht="15">
      <c r="A91" s="84" t="s">
        <v>4651</v>
      </c>
      <c r="B91" s="84" t="s">
        <v>4652</v>
      </c>
      <c r="C91" s="84">
        <v>8</v>
      </c>
      <c r="D91" s="122">
        <v>0.0017986077437896362</v>
      </c>
      <c r="E91" s="122">
        <v>2.948596328450484</v>
      </c>
      <c r="F91" s="84" t="s">
        <v>5392</v>
      </c>
      <c r="G91" s="84" t="b">
        <v>0</v>
      </c>
      <c r="H91" s="84" t="b">
        <v>0</v>
      </c>
      <c r="I91" s="84" t="b">
        <v>0</v>
      </c>
      <c r="J91" s="84" t="b">
        <v>0</v>
      </c>
      <c r="K91" s="84" t="b">
        <v>0</v>
      </c>
      <c r="L91" s="84" t="b">
        <v>0</v>
      </c>
    </row>
    <row r="92" spans="1:12" ht="15">
      <c r="A92" s="84" t="s">
        <v>4652</v>
      </c>
      <c r="B92" s="84" t="s">
        <v>4631</v>
      </c>
      <c r="C92" s="84">
        <v>8</v>
      </c>
      <c r="D92" s="122">
        <v>0.0017986077437896362</v>
      </c>
      <c r="E92" s="122">
        <v>1.9651955902699456</v>
      </c>
      <c r="F92" s="84" t="s">
        <v>5392</v>
      </c>
      <c r="G92" s="84" t="b">
        <v>0</v>
      </c>
      <c r="H92" s="84" t="b">
        <v>0</v>
      </c>
      <c r="I92" s="84" t="b">
        <v>0</v>
      </c>
      <c r="J92" s="84" t="b">
        <v>0</v>
      </c>
      <c r="K92" s="84" t="b">
        <v>0</v>
      </c>
      <c r="L92" s="84" t="b">
        <v>0</v>
      </c>
    </row>
    <row r="93" spans="1:12" ht="15">
      <c r="A93" s="84" t="s">
        <v>4625</v>
      </c>
      <c r="B93" s="84" t="s">
        <v>571</v>
      </c>
      <c r="C93" s="84">
        <v>8</v>
      </c>
      <c r="D93" s="122">
        <v>0.0017986077437896362</v>
      </c>
      <c r="E93" s="122">
        <v>2.1274104458416385</v>
      </c>
      <c r="F93" s="84" t="s">
        <v>5392</v>
      </c>
      <c r="G93" s="84" t="b">
        <v>0</v>
      </c>
      <c r="H93" s="84" t="b">
        <v>0</v>
      </c>
      <c r="I93" s="84" t="b">
        <v>0</v>
      </c>
      <c r="J93" s="84" t="b">
        <v>0</v>
      </c>
      <c r="K93" s="84" t="b">
        <v>0</v>
      </c>
      <c r="L93" s="84" t="b">
        <v>0</v>
      </c>
    </row>
    <row r="94" spans="1:12" ht="15">
      <c r="A94" s="84" t="s">
        <v>571</v>
      </c>
      <c r="B94" s="84" t="s">
        <v>4627</v>
      </c>
      <c r="C94" s="84">
        <v>8</v>
      </c>
      <c r="D94" s="122">
        <v>0.0017986077437896362</v>
      </c>
      <c r="E94" s="122">
        <v>2.2834845913754327</v>
      </c>
      <c r="F94" s="84" t="s">
        <v>5392</v>
      </c>
      <c r="G94" s="84" t="b">
        <v>0</v>
      </c>
      <c r="H94" s="84" t="b">
        <v>0</v>
      </c>
      <c r="I94" s="84" t="b">
        <v>0</v>
      </c>
      <c r="J94" s="84" t="b">
        <v>0</v>
      </c>
      <c r="K94" s="84" t="b">
        <v>0</v>
      </c>
      <c r="L94" s="84" t="b">
        <v>0</v>
      </c>
    </row>
    <row r="95" spans="1:12" ht="15">
      <c r="A95" s="84" t="s">
        <v>4627</v>
      </c>
      <c r="B95" s="84" t="s">
        <v>4653</v>
      </c>
      <c r="C95" s="84">
        <v>8</v>
      </c>
      <c r="D95" s="122">
        <v>0.0017986077437896362</v>
      </c>
      <c r="E95" s="122">
        <v>2.220750196378236</v>
      </c>
      <c r="F95" s="84" t="s">
        <v>5392</v>
      </c>
      <c r="G95" s="84" t="b">
        <v>0</v>
      </c>
      <c r="H95" s="84" t="b">
        <v>0</v>
      </c>
      <c r="I95" s="84" t="b">
        <v>0</v>
      </c>
      <c r="J95" s="84" t="b">
        <v>0</v>
      </c>
      <c r="K95" s="84" t="b">
        <v>0</v>
      </c>
      <c r="L95" s="84" t="b">
        <v>0</v>
      </c>
    </row>
    <row r="96" spans="1:12" ht="15">
      <c r="A96" s="84" t="s">
        <v>4653</v>
      </c>
      <c r="B96" s="84" t="s">
        <v>5141</v>
      </c>
      <c r="C96" s="84">
        <v>8</v>
      </c>
      <c r="D96" s="122">
        <v>0.0017986077437896362</v>
      </c>
      <c r="E96" s="122">
        <v>2.5964138103391217</v>
      </c>
      <c r="F96" s="84" t="s">
        <v>5392</v>
      </c>
      <c r="G96" s="84" t="b">
        <v>0</v>
      </c>
      <c r="H96" s="84" t="b">
        <v>0</v>
      </c>
      <c r="I96" s="84" t="b">
        <v>0</v>
      </c>
      <c r="J96" s="84" t="b">
        <v>0</v>
      </c>
      <c r="K96" s="84" t="b">
        <v>0</v>
      </c>
      <c r="L96" s="84" t="b">
        <v>0</v>
      </c>
    </row>
    <row r="97" spans="1:12" ht="15">
      <c r="A97" s="84" t="s">
        <v>5147</v>
      </c>
      <c r="B97" s="84" t="s">
        <v>4608</v>
      </c>
      <c r="C97" s="84">
        <v>8</v>
      </c>
      <c r="D97" s="122">
        <v>0.0021200063778897098</v>
      </c>
      <c r="E97" s="122">
        <v>1.3119830764946019</v>
      </c>
      <c r="F97" s="84" t="s">
        <v>5392</v>
      </c>
      <c r="G97" s="84" t="b">
        <v>0</v>
      </c>
      <c r="H97" s="84" t="b">
        <v>0</v>
      </c>
      <c r="I97" s="84" t="b">
        <v>0</v>
      </c>
      <c r="J97" s="84" t="b">
        <v>0</v>
      </c>
      <c r="K97" s="84" t="b">
        <v>0</v>
      </c>
      <c r="L97" s="84" t="b">
        <v>0</v>
      </c>
    </row>
    <row r="98" spans="1:12" ht="15">
      <c r="A98" s="84" t="s">
        <v>492</v>
      </c>
      <c r="B98" s="84" t="s">
        <v>4648</v>
      </c>
      <c r="C98" s="84">
        <v>7</v>
      </c>
      <c r="D98" s="122">
        <v>0.0016279581576181211</v>
      </c>
      <c r="E98" s="122">
        <v>2.4714750737308213</v>
      </c>
      <c r="F98" s="84" t="s">
        <v>5392</v>
      </c>
      <c r="G98" s="84" t="b">
        <v>0</v>
      </c>
      <c r="H98" s="84" t="b">
        <v>0</v>
      </c>
      <c r="I98" s="84" t="b">
        <v>0</v>
      </c>
      <c r="J98" s="84" t="b">
        <v>0</v>
      </c>
      <c r="K98" s="84" t="b">
        <v>0</v>
      </c>
      <c r="L98" s="84" t="b">
        <v>0</v>
      </c>
    </row>
    <row r="99" spans="1:12" ht="15">
      <c r="A99" s="84" t="s">
        <v>5141</v>
      </c>
      <c r="B99" s="84" t="s">
        <v>5166</v>
      </c>
      <c r="C99" s="84">
        <v>7</v>
      </c>
      <c r="D99" s="122">
        <v>0.0016279581576181211</v>
      </c>
      <c r="E99" s="122">
        <v>2.6212373940641536</v>
      </c>
      <c r="F99" s="84" t="s">
        <v>5392</v>
      </c>
      <c r="G99" s="84" t="b">
        <v>0</v>
      </c>
      <c r="H99" s="84" t="b">
        <v>0</v>
      </c>
      <c r="I99" s="84" t="b">
        <v>0</v>
      </c>
      <c r="J99" s="84" t="b">
        <v>0</v>
      </c>
      <c r="K99" s="84" t="b">
        <v>0</v>
      </c>
      <c r="L99" s="84" t="b">
        <v>0</v>
      </c>
    </row>
    <row r="100" spans="1:12" ht="15">
      <c r="A100" s="84" t="s">
        <v>4637</v>
      </c>
      <c r="B100" s="84" t="s">
        <v>5152</v>
      </c>
      <c r="C100" s="84">
        <v>7</v>
      </c>
      <c r="D100" s="122">
        <v>0.0016279581576181211</v>
      </c>
      <c r="E100" s="122">
        <v>2.073535065058784</v>
      </c>
      <c r="F100" s="84" t="s">
        <v>5392</v>
      </c>
      <c r="G100" s="84" t="b">
        <v>0</v>
      </c>
      <c r="H100" s="84" t="b">
        <v>0</v>
      </c>
      <c r="I100" s="84" t="b">
        <v>0</v>
      </c>
      <c r="J100" s="84" t="b">
        <v>0</v>
      </c>
      <c r="K100" s="84" t="b">
        <v>0</v>
      </c>
      <c r="L100" s="84" t="b">
        <v>0</v>
      </c>
    </row>
    <row r="101" spans="1:12" ht="15">
      <c r="A101" s="84" t="s">
        <v>4608</v>
      </c>
      <c r="B101" s="84" t="s">
        <v>5169</v>
      </c>
      <c r="C101" s="84">
        <v>7</v>
      </c>
      <c r="D101" s="122">
        <v>0.0018550055806534958</v>
      </c>
      <c r="E101" s="122">
        <v>1.5594302440859515</v>
      </c>
      <c r="F101" s="84" t="s">
        <v>5392</v>
      </c>
      <c r="G101" s="84" t="b">
        <v>0</v>
      </c>
      <c r="H101" s="84" t="b">
        <v>0</v>
      </c>
      <c r="I101" s="84" t="b">
        <v>0</v>
      </c>
      <c r="J101" s="84" t="b">
        <v>0</v>
      </c>
      <c r="K101" s="84" t="b">
        <v>0</v>
      </c>
      <c r="L101" s="84" t="b">
        <v>0</v>
      </c>
    </row>
    <row r="102" spans="1:12" ht="15">
      <c r="A102" s="84" t="s">
        <v>558</v>
      </c>
      <c r="B102" s="84" t="s">
        <v>557</v>
      </c>
      <c r="C102" s="84">
        <v>7</v>
      </c>
      <c r="D102" s="122">
        <v>0.0016279581576181211</v>
      </c>
      <c r="E102" s="122">
        <v>2.8974438060031025</v>
      </c>
      <c r="F102" s="84" t="s">
        <v>5392</v>
      </c>
      <c r="G102" s="84" t="b">
        <v>0</v>
      </c>
      <c r="H102" s="84" t="b">
        <v>0</v>
      </c>
      <c r="I102" s="84" t="b">
        <v>0</v>
      </c>
      <c r="J102" s="84" t="b">
        <v>0</v>
      </c>
      <c r="K102" s="84" t="b">
        <v>0</v>
      </c>
      <c r="L102" s="84" t="b">
        <v>0</v>
      </c>
    </row>
    <row r="103" spans="1:12" ht="15">
      <c r="A103" s="84" t="s">
        <v>4628</v>
      </c>
      <c r="B103" s="84" t="s">
        <v>4638</v>
      </c>
      <c r="C103" s="84">
        <v>6</v>
      </c>
      <c r="D103" s="122">
        <v>0.001449000171868625</v>
      </c>
      <c r="E103" s="122">
        <v>1.4824704580322847</v>
      </c>
      <c r="F103" s="84" t="s">
        <v>5392</v>
      </c>
      <c r="G103" s="84" t="b">
        <v>0</v>
      </c>
      <c r="H103" s="84" t="b">
        <v>0</v>
      </c>
      <c r="I103" s="84" t="b">
        <v>0</v>
      </c>
      <c r="J103" s="84" t="b">
        <v>0</v>
      </c>
      <c r="K103" s="84" t="b">
        <v>0</v>
      </c>
      <c r="L103" s="84" t="b">
        <v>0</v>
      </c>
    </row>
    <row r="104" spans="1:12" ht="15">
      <c r="A104" s="84" t="s">
        <v>4639</v>
      </c>
      <c r="B104" s="84" t="s">
        <v>5170</v>
      </c>
      <c r="C104" s="84">
        <v>6</v>
      </c>
      <c r="D104" s="122">
        <v>0.001449000171868625</v>
      </c>
      <c r="E104" s="122">
        <v>2.360324621608155</v>
      </c>
      <c r="F104" s="84" t="s">
        <v>5392</v>
      </c>
      <c r="G104" s="84" t="b">
        <v>0</v>
      </c>
      <c r="H104" s="84" t="b">
        <v>0</v>
      </c>
      <c r="I104" s="84" t="b">
        <v>0</v>
      </c>
      <c r="J104" s="84" t="b">
        <v>0</v>
      </c>
      <c r="K104" s="84" t="b">
        <v>0</v>
      </c>
      <c r="L104" s="84" t="b">
        <v>0</v>
      </c>
    </row>
    <row r="105" spans="1:12" ht="15">
      <c r="A105" s="84" t="s">
        <v>4621</v>
      </c>
      <c r="B105" s="84" t="s">
        <v>5174</v>
      </c>
      <c r="C105" s="84">
        <v>6</v>
      </c>
      <c r="D105" s="122">
        <v>0.001449000171868625</v>
      </c>
      <c r="E105" s="122">
        <v>2.103498288436227</v>
      </c>
      <c r="F105" s="84" t="s">
        <v>5392</v>
      </c>
      <c r="G105" s="84" t="b">
        <v>0</v>
      </c>
      <c r="H105" s="84" t="b">
        <v>0</v>
      </c>
      <c r="I105" s="84" t="b">
        <v>0</v>
      </c>
      <c r="J105" s="84" t="b">
        <v>0</v>
      </c>
      <c r="K105" s="84" t="b">
        <v>0</v>
      </c>
      <c r="L105" s="84" t="b">
        <v>0</v>
      </c>
    </row>
    <row r="106" spans="1:12" ht="15">
      <c r="A106" s="84" t="s">
        <v>5174</v>
      </c>
      <c r="B106" s="84" t="s">
        <v>5175</v>
      </c>
      <c r="C106" s="84">
        <v>6</v>
      </c>
      <c r="D106" s="122">
        <v>0.001449000171868625</v>
      </c>
      <c r="E106" s="122">
        <v>3.073535065058784</v>
      </c>
      <c r="F106" s="84" t="s">
        <v>5392</v>
      </c>
      <c r="G106" s="84" t="b">
        <v>0</v>
      </c>
      <c r="H106" s="84" t="b">
        <v>0</v>
      </c>
      <c r="I106" s="84" t="b">
        <v>0</v>
      </c>
      <c r="J106" s="84" t="b">
        <v>0</v>
      </c>
      <c r="K106" s="84" t="b">
        <v>0</v>
      </c>
      <c r="L106" s="84" t="b">
        <v>0</v>
      </c>
    </row>
    <row r="107" spans="1:12" ht="15">
      <c r="A107" s="84" t="s">
        <v>5175</v>
      </c>
      <c r="B107" s="84" t="s">
        <v>5176</v>
      </c>
      <c r="C107" s="84">
        <v>6</v>
      </c>
      <c r="D107" s="122">
        <v>0.001449000171868625</v>
      </c>
      <c r="E107" s="122">
        <v>3.073535065058784</v>
      </c>
      <c r="F107" s="84" t="s">
        <v>5392</v>
      </c>
      <c r="G107" s="84" t="b">
        <v>0</v>
      </c>
      <c r="H107" s="84" t="b">
        <v>0</v>
      </c>
      <c r="I107" s="84" t="b">
        <v>0</v>
      </c>
      <c r="J107" s="84" t="b">
        <v>0</v>
      </c>
      <c r="K107" s="84" t="b">
        <v>0</v>
      </c>
      <c r="L107" s="84" t="b">
        <v>0</v>
      </c>
    </row>
    <row r="108" spans="1:12" ht="15">
      <c r="A108" s="84" t="s">
        <v>5176</v>
      </c>
      <c r="B108" s="84" t="s">
        <v>5177</v>
      </c>
      <c r="C108" s="84">
        <v>6</v>
      </c>
      <c r="D108" s="122">
        <v>0.001449000171868625</v>
      </c>
      <c r="E108" s="122">
        <v>3.073535065058784</v>
      </c>
      <c r="F108" s="84" t="s">
        <v>5392</v>
      </c>
      <c r="G108" s="84" t="b">
        <v>0</v>
      </c>
      <c r="H108" s="84" t="b">
        <v>0</v>
      </c>
      <c r="I108" s="84" t="b">
        <v>0</v>
      </c>
      <c r="J108" s="84" t="b">
        <v>0</v>
      </c>
      <c r="K108" s="84" t="b">
        <v>0</v>
      </c>
      <c r="L108" s="84" t="b">
        <v>0</v>
      </c>
    </row>
    <row r="109" spans="1:12" ht="15">
      <c r="A109" s="84" t="s">
        <v>5177</v>
      </c>
      <c r="B109" s="84" t="s">
        <v>5164</v>
      </c>
      <c r="C109" s="84">
        <v>6</v>
      </c>
      <c r="D109" s="122">
        <v>0.001449000171868625</v>
      </c>
      <c r="E109" s="122">
        <v>2.948596328450484</v>
      </c>
      <c r="F109" s="84" t="s">
        <v>5392</v>
      </c>
      <c r="G109" s="84" t="b">
        <v>0</v>
      </c>
      <c r="H109" s="84" t="b">
        <v>0</v>
      </c>
      <c r="I109" s="84" t="b">
        <v>0</v>
      </c>
      <c r="J109" s="84" t="b">
        <v>0</v>
      </c>
      <c r="K109" s="84" t="b">
        <v>0</v>
      </c>
      <c r="L109" s="84" t="b">
        <v>0</v>
      </c>
    </row>
    <row r="110" spans="1:12" ht="15">
      <c r="A110" s="84" t="s">
        <v>5164</v>
      </c>
      <c r="B110" s="84" t="s">
        <v>4621</v>
      </c>
      <c r="C110" s="84">
        <v>6</v>
      </c>
      <c r="D110" s="122">
        <v>0.001449000171868625</v>
      </c>
      <c r="E110" s="122">
        <v>2.01388751416967</v>
      </c>
      <c r="F110" s="84" t="s">
        <v>5392</v>
      </c>
      <c r="G110" s="84" t="b">
        <v>0</v>
      </c>
      <c r="H110" s="84" t="b">
        <v>0</v>
      </c>
      <c r="I110" s="84" t="b">
        <v>0</v>
      </c>
      <c r="J110" s="84" t="b">
        <v>0</v>
      </c>
      <c r="K110" s="84" t="b">
        <v>0</v>
      </c>
      <c r="L110" s="84" t="b">
        <v>0</v>
      </c>
    </row>
    <row r="111" spans="1:12" ht="15">
      <c r="A111" s="84" t="s">
        <v>4621</v>
      </c>
      <c r="B111" s="84" t="s">
        <v>457</v>
      </c>
      <c r="C111" s="84">
        <v>6</v>
      </c>
      <c r="D111" s="122">
        <v>0.001449000171868625</v>
      </c>
      <c r="E111" s="122">
        <v>0.7677061865130339</v>
      </c>
      <c r="F111" s="84" t="s">
        <v>5392</v>
      </c>
      <c r="G111" s="84" t="b">
        <v>0</v>
      </c>
      <c r="H111" s="84" t="b">
        <v>0</v>
      </c>
      <c r="I111" s="84" t="b">
        <v>0</v>
      </c>
      <c r="J111" s="84" t="b">
        <v>0</v>
      </c>
      <c r="K111" s="84" t="b">
        <v>0</v>
      </c>
      <c r="L111" s="84" t="b">
        <v>0</v>
      </c>
    </row>
    <row r="112" spans="1:12" ht="15">
      <c r="A112" s="84" t="s">
        <v>457</v>
      </c>
      <c r="B112" s="84" t="s">
        <v>4637</v>
      </c>
      <c r="C112" s="84">
        <v>6</v>
      </c>
      <c r="D112" s="122">
        <v>0.001449000171868625</v>
      </c>
      <c r="E112" s="122">
        <v>0.8871124345213729</v>
      </c>
      <c r="F112" s="84" t="s">
        <v>5392</v>
      </c>
      <c r="G112" s="84" t="b">
        <v>0</v>
      </c>
      <c r="H112" s="84" t="b">
        <v>0</v>
      </c>
      <c r="I112" s="84" t="b">
        <v>0</v>
      </c>
      <c r="J112" s="84" t="b">
        <v>0</v>
      </c>
      <c r="K112" s="84" t="b">
        <v>0</v>
      </c>
      <c r="L112" s="84" t="b">
        <v>0</v>
      </c>
    </row>
    <row r="113" spans="1:12" ht="15">
      <c r="A113" s="84" t="s">
        <v>5152</v>
      </c>
      <c r="B113" s="84" t="s">
        <v>5161</v>
      </c>
      <c r="C113" s="84">
        <v>6</v>
      </c>
      <c r="D113" s="122">
        <v>0.001449000171868625</v>
      </c>
      <c r="E113" s="122">
        <v>2.6342023712285214</v>
      </c>
      <c r="F113" s="84" t="s">
        <v>5392</v>
      </c>
      <c r="G113" s="84" t="b">
        <v>0</v>
      </c>
      <c r="H113" s="84" t="b">
        <v>0</v>
      </c>
      <c r="I113" s="84" t="b">
        <v>0</v>
      </c>
      <c r="J113" s="84" t="b">
        <v>1</v>
      </c>
      <c r="K113" s="84" t="b">
        <v>0</v>
      </c>
      <c r="L113" s="84" t="b">
        <v>0</v>
      </c>
    </row>
    <row r="114" spans="1:12" ht="15">
      <c r="A114" s="84" t="s">
        <v>5161</v>
      </c>
      <c r="B114" s="84" t="s">
        <v>5136</v>
      </c>
      <c r="C114" s="84">
        <v>6</v>
      </c>
      <c r="D114" s="122">
        <v>0.001449000171868625</v>
      </c>
      <c r="E114" s="122">
        <v>2.3968414554339175</v>
      </c>
      <c r="F114" s="84" t="s">
        <v>5392</v>
      </c>
      <c r="G114" s="84" t="b">
        <v>1</v>
      </c>
      <c r="H114" s="84" t="b">
        <v>0</v>
      </c>
      <c r="I114" s="84" t="b">
        <v>0</v>
      </c>
      <c r="J114" s="84" t="b">
        <v>1</v>
      </c>
      <c r="K114" s="84" t="b">
        <v>0</v>
      </c>
      <c r="L114" s="84" t="b">
        <v>0</v>
      </c>
    </row>
    <row r="115" spans="1:12" ht="15">
      <c r="A115" s="84" t="s">
        <v>5169</v>
      </c>
      <c r="B115" s="84" t="s">
        <v>4608</v>
      </c>
      <c r="C115" s="84">
        <v>6</v>
      </c>
      <c r="D115" s="122">
        <v>0.0015900047834172821</v>
      </c>
      <c r="E115" s="122">
        <v>1.4880743355502832</v>
      </c>
      <c r="F115" s="84" t="s">
        <v>5392</v>
      </c>
      <c r="G115" s="84" t="b">
        <v>0</v>
      </c>
      <c r="H115" s="84" t="b">
        <v>0</v>
      </c>
      <c r="I115" s="84" t="b">
        <v>0</v>
      </c>
      <c r="J115" s="84" t="b">
        <v>0</v>
      </c>
      <c r="K115" s="84" t="b">
        <v>0</v>
      </c>
      <c r="L115" s="84" t="b">
        <v>0</v>
      </c>
    </row>
    <row r="116" spans="1:12" ht="15">
      <c r="A116" s="84" t="s">
        <v>5178</v>
      </c>
      <c r="B116" s="84" t="s">
        <v>4608</v>
      </c>
      <c r="C116" s="84">
        <v>6</v>
      </c>
      <c r="D116" s="122">
        <v>0.0015900047834172821</v>
      </c>
      <c r="E116" s="122">
        <v>1.5550211251808963</v>
      </c>
      <c r="F116" s="84" t="s">
        <v>5392</v>
      </c>
      <c r="G116" s="84" t="b">
        <v>0</v>
      </c>
      <c r="H116" s="84" t="b">
        <v>0</v>
      </c>
      <c r="I116" s="84" t="b">
        <v>0</v>
      </c>
      <c r="J116" s="84" t="b">
        <v>0</v>
      </c>
      <c r="K116" s="84" t="b">
        <v>0</v>
      </c>
      <c r="L116" s="84" t="b">
        <v>0</v>
      </c>
    </row>
    <row r="117" spans="1:12" ht="15">
      <c r="A117" s="84" t="s">
        <v>5151</v>
      </c>
      <c r="B117" s="84" t="s">
        <v>4608</v>
      </c>
      <c r="C117" s="84">
        <v>6</v>
      </c>
      <c r="D117" s="122">
        <v>0.0015900047834172821</v>
      </c>
      <c r="E117" s="122">
        <v>1.2192290232577032</v>
      </c>
      <c r="F117" s="84" t="s">
        <v>5392</v>
      </c>
      <c r="G117" s="84" t="b">
        <v>0</v>
      </c>
      <c r="H117" s="84" t="b">
        <v>0</v>
      </c>
      <c r="I117" s="84" t="b">
        <v>0</v>
      </c>
      <c r="J117" s="84" t="b">
        <v>0</v>
      </c>
      <c r="K117" s="84" t="b">
        <v>0</v>
      </c>
      <c r="L117" s="84" t="b">
        <v>0</v>
      </c>
    </row>
    <row r="118" spans="1:12" ht="15">
      <c r="A118" s="84" t="s">
        <v>557</v>
      </c>
      <c r="B118" s="84" t="s">
        <v>457</v>
      </c>
      <c r="C118" s="84">
        <v>6</v>
      </c>
      <c r="D118" s="122">
        <v>0.001449000171868625</v>
      </c>
      <c r="E118" s="122">
        <v>1.6707961735049774</v>
      </c>
      <c r="F118" s="84" t="s">
        <v>5392</v>
      </c>
      <c r="G118" s="84" t="b">
        <v>0</v>
      </c>
      <c r="H118" s="84" t="b">
        <v>0</v>
      </c>
      <c r="I118" s="84" t="b">
        <v>0</v>
      </c>
      <c r="J118" s="84" t="b">
        <v>0</v>
      </c>
      <c r="K118" s="84" t="b">
        <v>0</v>
      </c>
      <c r="L118" s="84" t="b">
        <v>0</v>
      </c>
    </row>
    <row r="119" spans="1:12" ht="15">
      <c r="A119" s="84" t="s">
        <v>457</v>
      </c>
      <c r="B119" s="84" t="s">
        <v>570</v>
      </c>
      <c r="C119" s="84">
        <v>6</v>
      </c>
      <c r="D119" s="122">
        <v>0.001449000171868625</v>
      </c>
      <c r="E119" s="122">
        <v>1.653029228488005</v>
      </c>
      <c r="F119" s="84" t="s">
        <v>5392</v>
      </c>
      <c r="G119" s="84" t="b">
        <v>0</v>
      </c>
      <c r="H119" s="84" t="b">
        <v>0</v>
      </c>
      <c r="I119" s="84" t="b">
        <v>0</v>
      </c>
      <c r="J119" s="84" t="b">
        <v>0</v>
      </c>
      <c r="K119" s="84" t="b">
        <v>0</v>
      </c>
      <c r="L119" s="84" t="b">
        <v>0</v>
      </c>
    </row>
    <row r="120" spans="1:12" ht="15">
      <c r="A120" s="84" t="s">
        <v>5179</v>
      </c>
      <c r="B120" s="84" t="s">
        <v>4621</v>
      </c>
      <c r="C120" s="84">
        <v>5</v>
      </c>
      <c r="D120" s="122">
        <v>0.0012603369549465452</v>
      </c>
      <c r="E120" s="122">
        <v>2.0808343038002834</v>
      </c>
      <c r="F120" s="84" t="s">
        <v>5392</v>
      </c>
      <c r="G120" s="84" t="b">
        <v>0</v>
      </c>
      <c r="H120" s="84" t="b">
        <v>0</v>
      </c>
      <c r="I120" s="84" t="b">
        <v>0</v>
      </c>
      <c r="J120" s="84" t="b">
        <v>0</v>
      </c>
      <c r="K120" s="84" t="b">
        <v>0</v>
      </c>
      <c r="L120" s="84" t="b">
        <v>0</v>
      </c>
    </row>
    <row r="121" spans="1:12" ht="15">
      <c r="A121" s="84" t="s">
        <v>5182</v>
      </c>
      <c r="B121" s="84" t="s">
        <v>4627</v>
      </c>
      <c r="C121" s="84">
        <v>5</v>
      </c>
      <c r="D121" s="122">
        <v>0.0012603369549465452</v>
      </c>
      <c r="E121" s="122">
        <v>2.2834845913754327</v>
      </c>
      <c r="F121" s="84" t="s">
        <v>5392</v>
      </c>
      <c r="G121" s="84" t="b">
        <v>0</v>
      </c>
      <c r="H121" s="84" t="b">
        <v>0</v>
      </c>
      <c r="I121" s="84" t="b">
        <v>0</v>
      </c>
      <c r="J121" s="84" t="b">
        <v>0</v>
      </c>
      <c r="K121" s="84" t="b">
        <v>0</v>
      </c>
      <c r="L121" s="84" t="b">
        <v>0</v>
      </c>
    </row>
    <row r="122" spans="1:12" ht="15">
      <c r="A122" s="84" t="s">
        <v>4627</v>
      </c>
      <c r="B122" s="84" t="s">
        <v>457</v>
      </c>
      <c r="C122" s="84">
        <v>5</v>
      </c>
      <c r="D122" s="122">
        <v>0.0012603369549465452</v>
      </c>
      <c r="E122" s="122">
        <v>0.8569293708547995</v>
      </c>
      <c r="F122" s="84" t="s">
        <v>5392</v>
      </c>
      <c r="G122" s="84" t="b">
        <v>0</v>
      </c>
      <c r="H122" s="84" t="b">
        <v>0</v>
      </c>
      <c r="I122" s="84" t="b">
        <v>0</v>
      </c>
      <c r="J122" s="84" t="b">
        <v>0</v>
      </c>
      <c r="K122" s="84" t="b">
        <v>0</v>
      </c>
      <c r="L122" s="84" t="b">
        <v>0</v>
      </c>
    </row>
    <row r="123" spans="1:12" ht="15">
      <c r="A123" s="84" t="s">
        <v>4621</v>
      </c>
      <c r="B123" s="84" t="s">
        <v>5135</v>
      </c>
      <c r="C123" s="84">
        <v>5</v>
      </c>
      <c r="D123" s="122">
        <v>0.0012603369549465452</v>
      </c>
      <c r="E123" s="122">
        <v>1.523714691819417</v>
      </c>
      <c r="F123" s="84" t="s">
        <v>5392</v>
      </c>
      <c r="G123" s="84" t="b">
        <v>0</v>
      </c>
      <c r="H123" s="84" t="b">
        <v>0</v>
      </c>
      <c r="I123" s="84" t="b">
        <v>0</v>
      </c>
      <c r="J123" s="84" t="b">
        <v>0</v>
      </c>
      <c r="K123" s="84" t="b">
        <v>0</v>
      </c>
      <c r="L123" s="84" t="b">
        <v>0</v>
      </c>
    </row>
    <row r="124" spans="1:12" ht="15">
      <c r="A124" s="84" t="s">
        <v>5135</v>
      </c>
      <c r="B124" s="84" t="s">
        <v>5183</v>
      </c>
      <c r="C124" s="84">
        <v>5</v>
      </c>
      <c r="D124" s="122">
        <v>0.0012603369549465452</v>
      </c>
      <c r="E124" s="122">
        <v>2.572932714489599</v>
      </c>
      <c r="F124" s="84" t="s">
        <v>5392</v>
      </c>
      <c r="G124" s="84" t="b">
        <v>0</v>
      </c>
      <c r="H124" s="84" t="b">
        <v>0</v>
      </c>
      <c r="I124" s="84" t="b">
        <v>0</v>
      </c>
      <c r="J124" s="84" t="b">
        <v>0</v>
      </c>
      <c r="K124" s="84" t="b">
        <v>0</v>
      </c>
      <c r="L124" s="84" t="b">
        <v>0</v>
      </c>
    </row>
    <row r="125" spans="1:12" ht="15">
      <c r="A125" s="84" t="s">
        <v>5183</v>
      </c>
      <c r="B125" s="84" t="s">
        <v>5184</v>
      </c>
      <c r="C125" s="84">
        <v>5</v>
      </c>
      <c r="D125" s="122">
        <v>0.0012603369549465452</v>
      </c>
      <c r="E125" s="122">
        <v>3.1527163111064085</v>
      </c>
      <c r="F125" s="84" t="s">
        <v>5392</v>
      </c>
      <c r="G125" s="84" t="b">
        <v>0</v>
      </c>
      <c r="H125" s="84" t="b">
        <v>0</v>
      </c>
      <c r="I125" s="84" t="b">
        <v>0</v>
      </c>
      <c r="J125" s="84" t="b">
        <v>0</v>
      </c>
      <c r="K125" s="84" t="b">
        <v>0</v>
      </c>
      <c r="L125" s="84" t="b">
        <v>0</v>
      </c>
    </row>
    <row r="126" spans="1:12" ht="15">
      <c r="A126" s="84" t="s">
        <v>5184</v>
      </c>
      <c r="B126" s="84" t="s">
        <v>4626</v>
      </c>
      <c r="C126" s="84">
        <v>5</v>
      </c>
      <c r="D126" s="122">
        <v>0.0012603369549465452</v>
      </c>
      <c r="E126" s="122">
        <v>2.3202073984001723</v>
      </c>
      <c r="F126" s="84" t="s">
        <v>5392</v>
      </c>
      <c r="G126" s="84" t="b">
        <v>0</v>
      </c>
      <c r="H126" s="84" t="b">
        <v>0</v>
      </c>
      <c r="I126" s="84" t="b">
        <v>0</v>
      </c>
      <c r="J126" s="84" t="b">
        <v>0</v>
      </c>
      <c r="K126" s="84" t="b">
        <v>0</v>
      </c>
      <c r="L126" s="84" t="b">
        <v>0</v>
      </c>
    </row>
    <row r="127" spans="1:12" ht="15">
      <c r="A127" s="84" t="s">
        <v>4626</v>
      </c>
      <c r="B127" s="84" t="s">
        <v>5172</v>
      </c>
      <c r="C127" s="84">
        <v>5</v>
      </c>
      <c r="D127" s="122">
        <v>0.0012603369549465452</v>
      </c>
      <c r="E127" s="122">
        <v>2.2410261523525477</v>
      </c>
      <c r="F127" s="84" t="s">
        <v>5392</v>
      </c>
      <c r="G127" s="84" t="b">
        <v>0</v>
      </c>
      <c r="H127" s="84" t="b">
        <v>0</v>
      </c>
      <c r="I127" s="84" t="b">
        <v>0</v>
      </c>
      <c r="J127" s="84" t="b">
        <v>0</v>
      </c>
      <c r="K127" s="84" t="b">
        <v>0</v>
      </c>
      <c r="L127" s="84" t="b">
        <v>0</v>
      </c>
    </row>
    <row r="128" spans="1:12" ht="15">
      <c r="A128" s="84" t="s">
        <v>5172</v>
      </c>
      <c r="B128" s="84" t="s">
        <v>5185</v>
      </c>
      <c r="C128" s="84">
        <v>5</v>
      </c>
      <c r="D128" s="122">
        <v>0.0012603369549465452</v>
      </c>
      <c r="E128" s="122">
        <v>3.073535065058784</v>
      </c>
      <c r="F128" s="84" t="s">
        <v>5392</v>
      </c>
      <c r="G128" s="84" t="b">
        <v>0</v>
      </c>
      <c r="H128" s="84" t="b">
        <v>0</v>
      </c>
      <c r="I128" s="84" t="b">
        <v>0</v>
      </c>
      <c r="J128" s="84" t="b">
        <v>0</v>
      </c>
      <c r="K128" s="84" t="b">
        <v>0</v>
      </c>
      <c r="L128" s="84" t="b">
        <v>0</v>
      </c>
    </row>
    <row r="129" spans="1:12" ht="15">
      <c r="A129" s="84" t="s">
        <v>5185</v>
      </c>
      <c r="B129" s="84" t="s">
        <v>5186</v>
      </c>
      <c r="C129" s="84">
        <v>5</v>
      </c>
      <c r="D129" s="122">
        <v>0.0012603369549465452</v>
      </c>
      <c r="E129" s="122">
        <v>3.1527163111064085</v>
      </c>
      <c r="F129" s="84" t="s">
        <v>5392</v>
      </c>
      <c r="G129" s="84" t="b">
        <v>0</v>
      </c>
      <c r="H129" s="84" t="b">
        <v>0</v>
      </c>
      <c r="I129" s="84" t="b">
        <v>0</v>
      </c>
      <c r="J129" s="84" t="b">
        <v>0</v>
      </c>
      <c r="K129" s="84" t="b">
        <v>0</v>
      </c>
      <c r="L129" s="84" t="b">
        <v>0</v>
      </c>
    </row>
    <row r="130" spans="1:12" ht="15">
      <c r="A130" s="84" t="s">
        <v>5186</v>
      </c>
      <c r="B130" s="84" t="s">
        <v>5187</v>
      </c>
      <c r="C130" s="84">
        <v>5</v>
      </c>
      <c r="D130" s="122">
        <v>0.0012603369549465452</v>
      </c>
      <c r="E130" s="122">
        <v>3.1527163111064085</v>
      </c>
      <c r="F130" s="84" t="s">
        <v>5392</v>
      </c>
      <c r="G130" s="84" t="b">
        <v>0</v>
      </c>
      <c r="H130" s="84" t="b">
        <v>0</v>
      </c>
      <c r="I130" s="84" t="b">
        <v>0</v>
      </c>
      <c r="J130" s="84" t="b">
        <v>0</v>
      </c>
      <c r="K130" s="84" t="b">
        <v>0</v>
      </c>
      <c r="L130" s="84" t="b">
        <v>0</v>
      </c>
    </row>
    <row r="131" spans="1:12" ht="15">
      <c r="A131" s="84" t="s">
        <v>4666</v>
      </c>
      <c r="B131" s="84" t="s">
        <v>4667</v>
      </c>
      <c r="C131" s="84">
        <v>5</v>
      </c>
      <c r="D131" s="122">
        <v>0.0012603369549465452</v>
      </c>
      <c r="E131" s="122">
        <v>3.1527163111064085</v>
      </c>
      <c r="F131" s="84" t="s">
        <v>5392</v>
      </c>
      <c r="G131" s="84" t="b">
        <v>0</v>
      </c>
      <c r="H131" s="84" t="b">
        <v>0</v>
      </c>
      <c r="I131" s="84" t="b">
        <v>0</v>
      </c>
      <c r="J131" s="84" t="b">
        <v>0</v>
      </c>
      <c r="K131" s="84" t="b">
        <v>0</v>
      </c>
      <c r="L131" s="84" t="b">
        <v>0</v>
      </c>
    </row>
    <row r="132" spans="1:12" ht="15">
      <c r="A132" s="84" t="s">
        <v>486</v>
      </c>
      <c r="B132" s="84" t="s">
        <v>5141</v>
      </c>
      <c r="C132" s="84">
        <v>5</v>
      </c>
      <c r="D132" s="122">
        <v>0.0012603369549465452</v>
      </c>
      <c r="E132" s="122">
        <v>2.443446350130578</v>
      </c>
      <c r="F132" s="84" t="s">
        <v>5392</v>
      </c>
      <c r="G132" s="84" t="b">
        <v>0</v>
      </c>
      <c r="H132" s="84" t="b">
        <v>0</v>
      </c>
      <c r="I132" s="84" t="b">
        <v>0</v>
      </c>
      <c r="J132" s="84" t="b">
        <v>0</v>
      </c>
      <c r="K132" s="84" t="b">
        <v>0</v>
      </c>
      <c r="L132" s="84" t="b">
        <v>0</v>
      </c>
    </row>
    <row r="133" spans="1:12" ht="15">
      <c r="A133" s="84" t="s">
        <v>5136</v>
      </c>
      <c r="B133" s="84" t="s">
        <v>5167</v>
      </c>
      <c r="C133" s="84">
        <v>5</v>
      </c>
      <c r="D133" s="122">
        <v>0.0012603369549465452</v>
      </c>
      <c r="E133" s="122">
        <v>2.4502857746608835</v>
      </c>
      <c r="F133" s="84" t="s">
        <v>5392</v>
      </c>
      <c r="G133" s="84" t="b">
        <v>1</v>
      </c>
      <c r="H133" s="84" t="b">
        <v>0</v>
      </c>
      <c r="I133" s="84" t="b">
        <v>0</v>
      </c>
      <c r="J133" s="84" t="b">
        <v>0</v>
      </c>
      <c r="K133" s="84" t="b">
        <v>0</v>
      </c>
      <c r="L133" s="84" t="b">
        <v>0</v>
      </c>
    </row>
    <row r="134" spans="1:12" ht="15">
      <c r="A134" s="84" t="s">
        <v>5191</v>
      </c>
      <c r="B134" s="84" t="s">
        <v>5151</v>
      </c>
      <c r="C134" s="84">
        <v>5</v>
      </c>
      <c r="D134" s="122">
        <v>0.0013250039861810684</v>
      </c>
      <c r="E134" s="122">
        <v>2.7377429631355907</v>
      </c>
      <c r="F134" s="84" t="s">
        <v>5392</v>
      </c>
      <c r="G134" s="84" t="b">
        <v>0</v>
      </c>
      <c r="H134" s="84" t="b">
        <v>0</v>
      </c>
      <c r="I134" s="84" t="b">
        <v>0</v>
      </c>
      <c r="J134" s="84" t="b">
        <v>0</v>
      </c>
      <c r="K134" s="84" t="b">
        <v>0</v>
      </c>
      <c r="L134" s="84" t="b">
        <v>0</v>
      </c>
    </row>
    <row r="135" spans="1:12" ht="15">
      <c r="A135" s="84" t="s">
        <v>5168</v>
      </c>
      <c r="B135" s="84" t="s">
        <v>4608</v>
      </c>
      <c r="C135" s="84">
        <v>5</v>
      </c>
      <c r="D135" s="122">
        <v>0.0015258781324936142</v>
      </c>
      <c r="E135" s="122">
        <v>1.4088930895026583</v>
      </c>
      <c r="F135" s="84" t="s">
        <v>5392</v>
      </c>
      <c r="G135" s="84" t="b">
        <v>0</v>
      </c>
      <c r="H135" s="84" t="b">
        <v>0</v>
      </c>
      <c r="I135" s="84" t="b">
        <v>0</v>
      </c>
      <c r="J135" s="84" t="b">
        <v>0</v>
      </c>
      <c r="K135" s="84" t="b">
        <v>0</v>
      </c>
      <c r="L135" s="84" t="b">
        <v>0</v>
      </c>
    </row>
    <row r="136" spans="1:12" ht="15">
      <c r="A136" s="84" t="s">
        <v>5147</v>
      </c>
      <c r="B136" s="84" t="s">
        <v>5147</v>
      </c>
      <c r="C136" s="84">
        <v>5</v>
      </c>
      <c r="D136" s="122">
        <v>0.0014083742895363998</v>
      </c>
      <c r="E136" s="122">
        <v>2.2584002484219705</v>
      </c>
      <c r="F136" s="84" t="s">
        <v>5392</v>
      </c>
      <c r="G136" s="84" t="b">
        <v>0</v>
      </c>
      <c r="H136" s="84" t="b">
        <v>0</v>
      </c>
      <c r="I136" s="84" t="b">
        <v>0</v>
      </c>
      <c r="J136" s="84" t="b">
        <v>0</v>
      </c>
      <c r="K136" s="84" t="b">
        <v>0</v>
      </c>
      <c r="L136" s="84" t="b">
        <v>0</v>
      </c>
    </row>
    <row r="137" spans="1:12" ht="15">
      <c r="A137" s="84" t="s">
        <v>5162</v>
      </c>
      <c r="B137" s="84" t="s">
        <v>4608</v>
      </c>
      <c r="C137" s="84">
        <v>5</v>
      </c>
      <c r="D137" s="122">
        <v>0.0014083742895363998</v>
      </c>
      <c r="E137" s="122">
        <v>1.2997486200775903</v>
      </c>
      <c r="F137" s="84" t="s">
        <v>5392</v>
      </c>
      <c r="G137" s="84" t="b">
        <v>0</v>
      </c>
      <c r="H137" s="84" t="b">
        <v>0</v>
      </c>
      <c r="I137" s="84" t="b">
        <v>0</v>
      </c>
      <c r="J137" s="84" t="b">
        <v>0</v>
      </c>
      <c r="K137" s="84" t="b">
        <v>0</v>
      </c>
      <c r="L137" s="84" t="b">
        <v>0</v>
      </c>
    </row>
    <row r="138" spans="1:12" ht="15">
      <c r="A138" s="84" t="s">
        <v>4608</v>
      </c>
      <c r="B138" s="84" t="s">
        <v>5160</v>
      </c>
      <c r="C138" s="84">
        <v>4</v>
      </c>
      <c r="D138" s="122">
        <v>0.00112669943162912</v>
      </c>
      <c r="E138" s="122">
        <v>1.1614902354139138</v>
      </c>
      <c r="F138" s="84" t="s">
        <v>5392</v>
      </c>
      <c r="G138" s="84" t="b">
        <v>0</v>
      </c>
      <c r="H138" s="84" t="b">
        <v>0</v>
      </c>
      <c r="I138" s="84" t="b">
        <v>0</v>
      </c>
      <c r="J138" s="84" t="b">
        <v>0</v>
      </c>
      <c r="K138" s="84" t="b">
        <v>0</v>
      </c>
      <c r="L138" s="84" t="b">
        <v>0</v>
      </c>
    </row>
    <row r="139" spans="1:12" ht="15">
      <c r="A139" s="84" t="s">
        <v>4608</v>
      </c>
      <c r="B139" s="84" t="s">
        <v>5178</v>
      </c>
      <c r="C139" s="84">
        <v>4</v>
      </c>
      <c r="D139" s="122">
        <v>0.00112669943162912</v>
      </c>
      <c r="E139" s="122">
        <v>1.3833389850302702</v>
      </c>
      <c r="F139" s="84" t="s">
        <v>5392</v>
      </c>
      <c r="G139" s="84" t="b">
        <v>0</v>
      </c>
      <c r="H139" s="84" t="b">
        <v>0</v>
      </c>
      <c r="I139" s="84" t="b">
        <v>0</v>
      </c>
      <c r="J139" s="84" t="b">
        <v>0</v>
      </c>
      <c r="K139" s="84" t="b">
        <v>0</v>
      </c>
      <c r="L139" s="84" t="b">
        <v>0</v>
      </c>
    </row>
    <row r="140" spans="1:12" ht="15">
      <c r="A140" s="84" t="s">
        <v>5194</v>
      </c>
      <c r="B140" s="84" t="s">
        <v>4608</v>
      </c>
      <c r="C140" s="84">
        <v>4</v>
      </c>
      <c r="D140" s="122">
        <v>0.0010600031889448549</v>
      </c>
      <c r="E140" s="122">
        <v>1.4581111121728398</v>
      </c>
      <c r="F140" s="84" t="s">
        <v>5392</v>
      </c>
      <c r="G140" s="84" t="b">
        <v>0</v>
      </c>
      <c r="H140" s="84" t="b">
        <v>0</v>
      </c>
      <c r="I140" s="84" t="b">
        <v>0</v>
      </c>
      <c r="J140" s="84" t="b">
        <v>0</v>
      </c>
      <c r="K140" s="84" t="b">
        <v>0</v>
      </c>
      <c r="L140" s="84" t="b">
        <v>0</v>
      </c>
    </row>
    <row r="141" spans="1:12" ht="15">
      <c r="A141" s="84" t="s">
        <v>4608</v>
      </c>
      <c r="B141" s="84" t="s">
        <v>5162</v>
      </c>
      <c r="C141" s="84">
        <v>4</v>
      </c>
      <c r="D141" s="122">
        <v>0.00112669943162912</v>
      </c>
      <c r="E141" s="122">
        <v>1.207247725974589</v>
      </c>
      <c r="F141" s="84" t="s">
        <v>5392</v>
      </c>
      <c r="G141" s="84" t="b">
        <v>0</v>
      </c>
      <c r="H141" s="84" t="b">
        <v>0</v>
      </c>
      <c r="I141" s="84" t="b">
        <v>0</v>
      </c>
      <c r="J141" s="84" t="b">
        <v>0</v>
      </c>
      <c r="K141" s="84" t="b">
        <v>0</v>
      </c>
      <c r="L141" s="84" t="b">
        <v>0</v>
      </c>
    </row>
    <row r="142" spans="1:12" ht="15">
      <c r="A142" s="84" t="s">
        <v>5192</v>
      </c>
      <c r="B142" s="84" t="s">
        <v>4608</v>
      </c>
      <c r="C142" s="84">
        <v>4</v>
      </c>
      <c r="D142" s="122">
        <v>0.0010600031889448549</v>
      </c>
      <c r="E142" s="122">
        <v>1.4581111121728398</v>
      </c>
      <c r="F142" s="84" t="s">
        <v>5392</v>
      </c>
      <c r="G142" s="84" t="b">
        <v>0</v>
      </c>
      <c r="H142" s="84" t="b">
        <v>0</v>
      </c>
      <c r="I142" s="84" t="b">
        <v>0</v>
      </c>
      <c r="J142" s="84" t="b">
        <v>0</v>
      </c>
      <c r="K142" s="84" t="b">
        <v>0</v>
      </c>
      <c r="L142" s="84" t="b">
        <v>0</v>
      </c>
    </row>
    <row r="143" spans="1:12" ht="15">
      <c r="A143" s="84" t="s">
        <v>4608</v>
      </c>
      <c r="B143" s="84" t="s">
        <v>5151</v>
      </c>
      <c r="C143" s="84">
        <v>4</v>
      </c>
      <c r="D143" s="122">
        <v>0.0010600031889448549</v>
      </c>
      <c r="E143" s="122">
        <v>1.047546883107077</v>
      </c>
      <c r="F143" s="84" t="s">
        <v>5392</v>
      </c>
      <c r="G143" s="84" t="b">
        <v>0</v>
      </c>
      <c r="H143" s="84" t="b">
        <v>0</v>
      </c>
      <c r="I143" s="84" t="b">
        <v>0</v>
      </c>
      <c r="J143" s="84" t="b">
        <v>0</v>
      </c>
      <c r="K143" s="84" t="b">
        <v>0</v>
      </c>
      <c r="L143" s="84" t="b">
        <v>0</v>
      </c>
    </row>
    <row r="144" spans="1:12" ht="15">
      <c r="A144" s="84" t="s">
        <v>5206</v>
      </c>
      <c r="B144" s="84" t="s">
        <v>5147</v>
      </c>
      <c r="C144" s="84">
        <v>4</v>
      </c>
      <c r="D144" s="122">
        <v>0.0012207025059948913</v>
      </c>
      <c r="E144" s="122">
        <v>2.7055582797641895</v>
      </c>
      <c r="F144" s="84" t="s">
        <v>5392</v>
      </c>
      <c r="G144" s="84" t="b">
        <v>0</v>
      </c>
      <c r="H144" s="84" t="b">
        <v>0</v>
      </c>
      <c r="I144" s="84" t="b">
        <v>0</v>
      </c>
      <c r="J144" s="84" t="b">
        <v>0</v>
      </c>
      <c r="K144" s="84" t="b">
        <v>0</v>
      </c>
      <c r="L144" s="84" t="b">
        <v>0</v>
      </c>
    </row>
    <row r="145" spans="1:12" ht="15">
      <c r="A145" s="84" t="s">
        <v>4660</v>
      </c>
      <c r="B145" s="84" t="s">
        <v>4661</v>
      </c>
      <c r="C145" s="84">
        <v>4</v>
      </c>
      <c r="D145" s="122">
        <v>0.0010600031889448549</v>
      </c>
      <c r="E145" s="122">
        <v>3.249626324114465</v>
      </c>
      <c r="F145" s="84" t="s">
        <v>5392</v>
      </c>
      <c r="G145" s="84" t="b">
        <v>0</v>
      </c>
      <c r="H145" s="84" t="b">
        <v>0</v>
      </c>
      <c r="I145" s="84" t="b">
        <v>0</v>
      </c>
      <c r="J145" s="84" t="b">
        <v>0</v>
      </c>
      <c r="K145" s="84" t="b">
        <v>0</v>
      </c>
      <c r="L145" s="84" t="b">
        <v>0</v>
      </c>
    </row>
    <row r="146" spans="1:12" ht="15">
      <c r="A146" s="84" t="s">
        <v>4661</v>
      </c>
      <c r="B146" s="84" t="s">
        <v>4662</v>
      </c>
      <c r="C146" s="84">
        <v>4</v>
      </c>
      <c r="D146" s="122">
        <v>0.0010600031889448549</v>
      </c>
      <c r="E146" s="122">
        <v>3.249626324114465</v>
      </c>
      <c r="F146" s="84" t="s">
        <v>5392</v>
      </c>
      <c r="G146" s="84" t="b">
        <v>0</v>
      </c>
      <c r="H146" s="84" t="b">
        <v>0</v>
      </c>
      <c r="I146" s="84" t="b">
        <v>0</v>
      </c>
      <c r="J146" s="84" t="b">
        <v>0</v>
      </c>
      <c r="K146" s="84" t="b">
        <v>0</v>
      </c>
      <c r="L146" s="84" t="b">
        <v>0</v>
      </c>
    </row>
    <row r="147" spans="1:12" ht="15">
      <c r="A147" s="84" t="s">
        <v>4662</v>
      </c>
      <c r="B147" s="84" t="s">
        <v>4663</v>
      </c>
      <c r="C147" s="84">
        <v>4</v>
      </c>
      <c r="D147" s="122">
        <v>0.0010600031889448549</v>
      </c>
      <c r="E147" s="122">
        <v>3.249626324114465</v>
      </c>
      <c r="F147" s="84" t="s">
        <v>5392</v>
      </c>
      <c r="G147" s="84" t="b">
        <v>0</v>
      </c>
      <c r="H147" s="84" t="b">
        <v>0</v>
      </c>
      <c r="I147" s="84" t="b">
        <v>0</v>
      </c>
      <c r="J147" s="84" t="b">
        <v>0</v>
      </c>
      <c r="K147" s="84" t="b">
        <v>0</v>
      </c>
      <c r="L147" s="84" t="b">
        <v>0</v>
      </c>
    </row>
    <row r="148" spans="1:12" ht="15">
      <c r="A148" s="84" t="s">
        <v>4663</v>
      </c>
      <c r="B148" s="84" t="s">
        <v>4664</v>
      </c>
      <c r="C148" s="84">
        <v>4</v>
      </c>
      <c r="D148" s="122">
        <v>0.0010600031889448549</v>
      </c>
      <c r="E148" s="122">
        <v>3.249626324114465</v>
      </c>
      <c r="F148" s="84" t="s">
        <v>5392</v>
      </c>
      <c r="G148" s="84" t="b">
        <v>0</v>
      </c>
      <c r="H148" s="84" t="b">
        <v>0</v>
      </c>
      <c r="I148" s="84" t="b">
        <v>0</v>
      </c>
      <c r="J148" s="84" t="b">
        <v>0</v>
      </c>
      <c r="K148" s="84" t="b">
        <v>0</v>
      </c>
      <c r="L148" s="84" t="b">
        <v>0</v>
      </c>
    </row>
    <row r="149" spans="1:12" ht="15">
      <c r="A149" s="84" t="s">
        <v>4664</v>
      </c>
      <c r="B149" s="84" t="s">
        <v>4665</v>
      </c>
      <c r="C149" s="84">
        <v>4</v>
      </c>
      <c r="D149" s="122">
        <v>0.0010600031889448549</v>
      </c>
      <c r="E149" s="122">
        <v>3.249626324114465</v>
      </c>
      <c r="F149" s="84" t="s">
        <v>5392</v>
      </c>
      <c r="G149" s="84" t="b">
        <v>0</v>
      </c>
      <c r="H149" s="84" t="b">
        <v>0</v>
      </c>
      <c r="I149" s="84" t="b">
        <v>0</v>
      </c>
      <c r="J149" s="84" t="b">
        <v>0</v>
      </c>
      <c r="K149" s="84" t="b">
        <v>0</v>
      </c>
      <c r="L149" s="84" t="b">
        <v>0</v>
      </c>
    </row>
    <row r="150" spans="1:12" ht="15">
      <c r="A150" s="84" t="s">
        <v>4665</v>
      </c>
      <c r="B150" s="84" t="s">
        <v>4666</v>
      </c>
      <c r="C150" s="84">
        <v>4</v>
      </c>
      <c r="D150" s="122">
        <v>0.0010600031889448549</v>
      </c>
      <c r="E150" s="122">
        <v>3.1527163111064085</v>
      </c>
      <c r="F150" s="84" t="s">
        <v>5392</v>
      </c>
      <c r="G150" s="84" t="b">
        <v>0</v>
      </c>
      <c r="H150" s="84" t="b">
        <v>0</v>
      </c>
      <c r="I150" s="84" t="b">
        <v>0</v>
      </c>
      <c r="J150" s="84" t="b">
        <v>0</v>
      </c>
      <c r="K150" s="84" t="b">
        <v>0</v>
      </c>
      <c r="L150" s="84" t="b">
        <v>0</v>
      </c>
    </row>
    <row r="151" spans="1:12" ht="15">
      <c r="A151" s="84" t="s">
        <v>4667</v>
      </c>
      <c r="B151" s="84" t="s">
        <v>4668</v>
      </c>
      <c r="C151" s="84">
        <v>4</v>
      </c>
      <c r="D151" s="122">
        <v>0.0010600031889448549</v>
      </c>
      <c r="E151" s="122">
        <v>3.1527163111064085</v>
      </c>
      <c r="F151" s="84" t="s">
        <v>5392</v>
      </c>
      <c r="G151" s="84" t="b">
        <v>0</v>
      </c>
      <c r="H151" s="84" t="b">
        <v>0</v>
      </c>
      <c r="I151" s="84" t="b">
        <v>0</v>
      </c>
      <c r="J151" s="84" t="b">
        <v>0</v>
      </c>
      <c r="K151" s="84" t="b">
        <v>0</v>
      </c>
      <c r="L151" s="84" t="b">
        <v>0</v>
      </c>
    </row>
    <row r="152" spans="1:12" ht="15">
      <c r="A152" s="84" t="s">
        <v>4668</v>
      </c>
      <c r="B152" s="84" t="s">
        <v>5189</v>
      </c>
      <c r="C152" s="84">
        <v>4</v>
      </c>
      <c r="D152" s="122">
        <v>0.0010600031889448549</v>
      </c>
      <c r="E152" s="122">
        <v>3.1527163111064085</v>
      </c>
      <c r="F152" s="84" t="s">
        <v>5392</v>
      </c>
      <c r="G152" s="84" t="b">
        <v>0</v>
      </c>
      <c r="H152" s="84" t="b">
        <v>0</v>
      </c>
      <c r="I152" s="84" t="b">
        <v>0</v>
      </c>
      <c r="J152" s="84" t="b">
        <v>0</v>
      </c>
      <c r="K152" s="84" t="b">
        <v>0</v>
      </c>
      <c r="L152" s="84" t="b">
        <v>0</v>
      </c>
    </row>
    <row r="153" spans="1:12" ht="15">
      <c r="A153" s="84" t="s">
        <v>5189</v>
      </c>
      <c r="B153" s="84" t="s">
        <v>5163</v>
      </c>
      <c r="C153" s="84">
        <v>4</v>
      </c>
      <c r="D153" s="122">
        <v>0.0010600031889448549</v>
      </c>
      <c r="E153" s="122">
        <v>2.8516863154424277</v>
      </c>
      <c r="F153" s="84" t="s">
        <v>5392</v>
      </c>
      <c r="G153" s="84" t="b">
        <v>0</v>
      </c>
      <c r="H153" s="84" t="b">
        <v>0</v>
      </c>
      <c r="I153" s="84" t="b">
        <v>0</v>
      </c>
      <c r="J153" s="84" t="b">
        <v>0</v>
      </c>
      <c r="K153" s="84" t="b">
        <v>0</v>
      </c>
      <c r="L153" s="84" t="b">
        <v>0</v>
      </c>
    </row>
    <row r="154" spans="1:12" ht="15">
      <c r="A154" s="84" t="s">
        <v>5163</v>
      </c>
      <c r="B154" s="84" t="s">
        <v>5208</v>
      </c>
      <c r="C154" s="84">
        <v>4</v>
      </c>
      <c r="D154" s="122">
        <v>0.0010600031889448549</v>
      </c>
      <c r="E154" s="122">
        <v>2.948596328450484</v>
      </c>
      <c r="F154" s="84" t="s">
        <v>5392</v>
      </c>
      <c r="G154" s="84" t="b">
        <v>0</v>
      </c>
      <c r="H154" s="84" t="b">
        <v>0</v>
      </c>
      <c r="I154" s="84" t="b">
        <v>0</v>
      </c>
      <c r="J154" s="84" t="b">
        <v>0</v>
      </c>
      <c r="K154" s="84" t="b">
        <v>1</v>
      </c>
      <c r="L154" s="84" t="b">
        <v>0</v>
      </c>
    </row>
    <row r="155" spans="1:12" ht="15">
      <c r="A155" s="84" t="s">
        <v>5208</v>
      </c>
      <c r="B155" s="84" t="s">
        <v>5209</v>
      </c>
      <c r="C155" s="84">
        <v>4</v>
      </c>
      <c r="D155" s="122">
        <v>0.0010600031889448549</v>
      </c>
      <c r="E155" s="122">
        <v>3.249626324114465</v>
      </c>
      <c r="F155" s="84" t="s">
        <v>5392</v>
      </c>
      <c r="G155" s="84" t="b">
        <v>0</v>
      </c>
      <c r="H155" s="84" t="b">
        <v>1</v>
      </c>
      <c r="I155" s="84" t="b">
        <v>0</v>
      </c>
      <c r="J155" s="84" t="b">
        <v>0</v>
      </c>
      <c r="K155" s="84" t="b">
        <v>0</v>
      </c>
      <c r="L155" s="84" t="b">
        <v>0</v>
      </c>
    </row>
    <row r="156" spans="1:12" ht="15">
      <c r="A156" s="84" t="s">
        <v>411</v>
      </c>
      <c r="B156" s="84" t="s">
        <v>558</v>
      </c>
      <c r="C156" s="84">
        <v>4</v>
      </c>
      <c r="D156" s="122">
        <v>0.0010600031889448549</v>
      </c>
      <c r="E156" s="122">
        <v>2.8974438060031025</v>
      </c>
      <c r="F156" s="84" t="s">
        <v>5392</v>
      </c>
      <c r="G156" s="84" t="b">
        <v>0</v>
      </c>
      <c r="H156" s="84" t="b">
        <v>0</v>
      </c>
      <c r="I156" s="84" t="b">
        <v>0</v>
      </c>
      <c r="J156" s="84" t="b">
        <v>0</v>
      </c>
      <c r="K156" s="84" t="b">
        <v>0</v>
      </c>
      <c r="L156" s="84" t="b">
        <v>0</v>
      </c>
    </row>
    <row r="157" spans="1:12" ht="15">
      <c r="A157" s="84" t="s">
        <v>457</v>
      </c>
      <c r="B157" s="84" t="s">
        <v>457</v>
      </c>
      <c r="C157" s="84">
        <v>3</v>
      </c>
      <c r="D157" s="122">
        <v>0.0008450245737218399</v>
      </c>
      <c r="E157" s="122">
        <v>0.016207130900830542</v>
      </c>
      <c r="F157" s="84" t="s">
        <v>5392</v>
      </c>
      <c r="G157" s="84" t="b">
        <v>0</v>
      </c>
      <c r="H157" s="84" t="b">
        <v>0</v>
      </c>
      <c r="I157" s="84" t="b">
        <v>0</v>
      </c>
      <c r="J157" s="84" t="b">
        <v>0</v>
      </c>
      <c r="K157" s="84" t="b">
        <v>0</v>
      </c>
      <c r="L157" s="84" t="b">
        <v>0</v>
      </c>
    </row>
    <row r="158" spans="1:12" ht="15">
      <c r="A158" s="84" t="s">
        <v>5211</v>
      </c>
      <c r="B158" s="84" t="s">
        <v>537</v>
      </c>
      <c r="C158" s="84">
        <v>3</v>
      </c>
      <c r="D158" s="122">
        <v>0.0008450245737218399</v>
      </c>
      <c r="E158" s="122">
        <v>3.249626324114465</v>
      </c>
      <c r="F158" s="84" t="s">
        <v>5392</v>
      </c>
      <c r="G158" s="84" t="b">
        <v>0</v>
      </c>
      <c r="H158" s="84" t="b">
        <v>0</v>
      </c>
      <c r="I158" s="84" t="b">
        <v>0</v>
      </c>
      <c r="J158" s="84" t="b">
        <v>0</v>
      </c>
      <c r="K158" s="84" t="b">
        <v>0</v>
      </c>
      <c r="L158" s="84" t="b">
        <v>0</v>
      </c>
    </row>
    <row r="159" spans="1:12" ht="15">
      <c r="A159" s="84" t="s">
        <v>537</v>
      </c>
      <c r="B159" s="84" t="s">
        <v>5212</v>
      </c>
      <c r="C159" s="84">
        <v>3</v>
      </c>
      <c r="D159" s="122">
        <v>0.0008450245737218399</v>
      </c>
      <c r="E159" s="122">
        <v>3.249626324114465</v>
      </c>
      <c r="F159" s="84" t="s">
        <v>5392</v>
      </c>
      <c r="G159" s="84" t="b">
        <v>0</v>
      </c>
      <c r="H159" s="84" t="b">
        <v>0</v>
      </c>
      <c r="I159" s="84" t="b">
        <v>0</v>
      </c>
      <c r="J159" s="84" t="b">
        <v>0</v>
      </c>
      <c r="K159" s="84" t="b">
        <v>0</v>
      </c>
      <c r="L159" s="84" t="b">
        <v>0</v>
      </c>
    </row>
    <row r="160" spans="1:12" ht="15">
      <c r="A160" s="84" t="s">
        <v>5212</v>
      </c>
      <c r="B160" s="84" t="s">
        <v>5213</v>
      </c>
      <c r="C160" s="84">
        <v>3</v>
      </c>
      <c r="D160" s="122">
        <v>0.0008450245737218399</v>
      </c>
      <c r="E160" s="122">
        <v>3.374565060722765</v>
      </c>
      <c r="F160" s="84" t="s">
        <v>5392</v>
      </c>
      <c r="G160" s="84" t="b">
        <v>0</v>
      </c>
      <c r="H160" s="84" t="b">
        <v>0</v>
      </c>
      <c r="I160" s="84" t="b">
        <v>0</v>
      </c>
      <c r="J160" s="84" t="b">
        <v>0</v>
      </c>
      <c r="K160" s="84" t="b">
        <v>0</v>
      </c>
      <c r="L160" s="84" t="b">
        <v>0</v>
      </c>
    </row>
    <row r="161" spans="1:12" ht="15">
      <c r="A161" s="84" t="s">
        <v>5213</v>
      </c>
      <c r="B161" s="84" t="s">
        <v>786</v>
      </c>
      <c r="C161" s="84">
        <v>3</v>
      </c>
      <c r="D161" s="122">
        <v>0.0008450245737218399</v>
      </c>
      <c r="E161" s="122">
        <v>3.374565060722765</v>
      </c>
      <c r="F161" s="84" t="s">
        <v>5392</v>
      </c>
      <c r="G161" s="84" t="b">
        <v>0</v>
      </c>
      <c r="H161" s="84" t="b">
        <v>0</v>
      </c>
      <c r="I161" s="84" t="b">
        <v>0</v>
      </c>
      <c r="J161" s="84" t="b">
        <v>0</v>
      </c>
      <c r="K161" s="84" t="b">
        <v>0</v>
      </c>
      <c r="L161" s="84" t="b">
        <v>0</v>
      </c>
    </row>
    <row r="162" spans="1:12" ht="15">
      <c r="A162" s="84" t="s">
        <v>786</v>
      </c>
      <c r="B162" s="84" t="s">
        <v>5171</v>
      </c>
      <c r="C162" s="84">
        <v>3</v>
      </c>
      <c r="D162" s="122">
        <v>0.0008450245737218399</v>
      </c>
      <c r="E162" s="122">
        <v>3.073535065058784</v>
      </c>
      <c r="F162" s="84" t="s">
        <v>5392</v>
      </c>
      <c r="G162" s="84" t="b">
        <v>0</v>
      </c>
      <c r="H162" s="84" t="b">
        <v>0</v>
      </c>
      <c r="I162" s="84" t="b">
        <v>0</v>
      </c>
      <c r="J162" s="84" t="b">
        <v>0</v>
      </c>
      <c r="K162" s="84" t="b">
        <v>0</v>
      </c>
      <c r="L162" s="84" t="b">
        <v>0</v>
      </c>
    </row>
    <row r="163" spans="1:12" ht="15">
      <c r="A163" s="84" t="s">
        <v>5171</v>
      </c>
      <c r="B163" s="84" t="s">
        <v>5214</v>
      </c>
      <c r="C163" s="84">
        <v>3</v>
      </c>
      <c r="D163" s="122">
        <v>0.0008450245737218399</v>
      </c>
      <c r="E163" s="122">
        <v>3.249626324114465</v>
      </c>
      <c r="F163" s="84" t="s">
        <v>5392</v>
      </c>
      <c r="G163" s="84" t="b">
        <v>0</v>
      </c>
      <c r="H163" s="84" t="b">
        <v>0</v>
      </c>
      <c r="I163" s="84" t="b">
        <v>0</v>
      </c>
      <c r="J163" s="84" t="b">
        <v>0</v>
      </c>
      <c r="K163" s="84" t="b">
        <v>0</v>
      </c>
      <c r="L163" s="84" t="b">
        <v>0</v>
      </c>
    </row>
    <row r="164" spans="1:12" ht="15">
      <c r="A164" s="84" t="s">
        <v>5214</v>
      </c>
      <c r="B164" s="84" t="s">
        <v>5149</v>
      </c>
      <c r="C164" s="84">
        <v>3</v>
      </c>
      <c r="D164" s="122">
        <v>0.0008450245737218399</v>
      </c>
      <c r="E164" s="122">
        <v>2.7377429631355907</v>
      </c>
      <c r="F164" s="84" t="s">
        <v>5392</v>
      </c>
      <c r="G164" s="84" t="b">
        <v>0</v>
      </c>
      <c r="H164" s="84" t="b">
        <v>0</v>
      </c>
      <c r="I164" s="84" t="b">
        <v>0</v>
      </c>
      <c r="J164" s="84" t="b">
        <v>0</v>
      </c>
      <c r="K164" s="84" t="b">
        <v>0</v>
      </c>
      <c r="L164" s="84" t="b">
        <v>0</v>
      </c>
    </row>
    <row r="165" spans="1:12" ht="15">
      <c r="A165" s="84" t="s">
        <v>5149</v>
      </c>
      <c r="B165" s="84" t="s">
        <v>5215</v>
      </c>
      <c r="C165" s="84">
        <v>3</v>
      </c>
      <c r="D165" s="122">
        <v>0.0008450245737218399</v>
      </c>
      <c r="E165" s="122">
        <v>3.249626324114465</v>
      </c>
      <c r="F165" s="84" t="s">
        <v>5392</v>
      </c>
      <c r="G165" s="84" t="b">
        <v>0</v>
      </c>
      <c r="H165" s="84" t="b">
        <v>0</v>
      </c>
      <c r="I165" s="84" t="b">
        <v>0</v>
      </c>
      <c r="J165" s="84" t="b">
        <v>0</v>
      </c>
      <c r="K165" s="84" t="b">
        <v>0</v>
      </c>
      <c r="L165" s="84" t="b">
        <v>0</v>
      </c>
    </row>
    <row r="166" spans="1:12" ht="15">
      <c r="A166" s="84" t="s">
        <v>5215</v>
      </c>
      <c r="B166" s="84" t="s">
        <v>5216</v>
      </c>
      <c r="C166" s="84">
        <v>3</v>
      </c>
      <c r="D166" s="122">
        <v>0.0008450245737218399</v>
      </c>
      <c r="E166" s="122">
        <v>3.374565060722765</v>
      </c>
      <c r="F166" s="84" t="s">
        <v>5392</v>
      </c>
      <c r="G166" s="84" t="b">
        <v>0</v>
      </c>
      <c r="H166" s="84" t="b">
        <v>0</v>
      </c>
      <c r="I166" s="84" t="b">
        <v>0</v>
      </c>
      <c r="J166" s="84" t="b">
        <v>0</v>
      </c>
      <c r="K166" s="84" t="b">
        <v>0</v>
      </c>
      <c r="L166" s="84" t="b">
        <v>0</v>
      </c>
    </row>
    <row r="167" spans="1:12" ht="15">
      <c r="A167" s="84" t="s">
        <v>5216</v>
      </c>
      <c r="B167" s="84" t="s">
        <v>5217</v>
      </c>
      <c r="C167" s="84">
        <v>3</v>
      </c>
      <c r="D167" s="122">
        <v>0.0008450245737218399</v>
      </c>
      <c r="E167" s="122">
        <v>3.374565060722765</v>
      </c>
      <c r="F167" s="84" t="s">
        <v>5392</v>
      </c>
      <c r="G167" s="84" t="b">
        <v>0</v>
      </c>
      <c r="H167" s="84" t="b">
        <v>0</v>
      </c>
      <c r="I167" s="84" t="b">
        <v>0</v>
      </c>
      <c r="J167" s="84" t="b">
        <v>0</v>
      </c>
      <c r="K167" s="84" t="b">
        <v>0</v>
      </c>
      <c r="L167" s="84" t="b">
        <v>0</v>
      </c>
    </row>
    <row r="168" spans="1:12" ht="15">
      <c r="A168" s="84" t="s">
        <v>5217</v>
      </c>
      <c r="B168" s="84" t="s">
        <v>5218</v>
      </c>
      <c r="C168" s="84">
        <v>3</v>
      </c>
      <c r="D168" s="122">
        <v>0.0008450245737218399</v>
      </c>
      <c r="E168" s="122">
        <v>3.374565060722765</v>
      </c>
      <c r="F168" s="84" t="s">
        <v>5392</v>
      </c>
      <c r="G168" s="84" t="b">
        <v>0</v>
      </c>
      <c r="H168" s="84" t="b">
        <v>0</v>
      </c>
      <c r="I168" s="84" t="b">
        <v>0</v>
      </c>
      <c r="J168" s="84" t="b">
        <v>0</v>
      </c>
      <c r="K168" s="84" t="b">
        <v>0</v>
      </c>
      <c r="L168" s="84" t="b">
        <v>0</v>
      </c>
    </row>
    <row r="169" spans="1:12" ht="15">
      <c r="A169" s="84" t="s">
        <v>5222</v>
      </c>
      <c r="B169" s="84" t="s">
        <v>4644</v>
      </c>
      <c r="C169" s="84">
        <v>3</v>
      </c>
      <c r="D169" s="122">
        <v>0.0009155268794961684</v>
      </c>
      <c r="E169" s="122">
        <v>2.948596328450484</v>
      </c>
      <c r="F169" s="84" t="s">
        <v>5392</v>
      </c>
      <c r="G169" s="84" t="b">
        <v>0</v>
      </c>
      <c r="H169" s="84" t="b">
        <v>0</v>
      </c>
      <c r="I169" s="84" t="b">
        <v>0</v>
      </c>
      <c r="J169" s="84" t="b">
        <v>0</v>
      </c>
      <c r="K169" s="84" t="b">
        <v>0</v>
      </c>
      <c r="L169" s="84" t="b">
        <v>0</v>
      </c>
    </row>
    <row r="170" spans="1:12" ht="15">
      <c r="A170" s="84" t="s">
        <v>5224</v>
      </c>
      <c r="B170" s="84" t="s">
        <v>5225</v>
      </c>
      <c r="C170" s="84">
        <v>3</v>
      </c>
      <c r="D170" s="122">
        <v>0.0008450245737218399</v>
      </c>
      <c r="E170" s="122">
        <v>3.374565060722765</v>
      </c>
      <c r="F170" s="84" t="s">
        <v>5392</v>
      </c>
      <c r="G170" s="84" t="b">
        <v>1</v>
      </c>
      <c r="H170" s="84" t="b">
        <v>0</v>
      </c>
      <c r="I170" s="84" t="b">
        <v>0</v>
      </c>
      <c r="J170" s="84" t="b">
        <v>0</v>
      </c>
      <c r="K170" s="84" t="b">
        <v>0</v>
      </c>
      <c r="L170" s="84" t="b">
        <v>0</v>
      </c>
    </row>
    <row r="171" spans="1:12" ht="15">
      <c r="A171" s="84" t="s">
        <v>5225</v>
      </c>
      <c r="B171" s="84" t="s">
        <v>457</v>
      </c>
      <c r="C171" s="84">
        <v>3</v>
      </c>
      <c r="D171" s="122">
        <v>0.0008450245737218399</v>
      </c>
      <c r="E171" s="122">
        <v>1.7377429631355907</v>
      </c>
      <c r="F171" s="84" t="s">
        <v>5392</v>
      </c>
      <c r="G171" s="84" t="b">
        <v>0</v>
      </c>
      <c r="H171" s="84" t="b">
        <v>0</v>
      </c>
      <c r="I171" s="84" t="b">
        <v>0</v>
      </c>
      <c r="J171" s="84" t="b">
        <v>0</v>
      </c>
      <c r="K171" s="84" t="b">
        <v>0</v>
      </c>
      <c r="L171" s="84" t="b">
        <v>0</v>
      </c>
    </row>
    <row r="172" spans="1:12" ht="15">
      <c r="A172" s="84" t="s">
        <v>457</v>
      </c>
      <c r="B172" s="84" t="s">
        <v>4560</v>
      </c>
      <c r="C172" s="84">
        <v>3</v>
      </c>
      <c r="D172" s="122">
        <v>0.0008450245737218399</v>
      </c>
      <c r="E172" s="122">
        <v>1.653029228488005</v>
      </c>
      <c r="F172" s="84" t="s">
        <v>5392</v>
      </c>
      <c r="G172" s="84" t="b">
        <v>0</v>
      </c>
      <c r="H172" s="84" t="b">
        <v>0</v>
      </c>
      <c r="I172" s="84" t="b">
        <v>0</v>
      </c>
      <c r="J172" s="84" t="b">
        <v>0</v>
      </c>
      <c r="K172" s="84" t="b">
        <v>0</v>
      </c>
      <c r="L172" s="84" t="b">
        <v>0</v>
      </c>
    </row>
    <row r="173" spans="1:12" ht="15">
      <c r="A173" s="84" t="s">
        <v>4560</v>
      </c>
      <c r="B173" s="84" t="s">
        <v>4561</v>
      </c>
      <c r="C173" s="84">
        <v>3</v>
      </c>
      <c r="D173" s="122">
        <v>0.0008450245737218399</v>
      </c>
      <c r="E173" s="122">
        <v>3.374565060722765</v>
      </c>
      <c r="F173" s="84" t="s">
        <v>5392</v>
      </c>
      <c r="G173" s="84" t="b">
        <v>0</v>
      </c>
      <c r="H173" s="84" t="b">
        <v>0</v>
      </c>
      <c r="I173" s="84" t="b">
        <v>0</v>
      </c>
      <c r="J173" s="84" t="b">
        <v>0</v>
      </c>
      <c r="K173" s="84" t="b">
        <v>0</v>
      </c>
      <c r="L173" s="84" t="b">
        <v>0</v>
      </c>
    </row>
    <row r="174" spans="1:12" ht="15">
      <c r="A174" s="84" t="s">
        <v>4561</v>
      </c>
      <c r="B174" s="84" t="s">
        <v>5181</v>
      </c>
      <c r="C174" s="84">
        <v>3</v>
      </c>
      <c r="D174" s="122">
        <v>0.0008450245737218399</v>
      </c>
      <c r="E174" s="122">
        <v>3.152716311106409</v>
      </c>
      <c r="F174" s="84" t="s">
        <v>5392</v>
      </c>
      <c r="G174" s="84" t="b">
        <v>0</v>
      </c>
      <c r="H174" s="84" t="b">
        <v>0</v>
      </c>
      <c r="I174" s="84" t="b">
        <v>0</v>
      </c>
      <c r="J174" s="84" t="b">
        <v>0</v>
      </c>
      <c r="K174" s="84" t="b">
        <v>0</v>
      </c>
      <c r="L174" s="84" t="b">
        <v>0</v>
      </c>
    </row>
    <row r="175" spans="1:12" ht="15">
      <c r="A175" s="84" t="s">
        <v>5181</v>
      </c>
      <c r="B175" s="84" t="s">
        <v>5226</v>
      </c>
      <c r="C175" s="84">
        <v>3</v>
      </c>
      <c r="D175" s="122">
        <v>0.0008450245737218399</v>
      </c>
      <c r="E175" s="122">
        <v>3.152716311106409</v>
      </c>
      <c r="F175" s="84" t="s">
        <v>5392</v>
      </c>
      <c r="G175" s="84" t="b">
        <v>0</v>
      </c>
      <c r="H175" s="84" t="b">
        <v>0</v>
      </c>
      <c r="I175" s="84" t="b">
        <v>0</v>
      </c>
      <c r="J175" s="84" t="b">
        <v>0</v>
      </c>
      <c r="K175" s="84" t="b">
        <v>0</v>
      </c>
      <c r="L175" s="84" t="b">
        <v>0</v>
      </c>
    </row>
    <row r="176" spans="1:12" ht="15">
      <c r="A176" s="84" t="s">
        <v>5226</v>
      </c>
      <c r="B176" s="84" t="s">
        <v>5198</v>
      </c>
      <c r="C176" s="84">
        <v>3</v>
      </c>
      <c r="D176" s="122">
        <v>0.0008450245737218399</v>
      </c>
      <c r="E176" s="122">
        <v>3.249626324114465</v>
      </c>
      <c r="F176" s="84" t="s">
        <v>5392</v>
      </c>
      <c r="G176" s="84" t="b">
        <v>0</v>
      </c>
      <c r="H176" s="84" t="b">
        <v>0</v>
      </c>
      <c r="I176" s="84" t="b">
        <v>0</v>
      </c>
      <c r="J176" s="84" t="b">
        <v>0</v>
      </c>
      <c r="K176" s="84" t="b">
        <v>0</v>
      </c>
      <c r="L176" s="84" t="b">
        <v>0</v>
      </c>
    </row>
    <row r="177" spans="1:12" ht="15">
      <c r="A177" s="84" t="s">
        <v>5198</v>
      </c>
      <c r="B177" s="84" t="s">
        <v>5227</v>
      </c>
      <c r="C177" s="84">
        <v>3</v>
      </c>
      <c r="D177" s="122">
        <v>0.0008450245737218399</v>
      </c>
      <c r="E177" s="122">
        <v>3.249626324114465</v>
      </c>
      <c r="F177" s="84" t="s">
        <v>5392</v>
      </c>
      <c r="G177" s="84" t="b">
        <v>0</v>
      </c>
      <c r="H177" s="84" t="b">
        <v>0</v>
      </c>
      <c r="I177" s="84" t="b">
        <v>0</v>
      </c>
      <c r="J177" s="84" t="b">
        <v>0</v>
      </c>
      <c r="K177" s="84" t="b">
        <v>0</v>
      </c>
      <c r="L177" s="84" t="b">
        <v>0</v>
      </c>
    </row>
    <row r="178" spans="1:12" ht="15">
      <c r="A178" s="84" t="s">
        <v>5227</v>
      </c>
      <c r="B178" s="84" t="s">
        <v>5228</v>
      </c>
      <c r="C178" s="84">
        <v>3</v>
      </c>
      <c r="D178" s="122">
        <v>0.0008450245737218399</v>
      </c>
      <c r="E178" s="122">
        <v>3.374565060722765</v>
      </c>
      <c r="F178" s="84" t="s">
        <v>5392</v>
      </c>
      <c r="G178" s="84" t="b">
        <v>0</v>
      </c>
      <c r="H178" s="84" t="b">
        <v>0</v>
      </c>
      <c r="I178" s="84" t="b">
        <v>0</v>
      </c>
      <c r="J178" s="84" t="b">
        <v>0</v>
      </c>
      <c r="K178" s="84" t="b">
        <v>0</v>
      </c>
      <c r="L178" s="84" t="b">
        <v>0</v>
      </c>
    </row>
    <row r="179" spans="1:12" ht="15">
      <c r="A179" s="84" t="s">
        <v>5228</v>
      </c>
      <c r="B179" s="84" t="s">
        <v>5199</v>
      </c>
      <c r="C179" s="84">
        <v>3</v>
      </c>
      <c r="D179" s="122">
        <v>0.0008450245737218399</v>
      </c>
      <c r="E179" s="122">
        <v>3.249626324114465</v>
      </c>
      <c r="F179" s="84" t="s">
        <v>5392</v>
      </c>
      <c r="G179" s="84" t="b">
        <v>0</v>
      </c>
      <c r="H179" s="84" t="b">
        <v>0</v>
      </c>
      <c r="I179" s="84" t="b">
        <v>0</v>
      </c>
      <c r="J179" s="84" t="b">
        <v>0</v>
      </c>
      <c r="K179" s="84" t="b">
        <v>0</v>
      </c>
      <c r="L179" s="84" t="b">
        <v>0</v>
      </c>
    </row>
    <row r="180" spans="1:12" ht="15">
      <c r="A180" s="84" t="s">
        <v>5199</v>
      </c>
      <c r="B180" s="84" t="s">
        <v>5229</v>
      </c>
      <c r="C180" s="84">
        <v>3</v>
      </c>
      <c r="D180" s="122">
        <v>0.0008450245737218399</v>
      </c>
      <c r="E180" s="122">
        <v>3.249626324114465</v>
      </c>
      <c r="F180" s="84" t="s">
        <v>5392</v>
      </c>
      <c r="G180" s="84" t="b">
        <v>0</v>
      </c>
      <c r="H180" s="84" t="b">
        <v>0</v>
      </c>
      <c r="I180" s="84" t="b">
        <v>0</v>
      </c>
      <c r="J180" s="84" t="b">
        <v>0</v>
      </c>
      <c r="K180" s="84" t="b">
        <v>0</v>
      </c>
      <c r="L180" s="84" t="b">
        <v>0</v>
      </c>
    </row>
    <row r="181" spans="1:12" ht="15">
      <c r="A181" s="84" t="s">
        <v>457</v>
      </c>
      <c r="B181" s="84" t="s">
        <v>5159</v>
      </c>
      <c r="C181" s="84">
        <v>3</v>
      </c>
      <c r="D181" s="122">
        <v>0.0008450245737218399</v>
      </c>
      <c r="E181" s="122">
        <v>1.1759079737683424</v>
      </c>
      <c r="F181" s="84" t="s">
        <v>5392</v>
      </c>
      <c r="G181" s="84" t="b">
        <v>0</v>
      </c>
      <c r="H181" s="84" t="b">
        <v>0</v>
      </c>
      <c r="I181" s="84" t="b">
        <v>0</v>
      </c>
      <c r="J181" s="84" t="b">
        <v>0</v>
      </c>
      <c r="K181" s="84" t="b">
        <v>0</v>
      </c>
      <c r="L181" s="84" t="b">
        <v>0</v>
      </c>
    </row>
    <row r="182" spans="1:12" ht="15">
      <c r="A182" s="84" t="s">
        <v>506</v>
      </c>
      <c r="B182" s="84" t="s">
        <v>5182</v>
      </c>
      <c r="C182" s="84">
        <v>3</v>
      </c>
      <c r="D182" s="122">
        <v>0.0008450245737218399</v>
      </c>
      <c r="E182" s="122">
        <v>3.374565060722765</v>
      </c>
      <c r="F182" s="84" t="s">
        <v>5392</v>
      </c>
      <c r="G182" s="84" t="b">
        <v>0</v>
      </c>
      <c r="H182" s="84" t="b">
        <v>0</v>
      </c>
      <c r="I182" s="84" t="b">
        <v>0</v>
      </c>
      <c r="J182" s="84" t="b">
        <v>0</v>
      </c>
      <c r="K182" s="84" t="b">
        <v>0</v>
      </c>
      <c r="L182" s="84" t="b">
        <v>0</v>
      </c>
    </row>
    <row r="183" spans="1:12" ht="15">
      <c r="A183" s="84" t="s">
        <v>5187</v>
      </c>
      <c r="B183" s="84" t="s">
        <v>5230</v>
      </c>
      <c r="C183" s="84">
        <v>3</v>
      </c>
      <c r="D183" s="122">
        <v>0.0008450245737218399</v>
      </c>
      <c r="E183" s="122">
        <v>3.152716311106409</v>
      </c>
      <c r="F183" s="84" t="s">
        <v>5392</v>
      </c>
      <c r="G183" s="84" t="b">
        <v>0</v>
      </c>
      <c r="H183" s="84" t="b">
        <v>0</v>
      </c>
      <c r="I183" s="84" t="b">
        <v>0</v>
      </c>
      <c r="J183" s="84" t="b">
        <v>0</v>
      </c>
      <c r="K183" s="84" t="b">
        <v>0</v>
      </c>
      <c r="L183" s="84" t="b">
        <v>0</v>
      </c>
    </row>
    <row r="184" spans="1:12" ht="15">
      <c r="A184" s="84" t="s">
        <v>5242</v>
      </c>
      <c r="B184" s="84" t="s">
        <v>5243</v>
      </c>
      <c r="C184" s="84">
        <v>3</v>
      </c>
      <c r="D184" s="122">
        <v>0.0008450245737218399</v>
      </c>
      <c r="E184" s="122">
        <v>3.374565060722765</v>
      </c>
      <c r="F184" s="84" t="s">
        <v>5392</v>
      </c>
      <c r="G184" s="84" t="b">
        <v>0</v>
      </c>
      <c r="H184" s="84" t="b">
        <v>0</v>
      </c>
      <c r="I184" s="84" t="b">
        <v>0</v>
      </c>
      <c r="J184" s="84" t="b">
        <v>0</v>
      </c>
      <c r="K184" s="84" t="b">
        <v>0</v>
      </c>
      <c r="L184" s="84" t="b">
        <v>0</v>
      </c>
    </row>
    <row r="185" spans="1:12" ht="15">
      <c r="A185" s="84" t="s">
        <v>5243</v>
      </c>
      <c r="B185" s="84" t="s">
        <v>5244</v>
      </c>
      <c r="C185" s="84">
        <v>3</v>
      </c>
      <c r="D185" s="122">
        <v>0.0008450245737218399</v>
      </c>
      <c r="E185" s="122">
        <v>3.374565060722765</v>
      </c>
      <c r="F185" s="84" t="s">
        <v>5392</v>
      </c>
      <c r="G185" s="84" t="b">
        <v>0</v>
      </c>
      <c r="H185" s="84" t="b">
        <v>0</v>
      </c>
      <c r="I185" s="84" t="b">
        <v>0</v>
      </c>
      <c r="J185" s="84" t="b">
        <v>0</v>
      </c>
      <c r="K185" s="84" t="b">
        <v>0</v>
      </c>
      <c r="L185" s="84" t="b">
        <v>0</v>
      </c>
    </row>
    <row r="186" spans="1:12" ht="15">
      <c r="A186" s="84" t="s">
        <v>5244</v>
      </c>
      <c r="B186" s="84" t="s">
        <v>457</v>
      </c>
      <c r="C186" s="84">
        <v>3</v>
      </c>
      <c r="D186" s="122">
        <v>0.0008450245737218399</v>
      </c>
      <c r="E186" s="122">
        <v>1.7377429631355907</v>
      </c>
      <c r="F186" s="84" t="s">
        <v>5392</v>
      </c>
      <c r="G186" s="84" t="b">
        <v>0</v>
      </c>
      <c r="H186" s="84" t="b">
        <v>0</v>
      </c>
      <c r="I186" s="84" t="b">
        <v>0</v>
      </c>
      <c r="J186" s="84" t="b">
        <v>0</v>
      </c>
      <c r="K186" s="84" t="b">
        <v>0</v>
      </c>
      <c r="L186" s="84" t="b">
        <v>0</v>
      </c>
    </row>
    <row r="187" spans="1:12" ht="15">
      <c r="A187" s="84" t="s">
        <v>457</v>
      </c>
      <c r="B187" s="84" t="s">
        <v>4562</v>
      </c>
      <c r="C187" s="84">
        <v>3</v>
      </c>
      <c r="D187" s="122">
        <v>0.0008450245737218399</v>
      </c>
      <c r="E187" s="122">
        <v>1.2850524431934105</v>
      </c>
      <c r="F187" s="84" t="s">
        <v>5392</v>
      </c>
      <c r="G187" s="84" t="b">
        <v>0</v>
      </c>
      <c r="H187" s="84" t="b">
        <v>0</v>
      </c>
      <c r="I187" s="84" t="b">
        <v>0</v>
      </c>
      <c r="J187" s="84" t="b">
        <v>0</v>
      </c>
      <c r="K187" s="84" t="b">
        <v>0</v>
      </c>
      <c r="L187" s="84" t="b">
        <v>0</v>
      </c>
    </row>
    <row r="188" spans="1:12" ht="15">
      <c r="A188" s="84" t="s">
        <v>4562</v>
      </c>
      <c r="B188" s="84" t="s">
        <v>4563</v>
      </c>
      <c r="C188" s="84">
        <v>3</v>
      </c>
      <c r="D188" s="122">
        <v>0.0008450245737218399</v>
      </c>
      <c r="E188" s="122">
        <v>1.869415082402859</v>
      </c>
      <c r="F188" s="84" t="s">
        <v>5392</v>
      </c>
      <c r="G188" s="84" t="b">
        <v>0</v>
      </c>
      <c r="H188" s="84" t="b">
        <v>0</v>
      </c>
      <c r="I188" s="84" t="b">
        <v>0</v>
      </c>
      <c r="J188" s="84" t="b">
        <v>0</v>
      </c>
      <c r="K188" s="84" t="b">
        <v>0</v>
      </c>
      <c r="L188" s="84" t="b">
        <v>0</v>
      </c>
    </row>
    <row r="189" spans="1:12" ht="15">
      <c r="A189" s="84" t="s">
        <v>4563</v>
      </c>
      <c r="B189" s="84" t="s">
        <v>5245</v>
      </c>
      <c r="C189" s="84">
        <v>3</v>
      </c>
      <c r="D189" s="122">
        <v>0.0008450245737218399</v>
      </c>
      <c r="E189" s="122">
        <v>2.1704450780668405</v>
      </c>
      <c r="F189" s="84" t="s">
        <v>5392</v>
      </c>
      <c r="G189" s="84" t="b">
        <v>0</v>
      </c>
      <c r="H189" s="84" t="b">
        <v>0</v>
      </c>
      <c r="I189" s="84" t="b">
        <v>0</v>
      </c>
      <c r="J189" s="84" t="b">
        <v>0</v>
      </c>
      <c r="K189" s="84" t="b">
        <v>0</v>
      </c>
      <c r="L189" s="84" t="b">
        <v>0</v>
      </c>
    </row>
    <row r="190" spans="1:12" ht="15">
      <c r="A190" s="84" t="s">
        <v>5245</v>
      </c>
      <c r="B190" s="84" t="s">
        <v>5246</v>
      </c>
      <c r="C190" s="84">
        <v>3</v>
      </c>
      <c r="D190" s="122">
        <v>0.0008450245737218399</v>
      </c>
      <c r="E190" s="122">
        <v>3.374565060722765</v>
      </c>
      <c r="F190" s="84" t="s">
        <v>5392</v>
      </c>
      <c r="G190" s="84" t="b">
        <v>0</v>
      </c>
      <c r="H190" s="84" t="b">
        <v>0</v>
      </c>
      <c r="I190" s="84" t="b">
        <v>0</v>
      </c>
      <c r="J190" s="84" t="b">
        <v>0</v>
      </c>
      <c r="K190" s="84" t="b">
        <v>0</v>
      </c>
      <c r="L190" s="84" t="b">
        <v>0</v>
      </c>
    </row>
    <row r="191" spans="1:12" ht="15">
      <c r="A191" s="84" t="s">
        <v>5246</v>
      </c>
      <c r="B191" s="84" t="s">
        <v>5247</v>
      </c>
      <c r="C191" s="84">
        <v>3</v>
      </c>
      <c r="D191" s="122">
        <v>0.0008450245737218399</v>
      </c>
      <c r="E191" s="122">
        <v>3.374565060722765</v>
      </c>
      <c r="F191" s="84" t="s">
        <v>5392</v>
      </c>
      <c r="G191" s="84" t="b">
        <v>0</v>
      </c>
      <c r="H191" s="84" t="b">
        <v>0</v>
      </c>
      <c r="I191" s="84" t="b">
        <v>0</v>
      </c>
      <c r="J191" s="84" t="b">
        <v>0</v>
      </c>
      <c r="K191" s="84" t="b">
        <v>0</v>
      </c>
      <c r="L191" s="84" t="b">
        <v>0</v>
      </c>
    </row>
    <row r="192" spans="1:12" ht="15">
      <c r="A192" s="84" t="s">
        <v>4608</v>
      </c>
      <c r="B192" s="84" t="s">
        <v>5147</v>
      </c>
      <c r="C192" s="84">
        <v>3</v>
      </c>
      <c r="D192" s="122">
        <v>0.0009155268794961684</v>
      </c>
      <c r="E192" s="122">
        <v>0.8904234631273759</v>
      </c>
      <c r="F192" s="84" t="s">
        <v>5392</v>
      </c>
      <c r="G192" s="84" t="b">
        <v>0</v>
      </c>
      <c r="H192" s="84" t="b">
        <v>0</v>
      </c>
      <c r="I192" s="84" t="b">
        <v>0</v>
      </c>
      <c r="J192" s="84" t="b">
        <v>0</v>
      </c>
      <c r="K192" s="84" t="b">
        <v>0</v>
      </c>
      <c r="L192" s="84" t="b">
        <v>0</v>
      </c>
    </row>
    <row r="193" spans="1:12" ht="15">
      <c r="A193" s="84" t="s">
        <v>5160</v>
      </c>
      <c r="B193" s="84" t="s">
        <v>4608</v>
      </c>
      <c r="C193" s="84">
        <v>3</v>
      </c>
      <c r="D193" s="122">
        <v>0.0009155268794961684</v>
      </c>
      <c r="E193" s="122">
        <v>1.032142379900559</v>
      </c>
      <c r="F193" s="84" t="s">
        <v>5392</v>
      </c>
      <c r="G193" s="84" t="b">
        <v>0</v>
      </c>
      <c r="H193" s="84" t="b">
        <v>0</v>
      </c>
      <c r="I193" s="84" t="b">
        <v>0</v>
      </c>
      <c r="J193" s="84" t="b">
        <v>0</v>
      </c>
      <c r="K193" s="84" t="b">
        <v>0</v>
      </c>
      <c r="L193" s="84" t="b">
        <v>0</v>
      </c>
    </row>
    <row r="194" spans="1:12" ht="15">
      <c r="A194" s="84" t="s">
        <v>4608</v>
      </c>
      <c r="B194" s="84" t="s">
        <v>5193</v>
      </c>
      <c r="C194" s="84">
        <v>3</v>
      </c>
      <c r="D194" s="122">
        <v>0.0008450245737218399</v>
      </c>
      <c r="E194" s="122">
        <v>1.337581494469595</v>
      </c>
      <c r="F194" s="84" t="s">
        <v>5392</v>
      </c>
      <c r="G194" s="84" t="b">
        <v>0</v>
      </c>
      <c r="H194" s="84" t="b">
        <v>0</v>
      </c>
      <c r="I194" s="84" t="b">
        <v>0</v>
      </c>
      <c r="J194" s="84" t="b">
        <v>0</v>
      </c>
      <c r="K194" s="84" t="b">
        <v>0</v>
      </c>
      <c r="L194" s="84" t="b">
        <v>0</v>
      </c>
    </row>
    <row r="195" spans="1:12" ht="15">
      <c r="A195" s="84" t="s">
        <v>4608</v>
      </c>
      <c r="B195" s="84" t="s">
        <v>5168</v>
      </c>
      <c r="C195" s="84">
        <v>3</v>
      </c>
      <c r="D195" s="122">
        <v>0.0008450245737218399</v>
      </c>
      <c r="E195" s="122">
        <v>1.191453458791357</v>
      </c>
      <c r="F195" s="84" t="s">
        <v>5392</v>
      </c>
      <c r="G195" s="84" t="b">
        <v>0</v>
      </c>
      <c r="H195" s="84" t="b">
        <v>0</v>
      </c>
      <c r="I195" s="84" t="b">
        <v>0</v>
      </c>
      <c r="J195" s="84" t="b">
        <v>0</v>
      </c>
      <c r="K195" s="84" t="b">
        <v>0</v>
      </c>
      <c r="L195" s="84" t="b">
        <v>0</v>
      </c>
    </row>
    <row r="196" spans="1:12" ht="15">
      <c r="A196" s="84" t="s">
        <v>4608</v>
      </c>
      <c r="B196" s="84" t="s">
        <v>5191</v>
      </c>
      <c r="C196" s="84">
        <v>3</v>
      </c>
      <c r="D196" s="122">
        <v>0.0008450245737218399</v>
      </c>
      <c r="E196" s="122">
        <v>1.337581494469595</v>
      </c>
      <c r="F196" s="84" t="s">
        <v>5392</v>
      </c>
      <c r="G196" s="84" t="b">
        <v>0</v>
      </c>
      <c r="H196" s="84" t="b">
        <v>0</v>
      </c>
      <c r="I196" s="84" t="b">
        <v>0</v>
      </c>
      <c r="J196" s="84" t="b">
        <v>0</v>
      </c>
      <c r="K196" s="84" t="b">
        <v>0</v>
      </c>
      <c r="L196" s="84" t="b">
        <v>0</v>
      </c>
    </row>
    <row r="197" spans="1:12" ht="15">
      <c r="A197" s="84" t="s">
        <v>5195</v>
      </c>
      <c r="B197" s="84" t="s">
        <v>5205</v>
      </c>
      <c r="C197" s="84">
        <v>3</v>
      </c>
      <c r="D197" s="122">
        <v>0.0008450245737218399</v>
      </c>
      <c r="E197" s="122">
        <v>3.0277775744981086</v>
      </c>
      <c r="F197" s="84" t="s">
        <v>5392</v>
      </c>
      <c r="G197" s="84" t="b">
        <v>0</v>
      </c>
      <c r="H197" s="84" t="b">
        <v>0</v>
      </c>
      <c r="I197" s="84" t="b">
        <v>0</v>
      </c>
      <c r="J197" s="84" t="b">
        <v>0</v>
      </c>
      <c r="K197" s="84" t="b">
        <v>0</v>
      </c>
      <c r="L197" s="84" t="b">
        <v>0</v>
      </c>
    </row>
    <row r="198" spans="1:12" ht="15">
      <c r="A198" s="84" t="s">
        <v>5205</v>
      </c>
      <c r="B198" s="84" t="s">
        <v>4608</v>
      </c>
      <c r="C198" s="84">
        <v>3</v>
      </c>
      <c r="D198" s="122">
        <v>0.0008450245737218399</v>
      </c>
      <c r="E198" s="122">
        <v>1.4300823885725966</v>
      </c>
      <c r="F198" s="84" t="s">
        <v>5392</v>
      </c>
      <c r="G198" s="84" t="b">
        <v>0</v>
      </c>
      <c r="H198" s="84" t="b">
        <v>0</v>
      </c>
      <c r="I198" s="84" t="b">
        <v>0</v>
      </c>
      <c r="J198" s="84" t="b">
        <v>0</v>
      </c>
      <c r="K198" s="84" t="b">
        <v>0</v>
      </c>
      <c r="L198" s="84" t="b">
        <v>0</v>
      </c>
    </row>
    <row r="199" spans="1:12" ht="15">
      <c r="A199" s="84" t="s">
        <v>4608</v>
      </c>
      <c r="B199" s="84" t="s">
        <v>5206</v>
      </c>
      <c r="C199" s="84">
        <v>3</v>
      </c>
      <c r="D199" s="122">
        <v>0.0009155268794961684</v>
      </c>
      <c r="E199" s="122">
        <v>1.4344915074776514</v>
      </c>
      <c r="F199" s="84" t="s">
        <v>5392</v>
      </c>
      <c r="G199" s="84" t="b">
        <v>0</v>
      </c>
      <c r="H199" s="84" t="b">
        <v>0</v>
      </c>
      <c r="I199" s="84" t="b">
        <v>0</v>
      </c>
      <c r="J199" s="84" t="b">
        <v>0</v>
      </c>
      <c r="K199" s="84" t="b">
        <v>0</v>
      </c>
      <c r="L199" s="84" t="b">
        <v>0</v>
      </c>
    </row>
    <row r="200" spans="1:12" ht="15">
      <c r="A200" s="84" t="s">
        <v>417</v>
      </c>
      <c r="B200" s="84" t="s">
        <v>4660</v>
      </c>
      <c r="C200" s="84">
        <v>3</v>
      </c>
      <c r="D200" s="122">
        <v>0.0008450245737218399</v>
      </c>
      <c r="E200" s="122">
        <v>3.152716311106409</v>
      </c>
      <c r="F200" s="84" t="s">
        <v>5392</v>
      </c>
      <c r="G200" s="84" t="b">
        <v>0</v>
      </c>
      <c r="H200" s="84" t="b">
        <v>0</v>
      </c>
      <c r="I200" s="84" t="b">
        <v>0</v>
      </c>
      <c r="J200" s="84" t="b">
        <v>0</v>
      </c>
      <c r="K200" s="84" t="b">
        <v>0</v>
      </c>
      <c r="L200" s="84" t="b">
        <v>0</v>
      </c>
    </row>
    <row r="201" spans="1:12" ht="15">
      <c r="A201" s="84" t="s">
        <v>5209</v>
      </c>
      <c r="B201" s="84" t="s">
        <v>5261</v>
      </c>
      <c r="C201" s="84">
        <v>3</v>
      </c>
      <c r="D201" s="122">
        <v>0.0008450245737218399</v>
      </c>
      <c r="E201" s="122">
        <v>3.249626324114465</v>
      </c>
      <c r="F201" s="84" t="s">
        <v>5392</v>
      </c>
      <c r="G201" s="84" t="b">
        <v>0</v>
      </c>
      <c r="H201" s="84" t="b">
        <v>0</v>
      </c>
      <c r="I201" s="84" t="b">
        <v>0</v>
      </c>
      <c r="J201" s="84" t="b">
        <v>0</v>
      </c>
      <c r="K201" s="84" t="b">
        <v>0</v>
      </c>
      <c r="L201" s="84" t="b">
        <v>0</v>
      </c>
    </row>
    <row r="202" spans="1:12" ht="15">
      <c r="A202" s="84" t="s">
        <v>410</v>
      </c>
      <c r="B202" s="84" t="s">
        <v>411</v>
      </c>
      <c r="C202" s="84">
        <v>3</v>
      </c>
      <c r="D202" s="122">
        <v>0.0008450245737218399</v>
      </c>
      <c r="E202" s="122">
        <v>3.073535065058784</v>
      </c>
      <c r="F202" s="84" t="s">
        <v>5392</v>
      </c>
      <c r="G202" s="84" t="b">
        <v>0</v>
      </c>
      <c r="H202" s="84" t="b">
        <v>0</v>
      </c>
      <c r="I202" s="84" t="b">
        <v>0</v>
      </c>
      <c r="J202" s="84" t="b">
        <v>0</v>
      </c>
      <c r="K202" s="84" t="b">
        <v>0</v>
      </c>
      <c r="L202" s="84" t="b">
        <v>0</v>
      </c>
    </row>
    <row r="203" spans="1:12" ht="15">
      <c r="A203" s="84" t="s">
        <v>570</v>
      </c>
      <c r="B203" s="84" t="s">
        <v>569</v>
      </c>
      <c r="C203" s="84">
        <v>3</v>
      </c>
      <c r="D203" s="122">
        <v>0.0008450245737218399</v>
      </c>
      <c r="E203" s="122">
        <v>2.948596328450484</v>
      </c>
      <c r="F203" s="84" t="s">
        <v>5392</v>
      </c>
      <c r="G203" s="84" t="b">
        <v>0</v>
      </c>
      <c r="H203" s="84" t="b">
        <v>0</v>
      </c>
      <c r="I203" s="84" t="b">
        <v>0</v>
      </c>
      <c r="J203" s="84" t="b">
        <v>0</v>
      </c>
      <c r="K203" s="84" t="b">
        <v>0</v>
      </c>
      <c r="L203" s="84" t="b">
        <v>0</v>
      </c>
    </row>
    <row r="204" spans="1:12" ht="15">
      <c r="A204" s="84" t="s">
        <v>5262</v>
      </c>
      <c r="B204" s="84" t="s">
        <v>5196</v>
      </c>
      <c r="C204" s="84">
        <v>3</v>
      </c>
      <c r="D204" s="122">
        <v>0.0008450245737218399</v>
      </c>
      <c r="E204" s="122">
        <v>3.152716311106409</v>
      </c>
      <c r="F204" s="84" t="s">
        <v>5392</v>
      </c>
      <c r="G204" s="84" t="b">
        <v>0</v>
      </c>
      <c r="H204" s="84" t="b">
        <v>0</v>
      </c>
      <c r="I204" s="84" t="b">
        <v>0</v>
      </c>
      <c r="J204" s="84" t="b">
        <v>0</v>
      </c>
      <c r="K204" s="84" t="b">
        <v>0</v>
      </c>
      <c r="L204" s="84" t="b">
        <v>0</v>
      </c>
    </row>
    <row r="205" spans="1:12" ht="15">
      <c r="A205" s="84" t="s">
        <v>5196</v>
      </c>
      <c r="B205" s="84" t="s">
        <v>457</v>
      </c>
      <c r="C205" s="84">
        <v>3</v>
      </c>
      <c r="D205" s="122">
        <v>0.0008450245737218399</v>
      </c>
      <c r="E205" s="122">
        <v>1.5158942135192344</v>
      </c>
      <c r="F205" s="84" t="s">
        <v>5392</v>
      </c>
      <c r="G205" s="84" t="b">
        <v>0</v>
      </c>
      <c r="H205" s="84" t="b">
        <v>0</v>
      </c>
      <c r="I205" s="84" t="b">
        <v>0</v>
      </c>
      <c r="J205" s="84" t="b">
        <v>0</v>
      </c>
      <c r="K205" s="84" t="b">
        <v>0</v>
      </c>
      <c r="L205" s="84" t="b">
        <v>0</v>
      </c>
    </row>
    <row r="206" spans="1:12" ht="15">
      <c r="A206" s="84" t="s">
        <v>4621</v>
      </c>
      <c r="B206" s="84" t="s">
        <v>5207</v>
      </c>
      <c r="C206" s="84">
        <v>3</v>
      </c>
      <c r="D206" s="122">
        <v>0.0008450245737218399</v>
      </c>
      <c r="E206" s="122">
        <v>1.978559551827927</v>
      </c>
      <c r="F206" s="84" t="s">
        <v>5392</v>
      </c>
      <c r="G206" s="84" t="b">
        <v>0</v>
      </c>
      <c r="H206" s="84" t="b">
        <v>0</v>
      </c>
      <c r="I206" s="84" t="b">
        <v>0</v>
      </c>
      <c r="J206" s="84" t="b">
        <v>0</v>
      </c>
      <c r="K206" s="84" t="b">
        <v>0</v>
      </c>
      <c r="L206" s="84" t="b">
        <v>0</v>
      </c>
    </row>
    <row r="207" spans="1:12" ht="15">
      <c r="A207" s="84" t="s">
        <v>5207</v>
      </c>
      <c r="B207" s="84" t="s">
        <v>4639</v>
      </c>
      <c r="C207" s="84">
        <v>3</v>
      </c>
      <c r="D207" s="122">
        <v>0.0008450245737218399</v>
      </c>
      <c r="E207" s="122">
        <v>2.2353858849998547</v>
      </c>
      <c r="F207" s="84" t="s">
        <v>5392</v>
      </c>
      <c r="G207" s="84" t="b">
        <v>0</v>
      </c>
      <c r="H207" s="84" t="b">
        <v>0</v>
      </c>
      <c r="I207" s="84" t="b">
        <v>0</v>
      </c>
      <c r="J207" s="84" t="b">
        <v>0</v>
      </c>
      <c r="K207" s="84" t="b">
        <v>0</v>
      </c>
      <c r="L207" s="84" t="b">
        <v>0</v>
      </c>
    </row>
    <row r="208" spans="1:12" ht="15">
      <c r="A208" s="84" t="s">
        <v>4639</v>
      </c>
      <c r="B208" s="84" t="s">
        <v>5165</v>
      </c>
      <c r="C208" s="84">
        <v>3</v>
      </c>
      <c r="D208" s="122">
        <v>0.0008450245737218399</v>
      </c>
      <c r="E208" s="122">
        <v>1.9923478363135605</v>
      </c>
      <c r="F208" s="84" t="s">
        <v>5392</v>
      </c>
      <c r="G208" s="84" t="b">
        <v>0</v>
      </c>
      <c r="H208" s="84" t="b">
        <v>0</v>
      </c>
      <c r="I208" s="84" t="b">
        <v>0</v>
      </c>
      <c r="J208" s="84" t="b">
        <v>0</v>
      </c>
      <c r="K208" s="84" t="b">
        <v>0</v>
      </c>
      <c r="L208" s="84" t="b">
        <v>0</v>
      </c>
    </row>
    <row r="209" spans="1:12" ht="15">
      <c r="A209" s="84" t="s">
        <v>5165</v>
      </c>
      <c r="B209" s="84" t="s">
        <v>5179</v>
      </c>
      <c r="C209" s="84">
        <v>3</v>
      </c>
      <c r="D209" s="122">
        <v>0.0008450245737218399</v>
      </c>
      <c r="E209" s="122">
        <v>2.784739525811814</v>
      </c>
      <c r="F209" s="84" t="s">
        <v>5392</v>
      </c>
      <c r="G209" s="84" t="b">
        <v>0</v>
      </c>
      <c r="H209" s="84" t="b">
        <v>0</v>
      </c>
      <c r="I209" s="84" t="b">
        <v>0</v>
      </c>
      <c r="J209" s="84" t="b">
        <v>0</v>
      </c>
      <c r="K209" s="84" t="b">
        <v>0</v>
      </c>
      <c r="L209" s="84" t="b">
        <v>0</v>
      </c>
    </row>
    <row r="210" spans="1:12" ht="15">
      <c r="A210" s="84" t="s">
        <v>4621</v>
      </c>
      <c r="B210" s="84" t="s">
        <v>545</v>
      </c>
      <c r="C210" s="84">
        <v>3</v>
      </c>
      <c r="D210" s="122">
        <v>0.0008450245737218399</v>
      </c>
      <c r="E210" s="122">
        <v>2.103498288436227</v>
      </c>
      <c r="F210" s="84" t="s">
        <v>5392</v>
      </c>
      <c r="G210" s="84" t="b">
        <v>0</v>
      </c>
      <c r="H210" s="84" t="b">
        <v>0</v>
      </c>
      <c r="I210" s="84" t="b">
        <v>0</v>
      </c>
      <c r="J210" s="84" t="b">
        <v>0</v>
      </c>
      <c r="K210" s="84" t="b">
        <v>0</v>
      </c>
      <c r="L210" s="84" t="b">
        <v>0</v>
      </c>
    </row>
    <row r="211" spans="1:12" ht="15">
      <c r="A211" s="84" t="s">
        <v>545</v>
      </c>
      <c r="B211" s="84" t="s">
        <v>544</v>
      </c>
      <c r="C211" s="84">
        <v>3</v>
      </c>
      <c r="D211" s="122">
        <v>0.0008450245737218399</v>
      </c>
      <c r="E211" s="122">
        <v>3.374565060722765</v>
      </c>
      <c r="F211" s="84" t="s">
        <v>5392</v>
      </c>
      <c r="G211" s="84" t="b">
        <v>0</v>
      </c>
      <c r="H211" s="84" t="b">
        <v>0</v>
      </c>
      <c r="I211" s="84" t="b">
        <v>0</v>
      </c>
      <c r="J211" s="84" t="b">
        <v>0</v>
      </c>
      <c r="K211" s="84" t="b">
        <v>0</v>
      </c>
      <c r="L211" s="84" t="b">
        <v>0</v>
      </c>
    </row>
    <row r="212" spans="1:12" ht="15">
      <c r="A212" s="84" t="s">
        <v>544</v>
      </c>
      <c r="B212" s="84" t="s">
        <v>4559</v>
      </c>
      <c r="C212" s="84">
        <v>3</v>
      </c>
      <c r="D212" s="122">
        <v>0.0008450245737218399</v>
      </c>
      <c r="E212" s="122">
        <v>3.249626324114465</v>
      </c>
      <c r="F212" s="84" t="s">
        <v>5392</v>
      </c>
      <c r="G212" s="84" t="b">
        <v>0</v>
      </c>
      <c r="H212" s="84" t="b">
        <v>0</v>
      </c>
      <c r="I212" s="84" t="b">
        <v>0</v>
      </c>
      <c r="J212" s="84" t="b">
        <v>0</v>
      </c>
      <c r="K212" s="84" t="b">
        <v>0</v>
      </c>
      <c r="L212" s="84" t="b">
        <v>0</v>
      </c>
    </row>
    <row r="213" spans="1:12" ht="15">
      <c r="A213" s="84" t="s">
        <v>4559</v>
      </c>
      <c r="B213" s="84" t="s">
        <v>457</v>
      </c>
      <c r="C213" s="84">
        <v>3</v>
      </c>
      <c r="D213" s="122">
        <v>0.0008450245737218399</v>
      </c>
      <c r="E213" s="122">
        <v>1.7377429631355907</v>
      </c>
      <c r="F213" s="84" t="s">
        <v>5392</v>
      </c>
      <c r="G213" s="84" t="b">
        <v>0</v>
      </c>
      <c r="H213" s="84" t="b">
        <v>0</v>
      </c>
      <c r="I213" s="84" t="b">
        <v>0</v>
      </c>
      <c r="J213" s="84" t="b">
        <v>0</v>
      </c>
      <c r="K213" s="84" t="b">
        <v>0</v>
      </c>
      <c r="L213" s="84" t="b">
        <v>0</v>
      </c>
    </row>
    <row r="214" spans="1:12" ht="15">
      <c r="A214" s="84" t="s">
        <v>4622</v>
      </c>
      <c r="B214" s="84" t="s">
        <v>5263</v>
      </c>
      <c r="C214" s="84">
        <v>3</v>
      </c>
      <c r="D214" s="122">
        <v>0.0008450245737218399</v>
      </c>
      <c r="E214" s="122">
        <v>2.0808343038002834</v>
      </c>
      <c r="F214" s="84" t="s">
        <v>5392</v>
      </c>
      <c r="G214" s="84" t="b">
        <v>0</v>
      </c>
      <c r="H214" s="84" t="b">
        <v>0</v>
      </c>
      <c r="I214" s="84" t="b">
        <v>0</v>
      </c>
      <c r="J214" s="84" t="b">
        <v>0</v>
      </c>
      <c r="K214" s="84" t="b">
        <v>0</v>
      </c>
      <c r="L214" s="84" t="b">
        <v>0</v>
      </c>
    </row>
    <row r="215" spans="1:12" ht="15">
      <c r="A215" s="84" t="s">
        <v>5263</v>
      </c>
      <c r="B215" s="84" t="s">
        <v>5264</v>
      </c>
      <c r="C215" s="84">
        <v>3</v>
      </c>
      <c r="D215" s="122">
        <v>0.0008450245737218399</v>
      </c>
      <c r="E215" s="122">
        <v>3.374565060722765</v>
      </c>
      <c r="F215" s="84" t="s">
        <v>5392</v>
      </c>
      <c r="G215" s="84" t="b">
        <v>0</v>
      </c>
      <c r="H215" s="84" t="b">
        <v>0</v>
      </c>
      <c r="I215" s="84" t="b">
        <v>0</v>
      </c>
      <c r="J215" s="84" t="b">
        <v>0</v>
      </c>
      <c r="K215" s="84" t="b">
        <v>0</v>
      </c>
      <c r="L215" s="84" t="b">
        <v>0</v>
      </c>
    </row>
    <row r="216" spans="1:12" ht="15">
      <c r="A216" s="84" t="s">
        <v>5264</v>
      </c>
      <c r="B216" s="84" t="s">
        <v>5210</v>
      </c>
      <c r="C216" s="84">
        <v>3</v>
      </c>
      <c r="D216" s="122">
        <v>0.0008450245737218399</v>
      </c>
      <c r="E216" s="122">
        <v>3.249626324114465</v>
      </c>
      <c r="F216" s="84" t="s">
        <v>5392</v>
      </c>
      <c r="G216" s="84" t="b">
        <v>0</v>
      </c>
      <c r="H216" s="84" t="b">
        <v>0</v>
      </c>
      <c r="I216" s="84" t="b">
        <v>0</v>
      </c>
      <c r="J216" s="84" t="b">
        <v>0</v>
      </c>
      <c r="K216" s="84" t="b">
        <v>0</v>
      </c>
      <c r="L216" s="84" t="b">
        <v>0</v>
      </c>
    </row>
    <row r="217" spans="1:12" ht="15">
      <c r="A217" s="84" t="s">
        <v>5210</v>
      </c>
      <c r="B217" s="84" t="s">
        <v>5265</v>
      </c>
      <c r="C217" s="84">
        <v>3</v>
      </c>
      <c r="D217" s="122">
        <v>0.0008450245737218399</v>
      </c>
      <c r="E217" s="122">
        <v>3.249626324114465</v>
      </c>
      <c r="F217" s="84" t="s">
        <v>5392</v>
      </c>
      <c r="G217" s="84" t="b">
        <v>0</v>
      </c>
      <c r="H217" s="84" t="b">
        <v>0</v>
      </c>
      <c r="I217" s="84" t="b">
        <v>0</v>
      </c>
      <c r="J217" s="84" t="b">
        <v>0</v>
      </c>
      <c r="K217" s="84" t="b">
        <v>0</v>
      </c>
      <c r="L217" s="84" t="b">
        <v>0</v>
      </c>
    </row>
    <row r="218" spans="1:12" ht="15">
      <c r="A218" s="84" t="s">
        <v>5265</v>
      </c>
      <c r="B218" s="84" t="s">
        <v>5201</v>
      </c>
      <c r="C218" s="84">
        <v>3</v>
      </c>
      <c r="D218" s="122">
        <v>0.0008450245737218399</v>
      </c>
      <c r="E218" s="122">
        <v>3.249626324114465</v>
      </c>
      <c r="F218" s="84" t="s">
        <v>5392</v>
      </c>
      <c r="G218" s="84" t="b">
        <v>0</v>
      </c>
      <c r="H218" s="84" t="b">
        <v>0</v>
      </c>
      <c r="I218" s="84" t="b">
        <v>0</v>
      </c>
      <c r="J218" s="84" t="b">
        <v>0</v>
      </c>
      <c r="K218" s="84" t="b">
        <v>0</v>
      </c>
      <c r="L218" s="84" t="b">
        <v>0</v>
      </c>
    </row>
    <row r="219" spans="1:12" ht="15">
      <c r="A219" s="84" t="s">
        <v>5201</v>
      </c>
      <c r="B219" s="84" t="s">
        <v>5266</v>
      </c>
      <c r="C219" s="84">
        <v>3</v>
      </c>
      <c r="D219" s="122">
        <v>0.0008450245737218399</v>
      </c>
      <c r="E219" s="122">
        <v>3.249626324114465</v>
      </c>
      <c r="F219" s="84" t="s">
        <v>5392</v>
      </c>
      <c r="G219" s="84" t="b">
        <v>0</v>
      </c>
      <c r="H219" s="84" t="b">
        <v>0</v>
      </c>
      <c r="I219" s="84" t="b">
        <v>0</v>
      </c>
      <c r="J219" s="84" t="b">
        <v>1</v>
      </c>
      <c r="K219" s="84" t="b">
        <v>0</v>
      </c>
      <c r="L219" s="84" t="b">
        <v>0</v>
      </c>
    </row>
    <row r="220" spans="1:12" ht="15">
      <c r="A220" s="84" t="s">
        <v>5266</v>
      </c>
      <c r="B220" s="84" t="s">
        <v>5204</v>
      </c>
      <c r="C220" s="84">
        <v>3</v>
      </c>
      <c r="D220" s="122">
        <v>0.0008450245737218399</v>
      </c>
      <c r="E220" s="122">
        <v>3.249626324114465</v>
      </c>
      <c r="F220" s="84" t="s">
        <v>5392</v>
      </c>
      <c r="G220" s="84" t="b">
        <v>1</v>
      </c>
      <c r="H220" s="84" t="b">
        <v>0</v>
      </c>
      <c r="I220" s="84" t="b">
        <v>0</v>
      </c>
      <c r="J220" s="84" t="b">
        <v>0</v>
      </c>
      <c r="K220" s="84" t="b">
        <v>0</v>
      </c>
      <c r="L220" s="84" t="b">
        <v>0</v>
      </c>
    </row>
    <row r="221" spans="1:12" ht="15">
      <c r="A221" s="84" t="s">
        <v>5204</v>
      </c>
      <c r="B221" s="84" t="s">
        <v>5267</v>
      </c>
      <c r="C221" s="84">
        <v>3</v>
      </c>
      <c r="D221" s="122">
        <v>0.0008450245737218399</v>
      </c>
      <c r="E221" s="122">
        <v>3.249626324114465</v>
      </c>
      <c r="F221" s="84" t="s">
        <v>5392</v>
      </c>
      <c r="G221" s="84" t="b">
        <v>0</v>
      </c>
      <c r="H221" s="84" t="b">
        <v>0</v>
      </c>
      <c r="I221" s="84" t="b">
        <v>0</v>
      </c>
      <c r="J221" s="84" t="b">
        <v>0</v>
      </c>
      <c r="K221" s="84" t="b">
        <v>0</v>
      </c>
      <c r="L221" s="84" t="b">
        <v>0</v>
      </c>
    </row>
    <row r="222" spans="1:12" ht="15">
      <c r="A222" s="84" t="s">
        <v>5267</v>
      </c>
      <c r="B222" s="84" t="s">
        <v>5268</v>
      </c>
      <c r="C222" s="84">
        <v>3</v>
      </c>
      <c r="D222" s="122">
        <v>0.0008450245737218399</v>
      </c>
      <c r="E222" s="122">
        <v>3.374565060722765</v>
      </c>
      <c r="F222" s="84" t="s">
        <v>5392</v>
      </c>
      <c r="G222" s="84" t="b">
        <v>0</v>
      </c>
      <c r="H222" s="84" t="b">
        <v>0</v>
      </c>
      <c r="I222" s="84" t="b">
        <v>0</v>
      </c>
      <c r="J222" s="84" t="b">
        <v>0</v>
      </c>
      <c r="K222" s="84" t="b">
        <v>0</v>
      </c>
      <c r="L222" s="84" t="b">
        <v>0</v>
      </c>
    </row>
    <row r="223" spans="1:12" ht="15">
      <c r="A223" s="84" t="s">
        <v>5268</v>
      </c>
      <c r="B223" s="84" t="s">
        <v>5269</v>
      </c>
      <c r="C223" s="84">
        <v>3</v>
      </c>
      <c r="D223" s="122">
        <v>0.0008450245737218399</v>
      </c>
      <c r="E223" s="122">
        <v>3.374565060722765</v>
      </c>
      <c r="F223" s="84" t="s">
        <v>5392</v>
      </c>
      <c r="G223" s="84" t="b">
        <v>0</v>
      </c>
      <c r="H223" s="84" t="b">
        <v>0</v>
      </c>
      <c r="I223" s="84" t="b">
        <v>0</v>
      </c>
      <c r="J223" s="84" t="b">
        <v>0</v>
      </c>
      <c r="K223" s="84" t="b">
        <v>0</v>
      </c>
      <c r="L223" s="84" t="b">
        <v>0</v>
      </c>
    </row>
    <row r="224" spans="1:12" ht="15">
      <c r="A224" s="84" t="s">
        <v>5269</v>
      </c>
      <c r="B224" s="84" t="s">
        <v>5171</v>
      </c>
      <c r="C224" s="84">
        <v>3</v>
      </c>
      <c r="D224" s="122">
        <v>0.0008450245737218399</v>
      </c>
      <c r="E224" s="122">
        <v>3.073535065058784</v>
      </c>
      <c r="F224" s="84" t="s">
        <v>5392</v>
      </c>
      <c r="G224" s="84" t="b">
        <v>0</v>
      </c>
      <c r="H224" s="84" t="b">
        <v>0</v>
      </c>
      <c r="I224" s="84" t="b">
        <v>0</v>
      </c>
      <c r="J224" s="84" t="b">
        <v>0</v>
      </c>
      <c r="K224" s="84" t="b">
        <v>0</v>
      </c>
      <c r="L224" s="84" t="b">
        <v>0</v>
      </c>
    </row>
    <row r="225" spans="1:12" ht="15">
      <c r="A225" s="84" t="s">
        <v>421</v>
      </c>
      <c r="B225" s="84" t="s">
        <v>5211</v>
      </c>
      <c r="C225" s="84">
        <v>2</v>
      </c>
      <c r="D225" s="122">
        <v>0.0006103512529974457</v>
      </c>
      <c r="E225" s="122">
        <v>3.374565060722765</v>
      </c>
      <c r="F225" s="84" t="s">
        <v>5392</v>
      </c>
      <c r="G225" s="84" t="b">
        <v>0</v>
      </c>
      <c r="H225" s="84" t="b">
        <v>0</v>
      </c>
      <c r="I225" s="84" t="b">
        <v>0</v>
      </c>
      <c r="J225" s="84" t="b">
        <v>0</v>
      </c>
      <c r="K225" s="84" t="b">
        <v>0</v>
      </c>
      <c r="L225" s="84" t="b">
        <v>0</v>
      </c>
    </row>
    <row r="226" spans="1:12" ht="15">
      <c r="A226" s="84" t="s">
        <v>457</v>
      </c>
      <c r="B226" s="84" t="s">
        <v>5165</v>
      </c>
      <c r="C226" s="84">
        <v>2</v>
      </c>
      <c r="D226" s="122">
        <v>0.0006103512529974457</v>
      </c>
      <c r="E226" s="122">
        <v>1.1089611841377292</v>
      </c>
      <c r="F226" s="84" t="s">
        <v>5392</v>
      </c>
      <c r="G226" s="84" t="b">
        <v>0</v>
      </c>
      <c r="H226" s="84" t="b">
        <v>0</v>
      </c>
      <c r="I226" s="84" t="b">
        <v>0</v>
      </c>
      <c r="J226" s="84" t="b">
        <v>0</v>
      </c>
      <c r="K226" s="84" t="b">
        <v>0</v>
      </c>
      <c r="L226" s="84" t="b">
        <v>0</v>
      </c>
    </row>
    <row r="227" spans="1:12" ht="15">
      <c r="A227" s="84" t="s">
        <v>5220</v>
      </c>
      <c r="B227" s="84" t="s">
        <v>5275</v>
      </c>
      <c r="C227" s="84">
        <v>2</v>
      </c>
      <c r="D227" s="122">
        <v>0.0006103512529974457</v>
      </c>
      <c r="E227" s="122">
        <v>3.374565060722765</v>
      </c>
      <c r="F227" s="84" t="s">
        <v>5392</v>
      </c>
      <c r="G227" s="84" t="b">
        <v>0</v>
      </c>
      <c r="H227" s="84" t="b">
        <v>0</v>
      </c>
      <c r="I227" s="84" t="b">
        <v>0</v>
      </c>
      <c r="J227" s="84" t="b">
        <v>1</v>
      </c>
      <c r="K227" s="84" t="b">
        <v>0</v>
      </c>
      <c r="L227" s="84" t="b">
        <v>0</v>
      </c>
    </row>
    <row r="228" spans="1:12" ht="15">
      <c r="A228" s="84" t="s">
        <v>5275</v>
      </c>
      <c r="B228" s="84" t="s">
        <v>5221</v>
      </c>
      <c r="C228" s="84">
        <v>2</v>
      </c>
      <c r="D228" s="122">
        <v>0.0006103512529974457</v>
      </c>
      <c r="E228" s="122">
        <v>3.374565060722765</v>
      </c>
      <c r="F228" s="84" t="s">
        <v>5392</v>
      </c>
      <c r="G228" s="84" t="b">
        <v>1</v>
      </c>
      <c r="H228" s="84" t="b">
        <v>0</v>
      </c>
      <c r="I228" s="84" t="b">
        <v>0</v>
      </c>
      <c r="J228" s="84" t="b">
        <v>0</v>
      </c>
      <c r="K228" s="84" t="b">
        <v>0</v>
      </c>
      <c r="L228" s="84" t="b">
        <v>0</v>
      </c>
    </row>
    <row r="229" spans="1:12" ht="15">
      <c r="A229" s="84" t="s">
        <v>5221</v>
      </c>
      <c r="B229" s="84" t="s">
        <v>5276</v>
      </c>
      <c r="C229" s="84">
        <v>2</v>
      </c>
      <c r="D229" s="122">
        <v>0.0006103512529974457</v>
      </c>
      <c r="E229" s="122">
        <v>3.374565060722765</v>
      </c>
      <c r="F229" s="84" t="s">
        <v>5392</v>
      </c>
      <c r="G229" s="84" t="b">
        <v>0</v>
      </c>
      <c r="H229" s="84" t="b">
        <v>0</v>
      </c>
      <c r="I229" s="84" t="b">
        <v>0</v>
      </c>
      <c r="J229" s="84" t="b">
        <v>0</v>
      </c>
      <c r="K229" s="84" t="b">
        <v>1</v>
      </c>
      <c r="L229" s="84" t="b">
        <v>0</v>
      </c>
    </row>
    <row r="230" spans="1:12" ht="15">
      <c r="A230" s="84" t="s">
        <v>5276</v>
      </c>
      <c r="B230" s="84" t="s">
        <v>5277</v>
      </c>
      <c r="C230" s="84">
        <v>2</v>
      </c>
      <c r="D230" s="122">
        <v>0.0006103512529974457</v>
      </c>
      <c r="E230" s="122">
        <v>3.5506563197784464</v>
      </c>
      <c r="F230" s="84" t="s">
        <v>5392</v>
      </c>
      <c r="G230" s="84" t="b">
        <v>0</v>
      </c>
      <c r="H230" s="84" t="b">
        <v>1</v>
      </c>
      <c r="I230" s="84" t="b">
        <v>0</v>
      </c>
      <c r="J230" s="84" t="b">
        <v>0</v>
      </c>
      <c r="K230" s="84" t="b">
        <v>0</v>
      </c>
      <c r="L230" s="84" t="b">
        <v>0</v>
      </c>
    </row>
    <row r="231" spans="1:12" ht="15">
      <c r="A231" s="84" t="s">
        <v>5277</v>
      </c>
      <c r="B231" s="84" t="s">
        <v>5163</v>
      </c>
      <c r="C231" s="84">
        <v>2</v>
      </c>
      <c r="D231" s="122">
        <v>0.0006103512529974457</v>
      </c>
      <c r="E231" s="122">
        <v>2.948596328450484</v>
      </c>
      <c r="F231" s="84" t="s">
        <v>5392</v>
      </c>
      <c r="G231" s="84" t="b">
        <v>0</v>
      </c>
      <c r="H231" s="84" t="b">
        <v>0</v>
      </c>
      <c r="I231" s="84" t="b">
        <v>0</v>
      </c>
      <c r="J231" s="84" t="b">
        <v>0</v>
      </c>
      <c r="K231" s="84" t="b">
        <v>0</v>
      </c>
      <c r="L231" s="84" t="b">
        <v>0</v>
      </c>
    </row>
    <row r="232" spans="1:12" ht="15">
      <c r="A232" s="84" t="s">
        <v>5163</v>
      </c>
      <c r="B232" s="84" t="s">
        <v>4631</v>
      </c>
      <c r="C232" s="84">
        <v>2</v>
      </c>
      <c r="D232" s="122">
        <v>0.0006103512529974457</v>
      </c>
      <c r="E232" s="122">
        <v>1.363135598941983</v>
      </c>
      <c r="F232" s="84" t="s">
        <v>5392</v>
      </c>
      <c r="G232" s="84" t="b">
        <v>0</v>
      </c>
      <c r="H232" s="84" t="b">
        <v>0</v>
      </c>
      <c r="I232" s="84" t="b">
        <v>0</v>
      </c>
      <c r="J232" s="84" t="b">
        <v>0</v>
      </c>
      <c r="K232" s="84" t="b">
        <v>0</v>
      </c>
      <c r="L232" s="84" t="b">
        <v>0</v>
      </c>
    </row>
    <row r="233" spans="1:12" ht="15">
      <c r="A233" s="84" t="s">
        <v>4632</v>
      </c>
      <c r="B233" s="84" t="s">
        <v>5150</v>
      </c>
      <c r="C233" s="84">
        <v>2</v>
      </c>
      <c r="D233" s="122">
        <v>0.0006103512529974457</v>
      </c>
      <c r="E233" s="122">
        <v>1.3312027827016355</v>
      </c>
      <c r="F233" s="84" t="s">
        <v>5392</v>
      </c>
      <c r="G233" s="84" t="b">
        <v>0</v>
      </c>
      <c r="H233" s="84" t="b">
        <v>0</v>
      </c>
      <c r="I233" s="84" t="b">
        <v>0</v>
      </c>
      <c r="J233" s="84" t="b">
        <v>0</v>
      </c>
      <c r="K233" s="84" t="b">
        <v>0</v>
      </c>
      <c r="L233" s="84" t="b">
        <v>0</v>
      </c>
    </row>
    <row r="234" spans="1:12" ht="15">
      <c r="A234" s="84" t="s">
        <v>5150</v>
      </c>
      <c r="B234" s="84" t="s">
        <v>4634</v>
      </c>
      <c r="C234" s="84">
        <v>2</v>
      </c>
      <c r="D234" s="122">
        <v>0.0006103512529974457</v>
      </c>
      <c r="E234" s="122">
        <v>1.4053045032199853</v>
      </c>
      <c r="F234" s="84" t="s">
        <v>5392</v>
      </c>
      <c r="G234" s="84" t="b">
        <v>0</v>
      </c>
      <c r="H234" s="84" t="b">
        <v>0</v>
      </c>
      <c r="I234" s="84" t="b">
        <v>0</v>
      </c>
      <c r="J234" s="84" t="b">
        <v>0</v>
      </c>
      <c r="K234" s="84" t="b">
        <v>0</v>
      </c>
      <c r="L234" s="84" t="b">
        <v>0</v>
      </c>
    </row>
    <row r="235" spans="1:12" ht="15">
      <c r="A235" s="84" t="s">
        <v>4634</v>
      </c>
      <c r="B235" s="84" t="s">
        <v>5197</v>
      </c>
      <c r="C235" s="84">
        <v>2</v>
      </c>
      <c r="D235" s="122">
        <v>0.0006103512529974457</v>
      </c>
      <c r="E235" s="122">
        <v>2.218217859862841</v>
      </c>
      <c r="F235" s="84" t="s">
        <v>5392</v>
      </c>
      <c r="G235" s="84" t="b">
        <v>0</v>
      </c>
      <c r="H235" s="84" t="b">
        <v>0</v>
      </c>
      <c r="I235" s="84" t="b">
        <v>0</v>
      </c>
      <c r="J235" s="84" t="b">
        <v>1</v>
      </c>
      <c r="K235" s="84" t="b">
        <v>0</v>
      </c>
      <c r="L235" s="84" t="b">
        <v>0</v>
      </c>
    </row>
    <row r="236" spans="1:12" ht="15">
      <c r="A236" s="84" t="s">
        <v>5223</v>
      </c>
      <c r="B236" s="84" t="s">
        <v>5281</v>
      </c>
      <c r="C236" s="84">
        <v>2</v>
      </c>
      <c r="D236" s="122">
        <v>0.0006103512529974457</v>
      </c>
      <c r="E236" s="122">
        <v>3.374565060722765</v>
      </c>
      <c r="F236" s="84" t="s">
        <v>5392</v>
      </c>
      <c r="G236" s="84" t="b">
        <v>0</v>
      </c>
      <c r="H236" s="84" t="b">
        <v>0</v>
      </c>
      <c r="I236" s="84" t="b">
        <v>0</v>
      </c>
      <c r="J236" s="84" t="b">
        <v>0</v>
      </c>
      <c r="K236" s="84" t="b">
        <v>0</v>
      </c>
      <c r="L236" s="84" t="b">
        <v>0</v>
      </c>
    </row>
    <row r="237" spans="1:12" ht="15">
      <c r="A237" s="84" t="s">
        <v>5281</v>
      </c>
      <c r="B237" s="84" t="s">
        <v>5222</v>
      </c>
      <c r="C237" s="84">
        <v>2</v>
      </c>
      <c r="D237" s="122">
        <v>0.0006103512529974457</v>
      </c>
      <c r="E237" s="122">
        <v>3.374565060722765</v>
      </c>
      <c r="F237" s="84" t="s">
        <v>5392</v>
      </c>
      <c r="G237" s="84" t="b">
        <v>0</v>
      </c>
      <c r="H237" s="84" t="b">
        <v>0</v>
      </c>
      <c r="I237" s="84" t="b">
        <v>0</v>
      </c>
      <c r="J237" s="84" t="b">
        <v>0</v>
      </c>
      <c r="K237" s="84" t="b">
        <v>0</v>
      </c>
      <c r="L237" s="84" t="b">
        <v>0</v>
      </c>
    </row>
    <row r="238" spans="1:12" ht="15">
      <c r="A238" s="84" t="s">
        <v>4644</v>
      </c>
      <c r="B238" s="84" t="s">
        <v>4694</v>
      </c>
      <c r="C238" s="84">
        <v>2</v>
      </c>
      <c r="D238" s="122">
        <v>0.0006103512529974457</v>
      </c>
      <c r="E238" s="122">
        <v>2.5964138103391217</v>
      </c>
      <c r="F238" s="84" t="s">
        <v>5392</v>
      </c>
      <c r="G238" s="84" t="b">
        <v>0</v>
      </c>
      <c r="H238" s="84" t="b">
        <v>0</v>
      </c>
      <c r="I238" s="84" t="b">
        <v>0</v>
      </c>
      <c r="J238" s="84" t="b">
        <v>0</v>
      </c>
      <c r="K238" s="84" t="b">
        <v>0</v>
      </c>
      <c r="L238" s="84" t="b">
        <v>0</v>
      </c>
    </row>
    <row r="239" spans="1:12" ht="15">
      <c r="A239" s="84" t="s">
        <v>4694</v>
      </c>
      <c r="B239" s="84" t="s">
        <v>5282</v>
      </c>
      <c r="C239" s="84">
        <v>2</v>
      </c>
      <c r="D239" s="122">
        <v>0.0006103512529974457</v>
      </c>
      <c r="E239" s="122">
        <v>3.249626324114465</v>
      </c>
      <c r="F239" s="84" t="s">
        <v>5392</v>
      </c>
      <c r="G239" s="84" t="b">
        <v>0</v>
      </c>
      <c r="H239" s="84" t="b">
        <v>0</v>
      </c>
      <c r="I239" s="84" t="b">
        <v>0</v>
      </c>
      <c r="J239" s="84" t="b">
        <v>0</v>
      </c>
      <c r="K239" s="84" t="b">
        <v>0</v>
      </c>
      <c r="L239" s="84" t="b">
        <v>0</v>
      </c>
    </row>
    <row r="240" spans="1:12" ht="15">
      <c r="A240" s="84" t="s">
        <v>5282</v>
      </c>
      <c r="B240" s="84" t="s">
        <v>5283</v>
      </c>
      <c r="C240" s="84">
        <v>2</v>
      </c>
      <c r="D240" s="122">
        <v>0.0006103512529974457</v>
      </c>
      <c r="E240" s="122">
        <v>3.5506563197784464</v>
      </c>
      <c r="F240" s="84" t="s">
        <v>5392</v>
      </c>
      <c r="G240" s="84" t="b">
        <v>0</v>
      </c>
      <c r="H240" s="84" t="b">
        <v>0</v>
      </c>
      <c r="I240" s="84" t="b">
        <v>0</v>
      </c>
      <c r="J240" s="84" t="b">
        <v>0</v>
      </c>
      <c r="K240" s="84" t="b">
        <v>1</v>
      </c>
      <c r="L240" s="84" t="b">
        <v>0</v>
      </c>
    </row>
    <row r="241" spans="1:12" ht="15">
      <c r="A241" s="84" t="s">
        <v>516</v>
      </c>
      <c r="B241" s="84" t="s">
        <v>5224</v>
      </c>
      <c r="C241" s="84">
        <v>2</v>
      </c>
      <c r="D241" s="122">
        <v>0.0006103512529974457</v>
      </c>
      <c r="E241" s="122">
        <v>3.374565060722765</v>
      </c>
      <c r="F241" s="84" t="s">
        <v>5392</v>
      </c>
      <c r="G241" s="84" t="b">
        <v>0</v>
      </c>
      <c r="H241" s="84" t="b">
        <v>0</v>
      </c>
      <c r="I241" s="84" t="b">
        <v>0</v>
      </c>
      <c r="J241" s="84" t="b">
        <v>1</v>
      </c>
      <c r="K241" s="84" t="b">
        <v>0</v>
      </c>
      <c r="L241" s="84" t="b">
        <v>0</v>
      </c>
    </row>
    <row r="242" spans="1:12" ht="15">
      <c r="A242" s="84" t="s">
        <v>5229</v>
      </c>
      <c r="B242" s="84" t="s">
        <v>5287</v>
      </c>
      <c r="C242" s="84">
        <v>2</v>
      </c>
      <c r="D242" s="122">
        <v>0.0006103512529974457</v>
      </c>
      <c r="E242" s="122">
        <v>3.374565060722765</v>
      </c>
      <c r="F242" s="84" t="s">
        <v>5392</v>
      </c>
      <c r="G242" s="84" t="b">
        <v>0</v>
      </c>
      <c r="H242" s="84" t="b">
        <v>0</v>
      </c>
      <c r="I242" s="84" t="b">
        <v>0</v>
      </c>
      <c r="J242" s="84" t="b">
        <v>0</v>
      </c>
      <c r="K242" s="84" t="b">
        <v>0</v>
      </c>
      <c r="L242" s="84" t="b">
        <v>0</v>
      </c>
    </row>
    <row r="243" spans="1:12" ht="15">
      <c r="A243" s="84" t="s">
        <v>5294</v>
      </c>
      <c r="B243" s="84" t="s">
        <v>5295</v>
      </c>
      <c r="C243" s="84">
        <v>2</v>
      </c>
      <c r="D243" s="122">
        <v>0.0006103512529974457</v>
      </c>
      <c r="E243" s="122">
        <v>3.5506563197784464</v>
      </c>
      <c r="F243" s="84" t="s">
        <v>5392</v>
      </c>
      <c r="G243" s="84" t="b">
        <v>0</v>
      </c>
      <c r="H243" s="84" t="b">
        <v>0</v>
      </c>
      <c r="I243" s="84" t="b">
        <v>0</v>
      </c>
      <c r="J243" s="84" t="b">
        <v>0</v>
      </c>
      <c r="K243" s="84" t="b">
        <v>0</v>
      </c>
      <c r="L243" s="84" t="b">
        <v>0</v>
      </c>
    </row>
    <row r="244" spans="1:12" ht="15">
      <c r="A244" s="84" t="s">
        <v>5187</v>
      </c>
      <c r="B244" s="84" t="s">
        <v>5231</v>
      </c>
      <c r="C244" s="84">
        <v>2</v>
      </c>
      <c r="D244" s="122">
        <v>0.0006103512529974457</v>
      </c>
      <c r="E244" s="122">
        <v>2.9766250520507276</v>
      </c>
      <c r="F244" s="84" t="s">
        <v>5392</v>
      </c>
      <c r="G244" s="84" t="b">
        <v>0</v>
      </c>
      <c r="H244" s="84" t="b">
        <v>0</v>
      </c>
      <c r="I244" s="84" t="b">
        <v>0</v>
      </c>
      <c r="J244" s="84" t="b">
        <v>0</v>
      </c>
      <c r="K244" s="84" t="b">
        <v>0</v>
      </c>
      <c r="L244" s="84" t="b">
        <v>0</v>
      </c>
    </row>
    <row r="245" spans="1:12" ht="15">
      <c r="A245" s="84" t="s">
        <v>5231</v>
      </c>
      <c r="B245" s="84" t="s">
        <v>5232</v>
      </c>
      <c r="C245" s="84">
        <v>2</v>
      </c>
      <c r="D245" s="122">
        <v>0.0006103512529974457</v>
      </c>
      <c r="E245" s="122">
        <v>3.1984738016670837</v>
      </c>
      <c r="F245" s="84" t="s">
        <v>5392</v>
      </c>
      <c r="G245" s="84" t="b">
        <v>0</v>
      </c>
      <c r="H245" s="84" t="b">
        <v>0</v>
      </c>
      <c r="I245" s="84" t="b">
        <v>0</v>
      </c>
      <c r="J245" s="84" t="b">
        <v>0</v>
      </c>
      <c r="K245" s="84" t="b">
        <v>0</v>
      </c>
      <c r="L245" s="84" t="b">
        <v>0</v>
      </c>
    </row>
    <row r="246" spans="1:12" ht="15">
      <c r="A246" s="84" t="s">
        <v>5232</v>
      </c>
      <c r="B246" s="84" t="s">
        <v>5165</v>
      </c>
      <c r="C246" s="84">
        <v>2</v>
      </c>
      <c r="D246" s="122">
        <v>0.0006103512529974457</v>
      </c>
      <c r="E246" s="122">
        <v>2.8304970163724894</v>
      </c>
      <c r="F246" s="84" t="s">
        <v>5392</v>
      </c>
      <c r="G246" s="84" t="b">
        <v>0</v>
      </c>
      <c r="H246" s="84" t="b">
        <v>0</v>
      </c>
      <c r="I246" s="84" t="b">
        <v>0</v>
      </c>
      <c r="J246" s="84" t="b">
        <v>0</v>
      </c>
      <c r="K246" s="84" t="b">
        <v>0</v>
      </c>
      <c r="L246" s="84" t="b">
        <v>0</v>
      </c>
    </row>
    <row r="247" spans="1:12" ht="15">
      <c r="A247" s="84" t="s">
        <v>5165</v>
      </c>
      <c r="B247" s="84" t="s">
        <v>4564</v>
      </c>
      <c r="C247" s="84">
        <v>2</v>
      </c>
      <c r="D247" s="122">
        <v>0.0006103512529974457</v>
      </c>
      <c r="E247" s="122">
        <v>3.0065882754281708</v>
      </c>
      <c r="F247" s="84" t="s">
        <v>5392</v>
      </c>
      <c r="G247" s="84" t="b">
        <v>0</v>
      </c>
      <c r="H247" s="84" t="b">
        <v>0</v>
      </c>
      <c r="I247" s="84" t="b">
        <v>0</v>
      </c>
      <c r="J247" s="84" t="b">
        <v>0</v>
      </c>
      <c r="K247" s="84" t="b">
        <v>0</v>
      </c>
      <c r="L247" s="84" t="b">
        <v>0</v>
      </c>
    </row>
    <row r="248" spans="1:12" ht="15">
      <c r="A248" s="84" t="s">
        <v>4564</v>
      </c>
      <c r="B248" s="84" t="s">
        <v>4567</v>
      </c>
      <c r="C248" s="84">
        <v>2</v>
      </c>
      <c r="D248" s="122">
        <v>0.0006103512529974457</v>
      </c>
      <c r="E248" s="122">
        <v>3.5506563197784464</v>
      </c>
      <c r="F248" s="84" t="s">
        <v>5392</v>
      </c>
      <c r="G248" s="84" t="b">
        <v>0</v>
      </c>
      <c r="H248" s="84" t="b">
        <v>0</v>
      </c>
      <c r="I248" s="84" t="b">
        <v>0</v>
      </c>
      <c r="J248" s="84" t="b">
        <v>0</v>
      </c>
      <c r="K248" s="84" t="b">
        <v>0</v>
      </c>
      <c r="L248" s="84" t="b">
        <v>0</v>
      </c>
    </row>
    <row r="249" spans="1:12" ht="15">
      <c r="A249" s="84" t="s">
        <v>5197</v>
      </c>
      <c r="B249" s="84" t="s">
        <v>5299</v>
      </c>
      <c r="C249" s="84">
        <v>2</v>
      </c>
      <c r="D249" s="122">
        <v>0.0006103512529974457</v>
      </c>
      <c r="E249" s="122">
        <v>3.374565060722765</v>
      </c>
      <c r="F249" s="84" t="s">
        <v>5392</v>
      </c>
      <c r="G249" s="84" t="b">
        <v>1</v>
      </c>
      <c r="H249" s="84" t="b">
        <v>0</v>
      </c>
      <c r="I249" s="84" t="b">
        <v>0</v>
      </c>
      <c r="J249" s="84" t="b">
        <v>0</v>
      </c>
      <c r="K249" s="84" t="b">
        <v>0</v>
      </c>
      <c r="L249" s="84" t="b">
        <v>0</v>
      </c>
    </row>
    <row r="250" spans="1:12" ht="15">
      <c r="A250" s="84" t="s">
        <v>5299</v>
      </c>
      <c r="B250" s="84" t="s">
        <v>457</v>
      </c>
      <c r="C250" s="84">
        <v>2</v>
      </c>
      <c r="D250" s="122">
        <v>0.0006103512529974457</v>
      </c>
      <c r="E250" s="122">
        <v>1.7377429631355907</v>
      </c>
      <c r="F250" s="84" t="s">
        <v>5392</v>
      </c>
      <c r="G250" s="84" t="b">
        <v>0</v>
      </c>
      <c r="H250" s="84" t="b">
        <v>0</v>
      </c>
      <c r="I250" s="84" t="b">
        <v>0</v>
      </c>
      <c r="J250" s="84" t="b">
        <v>0</v>
      </c>
      <c r="K250" s="84" t="b">
        <v>0</v>
      </c>
      <c r="L250" s="84" t="b">
        <v>0</v>
      </c>
    </row>
    <row r="251" spans="1:12" ht="15">
      <c r="A251" s="84" t="s">
        <v>457</v>
      </c>
      <c r="B251" s="84" t="s">
        <v>4581</v>
      </c>
      <c r="C251" s="84">
        <v>2</v>
      </c>
      <c r="D251" s="122">
        <v>0.0006103512529974457</v>
      </c>
      <c r="E251" s="122">
        <v>1.6530292284880048</v>
      </c>
      <c r="F251" s="84" t="s">
        <v>5392</v>
      </c>
      <c r="G251" s="84" t="b">
        <v>0</v>
      </c>
      <c r="H251" s="84" t="b">
        <v>0</v>
      </c>
      <c r="I251" s="84" t="b">
        <v>0</v>
      </c>
      <c r="J251" s="84" t="b">
        <v>0</v>
      </c>
      <c r="K251" s="84" t="b">
        <v>0</v>
      </c>
      <c r="L251" s="84" t="b">
        <v>0</v>
      </c>
    </row>
    <row r="252" spans="1:12" ht="15">
      <c r="A252" s="84" t="s">
        <v>4581</v>
      </c>
      <c r="B252" s="84" t="s">
        <v>5237</v>
      </c>
      <c r="C252" s="84">
        <v>2</v>
      </c>
      <c r="D252" s="122">
        <v>0.0006103512529974457</v>
      </c>
      <c r="E252" s="122">
        <v>3.5506563197784464</v>
      </c>
      <c r="F252" s="84" t="s">
        <v>5392</v>
      </c>
      <c r="G252" s="84" t="b">
        <v>0</v>
      </c>
      <c r="H252" s="84" t="b">
        <v>0</v>
      </c>
      <c r="I252" s="84" t="b">
        <v>0</v>
      </c>
      <c r="J252" s="84" t="b">
        <v>0</v>
      </c>
      <c r="K252" s="84" t="b">
        <v>0</v>
      </c>
      <c r="L252" s="84" t="b">
        <v>0</v>
      </c>
    </row>
    <row r="253" spans="1:12" ht="15">
      <c r="A253" s="84" t="s">
        <v>5300</v>
      </c>
      <c r="B253" s="84" t="s">
        <v>5301</v>
      </c>
      <c r="C253" s="84">
        <v>2</v>
      </c>
      <c r="D253" s="122">
        <v>0.0006103512529974457</v>
      </c>
      <c r="E253" s="122">
        <v>3.5506563197784464</v>
      </c>
      <c r="F253" s="84" t="s">
        <v>5392</v>
      </c>
      <c r="G253" s="84" t="b">
        <v>1</v>
      </c>
      <c r="H253" s="84" t="b">
        <v>0</v>
      </c>
      <c r="I253" s="84" t="b">
        <v>0</v>
      </c>
      <c r="J253" s="84" t="b">
        <v>0</v>
      </c>
      <c r="K253" s="84" t="b">
        <v>0</v>
      </c>
      <c r="L253" s="84" t="b">
        <v>0</v>
      </c>
    </row>
    <row r="254" spans="1:12" ht="15">
      <c r="A254" s="84" t="s">
        <v>5159</v>
      </c>
      <c r="B254" s="84" t="s">
        <v>5309</v>
      </c>
      <c r="C254" s="84">
        <v>2</v>
      </c>
      <c r="D254" s="122">
        <v>0.0006103512529974457</v>
      </c>
      <c r="E254" s="122">
        <v>2.8516863154424277</v>
      </c>
      <c r="F254" s="84" t="s">
        <v>5392</v>
      </c>
      <c r="G254" s="84" t="b">
        <v>0</v>
      </c>
      <c r="H254" s="84" t="b">
        <v>0</v>
      </c>
      <c r="I254" s="84" t="b">
        <v>0</v>
      </c>
      <c r="J254" s="84" t="b">
        <v>0</v>
      </c>
      <c r="K254" s="84" t="b">
        <v>0</v>
      </c>
      <c r="L254" s="84" t="b">
        <v>0</v>
      </c>
    </row>
    <row r="255" spans="1:12" ht="15">
      <c r="A255" s="84" t="s">
        <v>5309</v>
      </c>
      <c r="B255" s="84" t="s">
        <v>5310</v>
      </c>
      <c r="C255" s="84">
        <v>2</v>
      </c>
      <c r="D255" s="122">
        <v>0.0006103512529974457</v>
      </c>
      <c r="E255" s="122">
        <v>3.5506563197784464</v>
      </c>
      <c r="F255" s="84" t="s">
        <v>5392</v>
      </c>
      <c r="G255" s="84" t="b">
        <v>0</v>
      </c>
      <c r="H255" s="84" t="b">
        <v>0</v>
      </c>
      <c r="I255" s="84" t="b">
        <v>0</v>
      </c>
      <c r="J255" s="84" t="b">
        <v>1</v>
      </c>
      <c r="K255" s="84" t="b">
        <v>0</v>
      </c>
      <c r="L255" s="84" t="b">
        <v>0</v>
      </c>
    </row>
    <row r="256" spans="1:12" ht="15">
      <c r="A256" s="84" t="s">
        <v>5310</v>
      </c>
      <c r="B256" s="84" t="s">
        <v>5240</v>
      </c>
      <c r="C256" s="84">
        <v>2</v>
      </c>
      <c r="D256" s="122">
        <v>0.0006103512529974457</v>
      </c>
      <c r="E256" s="122">
        <v>3.374565060722765</v>
      </c>
      <c r="F256" s="84" t="s">
        <v>5392</v>
      </c>
      <c r="G256" s="84" t="b">
        <v>1</v>
      </c>
      <c r="H256" s="84" t="b">
        <v>0</v>
      </c>
      <c r="I256" s="84" t="b">
        <v>0</v>
      </c>
      <c r="J256" s="84" t="b">
        <v>0</v>
      </c>
      <c r="K256" s="84" t="b">
        <v>0</v>
      </c>
      <c r="L256" s="84" t="b">
        <v>0</v>
      </c>
    </row>
    <row r="257" spans="1:12" ht="15">
      <c r="A257" s="84" t="s">
        <v>5240</v>
      </c>
      <c r="B257" s="84" t="s">
        <v>5311</v>
      </c>
      <c r="C257" s="84">
        <v>2</v>
      </c>
      <c r="D257" s="122">
        <v>0.0006103512529974457</v>
      </c>
      <c r="E257" s="122">
        <v>3.374565060722765</v>
      </c>
      <c r="F257" s="84" t="s">
        <v>5392</v>
      </c>
      <c r="G257" s="84" t="b">
        <v>0</v>
      </c>
      <c r="H257" s="84" t="b">
        <v>0</v>
      </c>
      <c r="I257" s="84" t="b">
        <v>0</v>
      </c>
      <c r="J257" s="84" t="b">
        <v>1</v>
      </c>
      <c r="K257" s="84" t="b">
        <v>0</v>
      </c>
      <c r="L257" s="84" t="b">
        <v>0</v>
      </c>
    </row>
    <row r="258" spans="1:12" ht="15">
      <c r="A258" s="84" t="s">
        <v>5311</v>
      </c>
      <c r="B258" s="84" t="s">
        <v>5312</v>
      </c>
      <c r="C258" s="84">
        <v>2</v>
      </c>
      <c r="D258" s="122">
        <v>0.0006103512529974457</v>
      </c>
      <c r="E258" s="122">
        <v>3.5506563197784464</v>
      </c>
      <c r="F258" s="84" t="s">
        <v>5392</v>
      </c>
      <c r="G258" s="84" t="b">
        <v>1</v>
      </c>
      <c r="H258" s="84" t="b">
        <v>0</v>
      </c>
      <c r="I258" s="84" t="b">
        <v>0</v>
      </c>
      <c r="J258" s="84" t="b">
        <v>0</v>
      </c>
      <c r="K258" s="84" t="b">
        <v>0</v>
      </c>
      <c r="L258" s="84" t="b">
        <v>0</v>
      </c>
    </row>
    <row r="259" spans="1:12" ht="15">
      <c r="A259" s="84" t="s">
        <v>5312</v>
      </c>
      <c r="B259" s="84" t="s">
        <v>5313</v>
      </c>
      <c r="C259" s="84">
        <v>2</v>
      </c>
      <c r="D259" s="122">
        <v>0.0006103512529974457</v>
      </c>
      <c r="E259" s="122">
        <v>3.5506563197784464</v>
      </c>
      <c r="F259" s="84" t="s">
        <v>5392</v>
      </c>
      <c r="G259" s="84" t="b">
        <v>0</v>
      </c>
      <c r="H259" s="84" t="b">
        <v>0</v>
      </c>
      <c r="I259" s="84" t="b">
        <v>0</v>
      </c>
      <c r="J259" s="84" t="b">
        <v>0</v>
      </c>
      <c r="K259" s="84" t="b">
        <v>0</v>
      </c>
      <c r="L259" s="84" t="b">
        <v>0</v>
      </c>
    </row>
    <row r="260" spans="1:12" ht="15">
      <c r="A260" s="84" t="s">
        <v>5313</v>
      </c>
      <c r="B260" s="84" t="s">
        <v>5241</v>
      </c>
      <c r="C260" s="84">
        <v>2</v>
      </c>
      <c r="D260" s="122">
        <v>0.0006103512529974457</v>
      </c>
      <c r="E260" s="122">
        <v>3.374565060722765</v>
      </c>
      <c r="F260" s="84" t="s">
        <v>5392</v>
      </c>
      <c r="G260" s="84" t="b">
        <v>0</v>
      </c>
      <c r="H260" s="84" t="b">
        <v>0</v>
      </c>
      <c r="I260" s="84" t="b">
        <v>0</v>
      </c>
      <c r="J260" s="84" t="b">
        <v>0</v>
      </c>
      <c r="K260" s="84" t="b">
        <v>0</v>
      </c>
      <c r="L260" s="84" t="b">
        <v>0</v>
      </c>
    </row>
    <row r="261" spans="1:12" ht="15">
      <c r="A261" s="84" t="s">
        <v>5241</v>
      </c>
      <c r="B261" s="84" t="s">
        <v>5314</v>
      </c>
      <c r="C261" s="84">
        <v>2</v>
      </c>
      <c r="D261" s="122">
        <v>0.0006103512529974457</v>
      </c>
      <c r="E261" s="122">
        <v>3.374565060722765</v>
      </c>
      <c r="F261" s="84" t="s">
        <v>5392</v>
      </c>
      <c r="G261" s="84" t="b">
        <v>0</v>
      </c>
      <c r="H261" s="84" t="b">
        <v>0</v>
      </c>
      <c r="I261" s="84" t="b">
        <v>0</v>
      </c>
      <c r="J261" s="84" t="b">
        <v>0</v>
      </c>
      <c r="K261" s="84" t="b">
        <v>0</v>
      </c>
      <c r="L261" s="84" t="b">
        <v>0</v>
      </c>
    </row>
    <row r="262" spans="1:12" ht="15">
      <c r="A262" s="84" t="s">
        <v>5314</v>
      </c>
      <c r="B262" s="84" t="s">
        <v>5315</v>
      </c>
      <c r="C262" s="84">
        <v>2</v>
      </c>
      <c r="D262" s="122">
        <v>0.0006103512529974457</v>
      </c>
      <c r="E262" s="122">
        <v>3.5506563197784464</v>
      </c>
      <c r="F262" s="84" t="s">
        <v>5392</v>
      </c>
      <c r="G262" s="84" t="b">
        <v>0</v>
      </c>
      <c r="H262" s="84" t="b">
        <v>0</v>
      </c>
      <c r="I262" s="84" t="b">
        <v>0</v>
      </c>
      <c r="J262" s="84" t="b">
        <v>0</v>
      </c>
      <c r="K262" s="84" t="b">
        <v>0</v>
      </c>
      <c r="L262" s="84" t="b">
        <v>0</v>
      </c>
    </row>
    <row r="263" spans="1:12" ht="15">
      <c r="A263" s="84" t="s">
        <v>479</v>
      </c>
      <c r="B263" s="84" t="s">
        <v>5242</v>
      </c>
      <c r="C263" s="84">
        <v>2</v>
      </c>
      <c r="D263" s="122">
        <v>0.0006103512529974457</v>
      </c>
      <c r="E263" s="122">
        <v>3.5506563197784464</v>
      </c>
      <c r="F263" s="84" t="s">
        <v>5392</v>
      </c>
      <c r="G263" s="84" t="b">
        <v>0</v>
      </c>
      <c r="H263" s="84" t="b">
        <v>0</v>
      </c>
      <c r="I263" s="84" t="b">
        <v>0</v>
      </c>
      <c r="J263" s="84" t="b">
        <v>0</v>
      </c>
      <c r="K263" s="84" t="b">
        <v>0</v>
      </c>
      <c r="L263" s="84" t="b">
        <v>0</v>
      </c>
    </row>
    <row r="264" spans="1:12" ht="15">
      <c r="A264" s="84" t="s">
        <v>468</v>
      </c>
      <c r="B264" s="84" t="s">
        <v>457</v>
      </c>
      <c r="C264" s="84">
        <v>2</v>
      </c>
      <c r="D264" s="122">
        <v>0.0006103512529974457</v>
      </c>
      <c r="E264" s="122">
        <v>1.7377429631355907</v>
      </c>
      <c r="F264" s="84" t="s">
        <v>5392</v>
      </c>
      <c r="G264" s="84" t="b">
        <v>0</v>
      </c>
      <c r="H264" s="84" t="b">
        <v>0</v>
      </c>
      <c r="I264" s="84" t="b">
        <v>0</v>
      </c>
      <c r="J264" s="84" t="b">
        <v>0</v>
      </c>
      <c r="K264" s="84" t="b">
        <v>0</v>
      </c>
      <c r="L264" s="84" t="b">
        <v>0</v>
      </c>
    </row>
    <row r="265" spans="1:12" ht="15">
      <c r="A265" s="84" t="s">
        <v>5251</v>
      </c>
      <c r="B265" s="84" t="s">
        <v>5252</v>
      </c>
      <c r="C265" s="84">
        <v>2</v>
      </c>
      <c r="D265" s="122">
        <v>0.0006103512529974457</v>
      </c>
      <c r="E265" s="122">
        <v>3.1984738016670837</v>
      </c>
      <c r="F265" s="84" t="s">
        <v>5392</v>
      </c>
      <c r="G265" s="84" t="b">
        <v>0</v>
      </c>
      <c r="H265" s="84" t="b">
        <v>0</v>
      </c>
      <c r="I265" s="84" t="b">
        <v>0</v>
      </c>
      <c r="J265" s="84" t="b">
        <v>0</v>
      </c>
      <c r="K265" s="84" t="b">
        <v>0</v>
      </c>
      <c r="L265" s="84" t="b">
        <v>0</v>
      </c>
    </row>
    <row r="266" spans="1:12" ht="15">
      <c r="A266" s="84" t="s">
        <v>5331</v>
      </c>
      <c r="B266" s="84" t="s">
        <v>5332</v>
      </c>
      <c r="C266" s="84">
        <v>2</v>
      </c>
      <c r="D266" s="122">
        <v>0.0006103512529974457</v>
      </c>
      <c r="E266" s="122">
        <v>3.5506563197784464</v>
      </c>
      <c r="F266" s="84" t="s">
        <v>5392</v>
      </c>
      <c r="G266" s="84" t="b">
        <v>0</v>
      </c>
      <c r="H266" s="84" t="b">
        <v>0</v>
      </c>
      <c r="I266" s="84" t="b">
        <v>0</v>
      </c>
      <c r="J266" s="84" t="b">
        <v>0</v>
      </c>
      <c r="K266" s="84" t="b">
        <v>0</v>
      </c>
      <c r="L266" s="84" t="b">
        <v>0</v>
      </c>
    </row>
    <row r="267" spans="1:12" ht="15">
      <c r="A267" s="84" t="s">
        <v>5336</v>
      </c>
      <c r="B267" s="84" t="s">
        <v>5337</v>
      </c>
      <c r="C267" s="84">
        <v>2</v>
      </c>
      <c r="D267" s="122">
        <v>0.0006907009115224641</v>
      </c>
      <c r="E267" s="122">
        <v>3.5506563197784464</v>
      </c>
      <c r="F267" s="84" t="s">
        <v>5392</v>
      </c>
      <c r="G267" s="84" t="b">
        <v>0</v>
      </c>
      <c r="H267" s="84" t="b">
        <v>0</v>
      </c>
      <c r="I267" s="84" t="b">
        <v>0</v>
      </c>
      <c r="J267" s="84" t="b">
        <v>0</v>
      </c>
      <c r="K267" s="84" t="b">
        <v>0</v>
      </c>
      <c r="L267" s="84" t="b">
        <v>0</v>
      </c>
    </row>
    <row r="268" spans="1:12" ht="15">
      <c r="A268" s="84" t="s">
        <v>4609</v>
      </c>
      <c r="B268" s="84" t="s">
        <v>457</v>
      </c>
      <c r="C268" s="84">
        <v>2</v>
      </c>
      <c r="D268" s="122">
        <v>0.0006103512529974457</v>
      </c>
      <c r="E268" s="122">
        <v>-0.1992731443292235</v>
      </c>
      <c r="F268" s="84" t="s">
        <v>5392</v>
      </c>
      <c r="G268" s="84" t="b">
        <v>0</v>
      </c>
      <c r="H268" s="84" t="b">
        <v>0</v>
      </c>
      <c r="I268" s="84" t="b">
        <v>0</v>
      </c>
      <c r="J268" s="84" t="b">
        <v>0</v>
      </c>
      <c r="K268" s="84" t="b">
        <v>0</v>
      </c>
      <c r="L268" s="84" t="b">
        <v>0</v>
      </c>
    </row>
    <row r="269" spans="1:12" ht="15">
      <c r="A269" s="84" t="s">
        <v>457</v>
      </c>
      <c r="B269" s="84" t="s">
        <v>5253</v>
      </c>
      <c r="C269" s="84">
        <v>2</v>
      </c>
      <c r="D269" s="122">
        <v>0.0006103512529974457</v>
      </c>
      <c r="E269" s="122">
        <v>1.4769379694323237</v>
      </c>
      <c r="F269" s="84" t="s">
        <v>5392</v>
      </c>
      <c r="G269" s="84" t="b">
        <v>0</v>
      </c>
      <c r="H269" s="84" t="b">
        <v>0</v>
      </c>
      <c r="I269" s="84" t="b">
        <v>0</v>
      </c>
      <c r="J269" s="84" t="b">
        <v>0</v>
      </c>
      <c r="K269" s="84" t="b">
        <v>0</v>
      </c>
      <c r="L269" s="84" t="b">
        <v>0</v>
      </c>
    </row>
    <row r="270" spans="1:12" ht="15">
      <c r="A270" s="84" t="s">
        <v>5129</v>
      </c>
      <c r="B270" s="84" t="s">
        <v>4627</v>
      </c>
      <c r="C270" s="84">
        <v>2</v>
      </c>
      <c r="D270" s="122">
        <v>0.0006103512529974457</v>
      </c>
      <c r="E270" s="122">
        <v>1.186574578367376</v>
      </c>
      <c r="F270" s="84" t="s">
        <v>5392</v>
      </c>
      <c r="G270" s="84" t="b">
        <v>0</v>
      </c>
      <c r="H270" s="84" t="b">
        <v>0</v>
      </c>
      <c r="I270" s="84" t="b">
        <v>0</v>
      </c>
      <c r="J270" s="84" t="b">
        <v>0</v>
      </c>
      <c r="K270" s="84" t="b">
        <v>0</v>
      </c>
      <c r="L270" s="84" t="b">
        <v>0</v>
      </c>
    </row>
    <row r="271" spans="1:12" ht="15">
      <c r="A271" s="84" t="s">
        <v>4627</v>
      </c>
      <c r="B271" s="84" t="s">
        <v>5141</v>
      </c>
      <c r="C271" s="84">
        <v>2</v>
      </c>
      <c r="D271" s="122">
        <v>0.0006103512529974457</v>
      </c>
      <c r="E271" s="122">
        <v>1.3688127318336738</v>
      </c>
      <c r="F271" s="84" t="s">
        <v>5392</v>
      </c>
      <c r="G271" s="84" t="b">
        <v>0</v>
      </c>
      <c r="H271" s="84" t="b">
        <v>0</v>
      </c>
      <c r="I271" s="84" t="b">
        <v>0</v>
      </c>
      <c r="J271" s="84" t="b">
        <v>0</v>
      </c>
      <c r="K271" s="84" t="b">
        <v>0</v>
      </c>
      <c r="L271" s="84" t="b">
        <v>0</v>
      </c>
    </row>
    <row r="272" spans="1:12" ht="15">
      <c r="A272" s="84" t="s">
        <v>4621</v>
      </c>
      <c r="B272" s="84" t="s">
        <v>4628</v>
      </c>
      <c r="C272" s="84">
        <v>2</v>
      </c>
      <c r="D272" s="122">
        <v>0.0006103512529974457</v>
      </c>
      <c r="E272" s="122">
        <v>0.688524940465409</v>
      </c>
      <c r="F272" s="84" t="s">
        <v>5392</v>
      </c>
      <c r="G272" s="84" t="b">
        <v>0</v>
      </c>
      <c r="H272" s="84" t="b">
        <v>0</v>
      </c>
      <c r="I272" s="84" t="b">
        <v>0</v>
      </c>
      <c r="J272" s="84" t="b">
        <v>0</v>
      </c>
      <c r="K272" s="84" t="b">
        <v>0</v>
      </c>
      <c r="L272" s="84" t="b">
        <v>0</v>
      </c>
    </row>
    <row r="273" spans="1:12" ht="15">
      <c r="A273" s="84" t="s">
        <v>4628</v>
      </c>
      <c r="B273" s="84" t="s">
        <v>5173</v>
      </c>
      <c r="C273" s="84">
        <v>2</v>
      </c>
      <c r="D273" s="122">
        <v>0.0006103512529974457</v>
      </c>
      <c r="E273" s="122">
        <v>1.6585617170879658</v>
      </c>
      <c r="F273" s="84" t="s">
        <v>5392</v>
      </c>
      <c r="G273" s="84" t="b">
        <v>0</v>
      </c>
      <c r="H273" s="84" t="b">
        <v>0</v>
      </c>
      <c r="I273" s="84" t="b">
        <v>0</v>
      </c>
      <c r="J273" s="84" t="b">
        <v>0</v>
      </c>
      <c r="K273" s="84" t="b">
        <v>0</v>
      </c>
      <c r="L273" s="84" t="b">
        <v>0</v>
      </c>
    </row>
    <row r="274" spans="1:12" ht="15">
      <c r="A274" s="84" t="s">
        <v>5173</v>
      </c>
      <c r="B274" s="84" t="s">
        <v>5254</v>
      </c>
      <c r="C274" s="84">
        <v>2</v>
      </c>
      <c r="D274" s="122">
        <v>0.0006103512529974457</v>
      </c>
      <c r="E274" s="122">
        <v>2.9766250520507276</v>
      </c>
      <c r="F274" s="84" t="s">
        <v>5392</v>
      </c>
      <c r="G274" s="84" t="b">
        <v>0</v>
      </c>
      <c r="H274" s="84" t="b">
        <v>0</v>
      </c>
      <c r="I274" s="84" t="b">
        <v>0</v>
      </c>
      <c r="J274" s="84" t="b">
        <v>0</v>
      </c>
      <c r="K274" s="84" t="b">
        <v>0</v>
      </c>
      <c r="L274" s="84" t="b">
        <v>0</v>
      </c>
    </row>
    <row r="275" spans="1:12" ht="15">
      <c r="A275" s="84" t="s">
        <v>5254</v>
      </c>
      <c r="B275" s="84" t="s">
        <v>461</v>
      </c>
      <c r="C275" s="84">
        <v>2</v>
      </c>
      <c r="D275" s="122">
        <v>0.0006103512529974457</v>
      </c>
      <c r="E275" s="122">
        <v>3.374565060722765</v>
      </c>
      <c r="F275" s="84" t="s">
        <v>5392</v>
      </c>
      <c r="G275" s="84" t="b">
        <v>0</v>
      </c>
      <c r="H275" s="84" t="b">
        <v>0</v>
      </c>
      <c r="I275" s="84" t="b">
        <v>0</v>
      </c>
      <c r="J275" s="84" t="b">
        <v>0</v>
      </c>
      <c r="K275" s="84" t="b">
        <v>0</v>
      </c>
      <c r="L275" s="84" t="b">
        <v>0</v>
      </c>
    </row>
    <row r="276" spans="1:12" ht="15">
      <c r="A276" s="84" t="s">
        <v>461</v>
      </c>
      <c r="B276" s="84" t="s">
        <v>462</v>
      </c>
      <c r="C276" s="84">
        <v>2</v>
      </c>
      <c r="D276" s="122">
        <v>0.0006103512529974457</v>
      </c>
      <c r="E276" s="122">
        <v>3.1527163111064085</v>
      </c>
      <c r="F276" s="84" t="s">
        <v>5392</v>
      </c>
      <c r="G276" s="84" t="b">
        <v>0</v>
      </c>
      <c r="H276" s="84" t="b">
        <v>0</v>
      </c>
      <c r="I276" s="84" t="b">
        <v>0</v>
      </c>
      <c r="J276" s="84" t="b">
        <v>0</v>
      </c>
      <c r="K276" s="84" t="b">
        <v>0</v>
      </c>
      <c r="L276" s="84" t="b">
        <v>0</v>
      </c>
    </row>
    <row r="277" spans="1:12" ht="15">
      <c r="A277" s="84" t="s">
        <v>5152</v>
      </c>
      <c r="B277" s="84" t="s">
        <v>457</v>
      </c>
      <c r="C277" s="84">
        <v>2</v>
      </c>
      <c r="D277" s="122">
        <v>0.0006103512529974457</v>
      </c>
      <c r="E277" s="122">
        <v>0.9973802736413468</v>
      </c>
      <c r="F277" s="84" t="s">
        <v>5392</v>
      </c>
      <c r="G277" s="84" t="b">
        <v>0</v>
      </c>
      <c r="H277" s="84" t="b">
        <v>0</v>
      </c>
      <c r="I277" s="84" t="b">
        <v>0</v>
      </c>
      <c r="J277" s="84" t="b">
        <v>0</v>
      </c>
      <c r="K277" s="84" t="b">
        <v>0</v>
      </c>
      <c r="L277" s="84" t="b">
        <v>0</v>
      </c>
    </row>
    <row r="278" spans="1:12" ht="15">
      <c r="A278" s="84" t="s">
        <v>5190</v>
      </c>
      <c r="B278" s="84" t="s">
        <v>5188</v>
      </c>
      <c r="C278" s="84">
        <v>2</v>
      </c>
      <c r="D278" s="122">
        <v>0.0006103512529974457</v>
      </c>
      <c r="E278" s="122">
        <v>2.8516863154424277</v>
      </c>
      <c r="F278" s="84" t="s">
        <v>5392</v>
      </c>
      <c r="G278" s="84" t="b">
        <v>0</v>
      </c>
      <c r="H278" s="84" t="b">
        <v>0</v>
      </c>
      <c r="I278" s="84" t="b">
        <v>0</v>
      </c>
      <c r="J278" s="84" t="b">
        <v>0</v>
      </c>
      <c r="K278" s="84" t="b">
        <v>0</v>
      </c>
      <c r="L278" s="84" t="b">
        <v>0</v>
      </c>
    </row>
    <row r="279" spans="1:12" ht="15">
      <c r="A279" s="84" t="s">
        <v>461</v>
      </c>
      <c r="B279" s="84" t="s">
        <v>4629</v>
      </c>
      <c r="C279" s="84">
        <v>2</v>
      </c>
      <c r="D279" s="122">
        <v>0.0006103512529974457</v>
      </c>
      <c r="E279" s="122">
        <v>2.0558062980983522</v>
      </c>
      <c r="F279" s="84" t="s">
        <v>5392</v>
      </c>
      <c r="G279" s="84" t="b">
        <v>0</v>
      </c>
      <c r="H279" s="84" t="b">
        <v>0</v>
      </c>
      <c r="I279" s="84" t="b">
        <v>0</v>
      </c>
      <c r="J279" s="84" t="b">
        <v>0</v>
      </c>
      <c r="K279" s="84" t="b">
        <v>0</v>
      </c>
      <c r="L279" s="84" t="b">
        <v>0</v>
      </c>
    </row>
    <row r="280" spans="1:12" ht="15">
      <c r="A280" s="84" t="s">
        <v>573</v>
      </c>
      <c r="B280" s="84" t="s">
        <v>5346</v>
      </c>
      <c r="C280" s="84">
        <v>2</v>
      </c>
      <c r="D280" s="122">
        <v>0.0006103512529974457</v>
      </c>
      <c r="E280" s="122">
        <v>3.5506563197784464</v>
      </c>
      <c r="F280" s="84" t="s">
        <v>5392</v>
      </c>
      <c r="G280" s="84" t="b">
        <v>0</v>
      </c>
      <c r="H280" s="84" t="b">
        <v>0</v>
      </c>
      <c r="I280" s="84" t="b">
        <v>0</v>
      </c>
      <c r="J280" s="84" t="b">
        <v>0</v>
      </c>
      <c r="K280" s="84" t="b">
        <v>0</v>
      </c>
      <c r="L280" s="84" t="b">
        <v>0</v>
      </c>
    </row>
    <row r="281" spans="1:12" ht="15">
      <c r="A281" s="84" t="s">
        <v>5346</v>
      </c>
      <c r="B281" s="84" t="s">
        <v>5347</v>
      </c>
      <c r="C281" s="84">
        <v>2</v>
      </c>
      <c r="D281" s="122">
        <v>0.0006103512529974457</v>
      </c>
      <c r="E281" s="122">
        <v>3.5506563197784464</v>
      </c>
      <c r="F281" s="84" t="s">
        <v>5392</v>
      </c>
      <c r="G281" s="84" t="b">
        <v>0</v>
      </c>
      <c r="H281" s="84" t="b">
        <v>0</v>
      </c>
      <c r="I281" s="84" t="b">
        <v>0</v>
      </c>
      <c r="J281" s="84" t="b">
        <v>0</v>
      </c>
      <c r="K281" s="84" t="b">
        <v>0</v>
      </c>
      <c r="L281" s="84" t="b">
        <v>0</v>
      </c>
    </row>
    <row r="282" spans="1:12" ht="15">
      <c r="A282" s="84" t="s">
        <v>5347</v>
      </c>
      <c r="B282" s="84" t="s">
        <v>457</v>
      </c>
      <c r="C282" s="84">
        <v>2</v>
      </c>
      <c r="D282" s="122">
        <v>0.0006103512529974457</v>
      </c>
      <c r="E282" s="122">
        <v>1.7377429631355907</v>
      </c>
      <c r="F282" s="84" t="s">
        <v>5392</v>
      </c>
      <c r="G282" s="84" t="b">
        <v>0</v>
      </c>
      <c r="H282" s="84" t="b">
        <v>0</v>
      </c>
      <c r="I282" s="84" t="b">
        <v>0</v>
      </c>
      <c r="J282" s="84" t="b">
        <v>0</v>
      </c>
      <c r="K282" s="84" t="b">
        <v>0</v>
      </c>
      <c r="L282" s="84" t="b">
        <v>0</v>
      </c>
    </row>
    <row r="283" spans="1:12" ht="15">
      <c r="A283" s="84" t="s">
        <v>457</v>
      </c>
      <c r="B283" s="84" t="s">
        <v>5348</v>
      </c>
      <c r="C283" s="84">
        <v>2</v>
      </c>
      <c r="D283" s="122">
        <v>0.0006103512529974457</v>
      </c>
      <c r="E283" s="122">
        <v>1.6530292284880048</v>
      </c>
      <c r="F283" s="84" t="s">
        <v>5392</v>
      </c>
      <c r="G283" s="84" t="b">
        <v>0</v>
      </c>
      <c r="H283" s="84" t="b">
        <v>0</v>
      </c>
      <c r="I283" s="84" t="b">
        <v>0</v>
      </c>
      <c r="J283" s="84" t="b">
        <v>1</v>
      </c>
      <c r="K283" s="84" t="b">
        <v>0</v>
      </c>
      <c r="L283" s="84" t="b">
        <v>0</v>
      </c>
    </row>
    <row r="284" spans="1:12" ht="15">
      <c r="A284" s="84" t="s">
        <v>5348</v>
      </c>
      <c r="B284" s="84" t="s">
        <v>5349</v>
      </c>
      <c r="C284" s="84">
        <v>2</v>
      </c>
      <c r="D284" s="122">
        <v>0.0006103512529974457</v>
      </c>
      <c r="E284" s="122">
        <v>3.5506563197784464</v>
      </c>
      <c r="F284" s="84" t="s">
        <v>5392</v>
      </c>
      <c r="G284" s="84" t="b">
        <v>1</v>
      </c>
      <c r="H284" s="84" t="b">
        <v>0</v>
      </c>
      <c r="I284" s="84" t="b">
        <v>0</v>
      </c>
      <c r="J284" s="84" t="b">
        <v>0</v>
      </c>
      <c r="K284" s="84" t="b">
        <v>0</v>
      </c>
      <c r="L284" s="84" t="b">
        <v>0</v>
      </c>
    </row>
    <row r="285" spans="1:12" ht="15">
      <c r="A285" s="84" t="s">
        <v>5349</v>
      </c>
      <c r="B285" s="84" t="s">
        <v>5256</v>
      </c>
      <c r="C285" s="84">
        <v>2</v>
      </c>
      <c r="D285" s="122">
        <v>0.0006103512529974457</v>
      </c>
      <c r="E285" s="122">
        <v>3.374565060722765</v>
      </c>
      <c r="F285" s="84" t="s">
        <v>5392</v>
      </c>
      <c r="G285" s="84" t="b">
        <v>0</v>
      </c>
      <c r="H285" s="84" t="b">
        <v>0</v>
      </c>
      <c r="I285" s="84" t="b">
        <v>0</v>
      </c>
      <c r="J285" s="84" t="b">
        <v>0</v>
      </c>
      <c r="K285" s="84" t="b">
        <v>0</v>
      </c>
      <c r="L285" s="84" t="b">
        <v>0</v>
      </c>
    </row>
    <row r="286" spans="1:12" ht="15">
      <c r="A286" s="84" t="s">
        <v>5256</v>
      </c>
      <c r="B286" s="84" t="s">
        <v>5350</v>
      </c>
      <c r="C286" s="84">
        <v>2</v>
      </c>
      <c r="D286" s="122">
        <v>0.0006103512529974457</v>
      </c>
      <c r="E286" s="122">
        <v>3.374565060722765</v>
      </c>
      <c r="F286" s="84" t="s">
        <v>5392</v>
      </c>
      <c r="G286" s="84" t="b">
        <v>0</v>
      </c>
      <c r="H286" s="84" t="b">
        <v>0</v>
      </c>
      <c r="I286" s="84" t="b">
        <v>0</v>
      </c>
      <c r="J286" s="84" t="b">
        <v>1</v>
      </c>
      <c r="K286" s="84" t="b">
        <v>0</v>
      </c>
      <c r="L286" s="84" t="b">
        <v>0</v>
      </c>
    </row>
    <row r="287" spans="1:12" ht="15">
      <c r="A287" s="84" t="s">
        <v>5350</v>
      </c>
      <c r="B287" s="84" t="s">
        <v>5136</v>
      </c>
      <c r="C287" s="84">
        <v>2</v>
      </c>
      <c r="D287" s="122">
        <v>0.0006103512529974457</v>
      </c>
      <c r="E287" s="122">
        <v>2.572932714489599</v>
      </c>
      <c r="F287" s="84" t="s">
        <v>5392</v>
      </c>
      <c r="G287" s="84" t="b">
        <v>1</v>
      </c>
      <c r="H287" s="84" t="b">
        <v>0</v>
      </c>
      <c r="I287" s="84" t="b">
        <v>0</v>
      </c>
      <c r="J287" s="84" t="b">
        <v>1</v>
      </c>
      <c r="K287" s="84" t="b">
        <v>0</v>
      </c>
      <c r="L287" s="84" t="b">
        <v>0</v>
      </c>
    </row>
    <row r="288" spans="1:12" ht="15">
      <c r="A288" s="84" t="s">
        <v>5136</v>
      </c>
      <c r="B288" s="84" t="s">
        <v>5351</v>
      </c>
      <c r="C288" s="84">
        <v>2</v>
      </c>
      <c r="D288" s="122">
        <v>0.0006103512529974457</v>
      </c>
      <c r="E288" s="122">
        <v>2.5964138103391217</v>
      </c>
      <c r="F288" s="84" t="s">
        <v>5392</v>
      </c>
      <c r="G288" s="84" t="b">
        <v>1</v>
      </c>
      <c r="H288" s="84" t="b">
        <v>0</v>
      </c>
      <c r="I288" s="84" t="b">
        <v>0</v>
      </c>
      <c r="J288" s="84" t="b">
        <v>0</v>
      </c>
      <c r="K288" s="84" t="b">
        <v>0</v>
      </c>
      <c r="L288" s="84" t="b">
        <v>0</v>
      </c>
    </row>
    <row r="289" spans="1:12" ht="15">
      <c r="A289" s="84" t="s">
        <v>5351</v>
      </c>
      <c r="B289" s="84" t="s">
        <v>5352</v>
      </c>
      <c r="C289" s="84">
        <v>2</v>
      </c>
      <c r="D289" s="122">
        <v>0.0006103512529974457</v>
      </c>
      <c r="E289" s="122">
        <v>3.5506563197784464</v>
      </c>
      <c r="F289" s="84" t="s">
        <v>5392</v>
      </c>
      <c r="G289" s="84" t="b">
        <v>0</v>
      </c>
      <c r="H289" s="84" t="b">
        <v>0</v>
      </c>
      <c r="I289" s="84" t="b">
        <v>0</v>
      </c>
      <c r="J289" s="84" t="b">
        <v>0</v>
      </c>
      <c r="K289" s="84" t="b">
        <v>0</v>
      </c>
      <c r="L289" s="84" t="b">
        <v>0</v>
      </c>
    </row>
    <row r="290" spans="1:12" ht="15">
      <c r="A290" s="84" t="s">
        <v>5352</v>
      </c>
      <c r="B290" s="84" t="s">
        <v>5159</v>
      </c>
      <c r="C290" s="84">
        <v>2</v>
      </c>
      <c r="D290" s="122">
        <v>0.0006103512529974457</v>
      </c>
      <c r="E290" s="122">
        <v>2.8974438060031025</v>
      </c>
      <c r="F290" s="84" t="s">
        <v>5392</v>
      </c>
      <c r="G290" s="84" t="b">
        <v>0</v>
      </c>
      <c r="H290" s="84" t="b">
        <v>0</v>
      </c>
      <c r="I290" s="84" t="b">
        <v>0</v>
      </c>
      <c r="J290" s="84" t="b">
        <v>0</v>
      </c>
      <c r="K290" s="84" t="b">
        <v>0</v>
      </c>
      <c r="L290" s="84" t="b">
        <v>0</v>
      </c>
    </row>
    <row r="291" spans="1:12" ht="15">
      <c r="A291" s="84" t="s">
        <v>5159</v>
      </c>
      <c r="B291" s="84" t="s">
        <v>5353</v>
      </c>
      <c r="C291" s="84">
        <v>2</v>
      </c>
      <c r="D291" s="122">
        <v>0.0006103512529974457</v>
      </c>
      <c r="E291" s="122">
        <v>2.8516863154424277</v>
      </c>
      <c r="F291" s="84" t="s">
        <v>5392</v>
      </c>
      <c r="G291" s="84" t="b">
        <v>0</v>
      </c>
      <c r="H291" s="84" t="b">
        <v>0</v>
      </c>
      <c r="I291" s="84" t="b">
        <v>0</v>
      </c>
      <c r="J291" s="84" t="b">
        <v>0</v>
      </c>
      <c r="K291" s="84" t="b">
        <v>0</v>
      </c>
      <c r="L291" s="84" t="b">
        <v>0</v>
      </c>
    </row>
    <row r="292" spans="1:12" ht="15">
      <c r="A292" s="84" t="s">
        <v>5353</v>
      </c>
      <c r="B292" s="84" t="s">
        <v>4655</v>
      </c>
      <c r="C292" s="84">
        <v>2</v>
      </c>
      <c r="D292" s="122">
        <v>0.0006103512529974457</v>
      </c>
      <c r="E292" s="122">
        <v>3.073535065058784</v>
      </c>
      <c r="F292" s="84" t="s">
        <v>5392</v>
      </c>
      <c r="G292" s="84" t="b">
        <v>0</v>
      </c>
      <c r="H292" s="84" t="b">
        <v>0</v>
      </c>
      <c r="I292" s="84" t="b">
        <v>0</v>
      </c>
      <c r="J292" s="84" t="b">
        <v>0</v>
      </c>
      <c r="K292" s="84" t="b">
        <v>0</v>
      </c>
      <c r="L292" s="84" t="b">
        <v>0</v>
      </c>
    </row>
    <row r="293" spans="1:12" ht="15">
      <c r="A293" s="84" t="s">
        <v>4655</v>
      </c>
      <c r="B293" s="84" t="s">
        <v>5167</v>
      </c>
      <c r="C293" s="84">
        <v>2</v>
      </c>
      <c r="D293" s="122">
        <v>0.0006103512529974457</v>
      </c>
      <c r="E293" s="122">
        <v>2.6086482667561333</v>
      </c>
      <c r="F293" s="84" t="s">
        <v>5392</v>
      </c>
      <c r="G293" s="84" t="b">
        <v>0</v>
      </c>
      <c r="H293" s="84" t="b">
        <v>0</v>
      </c>
      <c r="I293" s="84" t="b">
        <v>0</v>
      </c>
      <c r="J293" s="84" t="b">
        <v>0</v>
      </c>
      <c r="K293" s="84" t="b">
        <v>0</v>
      </c>
      <c r="L293" s="84" t="b">
        <v>0</v>
      </c>
    </row>
    <row r="294" spans="1:12" ht="15">
      <c r="A294" s="84" t="s">
        <v>5167</v>
      </c>
      <c r="B294" s="84" t="s">
        <v>5354</v>
      </c>
      <c r="C294" s="84">
        <v>2</v>
      </c>
      <c r="D294" s="122">
        <v>0.0006103512529974457</v>
      </c>
      <c r="E294" s="122">
        <v>3.5506563197784464</v>
      </c>
      <c r="F294" s="84" t="s">
        <v>5392</v>
      </c>
      <c r="G294" s="84" t="b">
        <v>0</v>
      </c>
      <c r="H294" s="84" t="b">
        <v>0</v>
      </c>
      <c r="I294" s="84" t="b">
        <v>0</v>
      </c>
      <c r="J294" s="84" t="b">
        <v>0</v>
      </c>
      <c r="K294" s="84" t="b">
        <v>0</v>
      </c>
      <c r="L294" s="84" t="b">
        <v>0</v>
      </c>
    </row>
    <row r="295" spans="1:12" ht="15">
      <c r="A295" s="84" t="s">
        <v>5151</v>
      </c>
      <c r="B295" s="84" t="s">
        <v>5162</v>
      </c>
      <c r="C295" s="84">
        <v>2</v>
      </c>
      <c r="D295" s="122">
        <v>0.0006103512529974457</v>
      </c>
      <c r="E295" s="122">
        <v>2.0845304493602472</v>
      </c>
      <c r="F295" s="84" t="s">
        <v>5392</v>
      </c>
      <c r="G295" s="84" t="b">
        <v>0</v>
      </c>
      <c r="H295" s="84" t="b">
        <v>0</v>
      </c>
      <c r="I295" s="84" t="b">
        <v>0</v>
      </c>
      <c r="J295" s="84" t="b">
        <v>0</v>
      </c>
      <c r="K295" s="84" t="b">
        <v>0</v>
      </c>
      <c r="L295" s="84" t="b">
        <v>0</v>
      </c>
    </row>
    <row r="296" spans="1:12" ht="15">
      <c r="A296" s="84" t="s">
        <v>5162</v>
      </c>
      <c r="B296" s="84" t="s">
        <v>5160</v>
      </c>
      <c r="C296" s="84">
        <v>2</v>
      </c>
      <c r="D296" s="122">
        <v>0.0006907009115224641</v>
      </c>
      <c r="E296" s="122">
        <v>2.1984738016670837</v>
      </c>
      <c r="F296" s="84" t="s">
        <v>5392</v>
      </c>
      <c r="G296" s="84" t="b">
        <v>0</v>
      </c>
      <c r="H296" s="84" t="b">
        <v>0</v>
      </c>
      <c r="I296" s="84" t="b">
        <v>0</v>
      </c>
      <c r="J296" s="84" t="b">
        <v>0</v>
      </c>
      <c r="K296" s="84" t="b">
        <v>0</v>
      </c>
      <c r="L296" s="84" t="b">
        <v>0</v>
      </c>
    </row>
    <row r="297" spans="1:12" ht="15">
      <c r="A297" s="84" t="s">
        <v>5160</v>
      </c>
      <c r="B297" s="84" t="s">
        <v>5168</v>
      </c>
      <c r="C297" s="84">
        <v>2</v>
      </c>
      <c r="D297" s="122">
        <v>0.0006907009115224641</v>
      </c>
      <c r="E297" s="122">
        <v>2.307618271092152</v>
      </c>
      <c r="F297" s="84" t="s">
        <v>5392</v>
      </c>
      <c r="G297" s="84" t="b">
        <v>0</v>
      </c>
      <c r="H297" s="84" t="b">
        <v>0</v>
      </c>
      <c r="I297" s="84" t="b">
        <v>0</v>
      </c>
      <c r="J297" s="84" t="b">
        <v>0</v>
      </c>
      <c r="K297" s="84" t="b">
        <v>0</v>
      </c>
      <c r="L297" s="84" t="b">
        <v>0</v>
      </c>
    </row>
    <row r="298" spans="1:12" ht="15">
      <c r="A298" s="84" t="s">
        <v>4608</v>
      </c>
      <c r="B298" s="84" t="s">
        <v>5355</v>
      </c>
      <c r="C298" s="84">
        <v>2</v>
      </c>
      <c r="D298" s="122">
        <v>0.0006103512529974457</v>
      </c>
      <c r="E298" s="122">
        <v>1.5594302440859515</v>
      </c>
      <c r="F298" s="84" t="s">
        <v>5392</v>
      </c>
      <c r="G298" s="84" t="b">
        <v>0</v>
      </c>
      <c r="H298" s="84" t="b">
        <v>0</v>
      </c>
      <c r="I298" s="84" t="b">
        <v>0</v>
      </c>
      <c r="J298" s="84" t="b">
        <v>0</v>
      </c>
      <c r="K298" s="84" t="b">
        <v>0</v>
      </c>
      <c r="L298" s="84" t="b">
        <v>0</v>
      </c>
    </row>
    <row r="299" spans="1:12" ht="15">
      <c r="A299" s="84" t="s">
        <v>4608</v>
      </c>
      <c r="B299" s="84" t="s">
        <v>5258</v>
      </c>
      <c r="C299" s="84">
        <v>2</v>
      </c>
      <c r="D299" s="122">
        <v>0.0006103512529974457</v>
      </c>
      <c r="E299" s="122">
        <v>1.3833389850302702</v>
      </c>
      <c r="F299" s="84" t="s">
        <v>5392</v>
      </c>
      <c r="G299" s="84" t="b">
        <v>0</v>
      </c>
      <c r="H299" s="84" t="b">
        <v>0</v>
      </c>
      <c r="I299" s="84" t="b">
        <v>0</v>
      </c>
      <c r="J299" s="84" t="b">
        <v>0</v>
      </c>
      <c r="K299" s="84" t="b">
        <v>0</v>
      </c>
      <c r="L299" s="84" t="b">
        <v>0</v>
      </c>
    </row>
    <row r="300" spans="1:12" ht="15">
      <c r="A300" s="84" t="s">
        <v>4608</v>
      </c>
      <c r="B300" s="84" t="s">
        <v>5358</v>
      </c>
      <c r="C300" s="84">
        <v>2</v>
      </c>
      <c r="D300" s="122">
        <v>0.0006103512529974457</v>
      </c>
      <c r="E300" s="122">
        <v>1.5594302440859515</v>
      </c>
      <c r="F300" s="84" t="s">
        <v>5392</v>
      </c>
      <c r="G300" s="84" t="b">
        <v>0</v>
      </c>
      <c r="H300" s="84" t="b">
        <v>0</v>
      </c>
      <c r="I300" s="84" t="b">
        <v>0</v>
      </c>
      <c r="J300" s="84" t="b">
        <v>0</v>
      </c>
      <c r="K300" s="84" t="b">
        <v>0</v>
      </c>
      <c r="L300" s="84" t="b">
        <v>0</v>
      </c>
    </row>
    <row r="301" spans="1:12" ht="15">
      <c r="A301" s="84" t="s">
        <v>5259</v>
      </c>
      <c r="B301" s="84" t="s">
        <v>4608</v>
      </c>
      <c r="C301" s="84">
        <v>2</v>
      </c>
      <c r="D301" s="122">
        <v>0.0006103512529974457</v>
      </c>
      <c r="E301" s="122">
        <v>1.3789298661252152</v>
      </c>
      <c r="F301" s="84" t="s">
        <v>5392</v>
      </c>
      <c r="G301" s="84" t="b">
        <v>0</v>
      </c>
      <c r="H301" s="84" t="b">
        <v>0</v>
      </c>
      <c r="I301" s="84" t="b">
        <v>0</v>
      </c>
      <c r="J301" s="84" t="b">
        <v>0</v>
      </c>
      <c r="K301" s="84" t="b">
        <v>0</v>
      </c>
      <c r="L301" s="84" t="b">
        <v>0</v>
      </c>
    </row>
    <row r="302" spans="1:12" ht="15">
      <c r="A302" s="84" t="s">
        <v>4608</v>
      </c>
      <c r="B302" s="84" t="s">
        <v>5194</v>
      </c>
      <c r="C302" s="84">
        <v>2</v>
      </c>
      <c r="D302" s="122">
        <v>0.0006907009115224641</v>
      </c>
      <c r="E302" s="122">
        <v>1.1614902354139138</v>
      </c>
      <c r="F302" s="84" t="s">
        <v>5392</v>
      </c>
      <c r="G302" s="84" t="b">
        <v>0</v>
      </c>
      <c r="H302" s="84" t="b">
        <v>0</v>
      </c>
      <c r="I302" s="84" t="b">
        <v>0</v>
      </c>
      <c r="J302" s="84" t="b">
        <v>0</v>
      </c>
      <c r="K302" s="84" t="b">
        <v>0</v>
      </c>
      <c r="L302" s="84" t="b">
        <v>0</v>
      </c>
    </row>
    <row r="303" spans="1:12" ht="15">
      <c r="A303" s="84" t="s">
        <v>4608</v>
      </c>
      <c r="B303" s="84" t="s">
        <v>5260</v>
      </c>
      <c r="C303" s="84">
        <v>2</v>
      </c>
      <c r="D303" s="122">
        <v>0.0006103512529974457</v>
      </c>
      <c r="E303" s="122">
        <v>1.3833389850302702</v>
      </c>
      <c r="F303" s="84" t="s">
        <v>5392</v>
      </c>
      <c r="G303" s="84" t="b">
        <v>0</v>
      </c>
      <c r="H303" s="84" t="b">
        <v>0</v>
      </c>
      <c r="I303" s="84" t="b">
        <v>0</v>
      </c>
      <c r="J303" s="84" t="b">
        <v>0</v>
      </c>
      <c r="K303" s="84" t="b">
        <v>0</v>
      </c>
      <c r="L303" s="84" t="b">
        <v>0</v>
      </c>
    </row>
    <row r="304" spans="1:12" ht="15">
      <c r="A304" s="84" t="s">
        <v>5260</v>
      </c>
      <c r="B304" s="84" t="s">
        <v>4608</v>
      </c>
      <c r="C304" s="84">
        <v>2</v>
      </c>
      <c r="D304" s="122">
        <v>0.0006103512529974457</v>
      </c>
      <c r="E304" s="122">
        <v>1.3789298661252152</v>
      </c>
      <c r="F304" s="84" t="s">
        <v>5392</v>
      </c>
      <c r="G304" s="84" t="b">
        <v>0</v>
      </c>
      <c r="H304" s="84" t="b">
        <v>0</v>
      </c>
      <c r="I304" s="84" t="b">
        <v>0</v>
      </c>
      <c r="J304" s="84" t="b">
        <v>0</v>
      </c>
      <c r="K304" s="84" t="b">
        <v>0</v>
      </c>
      <c r="L304" s="84" t="b">
        <v>0</v>
      </c>
    </row>
    <row r="305" spans="1:12" ht="15">
      <c r="A305" s="84" t="s">
        <v>4608</v>
      </c>
      <c r="B305" s="84" t="s">
        <v>5192</v>
      </c>
      <c r="C305" s="84">
        <v>2</v>
      </c>
      <c r="D305" s="122">
        <v>0.0006103512529974457</v>
      </c>
      <c r="E305" s="122">
        <v>1.2584002484219703</v>
      </c>
      <c r="F305" s="84" t="s">
        <v>5392</v>
      </c>
      <c r="G305" s="84" t="b">
        <v>0</v>
      </c>
      <c r="H305" s="84" t="b">
        <v>0</v>
      </c>
      <c r="I305" s="84" t="b">
        <v>0</v>
      </c>
      <c r="J305" s="84" t="b">
        <v>0</v>
      </c>
      <c r="K305" s="84" t="b">
        <v>0</v>
      </c>
      <c r="L305" s="84" t="b">
        <v>0</v>
      </c>
    </row>
    <row r="306" spans="1:12" ht="15">
      <c r="A306" s="84" t="s">
        <v>4608</v>
      </c>
      <c r="B306" s="84" t="s">
        <v>5360</v>
      </c>
      <c r="C306" s="84">
        <v>2</v>
      </c>
      <c r="D306" s="122">
        <v>0.0006103512529974457</v>
      </c>
      <c r="E306" s="122">
        <v>1.5594302440859515</v>
      </c>
      <c r="F306" s="84" t="s">
        <v>5392</v>
      </c>
      <c r="G306" s="84" t="b">
        <v>0</v>
      </c>
      <c r="H306" s="84" t="b">
        <v>0</v>
      </c>
      <c r="I306" s="84" t="b">
        <v>0</v>
      </c>
      <c r="J306" s="84" t="b">
        <v>0</v>
      </c>
      <c r="K306" s="84" t="b">
        <v>0</v>
      </c>
      <c r="L306" s="84" t="b">
        <v>0</v>
      </c>
    </row>
    <row r="307" spans="1:12" ht="15">
      <c r="A307" s="84" t="s">
        <v>5360</v>
      </c>
      <c r="B307" s="84" t="s">
        <v>4608</v>
      </c>
      <c r="C307" s="84">
        <v>2</v>
      </c>
      <c r="D307" s="122">
        <v>0.0006103512529974457</v>
      </c>
      <c r="E307" s="122">
        <v>1.5550211251808965</v>
      </c>
      <c r="F307" s="84" t="s">
        <v>5392</v>
      </c>
      <c r="G307" s="84" t="b">
        <v>0</v>
      </c>
      <c r="H307" s="84" t="b">
        <v>0</v>
      </c>
      <c r="I307" s="84" t="b">
        <v>0</v>
      </c>
      <c r="J307" s="84" t="b">
        <v>0</v>
      </c>
      <c r="K307" s="84" t="b">
        <v>0</v>
      </c>
      <c r="L307" s="84" t="b">
        <v>0</v>
      </c>
    </row>
    <row r="308" spans="1:12" ht="15">
      <c r="A308" s="84" t="s">
        <v>5160</v>
      </c>
      <c r="B308" s="84" t="s">
        <v>5361</v>
      </c>
      <c r="C308" s="84">
        <v>2</v>
      </c>
      <c r="D308" s="122">
        <v>0.0006103512529974457</v>
      </c>
      <c r="E308" s="122">
        <v>2.8516863154424277</v>
      </c>
      <c r="F308" s="84" t="s">
        <v>5392</v>
      </c>
      <c r="G308" s="84" t="b">
        <v>0</v>
      </c>
      <c r="H308" s="84" t="b">
        <v>0</v>
      </c>
      <c r="I308" s="84" t="b">
        <v>0</v>
      </c>
      <c r="J308" s="84" t="b">
        <v>0</v>
      </c>
      <c r="K308" s="84" t="b">
        <v>0</v>
      </c>
      <c r="L308" s="84" t="b">
        <v>0</v>
      </c>
    </row>
    <row r="309" spans="1:12" ht="15">
      <c r="A309" s="84" t="s">
        <v>5361</v>
      </c>
      <c r="B309" s="84" t="s">
        <v>5195</v>
      </c>
      <c r="C309" s="84">
        <v>2</v>
      </c>
      <c r="D309" s="122">
        <v>0.0006103512529974457</v>
      </c>
      <c r="E309" s="122">
        <v>3.1527163111064085</v>
      </c>
      <c r="F309" s="84" t="s">
        <v>5392</v>
      </c>
      <c r="G309" s="84" t="b">
        <v>0</v>
      </c>
      <c r="H309" s="84" t="b">
        <v>0</v>
      </c>
      <c r="I309" s="84" t="b">
        <v>0</v>
      </c>
      <c r="J309" s="84" t="b">
        <v>0</v>
      </c>
      <c r="K309" s="84" t="b">
        <v>0</v>
      </c>
      <c r="L309" s="84" t="b">
        <v>0</v>
      </c>
    </row>
    <row r="310" spans="1:12" ht="15">
      <c r="A310" s="84" t="s">
        <v>5362</v>
      </c>
      <c r="B310" s="84" t="s">
        <v>5363</v>
      </c>
      <c r="C310" s="84">
        <v>2</v>
      </c>
      <c r="D310" s="122">
        <v>0.0006103512529974457</v>
      </c>
      <c r="E310" s="122">
        <v>3.5506563197784464</v>
      </c>
      <c r="F310" s="84" t="s">
        <v>5392</v>
      </c>
      <c r="G310" s="84" t="b">
        <v>0</v>
      </c>
      <c r="H310" s="84" t="b">
        <v>0</v>
      </c>
      <c r="I310" s="84" t="b">
        <v>0</v>
      </c>
      <c r="J310" s="84" t="b">
        <v>0</v>
      </c>
      <c r="K310" s="84" t="b">
        <v>0</v>
      </c>
      <c r="L310" s="84" t="b">
        <v>0</v>
      </c>
    </row>
    <row r="311" spans="1:12" ht="15">
      <c r="A311" s="84" t="s">
        <v>5363</v>
      </c>
      <c r="B311" s="84" t="s">
        <v>5364</v>
      </c>
      <c r="C311" s="84">
        <v>2</v>
      </c>
      <c r="D311" s="122">
        <v>0.0006103512529974457</v>
      </c>
      <c r="E311" s="122">
        <v>3.5506563197784464</v>
      </c>
      <c r="F311" s="84" t="s">
        <v>5392</v>
      </c>
      <c r="G311" s="84" t="b">
        <v>0</v>
      </c>
      <c r="H311" s="84" t="b">
        <v>0</v>
      </c>
      <c r="I311" s="84" t="b">
        <v>0</v>
      </c>
      <c r="J311" s="84" t="b">
        <v>0</v>
      </c>
      <c r="K311" s="84" t="b">
        <v>0</v>
      </c>
      <c r="L311" s="84" t="b">
        <v>0</v>
      </c>
    </row>
    <row r="312" spans="1:12" ht="15">
      <c r="A312" s="84" t="s">
        <v>5364</v>
      </c>
      <c r="B312" s="84" t="s">
        <v>5365</v>
      </c>
      <c r="C312" s="84">
        <v>2</v>
      </c>
      <c r="D312" s="122">
        <v>0.0006103512529974457</v>
      </c>
      <c r="E312" s="122">
        <v>3.5506563197784464</v>
      </c>
      <c r="F312" s="84" t="s">
        <v>5392</v>
      </c>
      <c r="G312" s="84" t="b">
        <v>0</v>
      </c>
      <c r="H312" s="84" t="b">
        <v>0</v>
      </c>
      <c r="I312" s="84" t="b">
        <v>0</v>
      </c>
      <c r="J312" s="84" t="b">
        <v>1</v>
      </c>
      <c r="K312" s="84" t="b">
        <v>0</v>
      </c>
      <c r="L312" s="84" t="b">
        <v>0</v>
      </c>
    </row>
    <row r="313" spans="1:12" ht="15">
      <c r="A313" s="84" t="s">
        <v>4574</v>
      </c>
      <c r="B313" s="84" t="s">
        <v>4575</v>
      </c>
      <c r="C313" s="84">
        <v>2</v>
      </c>
      <c r="D313" s="122">
        <v>0.0006103512529974457</v>
      </c>
      <c r="E313" s="122">
        <v>3.5506563197784464</v>
      </c>
      <c r="F313" s="84" t="s">
        <v>5392</v>
      </c>
      <c r="G313" s="84" t="b">
        <v>0</v>
      </c>
      <c r="H313" s="84" t="b">
        <v>0</v>
      </c>
      <c r="I313" s="84" t="b">
        <v>0</v>
      </c>
      <c r="J313" s="84" t="b">
        <v>0</v>
      </c>
      <c r="K313" s="84" t="b">
        <v>0</v>
      </c>
      <c r="L313" s="84" t="b">
        <v>0</v>
      </c>
    </row>
    <row r="314" spans="1:12" ht="15">
      <c r="A314" s="84" t="s">
        <v>4575</v>
      </c>
      <c r="B314" s="84" t="s">
        <v>4576</v>
      </c>
      <c r="C314" s="84">
        <v>2</v>
      </c>
      <c r="D314" s="122">
        <v>0.0006103512529974457</v>
      </c>
      <c r="E314" s="122">
        <v>3.5506563197784464</v>
      </c>
      <c r="F314" s="84" t="s">
        <v>5392</v>
      </c>
      <c r="G314" s="84" t="b">
        <v>0</v>
      </c>
      <c r="H314" s="84" t="b">
        <v>0</v>
      </c>
      <c r="I314" s="84" t="b">
        <v>0</v>
      </c>
      <c r="J314" s="84" t="b">
        <v>0</v>
      </c>
      <c r="K314" s="84" t="b">
        <v>0</v>
      </c>
      <c r="L314" s="84" t="b">
        <v>0</v>
      </c>
    </row>
    <row r="315" spans="1:12" ht="15">
      <c r="A315" s="84" t="s">
        <v>4576</v>
      </c>
      <c r="B315" s="84" t="s">
        <v>4577</v>
      </c>
      <c r="C315" s="84">
        <v>2</v>
      </c>
      <c r="D315" s="122">
        <v>0.0006103512529974457</v>
      </c>
      <c r="E315" s="122">
        <v>3.5506563197784464</v>
      </c>
      <c r="F315" s="84" t="s">
        <v>5392</v>
      </c>
      <c r="G315" s="84" t="b">
        <v>0</v>
      </c>
      <c r="H315" s="84" t="b">
        <v>0</v>
      </c>
      <c r="I315" s="84" t="b">
        <v>0</v>
      </c>
      <c r="J315" s="84" t="b">
        <v>0</v>
      </c>
      <c r="K315" s="84" t="b">
        <v>0</v>
      </c>
      <c r="L315" s="84" t="b">
        <v>0</v>
      </c>
    </row>
    <row r="316" spans="1:12" ht="15">
      <c r="A316" s="84" t="s">
        <v>4577</v>
      </c>
      <c r="B316" s="84" t="s">
        <v>4578</v>
      </c>
      <c r="C316" s="84">
        <v>2</v>
      </c>
      <c r="D316" s="122">
        <v>0.0006103512529974457</v>
      </c>
      <c r="E316" s="122">
        <v>3.5506563197784464</v>
      </c>
      <c r="F316" s="84" t="s">
        <v>5392</v>
      </c>
      <c r="G316" s="84" t="b">
        <v>0</v>
      </c>
      <c r="H316" s="84" t="b">
        <v>0</v>
      </c>
      <c r="I316" s="84" t="b">
        <v>0</v>
      </c>
      <c r="J316" s="84" t="b">
        <v>0</v>
      </c>
      <c r="K316" s="84" t="b">
        <v>0</v>
      </c>
      <c r="L316" s="84" t="b">
        <v>0</v>
      </c>
    </row>
    <row r="317" spans="1:12" ht="15">
      <c r="A317" s="84" t="s">
        <v>4578</v>
      </c>
      <c r="B317" s="84" t="s">
        <v>4579</v>
      </c>
      <c r="C317" s="84">
        <v>2</v>
      </c>
      <c r="D317" s="122">
        <v>0.0006103512529974457</v>
      </c>
      <c r="E317" s="122">
        <v>3.5506563197784464</v>
      </c>
      <c r="F317" s="84" t="s">
        <v>5392</v>
      </c>
      <c r="G317" s="84" t="b">
        <v>0</v>
      </c>
      <c r="H317" s="84" t="b">
        <v>0</v>
      </c>
      <c r="I317" s="84" t="b">
        <v>0</v>
      </c>
      <c r="J317" s="84" t="b">
        <v>0</v>
      </c>
      <c r="K317" s="84" t="b">
        <v>0</v>
      </c>
      <c r="L317" s="84" t="b">
        <v>0</v>
      </c>
    </row>
    <row r="318" spans="1:12" ht="15">
      <c r="A318" s="84" t="s">
        <v>4579</v>
      </c>
      <c r="B318" s="84" t="s">
        <v>420</v>
      </c>
      <c r="C318" s="84">
        <v>2</v>
      </c>
      <c r="D318" s="122">
        <v>0.0006103512529974457</v>
      </c>
      <c r="E318" s="122">
        <v>3.249626324114465</v>
      </c>
      <c r="F318" s="84" t="s">
        <v>5392</v>
      </c>
      <c r="G318" s="84" t="b">
        <v>0</v>
      </c>
      <c r="H318" s="84" t="b">
        <v>0</v>
      </c>
      <c r="I318" s="84" t="b">
        <v>0</v>
      </c>
      <c r="J318" s="84" t="b">
        <v>0</v>
      </c>
      <c r="K318" s="84" t="b">
        <v>0</v>
      </c>
      <c r="L318" s="84" t="b">
        <v>0</v>
      </c>
    </row>
    <row r="319" spans="1:12" ht="15">
      <c r="A319" s="84" t="s">
        <v>569</v>
      </c>
      <c r="B319" s="84" t="s">
        <v>5368</v>
      </c>
      <c r="C319" s="84">
        <v>2</v>
      </c>
      <c r="D319" s="122">
        <v>0.0006103512529974457</v>
      </c>
      <c r="E319" s="122">
        <v>3.249626324114465</v>
      </c>
      <c r="F319" s="84" t="s">
        <v>5392</v>
      </c>
      <c r="G319" s="84" t="b">
        <v>0</v>
      </c>
      <c r="H319" s="84" t="b">
        <v>0</v>
      </c>
      <c r="I319" s="84" t="b">
        <v>0</v>
      </c>
      <c r="J319" s="84" t="b">
        <v>0</v>
      </c>
      <c r="K319" s="84" t="b">
        <v>0</v>
      </c>
      <c r="L319" s="84" t="b">
        <v>0</v>
      </c>
    </row>
    <row r="320" spans="1:12" ht="15">
      <c r="A320" s="84" t="s">
        <v>5368</v>
      </c>
      <c r="B320" s="84" t="s">
        <v>5369</v>
      </c>
      <c r="C320" s="84">
        <v>2</v>
      </c>
      <c r="D320" s="122">
        <v>0.0006103512529974457</v>
      </c>
      <c r="E320" s="122">
        <v>3.5506563197784464</v>
      </c>
      <c r="F320" s="84" t="s">
        <v>5392</v>
      </c>
      <c r="G320" s="84" t="b">
        <v>0</v>
      </c>
      <c r="H320" s="84" t="b">
        <v>0</v>
      </c>
      <c r="I320" s="84" t="b">
        <v>0</v>
      </c>
      <c r="J320" s="84" t="b">
        <v>0</v>
      </c>
      <c r="K320" s="84" t="b">
        <v>0</v>
      </c>
      <c r="L320" s="84" t="b">
        <v>0</v>
      </c>
    </row>
    <row r="321" spans="1:12" ht="15">
      <c r="A321" s="84" t="s">
        <v>570</v>
      </c>
      <c r="B321" s="84" t="s">
        <v>4655</v>
      </c>
      <c r="C321" s="84">
        <v>2</v>
      </c>
      <c r="D321" s="122">
        <v>0.0006103512529974457</v>
      </c>
      <c r="E321" s="122">
        <v>2.596413810339121</v>
      </c>
      <c r="F321" s="84" t="s">
        <v>5392</v>
      </c>
      <c r="G321" s="84" t="b">
        <v>0</v>
      </c>
      <c r="H321" s="84" t="b">
        <v>0</v>
      </c>
      <c r="I321" s="84" t="b">
        <v>0</v>
      </c>
      <c r="J321" s="84" t="b">
        <v>0</v>
      </c>
      <c r="K321" s="84" t="b">
        <v>0</v>
      </c>
      <c r="L321" s="84" t="b">
        <v>0</v>
      </c>
    </row>
    <row r="322" spans="1:12" ht="15">
      <c r="A322" s="84" t="s">
        <v>5372</v>
      </c>
      <c r="B322" s="84" t="s">
        <v>4643</v>
      </c>
      <c r="C322" s="84">
        <v>2</v>
      </c>
      <c r="D322" s="122">
        <v>0.0006103512529974457</v>
      </c>
      <c r="E322" s="122">
        <v>3.0065882754281708</v>
      </c>
      <c r="F322" s="84" t="s">
        <v>5392</v>
      </c>
      <c r="G322" s="84" t="b">
        <v>1</v>
      </c>
      <c r="H322" s="84" t="b">
        <v>0</v>
      </c>
      <c r="I322" s="84" t="b">
        <v>0</v>
      </c>
      <c r="J322" s="84" t="b">
        <v>0</v>
      </c>
      <c r="K322" s="84" t="b">
        <v>0</v>
      </c>
      <c r="L322" s="84" t="b">
        <v>0</v>
      </c>
    </row>
    <row r="323" spans="1:12" ht="15">
      <c r="A323" s="84" t="s">
        <v>4643</v>
      </c>
      <c r="B323" s="84" t="s">
        <v>4558</v>
      </c>
      <c r="C323" s="84">
        <v>2</v>
      </c>
      <c r="D323" s="122">
        <v>0.0006103512529974457</v>
      </c>
      <c r="E323" s="122">
        <v>2.8516863154424277</v>
      </c>
      <c r="F323" s="84" t="s">
        <v>5392</v>
      </c>
      <c r="G323" s="84" t="b">
        <v>0</v>
      </c>
      <c r="H323" s="84" t="b">
        <v>0</v>
      </c>
      <c r="I323" s="84" t="b">
        <v>0</v>
      </c>
      <c r="J323" s="84" t="b">
        <v>0</v>
      </c>
      <c r="K323" s="84" t="b">
        <v>0</v>
      </c>
      <c r="L323" s="84" t="b">
        <v>0</v>
      </c>
    </row>
    <row r="324" spans="1:12" ht="15">
      <c r="A324" s="84" t="s">
        <v>4558</v>
      </c>
      <c r="B324" s="84" t="s">
        <v>4585</v>
      </c>
      <c r="C324" s="84">
        <v>2</v>
      </c>
      <c r="D324" s="122">
        <v>0.0006103512529974457</v>
      </c>
      <c r="E324" s="122">
        <v>3.249626324114465</v>
      </c>
      <c r="F324" s="84" t="s">
        <v>5392</v>
      </c>
      <c r="G324" s="84" t="b">
        <v>0</v>
      </c>
      <c r="H324" s="84" t="b">
        <v>0</v>
      </c>
      <c r="I324" s="84" t="b">
        <v>0</v>
      </c>
      <c r="J324" s="84" t="b">
        <v>0</v>
      </c>
      <c r="K324" s="84" t="b">
        <v>0</v>
      </c>
      <c r="L324" s="84" t="b">
        <v>0</v>
      </c>
    </row>
    <row r="325" spans="1:12" ht="15">
      <c r="A325" s="84" t="s">
        <v>4585</v>
      </c>
      <c r="B325" s="84" t="s">
        <v>4586</v>
      </c>
      <c r="C325" s="84">
        <v>2</v>
      </c>
      <c r="D325" s="122">
        <v>0.0006103512529974457</v>
      </c>
      <c r="E325" s="122">
        <v>3.5506563197784464</v>
      </c>
      <c r="F325" s="84" t="s">
        <v>5392</v>
      </c>
      <c r="G325" s="84" t="b">
        <v>0</v>
      </c>
      <c r="H325" s="84" t="b">
        <v>0</v>
      </c>
      <c r="I325" s="84" t="b">
        <v>0</v>
      </c>
      <c r="J325" s="84" t="b">
        <v>0</v>
      </c>
      <c r="K325" s="84" t="b">
        <v>0</v>
      </c>
      <c r="L325" s="84" t="b">
        <v>0</v>
      </c>
    </row>
    <row r="326" spans="1:12" ht="15">
      <c r="A326" s="84" t="s">
        <v>4586</v>
      </c>
      <c r="B326" s="84" t="s">
        <v>4587</v>
      </c>
      <c r="C326" s="84">
        <v>2</v>
      </c>
      <c r="D326" s="122">
        <v>0.0006103512529974457</v>
      </c>
      <c r="E326" s="122">
        <v>3.5506563197784464</v>
      </c>
      <c r="F326" s="84" t="s">
        <v>5392</v>
      </c>
      <c r="G326" s="84" t="b">
        <v>0</v>
      </c>
      <c r="H326" s="84" t="b">
        <v>0</v>
      </c>
      <c r="I326" s="84" t="b">
        <v>0</v>
      </c>
      <c r="J326" s="84" t="b">
        <v>0</v>
      </c>
      <c r="K326" s="84" t="b">
        <v>0</v>
      </c>
      <c r="L326" s="84" t="b">
        <v>0</v>
      </c>
    </row>
    <row r="327" spans="1:12" ht="15">
      <c r="A327" s="84" t="s">
        <v>4587</v>
      </c>
      <c r="B327" s="84" t="s">
        <v>4588</v>
      </c>
      <c r="C327" s="84">
        <v>2</v>
      </c>
      <c r="D327" s="122">
        <v>0.0006103512529974457</v>
      </c>
      <c r="E327" s="122">
        <v>3.5506563197784464</v>
      </c>
      <c r="F327" s="84" t="s">
        <v>5392</v>
      </c>
      <c r="G327" s="84" t="b">
        <v>0</v>
      </c>
      <c r="H327" s="84" t="b">
        <v>0</v>
      </c>
      <c r="I327" s="84" t="b">
        <v>0</v>
      </c>
      <c r="J327" s="84" t="b">
        <v>0</v>
      </c>
      <c r="K327" s="84" t="b">
        <v>0</v>
      </c>
      <c r="L327" s="84" t="b">
        <v>0</v>
      </c>
    </row>
    <row r="328" spans="1:12" ht="15">
      <c r="A328" s="84" t="s">
        <v>4588</v>
      </c>
      <c r="B328" s="84" t="s">
        <v>4589</v>
      </c>
      <c r="C328" s="84">
        <v>2</v>
      </c>
      <c r="D328" s="122">
        <v>0.0006103512529974457</v>
      </c>
      <c r="E328" s="122">
        <v>3.374565060722765</v>
      </c>
      <c r="F328" s="84" t="s">
        <v>5392</v>
      </c>
      <c r="G328" s="84" t="b">
        <v>0</v>
      </c>
      <c r="H328" s="84" t="b">
        <v>0</v>
      </c>
      <c r="I328" s="84" t="b">
        <v>0</v>
      </c>
      <c r="J328" s="84" t="b">
        <v>0</v>
      </c>
      <c r="K328" s="84" t="b">
        <v>0</v>
      </c>
      <c r="L328" s="84" t="b">
        <v>0</v>
      </c>
    </row>
    <row r="329" spans="1:12" ht="15">
      <c r="A329" s="84" t="s">
        <v>4589</v>
      </c>
      <c r="B329" s="84" t="s">
        <v>558</v>
      </c>
      <c r="C329" s="84">
        <v>2</v>
      </c>
      <c r="D329" s="122">
        <v>0.0006103512529974457</v>
      </c>
      <c r="E329" s="122">
        <v>2.7213525469474216</v>
      </c>
      <c r="F329" s="84" t="s">
        <v>5392</v>
      </c>
      <c r="G329" s="84" t="b">
        <v>0</v>
      </c>
      <c r="H329" s="84" t="b">
        <v>0</v>
      </c>
      <c r="I329" s="84" t="b">
        <v>0</v>
      </c>
      <c r="J329" s="84" t="b">
        <v>0</v>
      </c>
      <c r="K329" s="84" t="b">
        <v>0</v>
      </c>
      <c r="L329" s="84" t="b">
        <v>0</v>
      </c>
    </row>
    <row r="330" spans="1:12" ht="15">
      <c r="A330" s="84" t="s">
        <v>5374</v>
      </c>
      <c r="B330" s="84" t="s">
        <v>4656</v>
      </c>
      <c r="C330" s="84">
        <v>2</v>
      </c>
      <c r="D330" s="122">
        <v>0.0006907009115224641</v>
      </c>
      <c r="E330" s="122">
        <v>3.374565060722765</v>
      </c>
      <c r="F330" s="84" t="s">
        <v>5392</v>
      </c>
      <c r="G330" s="84" t="b">
        <v>0</v>
      </c>
      <c r="H330" s="84" t="b">
        <v>0</v>
      </c>
      <c r="I330" s="84" t="b">
        <v>0</v>
      </c>
      <c r="J330" s="84" t="b">
        <v>0</v>
      </c>
      <c r="K330" s="84" t="b">
        <v>0</v>
      </c>
      <c r="L330" s="84" t="b">
        <v>0</v>
      </c>
    </row>
    <row r="331" spans="1:12" ht="15">
      <c r="A331" s="84" t="s">
        <v>4656</v>
      </c>
      <c r="B331" s="84" t="s">
        <v>5173</v>
      </c>
      <c r="C331" s="84">
        <v>2</v>
      </c>
      <c r="D331" s="122">
        <v>0.0006907009115224641</v>
      </c>
      <c r="E331" s="122">
        <v>2.8974438060031025</v>
      </c>
      <c r="F331" s="84" t="s">
        <v>5392</v>
      </c>
      <c r="G331" s="84" t="b">
        <v>0</v>
      </c>
      <c r="H331" s="84" t="b">
        <v>0</v>
      </c>
      <c r="I331" s="84" t="b">
        <v>0</v>
      </c>
      <c r="J331" s="84" t="b">
        <v>0</v>
      </c>
      <c r="K331" s="84" t="b">
        <v>0</v>
      </c>
      <c r="L331" s="84" t="b">
        <v>0</v>
      </c>
    </row>
    <row r="332" spans="1:12" ht="15">
      <c r="A332" s="84" t="s">
        <v>5129</v>
      </c>
      <c r="B332" s="84" t="s">
        <v>5375</v>
      </c>
      <c r="C332" s="84">
        <v>2</v>
      </c>
      <c r="D332" s="122">
        <v>0.0006103512529974457</v>
      </c>
      <c r="E332" s="122">
        <v>2.4537463067703897</v>
      </c>
      <c r="F332" s="84" t="s">
        <v>5392</v>
      </c>
      <c r="G332" s="84" t="b">
        <v>0</v>
      </c>
      <c r="H332" s="84" t="b">
        <v>0</v>
      </c>
      <c r="I332" s="84" t="b">
        <v>0</v>
      </c>
      <c r="J332" s="84" t="b">
        <v>0</v>
      </c>
      <c r="K332" s="84" t="b">
        <v>0</v>
      </c>
      <c r="L332" s="84" t="b">
        <v>0</v>
      </c>
    </row>
    <row r="333" spans="1:12" ht="15">
      <c r="A333" s="84" t="s">
        <v>486</v>
      </c>
      <c r="B333" s="84" t="s">
        <v>5262</v>
      </c>
      <c r="C333" s="84">
        <v>2</v>
      </c>
      <c r="D333" s="122">
        <v>0.0006103512529974457</v>
      </c>
      <c r="E333" s="122">
        <v>2.948596328450484</v>
      </c>
      <c r="F333" s="84" t="s">
        <v>5392</v>
      </c>
      <c r="G333" s="84" t="b">
        <v>0</v>
      </c>
      <c r="H333" s="84" t="b">
        <v>0</v>
      </c>
      <c r="I333" s="84" t="b">
        <v>0</v>
      </c>
      <c r="J333" s="84" t="b">
        <v>0</v>
      </c>
      <c r="K333" s="84" t="b">
        <v>0</v>
      </c>
      <c r="L333" s="84" t="b">
        <v>0</v>
      </c>
    </row>
    <row r="334" spans="1:12" ht="15">
      <c r="A334" s="84" t="s">
        <v>5377</v>
      </c>
      <c r="B334" s="84" t="s">
        <v>5196</v>
      </c>
      <c r="C334" s="84">
        <v>2</v>
      </c>
      <c r="D334" s="122">
        <v>0.0006103512529974457</v>
      </c>
      <c r="E334" s="122">
        <v>3.1527163111064085</v>
      </c>
      <c r="F334" s="84" t="s">
        <v>5392</v>
      </c>
      <c r="G334" s="84" t="b">
        <v>0</v>
      </c>
      <c r="H334" s="84" t="b">
        <v>0</v>
      </c>
      <c r="I334" s="84" t="b">
        <v>0</v>
      </c>
      <c r="J334" s="84" t="b">
        <v>0</v>
      </c>
      <c r="K334" s="84" t="b">
        <v>0</v>
      </c>
      <c r="L334" s="84" t="b">
        <v>0</v>
      </c>
    </row>
    <row r="335" spans="1:12" ht="15">
      <c r="A335" s="84" t="s">
        <v>5196</v>
      </c>
      <c r="B335" s="84" t="s">
        <v>5180</v>
      </c>
      <c r="C335" s="84">
        <v>2</v>
      </c>
      <c r="D335" s="122">
        <v>0.0006103512529974457</v>
      </c>
      <c r="E335" s="122">
        <v>2.754776302434371</v>
      </c>
      <c r="F335" s="84" t="s">
        <v>5392</v>
      </c>
      <c r="G335" s="84" t="b">
        <v>0</v>
      </c>
      <c r="H335" s="84" t="b">
        <v>0</v>
      </c>
      <c r="I335" s="84" t="b">
        <v>0</v>
      </c>
      <c r="J335" s="84" t="b">
        <v>0</v>
      </c>
      <c r="K335" s="84" t="b">
        <v>0</v>
      </c>
      <c r="L335" s="84" t="b">
        <v>0</v>
      </c>
    </row>
    <row r="336" spans="1:12" ht="15">
      <c r="A336" s="84" t="s">
        <v>5180</v>
      </c>
      <c r="B336" s="84" t="s">
        <v>5378</v>
      </c>
      <c r="C336" s="84">
        <v>2</v>
      </c>
      <c r="D336" s="122">
        <v>0.0006103512529974457</v>
      </c>
      <c r="E336" s="122">
        <v>3.1527163111064085</v>
      </c>
      <c r="F336" s="84" t="s">
        <v>5392</v>
      </c>
      <c r="G336" s="84" t="b">
        <v>0</v>
      </c>
      <c r="H336" s="84" t="b">
        <v>0</v>
      </c>
      <c r="I336" s="84" t="b">
        <v>0</v>
      </c>
      <c r="J336" s="84" t="b">
        <v>0</v>
      </c>
      <c r="K336" s="84" t="b">
        <v>0</v>
      </c>
      <c r="L336" s="84" t="b">
        <v>0</v>
      </c>
    </row>
    <row r="337" spans="1:12" ht="15">
      <c r="A337" s="84" t="s">
        <v>5378</v>
      </c>
      <c r="B337" s="84" t="s">
        <v>5379</v>
      </c>
      <c r="C337" s="84">
        <v>2</v>
      </c>
      <c r="D337" s="122">
        <v>0.0006103512529974457</v>
      </c>
      <c r="E337" s="122">
        <v>3.5506563197784464</v>
      </c>
      <c r="F337" s="84" t="s">
        <v>5392</v>
      </c>
      <c r="G337" s="84" t="b">
        <v>0</v>
      </c>
      <c r="H337" s="84" t="b">
        <v>0</v>
      </c>
      <c r="I337" s="84" t="b">
        <v>0</v>
      </c>
      <c r="J337" s="84" t="b">
        <v>0</v>
      </c>
      <c r="K337" s="84" t="b">
        <v>0</v>
      </c>
      <c r="L337" s="84" t="b">
        <v>0</v>
      </c>
    </row>
    <row r="338" spans="1:12" ht="15">
      <c r="A338" s="84" t="s">
        <v>5379</v>
      </c>
      <c r="B338" s="84" t="s">
        <v>788</v>
      </c>
      <c r="C338" s="84">
        <v>2</v>
      </c>
      <c r="D338" s="122">
        <v>0.0006103512529974457</v>
      </c>
      <c r="E338" s="122">
        <v>3.5506563197784464</v>
      </c>
      <c r="F338" s="84" t="s">
        <v>5392</v>
      </c>
      <c r="G338" s="84" t="b">
        <v>0</v>
      </c>
      <c r="H338" s="84" t="b">
        <v>0</v>
      </c>
      <c r="I338" s="84" t="b">
        <v>0</v>
      </c>
      <c r="J338" s="84" t="b">
        <v>0</v>
      </c>
      <c r="K338" s="84" t="b">
        <v>0</v>
      </c>
      <c r="L338" s="84" t="b">
        <v>0</v>
      </c>
    </row>
    <row r="339" spans="1:12" ht="15">
      <c r="A339" s="84" t="s">
        <v>788</v>
      </c>
      <c r="B339" s="84" t="s">
        <v>4610</v>
      </c>
      <c r="C339" s="84">
        <v>2</v>
      </c>
      <c r="D339" s="122">
        <v>0.0006103512529974457</v>
      </c>
      <c r="E339" s="122">
        <v>1.613640212313632</v>
      </c>
      <c r="F339" s="84" t="s">
        <v>5392</v>
      </c>
      <c r="G339" s="84" t="b">
        <v>0</v>
      </c>
      <c r="H339" s="84" t="b">
        <v>0</v>
      </c>
      <c r="I339" s="84" t="b">
        <v>0</v>
      </c>
      <c r="J339" s="84" t="b">
        <v>0</v>
      </c>
      <c r="K339" s="84" t="b">
        <v>1</v>
      </c>
      <c r="L339" s="84" t="b">
        <v>1</v>
      </c>
    </row>
    <row r="340" spans="1:12" ht="15">
      <c r="A340" s="84" t="s">
        <v>4610</v>
      </c>
      <c r="B340" s="84" t="s">
        <v>5380</v>
      </c>
      <c r="C340" s="84">
        <v>2</v>
      </c>
      <c r="D340" s="122">
        <v>0.0006103512529974457</v>
      </c>
      <c r="E340" s="122">
        <v>1.613640212313632</v>
      </c>
      <c r="F340" s="84" t="s">
        <v>5392</v>
      </c>
      <c r="G340" s="84" t="b">
        <v>0</v>
      </c>
      <c r="H340" s="84" t="b">
        <v>1</v>
      </c>
      <c r="I340" s="84" t="b">
        <v>1</v>
      </c>
      <c r="J340" s="84" t="b">
        <v>0</v>
      </c>
      <c r="K340" s="84" t="b">
        <v>0</v>
      </c>
      <c r="L340" s="84" t="b">
        <v>0</v>
      </c>
    </row>
    <row r="341" spans="1:12" ht="15">
      <c r="A341" s="84" t="s">
        <v>5380</v>
      </c>
      <c r="B341" s="84" t="s">
        <v>5257</v>
      </c>
      <c r="C341" s="84">
        <v>2</v>
      </c>
      <c r="D341" s="122">
        <v>0.0006103512529974457</v>
      </c>
      <c r="E341" s="122">
        <v>3.374565060722765</v>
      </c>
      <c r="F341" s="84" t="s">
        <v>5392</v>
      </c>
      <c r="G341" s="84" t="b">
        <v>0</v>
      </c>
      <c r="H341" s="84" t="b">
        <v>0</v>
      </c>
      <c r="I341" s="84" t="b">
        <v>0</v>
      </c>
      <c r="J341" s="84" t="b">
        <v>0</v>
      </c>
      <c r="K341" s="84" t="b">
        <v>0</v>
      </c>
      <c r="L341" s="84" t="b">
        <v>0</v>
      </c>
    </row>
    <row r="342" spans="1:12" ht="15">
      <c r="A342" s="84" t="s">
        <v>5257</v>
      </c>
      <c r="B342" s="84" t="s">
        <v>5381</v>
      </c>
      <c r="C342" s="84">
        <v>2</v>
      </c>
      <c r="D342" s="122">
        <v>0.0006103512529974457</v>
      </c>
      <c r="E342" s="122">
        <v>3.374565060722765</v>
      </c>
      <c r="F342" s="84" t="s">
        <v>5392</v>
      </c>
      <c r="G342" s="84" t="b">
        <v>0</v>
      </c>
      <c r="H342" s="84" t="b">
        <v>0</v>
      </c>
      <c r="I342" s="84" t="b">
        <v>0</v>
      </c>
      <c r="J342" s="84" t="b">
        <v>0</v>
      </c>
      <c r="K342" s="84" t="b">
        <v>0</v>
      </c>
      <c r="L342" s="84" t="b">
        <v>0</v>
      </c>
    </row>
    <row r="343" spans="1:12" ht="15">
      <c r="A343" s="84" t="s">
        <v>5381</v>
      </c>
      <c r="B343" s="84" t="s">
        <v>5382</v>
      </c>
      <c r="C343" s="84">
        <v>2</v>
      </c>
      <c r="D343" s="122">
        <v>0.0006103512529974457</v>
      </c>
      <c r="E343" s="122">
        <v>3.5506563197784464</v>
      </c>
      <c r="F343" s="84" t="s">
        <v>5392</v>
      </c>
      <c r="G343" s="84" t="b">
        <v>0</v>
      </c>
      <c r="H343" s="84" t="b">
        <v>0</v>
      </c>
      <c r="I343" s="84" t="b">
        <v>0</v>
      </c>
      <c r="J343" s="84" t="b">
        <v>0</v>
      </c>
      <c r="K343" s="84" t="b">
        <v>0</v>
      </c>
      <c r="L343" s="84" t="b">
        <v>0</v>
      </c>
    </row>
    <row r="344" spans="1:12" ht="15">
      <c r="A344" s="84" t="s">
        <v>417</v>
      </c>
      <c r="B344" s="84" t="s">
        <v>4622</v>
      </c>
      <c r="C344" s="84">
        <v>2</v>
      </c>
      <c r="D344" s="122">
        <v>0.0006103512529974457</v>
      </c>
      <c r="E344" s="122">
        <v>1.6903183132074526</v>
      </c>
      <c r="F344" s="84" t="s">
        <v>5392</v>
      </c>
      <c r="G344" s="84" t="b">
        <v>0</v>
      </c>
      <c r="H344" s="84" t="b">
        <v>0</v>
      </c>
      <c r="I344" s="84" t="b">
        <v>0</v>
      </c>
      <c r="J344" s="84" t="b">
        <v>0</v>
      </c>
      <c r="K344" s="84" t="b">
        <v>0</v>
      </c>
      <c r="L344" s="84" t="b">
        <v>0</v>
      </c>
    </row>
    <row r="345" spans="1:12" ht="15">
      <c r="A345" s="84" t="s">
        <v>5384</v>
      </c>
      <c r="B345" s="84" t="s">
        <v>5385</v>
      </c>
      <c r="C345" s="84">
        <v>2</v>
      </c>
      <c r="D345" s="122">
        <v>0.0006907009115224641</v>
      </c>
      <c r="E345" s="122">
        <v>3.5506563197784464</v>
      </c>
      <c r="F345" s="84" t="s">
        <v>5392</v>
      </c>
      <c r="G345" s="84" t="b">
        <v>0</v>
      </c>
      <c r="H345" s="84" t="b">
        <v>0</v>
      </c>
      <c r="I345" s="84" t="b">
        <v>0</v>
      </c>
      <c r="J345" s="84" t="b">
        <v>0</v>
      </c>
      <c r="K345" s="84" t="b">
        <v>0</v>
      </c>
      <c r="L345" s="84" t="b">
        <v>0</v>
      </c>
    </row>
    <row r="346" spans="1:12" ht="15">
      <c r="A346" s="84" t="s">
        <v>556</v>
      </c>
      <c r="B346" s="84" t="s">
        <v>555</v>
      </c>
      <c r="C346" s="84">
        <v>2</v>
      </c>
      <c r="D346" s="122">
        <v>0.0006103512529974457</v>
      </c>
      <c r="E346" s="122">
        <v>3.5506563197784464</v>
      </c>
      <c r="F346" s="84" t="s">
        <v>5392</v>
      </c>
      <c r="G346" s="84" t="b">
        <v>0</v>
      </c>
      <c r="H346" s="84" t="b">
        <v>0</v>
      </c>
      <c r="I346" s="84" t="b">
        <v>0</v>
      </c>
      <c r="J346" s="84" t="b">
        <v>0</v>
      </c>
      <c r="K346" s="84" t="b">
        <v>0</v>
      </c>
      <c r="L346" s="84" t="b">
        <v>0</v>
      </c>
    </row>
    <row r="347" spans="1:12" ht="15">
      <c r="A347" s="84" t="s">
        <v>555</v>
      </c>
      <c r="B347" s="84" t="s">
        <v>554</v>
      </c>
      <c r="C347" s="84">
        <v>2</v>
      </c>
      <c r="D347" s="122">
        <v>0.0006103512529974457</v>
      </c>
      <c r="E347" s="122">
        <v>3.5506563197784464</v>
      </c>
      <c r="F347" s="84" t="s">
        <v>5392</v>
      </c>
      <c r="G347" s="84" t="b">
        <v>0</v>
      </c>
      <c r="H347" s="84" t="b">
        <v>0</v>
      </c>
      <c r="I347" s="84" t="b">
        <v>0</v>
      </c>
      <c r="J347" s="84" t="b">
        <v>0</v>
      </c>
      <c r="K347" s="84" t="b">
        <v>0</v>
      </c>
      <c r="L347" s="84" t="b">
        <v>0</v>
      </c>
    </row>
    <row r="348" spans="1:12" ht="15">
      <c r="A348" s="84" t="s">
        <v>554</v>
      </c>
      <c r="B348" s="84" t="s">
        <v>553</v>
      </c>
      <c r="C348" s="84">
        <v>2</v>
      </c>
      <c r="D348" s="122">
        <v>0.0006103512529974457</v>
      </c>
      <c r="E348" s="122">
        <v>3.5506563197784464</v>
      </c>
      <c r="F348" s="84" t="s">
        <v>5392</v>
      </c>
      <c r="G348" s="84" t="b">
        <v>0</v>
      </c>
      <c r="H348" s="84" t="b">
        <v>0</v>
      </c>
      <c r="I348" s="84" t="b">
        <v>0</v>
      </c>
      <c r="J348" s="84" t="b">
        <v>0</v>
      </c>
      <c r="K348" s="84" t="b">
        <v>0</v>
      </c>
      <c r="L348" s="84" t="b">
        <v>0</v>
      </c>
    </row>
    <row r="349" spans="1:12" ht="15">
      <c r="A349" s="84" t="s">
        <v>553</v>
      </c>
      <c r="B349" s="84" t="s">
        <v>552</v>
      </c>
      <c r="C349" s="84">
        <v>2</v>
      </c>
      <c r="D349" s="122">
        <v>0.0006103512529974457</v>
      </c>
      <c r="E349" s="122">
        <v>3.5506563197784464</v>
      </c>
      <c r="F349" s="84" t="s">
        <v>5392</v>
      </c>
      <c r="G349" s="84" t="b">
        <v>0</v>
      </c>
      <c r="H349" s="84" t="b">
        <v>0</v>
      </c>
      <c r="I349" s="84" t="b">
        <v>0</v>
      </c>
      <c r="J349" s="84" t="b">
        <v>0</v>
      </c>
      <c r="K349" s="84" t="b">
        <v>0</v>
      </c>
      <c r="L349" s="84" t="b">
        <v>0</v>
      </c>
    </row>
    <row r="350" spans="1:12" ht="15">
      <c r="A350" s="84" t="s">
        <v>4670</v>
      </c>
      <c r="B350" s="84" t="s">
        <v>5386</v>
      </c>
      <c r="C350" s="84">
        <v>2</v>
      </c>
      <c r="D350" s="122">
        <v>0.0006103512529974457</v>
      </c>
      <c r="E350" s="122">
        <v>2.5964138103391217</v>
      </c>
      <c r="F350" s="84" t="s">
        <v>5392</v>
      </c>
      <c r="G350" s="84" t="b">
        <v>0</v>
      </c>
      <c r="H350" s="84" t="b">
        <v>0</v>
      </c>
      <c r="I350" s="84" t="b">
        <v>0</v>
      </c>
      <c r="J350" s="84" t="b">
        <v>0</v>
      </c>
      <c r="K350" s="84" t="b">
        <v>0</v>
      </c>
      <c r="L350" s="84" t="b">
        <v>0</v>
      </c>
    </row>
    <row r="351" spans="1:12" ht="15">
      <c r="A351" s="84" t="s">
        <v>5386</v>
      </c>
      <c r="B351" s="84" t="s">
        <v>4672</v>
      </c>
      <c r="C351" s="84">
        <v>2</v>
      </c>
      <c r="D351" s="122">
        <v>0.0006103512529974457</v>
      </c>
      <c r="E351" s="122">
        <v>3.374565060722765</v>
      </c>
      <c r="F351" s="84" t="s">
        <v>5392</v>
      </c>
      <c r="G351" s="84" t="b">
        <v>0</v>
      </c>
      <c r="H351" s="84" t="b">
        <v>0</v>
      </c>
      <c r="I351" s="84" t="b">
        <v>0</v>
      </c>
      <c r="J351" s="84" t="b">
        <v>0</v>
      </c>
      <c r="K351" s="84" t="b">
        <v>0</v>
      </c>
      <c r="L351" s="84" t="b">
        <v>0</v>
      </c>
    </row>
    <row r="352" spans="1:12" ht="15">
      <c r="A352" s="84" t="s">
        <v>4672</v>
      </c>
      <c r="B352" s="84" t="s">
        <v>5387</v>
      </c>
      <c r="C352" s="84">
        <v>2</v>
      </c>
      <c r="D352" s="122">
        <v>0.0006103512529974457</v>
      </c>
      <c r="E352" s="122">
        <v>3.374565060722765</v>
      </c>
      <c r="F352" s="84" t="s">
        <v>5392</v>
      </c>
      <c r="G352" s="84" t="b">
        <v>0</v>
      </c>
      <c r="H352" s="84" t="b">
        <v>0</v>
      </c>
      <c r="I352" s="84" t="b">
        <v>0</v>
      </c>
      <c r="J352" s="84" t="b">
        <v>0</v>
      </c>
      <c r="K352" s="84" t="b">
        <v>0</v>
      </c>
      <c r="L352" s="84" t="b">
        <v>0</v>
      </c>
    </row>
    <row r="353" spans="1:12" ht="15">
      <c r="A353" s="84" t="s">
        <v>5387</v>
      </c>
      <c r="B353" s="84" t="s">
        <v>5271</v>
      </c>
      <c r="C353" s="84">
        <v>2</v>
      </c>
      <c r="D353" s="122">
        <v>0.0006103512529974457</v>
      </c>
      <c r="E353" s="122">
        <v>3.374565060722765</v>
      </c>
      <c r="F353" s="84" t="s">
        <v>5392</v>
      </c>
      <c r="G353" s="84" t="b">
        <v>0</v>
      </c>
      <c r="H353" s="84" t="b">
        <v>0</v>
      </c>
      <c r="I353" s="84" t="b">
        <v>0</v>
      </c>
      <c r="J353" s="84" t="b">
        <v>0</v>
      </c>
      <c r="K353" s="84" t="b">
        <v>0</v>
      </c>
      <c r="L353" s="84" t="b">
        <v>0</v>
      </c>
    </row>
    <row r="354" spans="1:12" ht="15">
      <c r="A354" s="84" t="s">
        <v>5271</v>
      </c>
      <c r="B354" s="84" t="s">
        <v>5388</v>
      </c>
      <c r="C354" s="84">
        <v>2</v>
      </c>
      <c r="D354" s="122">
        <v>0.0006103512529974457</v>
      </c>
      <c r="E354" s="122">
        <v>3.374565060722765</v>
      </c>
      <c r="F354" s="84" t="s">
        <v>5392</v>
      </c>
      <c r="G354" s="84" t="b">
        <v>0</v>
      </c>
      <c r="H354" s="84" t="b">
        <v>0</v>
      </c>
      <c r="I354" s="84" t="b">
        <v>0</v>
      </c>
      <c r="J354" s="84" t="b">
        <v>0</v>
      </c>
      <c r="K354" s="84" t="b">
        <v>0</v>
      </c>
      <c r="L354" s="84" t="b">
        <v>0</v>
      </c>
    </row>
    <row r="355" spans="1:12" ht="15">
      <c r="A355" s="84" t="s">
        <v>5388</v>
      </c>
      <c r="B355" s="84" t="s">
        <v>5389</v>
      </c>
      <c r="C355" s="84">
        <v>2</v>
      </c>
      <c r="D355" s="122">
        <v>0.0006103512529974457</v>
      </c>
      <c r="E355" s="122">
        <v>3.5506563197784464</v>
      </c>
      <c r="F355" s="84" t="s">
        <v>5392</v>
      </c>
      <c r="G355" s="84" t="b">
        <v>0</v>
      </c>
      <c r="H355" s="84" t="b">
        <v>0</v>
      </c>
      <c r="I355" s="84" t="b">
        <v>0</v>
      </c>
      <c r="J355" s="84" t="b">
        <v>0</v>
      </c>
      <c r="K355" s="84" t="b">
        <v>0</v>
      </c>
      <c r="L355" s="84" t="b">
        <v>0</v>
      </c>
    </row>
    <row r="356" spans="1:12" ht="15">
      <c r="A356" s="84" t="s">
        <v>457</v>
      </c>
      <c r="B356" s="84" t="s">
        <v>5239</v>
      </c>
      <c r="C356" s="84">
        <v>2</v>
      </c>
      <c r="D356" s="122">
        <v>0.0006103512529974457</v>
      </c>
      <c r="E356" s="122">
        <v>1.4769379694323237</v>
      </c>
      <c r="F356" s="84" t="s">
        <v>5392</v>
      </c>
      <c r="G356" s="84" t="b">
        <v>0</v>
      </c>
      <c r="H356" s="84" t="b">
        <v>0</v>
      </c>
      <c r="I356" s="84" t="b">
        <v>0</v>
      </c>
      <c r="J356" s="84" t="b">
        <v>0</v>
      </c>
      <c r="K356" s="84" t="b">
        <v>0</v>
      </c>
      <c r="L356" s="84" t="b">
        <v>0</v>
      </c>
    </row>
    <row r="357" spans="1:12" ht="15">
      <c r="A357" s="84" t="s">
        <v>4606</v>
      </c>
      <c r="B357" s="84" t="s">
        <v>4607</v>
      </c>
      <c r="C357" s="84">
        <v>340</v>
      </c>
      <c r="D357" s="122">
        <v>0</v>
      </c>
      <c r="E357" s="122">
        <v>1.061252849351707</v>
      </c>
      <c r="F357" s="84" t="s">
        <v>4442</v>
      </c>
      <c r="G357" s="84" t="b">
        <v>0</v>
      </c>
      <c r="H357" s="84" t="b">
        <v>0</v>
      </c>
      <c r="I357" s="84" t="b">
        <v>0</v>
      </c>
      <c r="J357" s="84" t="b">
        <v>0</v>
      </c>
      <c r="K357" s="84" t="b">
        <v>0</v>
      </c>
      <c r="L357" s="84" t="b">
        <v>0</v>
      </c>
    </row>
    <row r="358" spans="1:12" ht="15">
      <c r="A358" s="84" t="s">
        <v>4612</v>
      </c>
      <c r="B358" s="84" t="s">
        <v>4613</v>
      </c>
      <c r="C358" s="84">
        <v>170</v>
      </c>
      <c r="D358" s="122">
        <v>0</v>
      </c>
      <c r="E358" s="122">
        <v>1.3622828450156883</v>
      </c>
      <c r="F358" s="84" t="s">
        <v>4442</v>
      </c>
      <c r="G358" s="84" t="b">
        <v>0</v>
      </c>
      <c r="H358" s="84" t="b">
        <v>0</v>
      </c>
      <c r="I358" s="84" t="b">
        <v>0</v>
      </c>
      <c r="J358" s="84" t="b">
        <v>0</v>
      </c>
      <c r="K358" s="84" t="b">
        <v>0</v>
      </c>
      <c r="L358" s="84" t="b">
        <v>0</v>
      </c>
    </row>
    <row r="359" spans="1:12" ht="15">
      <c r="A359" s="84" t="s">
        <v>4613</v>
      </c>
      <c r="B359" s="84" t="s">
        <v>4606</v>
      </c>
      <c r="C359" s="84">
        <v>170</v>
      </c>
      <c r="D359" s="122">
        <v>0</v>
      </c>
      <c r="E359" s="122">
        <v>1.061252849351707</v>
      </c>
      <c r="F359" s="84" t="s">
        <v>4442</v>
      </c>
      <c r="G359" s="84" t="b">
        <v>0</v>
      </c>
      <c r="H359" s="84" t="b">
        <v>0</v>
      </c>
      <c r="I359" s="84" t="b">
        <v>0</v>
      </c>
      <c r="J359" s="84" t="b">
        <v>0</v>
      </c>
      <c r="K359" s="84" t="b">
        <v>0</v>
      </c>
      <c r="L359" s="84" t="b">
        <v>0</v>
      </c>
    </row>
    <row r="360" spans="1:12" ht="15">
      <c r="A360" s="84" t="s">
        <v>4607</v>
      </c>
      <c r="B360" s="84" t="s">
        <v>4614</v>
      </c>
      <c r="C360" s="84">
        <v>170</v>
      </c>
      <c r="D360" s="122">
        <v>0</v>
      </c>
      <c r="E360" s="122">
        <v>1.061252849351707</v>
      </c>
      <c r="F360" s="84" t="s">
        <v>4442</v>
      </c>
      <c r="G360" s="84" t="b">
        <v>0</v>
      </c>
      <c r="H360" s="84" t="b">
        <v>0</v>
      </c>
      <c r="I360" s="84" t="b">
        <v>0</v>
      </c>
      <c r="J360" s="84" t="b">
        <v>0</v>
      </c>
      <c r="K360" s="84" t="b">
        <v>0</v>
      </c>
      <c r="L360" s="84" t="b">
        <v>0</v>
      </c>
    </row>
    <row r="361" spans="1:12" ht="15">
      <c r="A361" s="84" t="s">
        <v>4614</v>
      </c>
      <c r="B361" s="84" t="s">
        <v>4615</v>
      </c>
      <c r="C361" s="84">
        <v>170</v>
      </c>
      <c r="D361" s="122">
        <v>0</v>
      </c>
      <c r="E361" s="122">
        <v>1.3622828450156883</v>
      </c>
      <c r="F361" s="84" t="s">
        <v>4442</v>
      </c>
      <c r="G361" s="84" t="b">
        <v>0</v>
      </c>
      <c r="H361" s="84" t="b">
        <v>0</v>
      </c>
      <c r="I361" s="84" t="b">
        <v>0</v>
      </c>
      <c r="J361" s="84" t="b">
        <v>0</v>
      </c>
      <c r="K361" s="84" t="b">
        <v>0</v>
      </c>
      <c r="L361" s="84" t="b">
        <v>0</v>
      </c>
    </row>
    <row r="362" spans="1:12" ht="15">
      <c r="A362" s="84" t="s">
        <v>4615</v>
      </c>
      <c r="B362" s="84" t="s">
        <v>4606</v>
      </c>
      <c r="C362" s="84">
        <v>170</v>
      </c>
      <c r="D362" s="122">
        <v>0</v>
      </c>
      <c r="E362" s="122">
        <v>1.061252849351707</v>
      </c>
      <c r="F362" s="84" t="s">
        <v>4442</v>
      </c>
      <c r="G362" s="84" t="b">
        <v>0</v>
      </c>
      <c r="H362" s="84" t="b">
        <v>0</v>
      </c>
      <c r="I362" s="84" t="b">
        <v>0</v>
      </c>
      <c r="J362" s="84" t="b">
        <v>0</v>
      </c>
      <c r="K362" s="84" t="b">
        <v>0</v>
      </c>
      <c r="L362" s="84" t="b">
        <v>0</v>
      </c>
    </row>
    <row r="363" spans="1:12" ht="15">
      <c r="A363" s="84" t="s">
        <v>4607</v>
      </c>
      <c r="B363" s="84" t="s">
        <v>4616</v>
      </c>
      <c r="C363" s="84">
        <v>170</v>
      </c>
      <c r="D363" s="122">
        <v>0</v>
      </c>
      <c r="E363" s="122">
        <v>1.061252849351707</v>
      </c>
      <c r="F363" s="84" t="s">
        <v>4442</v>
      </c>
      <c r="G363" s="84" t="b">
        <v>0</v>
      </c>
      <c r="H363" s="84" t="b">
        <v>0</v>
      </c>
      <c r="I363" s="84" t="b">
        <v>0</v>
      </c>
      <c r="J363" s="84" t="b">
        <v>0</v>
      </c>
      <c r="K363" s="84" t="b">
        <v>0</v>
      </c>
      <c r="L363" s="84" t="b">
        <v>0</v>
      </c>
    </row>
    <row r="364" spans="1:12" ht="15">
      <c r="A364" s="84" t="s">
        <v>4616</v>
      </c>
      <c r="B364" s="84" t="s">
        <v>4617</v>
      </c>
      <c r="C364" s="84">
        <v>170</v>
      </c>
      <c r="D364" s="122">
        <v>0</v>
      </c>
      <c r="E364" s="122">
        <v>1.3622828450156883</v>
      </c>
      <c r="F364" s="84" t="s">
        <v>4442</v>
      </c>
      <c r="G364" s="84" t="b">
        <v>0</v>
      </c>
      <c r="H364" s="84" t="b">
        <v>0</v>
      </c>
      <c r="I364" s="84" t="b">
        <v>0</v>
      </c>
      <c r="J364" s="84" t="b">
        <v>0</v>
      </c>
      <c r="K364" s="84" t="b">
        <v>0</v>
      </c>
      <c r="L364" s="84" t="b">
        <v>0</v>
      </c>
    </row>
    <row r="365" spans="1:12" ht="15">
      <c r="A365" s="84" t="s">
        <v>4617</v>
      </c>
      <c r="B365" s="84" t="s">
        <v>4618</v>
      </c>
      <c r="C365" s="84">
        <v>170</v>
      </c>
      <c r="D365" s="122">
        <v>0</v>
      </c>
      <c r="E365" s="122">
        <v>1.3622828450156883</v>
      </c>
      <c r="F365" s="84" t="s">
        <v>4442</v>
      </c>
      <c r="G365" s="84" t="b">
        <v>0</v>
      </c>
      <c r="H365" s="84" t="b">
        <v>0</v>
      </c>
      <c r="I365" s="84" t="b">
        <v>0</v>
      </c>
      <c r="J365" s="84" t="b">
        <v>0</v>
      </c>
      <c r="K365" s="84" t="b">
        <v>0</v>
      </c>
      <c r="L365" s="84" t="b">
        <v>0</v>
      </c>
    </row>
    <row r="366" spans="1:12" ht="15">
      <c r="A366" s="84" t="s">
        <v>4618</v>
      </c>
      <c r="B366" s="84" t="s">
        <v>4619</v>
      </c>
      <c r="C366" s="84">
        <v>170</v>
      </c>
      <c r="D366" s="122">
        <v>0</v>
      </c>
      <c r="E366" s="122">
        <v>1.3622828450156883</v>
      </c>
      <c r="F366" s="84" t="s">
        <v>4442</v>
      </c>
      <c r="G366" s="84" t="b">
        <v>0</v>
      </c>
      <c r="H366" s="84" t="b">
        <v>0</v>
      </c>
      <c r="I366" s="84" t="b">
        <v>0</v>
      </c>
      <c r="J366" s="84" t="b">
        <v>0</v>
      </c>
      <c r="K366" s="84" t="b">
        <v>0</v>
      </c>
      <c r="L366" s="84" t="b">
        <v>0</v>
      </c>
    </row>
    <row r="367" spans="1:12" ht="15">
      <c r="A367" s="84" t="s">
        <v>4619</v>
      </c>
      <c r="B367" s="84" t="s">
        <v>5120</v>
      </c>
      <c r="C367" s="84">
        <v>170</v>
      </c>
      <c r="D367" s="122">
        <v>0</v>
      </c>
      <c r="E367" s="122">
        <v>1.3622828450156883</v>
      </c>
      <c r="F367" s="84" t="s">
        <v>4442</v>
      </c>
      <c r="G367" s="84" t="b">
        <v>0</v>
      </c>
      <c r="H367" s="84" t="b">
        <v>0</v>
      </c>
      <c r="I367" s="84" t="b">
        <v>0</v>
      </c>
      <c r="J367" s="84" t="b">
        <v>0</v>
      </c>
      <c r="K367" s="84" t="b">
        <v>0</v>
      </c>
      <c r="L367" s="84" t="b">
        <v>0</v>
      </c>
    </row>
    <row r="368" spans="1:12" ht="15">
      <c r="A368" s="84" t="s">
        <v>5120</v>
      </c>
      <c r="B368" s="84" t="s">
        <v>5121</v>
      </c>
      <c r="C368" s="84">
        <v>170</v>
      </c>
      <c r="D368" s="122">
        <v>0</v>
      </c>
      <c r="E368" s="122">
        <v>1.3622828450156883</v>
      </c>
      <c r="F368" s="84" t="s">
        <v>4442</v>
      </c>
      <c r="G368" s="84" t="b">
        <v>0</v>
      </c>
      <c r="H368" s="84" t="b">
        <v>0</v>
      </c>
      <c r="I368" s="84" t="b">
        <v>0</v>
      </c>
      <c r="J368" s="84" t="b">
        <v>0</v>
      </c>
      <c r="K368" s="84" t="b">
        <v>0</v>
      </c>
      <c r="L368" s="84" t="b">
        <v>0</v>
      </c>
    </row>
    <row r="369" spans="1:12" ht="15">
      <c r="A369" s="84" t="s">
        <v>5121</v>
      </c>
      <c r="B369" s="84" t="s">
        <v>5122</v>
      </c>
      <c r="C369" s="84">
        <v>170</v>
      </c>
      <c r="D369" s="122">
        <v>0</v>
      </c>
      <c r="E369" s="122">
        <v>1.3622828450156883</v>
      </c>
      <c r="F369" s="84" t="s">
        <v>4442</v>
      </c>
      <c r="G369" s="84" t="b">
        <v>0</v>
      </c>
      <c r="H369" s="84" t="b">
        <v>0</v>
      </c>
      <c r="I369" s="84" t="b">
        <v>0</v>
      </c>
      <c r="J369" s="84" t="b">
        <v>0</v>
      </c>
      <c r="K369" s="84" t="b">
        <v>0</v>
      </c>
      <c r="L369" s="84" t="b">
        <v>0</v>
      </c>
    </row>
    <row r="370" spans="1:12" ht="15">
      <c r="A370" s="84" t="s">
        <v>5122</v>
      </c>
      <c r="B370" s="84" t="s">
        <v>5123</v>
      </c>
      <c r="C370" s="84">
        <v>170</v>
      </c>
      <c r="D370" s="122">
        <v>0</v>
      </c>
      <c r="E370" s="122">
        <v>1.3622828450156883</v>
      </c>
      <c r="F370" s="84" t="s">
        <v>4442</v>
      </c>
      <c r="G370" s="84" t="b">
        <v>0</v>
      </c>
      <c r="H370" s="84" t="b">
        <v>0</v>
      </c>
      <c r="I370" s="84" t="b">
        <v>0</v>
      </c>
      <c r="J370" s="84" t="b">
        <v>0</v>
      </c>
      <c r="K370" s="84" t="b">
        <v>0</v>
      </c>
      <c r="L370" s="84" t="b">
        <v>0</v>
      </c>
    </row>
    <row r="371" spans="1:12" ht="15">
      <c r="A371" s="84" t="s">
        <v>5123</v>
      </c>
      <c r="B371" s="84" t="s">
        <v>5124</v>
      </c>
      <c r="C371" s="84">
        <v>170</v>
      </c>
      <c r="D371" s="122">
        <v>0</v>
      </c>
      <c r="E371" s="122">
        <v>1.3622828450156883</v>
      </c>
      <c r="F371" s="84" t="s">
        <v>4442</v>
      </c>
      <c r="G371" s="84" t="b">
        <v>0</v>
      </c>
      <c r="H371" s="84" t="b">
        <v>0</v>
      </c>
      <c r="I371" s="84" t="b">
        <v>0</v>
      </c>
      <c r="J371" s="84" t="b">
        <v>0</v>
      </c>
      <c r="K371" s="84" t="b">
        <v>0</v>
      </c>
      <c r="L371" s="84" t="b">
        <v>0</v>
      </c>
    </row>
    <row r="372" spans="1:12" ht="15">
      <c r="A372" s="84" t="s">
        <v>5124</v>
      </c>
      <c r="B372" s="84" t="s">
        <v>5125</v>
      </c>
      <c r="C372" s="84">
        <v>170</v>
      </c>
      <c r="D372" s="122">
        <v>0</v>
      </c>
      <c r="E372" s="122">
        <v>1.3622828450156883</v>
      </c>
      <c r="F372" s="84" t="s">
        <v>4442</v>
      </c>
      <c r="G372" s="84" t="b">
        <v>0</v>
      </c>
      <c r="H372" s="84" t="b">
        <v>0</v>
      </c>
      <c r="I372" s="84" t="b">
        <v>0</v>
      </c>
      <c r="J372" s="84" t="b">
        <v>0</v>
      </c>
      <c r="K372" s="84" t="b">
        <v>0</v>
      </c>
      <c r="L372" s="84" t="b">
        <v>0</v>
      </c>
    </row>
    <row r="373" spans="1:12" ht="15">
      <c r="A373" s="84" t="s">
        <v>5125</v>
      </c>
      <c r="B373" s="84" t="s">
        <v>5126</v>
      </c>
      <c r="C373" s="84">
        <v>170</v>
      </c>
      <c r="D373" s="122">
        <v>0</v>
      </c>
      <c r="E373" s="122">
        <v>1.3622828450156883</v>
      </c>
      <c r="F373" s="84" t="s">
        <v>4442</v>
      </c>
      <c r="G373" s="84" t="b">
        <v>0</v>
      </c>
      <c r="H373" s="84" t="b">
        <v>0</v>
      </c>
      <c r="I373" s="84" t="b">
        <v>0</v>
      </c>
      <c r="J373" s="84" t="b">
        <v>0</v>
      </c>
      <c r="K373" s="84" t="b">
        <v>0</v>
      </c>
      <c r="L373" s="84" t="b">
        <v>0</v>
      </c>
    </row>
    <row r="374" spans="1:12" ht="15">
      <c r="A374" s="84" t="s">
        <v>5126</v>
      </c>
      <c r="B374" s="84" t="s">
        <v>4609</v>
      </c>
      <c r="C374" s="84">
        <v>170</v>
      </c>
      <c r="D374" s="122">
        <v>0</v>
      </c>
      <c r="E374" s="122">
        <v>1.3622828450156883</v>
      </c>
      <c r="F374" s="84" t="s">
        <v>4442</v>
      </c>
      <c r="G374" s="84" t="b">
        <v>0</v>
      </c>
      <c r="H374" s="84" t="b">
        <v>0</v>
      </c>
      <c r="I374" s="84" t="b">
        <v>0</v>
      </c>
      <c r="J374" s="84" t="b">
        <v>0</v>
      </c>
      <c r="K374" s="84" t="b">
        <v>0</v>
      </c>
      <c r="L374" s="84" t="b">
        <v>0</v>
      </c>
    </row>
    <row r="375" spans="1:12" ht="15">
      <c r="A375" s="84" t="s">
        <v>4609</v>
      </c>
      <c r="B375" s="84" t="s">
        <v>5127</v>
      </c>
      <c r="C375" s="84">
        <v>170</v>
      </c>
      <c r="D375" s="122">
        <v>0</v>
      </c>
      <c r="E375" s="122">
        <v>1.3622828450156883</v>
      </c>
      <c r="F375" s="84" t="s">
        <v>4442</v>
      </c>
      <c r="G375" s="84" t="b">
        <v>0</v>
      </c>
      <c r="H375" s="84" t="b">
        <v>0</v>
      </c>
      <c r="I375" s="84" t="b">
        <v>0</v>
      </c>
      <c r="J375" s="84" t="b">
        <v>0</v>
      </c>
      <c r="K375" s="84" t="b">
        <v>0</v>
      </c>
      <c r="L375" s="84" t="b">
        <v>0</v>
      </c>
    </row>
    <row r="376" spans="1:12" ht="15">
      <c r="A376" s="84" t="s">
        <v>5127</v>
      </c>
      <c r="B376" s="84" t="s">
        <v>4610</v>
      </c>
      <c r="C376" s="84">
        <v>170</v>
      </c>
      <c r="D376" s="122">
        <v>0</v>
      </c>
      <c r="E376" s="122">
        <v>1.3622828450156883</v>
      </c>
      <c r="F376" s="84" t="s">
        <v>4442</v>
      </c>
      <c r="G376" s="84" t="b">
        <v>0</v>
      </c>
      <c r="H376" s="84" t="b">
        <v>0</v>
      </c>
      <c r="I376" s="84" t="b">
        <v>0</v>
      </c>
      <c r="J376" s="84" t="b">
        <v>0</v>
      </c>
      <c r="K376" s="84" t="b">
        <v>1</v>
      </c>
      <c r="L376" s="84" t="b">
        <v>1</v>
      </c>
    </row>
    <row r="377" spans="1:12" ht="15">
      <c r="A377" s="84" t="s">
        <v>4610</v>
      </c>
      <c r="B377" s="84" t="s">
        <v>5119</v>
      </c>
      <c r="C377" s="84">
        <v>170</v>
      </c>
      <c r="D377" s="122">
        <v>0</v>
      </c>
      <c r="E377" s="122">
        <v>1.3622828450156883</v>
      </c>
      <c r="F377" s="84" t="s">
        <v>4442</v>
      </c>
      <c r="G377" s="84" t="b">
        <v>0</v>
      </c>
      <c r="H377" s="84" t="b">
        <v>1</v>
      </c>
      <c r="I377" s="84" t="b">
        <v>1</v>
      </c>
      <c r="J377" s="84" t="b">
        <v>0</v>
      </c>
      <c r="K377" s="84" t="b">
        <v>0</v>
      </c>
      <c r="L377" s="84" t="b">
        <v>0</v>
      </c>
    </row>
    <row r="378" spans="1:12" ht="15">
      <c r="A378" s="84" t="s">
        <v>391</v>
      </c>
      <c r="B378" s="84" t="s">
        <v>4612</v>
      </c>
      <c r="C378" s="84">
        <v>169</v>
      </c>
      <c r="D378" s="122">
        <v>0.00010600113420256259</v>
      </c>
      <c r="E378" s="122">
        <v>1.3648450617802885</v>
      </c>
      <c r="F378" s="84" t="s">
        <v>4442</v>
      </c>
      <c r="G378" s="84" t="b">
        <v>0</v>
      </c>
      <c r="H378" s="84" t="b">
        <v>0</v>
      </c>
      <c r="I378" s="84" t="b">
        <v>0</v>
      </c>
      <c r="J378" s="84" t="b">
        <v>0</v>
      </c>
      <c r="K378" s="84" t="b">
        <v>0</v>
      </c>
      <c r="L378" s="84" t="b">
        <v>0</v>
      </c>
    </row>
    <row r="379" spans="1:12" ht="15">
      <c r="A379" s="84" t="s">
        <v>457</v>
      </c>
      <c r="B379" s="84" t="s">
        <v>4621</v>
      </c>
      <c r="C379" s="84">
        <v>32</v>
      </c>
      <c r="D379" s="122">
        <v>0.011575534796304753</v>
      </c>
      <c r="E379" s="122">
        <v>0.7746738430392698</v>
      </c>
      <c r="F379" s="84" t="s">
        <v>4443</v>
      </c>
      <c r="G379" s="84" t="b">
        <v>0</v>
      </c>
      <c r="H379" s="84" t="b">
        <v>0</v>
      </c>
      <c r="I379" s="84" t="b">
        <v>0</v>
      </c>
      <c r="J379" s="84" t="b">
        <v>0</v>
      </c>
      <c r="K379" s="84" t="b">
        <v>0</v>
      </c>
      <c r="L379" s="84" t="b">
        <v>0</v>
      </c>
    </row>
    <row r="380" spans="1:12" ht="15">
      <c r="A380" s="84" t="s">
        <v>4629</v>
      </c>
      <c r="B380" s="84" t="s">
        <v>4624</v>
      </c>
      <c r="C380" s="84">
        <v>23</v>
      </c>
      <c r="D380" s="122">
        <v>0.01127839928771687</v>
      </c>
      <c r="E380" s="122">
        <v>1.4124605474299612</v>
      </c>
      <c r="F380" s="84" t="s">
        <v>4443</v>
      </c>
      <c r="G380" s="84" t="b">
        <v>0</v>
      </c>
      <c r="H380" s="84" t="b">
        <v>0</v>
      </c>
      <c r="I380" s="84" t="b">
        <v>0</v>
      </c>
      <c r="J380" s="84" t="b">
        <v>0</v>
      </c>
      <c r="K380" s="84" t="b">
        <v>0</v>
      </c>
      <c r="L380" s="84" t="b">
        <v>0</v>
      </c>
    </row>
    <row r="381" spans="1:12" ht="15">
      <c r="A381" s="84" t="s">
        <v>4624</v>
      </c>
      <c r="B381" s="84" t="s">
        <v>457</v>
      </c>
      <c r="C381" s="84">
        <v>23</v>
      </c>
      <c r="D381" s="122">
        <v>0.01127839928771687</v>
      </c>
      <c r="E381" s="122">
        <v>0.8499090973856726</v>
      </c>
      <c r="F381" s="84" t="s">
        <v>4443</v>
      </c>
      <c r="G381" s="84" t="b">
        <v>0</v>
      </c>
      <c r="H381" s="84" t="b">
        <v>0</v>
      </c>
      <c r="I381" s="84" t="b">
        <v>0</v>
      </c>
      <c r="J381" s="84" t="b">
        <v>0</v>
      </c>
      <c r="K381" s="84" t="b">
        <v>0</v>
      </c>
      <c r="L381" s="84" t="b">
        <v>0</v>
      </c>
    </row>
    <row r="382" spans="1:12" ht="15">
      <c r="A382" s="84" t="s">
        <v>4621</v>
      </c>
      <c r="B382" s="84" t="s">
        <v>4623</v>
      </c>
      <c r="C382" s="84">
        <v>23</v>
      </c>
      <c r="D382" s="122">
        <v>0.01127839928771687</v>
      </c>
      <c r="E382" s="122">
        <v>1.0232944630654288</v>
      </c>
      <c r="F382" s="84" t="s">
        <v>4443</v>
      </c>
      <c r="G382" s="84" t="b">
        <v>0</v>
      </c>
      <c r="H382" s="84" t="b">
        <v>0</v>
      </c>
      <c r="I382" s="84" t="b">
        <v>0</v>
      </c>
      <c r="J382" s="84" t="b">
        <v>0</v>
      </c>
      <c r="K382" s="84" t="b">
        <v>0</v>
      </c>
      <c r="L382" s="84" t="b">
        <v>0</v>
      </c>
    </row>
    <row r="383" spans="1:12" ht="15">
      <c r="A383" s="84" t="s">
        <v>4623</v>
      </c>
      <c r="B383" s="84" t="s">
        <v>4628</v>
      </c>
      <c r="C383" s="84">
        <v>23</v>
      </c>
      <c r="D383" s="122">
        <v>0.01127839928771687</v>
      </c>
      <c r="E383" s="122">
        <v>1.315550534421905</v>
      </c>
      <c r="F383" s="84" t="s">
        <v>4443</v>
      </c>
      <c r="G383" s="84" t="b">
        <v>0</v>
      </c>
      <c r="H383" s="84" t="b">
        <v>0</v>
      </c>
      <c r="I383" s="84" t="b">
        <v>0</v>
      </c>
      <c r="J383" s="84" t="b">
        <v>0</v>
      </c>
      <c r="K383" s="84" t="b">
        <v>0</v>
      </c>
      <c r="L383" s="84" t="b">
        <v>0</v>
      </c>
    </row>
    <row r="384" spans="1:12" ht="15">
      <c r="A384" s="84" t="s">
        <v>4628</v>
      </c>
      <c r="B384" s="84" t="s">
        <v>4623</v>
      </c>
      <c r="C384" s="84">
        <v>23</v>
      </c>
      <c r="D384" s="122">
        <v>0.01127839928771687</v>
      </c>
      <c r="E384" s="122">
        <v>1.315550534421905</v>
      </c>
      <c r="F384" s="84" t="s">
        <v>4443</v>
      </c>
      <c r="G384" s="84" t="b">
        <v>0</v>
      </c>
      <c r="H384" s="84" t="b">
        <v>0</v>
      </c>
      <c r="I384" s="84" t="b">
        <v>0</v>
      </c>
      <c r="J384" s="84" t="b">
        <v>0</v>
      </c>
      <c r="K384" s="84" t="b">
        <v>0</v>
      </c>
      <c r="L384" s="84" t="b">
        <v>0</v>
      </c>
    </row>
    <row r="385" spans="1:12" ht="15">
      <c r="A385" s="84" t="s">
        <v>4623</v>
      </c>
      <c r="B385" s="84" t="s">
        <v>4625</v>
      </c>
      <c r="C385" s="84">
        <v>23</v>
      </c>
      <c r="D385" s="122">
        <v>0.01127839928771687</v>
      </c>
      <c r="E385" s="122">
        <v>1.1114305517659802</v>
      </c>
      <c r="F385" s="84" t="s">
        <v>4443</v>
      </c>
      <c r="G385" s="84" t="b">
        <v>0</v>
      </c>
      <c r="H385" s="84" t="b">
        <v>0</v>
      </c>
      <c r="I385" s="84" t="b">
        <v>0</v>
      </c>
      <c r="J385" s="84" t="b">
        <v>0</v>
      </c>
      <c r="K385" s="84" t="b">
        <v>0</v>
      </c>
      <c r="L385" s="84" t="b">
        <v>0</v>
      </c>
    </row>
    <row r="386" spans="1:12" ht="15">
      <c r="A386" s="84" t="s">
        <v>4625</v>
      </c>
      <c r="B386" s="84" t="s">
        <v>4622</v>
      </c>
      <c r="C386" s="84">
        <v>23</v>
      </c>
      <c r="D386" s="122">
        <v>0.01127839928771687</v>
      </c>
      <c r="E386" s="122">
        <v>1.1020905255118367</v>
      </c>
      <c r="F386" s="84" t="s">
        <v>4443</v>
      </c>
      <c r="G386" s="84" t="b">
        <v>0</v>
      </c>
      <c r="H386" s="84" t="b">
        <v>0</v>
      </c>
      <c r="I386" s="84" t="b">
        <v>0</v>
      </c>
      <c r="J386" s="84" t="b">
        <v>0</v>
      </c>
      <c r="K386" s="84" t="b">
        <v>0</v>
      </c>
      <c r="L386" s="84" t="b">
        <v>0</v>
      </c>
    </row>
    <row r="387" spans="1:12" ht="15">
      <c r="A387" s="84" t="s">
        <v>4622</v>
      </c>
      <c r="B387" s="84" t="s">
        <v>5128</v>
      </c>
      <c r="C387" s="84">
        <v>23</v>
      </c>
      <c r="D387" s="122">
        <v>0.01127839928771687</v>
      </c>
      <c r="E387" s="122">
        <v>1.3424226808222062</v>
      </c>
      <c r="F387" s="84" t="s">
        <v>4443</v>
      </c>
      <c r="G387" s="84" t="b">
        <v>0</v>
      </c>
      <c r="H387" s="84" t="b">
        <v>0</v>
      </c>
      <c r="I387" s="84" t="b">
        <v>0</v>
      </c>
      <c r="J387" s="84" t="b">
        <v>0</v>
      </c>
      <c r="K387" s="84" t="b">
        <v>0</v>
      </c>
      <c r="L387" s="84" t="b">
        <v>0</v>
      </c>
    </row>
    <row r="388" spans="1:12" ht="15">
      <c r="A388" s="84" t="s">
        <v>5128</v>
      </c>
      <c r="B388" s="84" t="s">
        <v>4622</v>
      </c>
      <c r="C388" s="84">
        <v>23</v>
      </c>
      <c r="D388" s="122">
        <v>0.01127839928771687</v>
      </c>
      <c r="E388" s="122">
        <v>1.3424226808222062</v>
      </c>
      <c r="F388" s="84" t="s">
        <v>4443</v>
      </c>
      <c r="G388" s="84" t="b">
        <v>0</v>
      </c>
      <c r="H388" s="84" t="b">
        <v>0</v>
      </c>
      <c r="I388" s="84" t="b">
        <v>0</v>
      </c>
      <c r="J388" s="84" t="b">
        <v>0</v>
      </c>
      <c r="K388" s="84" t="b">
        <v>0</v>
      </c>
      <c r="L388" s="84" t="b">
        <v>0</v>
      </c>
    </row>
    <row r="389" spans="1:12" ht="15">
      <c r="A389" s="84" t="s">
        <v>4622</v>
      </c>
      <c r="B389" s="84" t="s">
        <v>5129</v>
      </c>
      <c r="C389" s="84">
        <v>23</v>
      </c>
      <c r="D389" s="122">
        <v>0.01127839928771687</v>
      </c>
      <c r="E389" s="122">
        <v>1.3424226808222062</v>
      </c>
      <c r="F389" s="84" t="s">
        <v>4443</v>
      </c>
      <c r="G389" s="84" t="b">
        <v>0</v>
      </c>
      <c r="H389" s="84" t="b">
        <v>0</v>
      </c>
      <c r="I389" s="84" t="b">
        <v>0</v>
      </c>
      <c r="J389" s="84" t="b">
        <v>0</v>
      </c>
      <c r="K389" s="84" t="b">
        <v>0</v>
      </c>
      <c r="L389" s="84" t="b">
        <v>0</v>
      </c>
    </row>
    <row r="390" spans="1:12" ht="15">
      <c r="A390" s="84" t="s">
        <v>457</v>
      </c>
      <c r="B390" s="84" t="s">
        <v>4629</v>
      </c>
      <c r="C390" s="84">
        <v>19</v>
      </c>
      <c r="D390" s="122">
        <v>0.010730849274072283</v>
      </c>
      <c r="E390" s="122">
        <v>0.9336283470362098</v>
      </c>
      <c r="F390" s="84" t="s">
        <v>4443</v>
      </c>
      <c r="G390" s="84" t="b">
        <v>0</v>
      </c>
      <c r="H390" s="84" t="b">
        <v>0</v>
      </c>
      <c r="I390" s="84" t="b">
        <v>0</v>
      </c>
      <c r="J390" s="84" t="b">
        <v>0</v>
      </c>
      <c r="K390" s="84" t="b">
        <v>0</v>
      </c>
      <c r="L390" s="84" t="b">
        <v>0</v>
      </c>
    </row>
    <row r="391" spans="1:12" ht="15">
      <c r="A391" s="84" t="s">
        <v>457</v>
      </c>
      <c r="B391" s="84" t="s">
        <v>4627</v>
      </c>
      <c r="C391" s="84">
        <v>17</v>
      </c>
      <c r="D391" s="122">
        <v>0.010337770096418286</v>
      </c>
      <c r="E391" s="122">
        <v>0.792569614224756</v>
      </c>
      <c r="F391" s="84" t="s">
        <v>4443</v>
      </c>
      <c r="G391" s="84" t="b">
        <v>0</v>
      </c>
      <c r="H391" s="84" t="b">
        <v>0</v>
      </c>
      <c r="I391" s="84" t="b">
        <v>0</v>
      </c>
      <c r="J391" s="84" t="b">
        <v>0</v>
      </c>
      <c r="K391" s="84" t="b">
        <v>0</v>
      </c>
      <c r="L391" s="84" t="b">
        <v>0</v>
      </c>
    </row>
    <row r="392" spans="1:12" ht="15">
      <c r="A392" s="84" t="s">
        <v>4631</v>
      </c>
      <c r="B392" s="84" t="s">
        <v>4625</v>
      </c>
      <c r="C392" s="84">
        <v>17</v>
      </c>
      <c r="D392" s="122">
        <v>0.010337770096418286</v>
      </c>
      <c r="E392" s="122">
        <v>1.341879473144254</v>
      </c>
      <c r="F392" s="84" t="s">
        <v>4443</v>
      </c>
      <c r="G392" s="84" t="b">
        <v>0</v>
      </c>
      <c r="H392" s="84" t="b">
        <v>0</v>
      </c>
      <c r="I392" s="84" t="b">
        <v>0</v>
      </c>
      <c r="J392" s="84" t="b">
        <v>0</v>
      </c>
      <c r="K392" s="84" t="b">
        <v>0</v>
      </c>
      <c r="L392" s="84" t="b">
        <v>0</v>
      </c>
    </row>
    <row r="393" spans="1:12" ht="15">
      <c r="A393" s="84" t="s">
        <v>4624</v>
      </c>
      <c r="B393" s="84" t="s">
        <v>5132</v>
      </c>
      <c r="C393" s="84">
        <v>17</v>
      </c>
      <c r="D393" s="122">
        <v>0.010337770096418286</v>
      </c>
      <c r="E393" s="122">
        <v>1.4124605474299612</v>
      </c>
      <c r="F393" s="84" t="s">
        <v>4443</v>
      </c>
      <c r="G393" s="84" t="b">
        <v>0</v>
      </c>
      <c r="H393" s="84" t="b">
        <v>0</v>
      </c>
      <c r="I393" s="84" t="b">
        <v>0</v>
      </c>
      <c r="J393" s="84" t="b">
        <v>0</v>
      </c>
      <c r="K393" s="84" t="b">
        <v>0</v>
      </c>
      <c r="L393" s="84" t="b">
        <v>0</v>
      </c>
    </row>
    <row r="394" spans="1:12" ht="15">
      <c r="A394" s="84" t="s">
        <v>5129</v>
      </c>
      <c r="B394" s="84" t="s">
        <v>5130</v>
      </c>
      <c r="C394" s="84">
        <v>17</v>
      </c>
      <c r="D394" s="122">
        <v>0.010337770096418286</v>
      </c>
      <c r="E394" s="122">
        <v>1.6923012440240044</v>
      </c>
      <c r="F394" s="84" t="s">
        <v>4443</v>
      </c>
      <c r="G394" s="84" t="b">
        <v>0</v>
      </c>
      <c r="H394" s="84" t="b">
        <v>0</v>
      </c>
      <c r="I394" s="84" t="b">
        <v>0</v>
      </c>
      <c r="J394" s="84" t="b">
        <v>0</v>
      </c>
      <c r="K394" s="84" t="b">
        <v>0</v>
      </c>
      <c r="L394" s="84" t="b">
        <v>0</v>
      </c>
    </row>
    <row r="395" spans="1:12" ht="15">
      <c r="A395" s="84" t="s">
        <v>4648</v>
      </c>
      <c r="B395" s="84" t="s">
        <v>457</v>
      </c>
      <c r="C395" s="84">
        <v>16</v>
      </c>
      <c r="D395" s="122">
        <v>0.010107480340415784</v>
      </c>
      <c r="E395" s="122">
        <v>1.063912313973693</v>
      </c>
      <c r="F395" s="84" t="s">
        <v>4443</v>
      </c>
      <c r="G395" s="84" t="b">
        <v>0</v>
      </c>
      <c r="H395" s="84" t="b">
        <v>0</v>
      </c>
      <c r="I395" s="84" t="b">
        <v>0</v>
      </c>
      <c r="J395" s="84" t="b">
        <v>0</v>
      </c>
      <c r="K395" s="84" t="b">
        <v>0</v>
      </c>
      <c r="L395" s="84" t="b">
        <v>0</v>
      </c>
    </row>
    <row r="396" spans="1:12" ht="15">
      <c r="A396" s="84" t="s">
        <v>4627</v>
      </c>
      <c r="B396" s="84" t="s">
        <v>5137</v>
      </c>
      <c r="C396" s="84">
        <v>16</v>
      </c>
      <c r="D396" s="122">
        <v>0.010107480340415784</v>
      </c>
      <c r="E396" s="122">
        <v>1.5831567745989363</v>
      </c>
      <c r="F396" s="84" t="s">
        <v>4443</v>
      </c>
      <c r="G396" s="84" t="b">
        <v>0</v>
      </c>
      <c r="H396" s="84" t="b">
        <v>0</v>
      </c>
      <c r="I396" s="84" t="b">
        <v>0</v>
      </c>
      <c r="J396" s="84" t="b">
        <v>0</v>
      </c>
      <c r="K396" s="84" t="b">
        <v>0</v>
      </c>
      <c r="L396" s="84" t="b">
        <v>0</v>
      </c>
    </row>
    <row r="397" spans="1:12" ht="15">
      <c r="A397" s="84" t="s">
        <v>5137</v>
      </c>
      <c r="B397" s="84" t="s">
        <v>4631</v>
      </c>
      <c r="C397" s="84">
        <v>16</v>
      </c>
      <c r="D397" s="122">
        <v>0.010107480340415784</v>
      </c>
      <c r="E397" s="122">
        <v>1.7134905430939424</v>
      </c>
      <c r="F397" s="84" t="s">
        <v>4443</v>
      </c>
      <c r="G397" s="84" t="b">
        <v>0</v>
      </c>
      <c r="H397" s="84" t="b">
        <v>0</v>
      </c>
      <c r="I397" s="84" t="b">
        <v>0</v>
      </c>
      <c r="J397" s="84" t="b">
        <v>0</v>
      </c>
      <c r="K397" s="84" t="b">
        <v>0</v>
      </c>
      <c r="L397" s="84" t="b">
        <v>0</v>
      </c>
    </row>
    <row r="398" spans="1:12" ht="15">
      <c r="A398" s="84" t="s">
        <v>4625</v>
      </c>
      <c r="B398" s="84" t="s">
        <v>5138</v>
      </c>
      <c r="C398" s="84">
        <v>16</v>
      </c>
      <c r="D398" s="122">
        <v>0.010107480340415784</v>
      </c>
      <c r="E398" s="122">
        <v>1.4124605474299612</v>
      </c>
      <c r="F398" s="84" t="s">
        <v>4443</v>
      </c>
      <c r="G398" s="84" t="b">
        <v>0</v>
      </c>
      <c r="H398" s="84" t="b">
        <v>0</v>
      </c>
      <c r="I398" s="84" t="b">
        <v>0</v>
      </c>
      <c r="J398" s="84" t="b">
        <v>0</v>
      </c>
      <c r="K398" s="84" t="b">
        <v>0</v>
      </c>
      <c r="L398" s="84" t="b">
        <v>0</v>
      </c>
    </row>
    <row r="399" spans="1:12" ht="15">
      <c r="A399" s="84" t="s">
        <v>5138</v>
      </c>
      <c r="B399" s="84" t="s">
        <v>5139</v>
      </c>
      <c r="C399" s="84">
        <v>16</v>
      </c>
      <c r="D399" s="122">
        <v>0.010107480340415784</v>
      </c>
      <c r="E399" s="122">
        <v>1.810400556101999</v>
      </c>
      <c r="F399" s="84" t="s">
        <v>4443</v>
      </c>
      <c r="G399" s="84" t="b">
        <v>0</v>
      </c>
      <c r="H399" s="84" t="b">
        <v>0</v>
      </c>
      <c r="I399" s="84" t="b">
        <v>0</v>
      </c>
      <c r="J399" s="84" t="b">
        <v>0</v>
      </c>
      <c r="K399" s="84" t="b">
        <v>0</v>
      </c>
      <c r="L399" s="84" t="b">
        <v>0</v>
      </c>
    </row>
    <row r="400" spans="1:12" ht="15">
      <c r="A400" s="84" t="s">
        <v>5139</v>
      </c>
      <c r="B400" s="84" t="s">
        <v>4624</v>
      </c>
      <c r="C400" s="84">
        <v>16</v>
      </c>
      <c r="D400" s="122">
        <v>0.010107480340415784</v>
      </c>
      <c r="E400" s="122">
        <v>1.4124605474299612</v>
      </c>
      <c r="F400" s="84" t="s">
        <v>4443</v>
      </c>
      <c r="G400" s="84" t="b">
        <v>0</v>
      </c>
      <c r="H400" s="84" t="b">
        <v>0</v>
      </c>
      <c r="I400" s="84" t="b">
        <v>0</v>
      </c>
      <c r="J400" s="84" t="b">
        <v>0</v>
      </c>
      <c r="K400" s="84" t="b">
        <v>0</v>
      </c>
      <c r="L400" s="84" t="b">
        <v>0</v>
      </c>
    </row>
    <row r="401" spans="1:12" ht="15">
      <c r="A401" s="84" t="s">
        <v>5132</v>
      </c>
      <c r="B401" s="84" t="s">
        <v>5140</v>
      </c>
      <c r="C401" s="84">
        <v>16</v>
      </c>
      <c r="D401" s="122">
        <v>0.010107480340415784</v>
      </c>
      <c r="E401" s="122">
        <v>1.7840716173796498</v>
      </c>
      <c r="F401" s="84" t="s">
        <v>4443</v>
      </c>
      <c r="G401" s="84" t="b">
        <v>0</v>
      </c>
      <c r="H401" s="84" t="b">
        <v>0</v>
      </c>
      <c r="I401" s="84" t="b">
        <v>0</v>
      </c>
      <c r="J401" s="84" t="b">
        <v>0</v>
      </c>
      <c r="K401" s="84" t="b">
        <v>0</v>
      </c>
      <c r="L401" s="84" t="b">
        <v>0</v>
      </c>
    </row>
    <row r="402" spans="1:12" ht="15">
      <c r="A402" s="84" t="s">
        <v>5140</v>
      </c>
      <c r="B402" s="84" t="s">
        <v>4626</v>
      </c>
      <c r="C402" s="84">
        <v>16</v>
      </c>
      <c r="D402" s="122">
        <v>0.010107480340415784</v>
      </c>
      <c r="E402" s="122">
        <v>1.5373992840382613</v>
      </c>
      <c r="F402" s="84" t="s">
        <v>4443</v>
      </c>
      <c r="G402" s="84" t="b">
        <v>0</v>
      </c>
      <c r="H402" s="84" t="b">
        <v>0</v>
      </c>
      <c r="I402" s="84" t="b">
        <v>0</v>
      </c>
      <c r="J402" s="84" t="b">
        <v>0</v>
      </c>
      <c r="K402" s="84" t="b">
        <v>0</v>
      </c>
      <c r="L402" s="84" t="b">
        <v>0</v>
      </c>
    </row>
    <row r="403" spans="1:12" ht="15">
      <c r="A403" s="84" t="s">
        <v>4626</v>
      </c>
      <c r="B403" s="84" t="s">
        <v>5133</v>
      </c>
      <c r="C403" s="84">
        <v>16</v>
      </c>
      <c r="D403" s="122">
        <v>0.010107480340415784</v>
      </c>
      <c r="E403" s="122">
        <v>1.5110703453159122</v>
      </c>
      <c r="F403" s="84" t="s">
        <v>4443</v>
      </c>
      <c r="G403" s="84" t="b">
        <v>0</v>
      </c>
      <c r="H403" s="84" t="b">
        <v>0</v>
      </c>
      <c r="I403" s="84" t="b">
        <v>0</v>
      </c>
      <c r="J403" s="84" t="b">
        <v>0</v>
      </c>
      <c r="K403" s="84" t="b">
        <v>0</v>
      </c>
      <c r="L403" s="84" t="b">
        <v>0</v>
      </c>
    </row>
    <row r="404" spans="1:12" ht="15">
      <c r="A404" s="84" t="s">
        <v>539</v>
      </c>
      <c r="B404" s="84" t="s">
        <v>4648</v>
      </c>
      <c r="C404" s="84">
        <v>15</v>
      </c>
      <c r="D404" s="122">
        <v>0.009852830849636347</v>
      </c>
      <c r="E404" s="122">
        <v>1.810400556101999</v>
      </c>
      <c r="F404" s="84" t="s">
        <v>4443</v>
      </c>
      <c r="G404" s="84" t="b">
        <v>0</v>
      </c>
      <c r="H404" s="84" t="b">
        <v>0</v>
      </c>
      <c r="I404" s="84" t="b">
        <v>0</v>
      </c>
      <c r="J404" s="84" t="b">
        <v>0</v>
      </c>
      <c r="K404" s="84" t="b">
        <v>0</v>
      </c>
      <c r="L404" s="84" t="b">
        <v>0</v>
      </c>
    </row>
    <row r="405" spans="1:12" ht="15">
      <c r="A405" s="84" t="s">
        <v>457</v>
      </c>
      <c r="B405" s="84" t="s">
        <v>4634</v>
      </c>
      <c r="C405" s="84">
        <v>10</v>
      </c>
      <c r="D405" s="122">
        <v>0.008558228784209192</v>
      </c>
      <c r="E405" s="122">
        <v>0.8631506885104634</v>
      </c>
      <c r="F405" s="84" t="s">
        <v>4443</v>
      </c>
      <c r="G405" s="84" t="b">
        <v>0</v>
      </c>
      <c r="H405" s="84" t="b">
        <v>0</v>
      </c>
      <c r="I405" s="84" t="b">
        <v>0</v>
      </c>
      <c r="J405" s="84" t="b">
        <v>0</v>
      </c>
      <c r="K405" s="84" t="b">
        <v>0</v>
      </c>
      <c r="L405" s="84" t="b">
        <v>0</v>
      </c>
    </row>
    <row r="406" spans="1:12" ht="15">
      <c r="A406" s="84" t="s">
        <v>5141</v>
      </c>
      <c r="B406" s="84" t="s">
        <v>4626</v>
      </c>
      <c r="C406" s="84">
        <v>9</v>
      </c>
      <c r="D406" s="122">
        <v>0.007702405905788273</v>
      </c>
      <c r="E406" s="122">
        <v>1.491641793477586</v>
      </c>
      <c r="F406" s="84" t="s">
        <v>4443</v>
      </c>
      <c r="G406" s="84" t="b">
        <v>0</v>
      </c>
      <c r="H406" s="84" t="b">
        <v>0</v>
      </c>
      <c r="I406" s="84" t="b">
        <v>0</v>
      </c>
      <c r="J406" s="84" t="b">
        <v>0</v>
      </c>
      <c r="K406" s="84" t="b">
        <v>0</v>
      </c>
      <c r="L406" s="84" t="b">
        <v>0</v>
      </c>
    </row>
    <row r="407" spans="1:12" ht="15">
      <c r="A407" s="84" t="s">
        <v>4626</v>
      </c>
      <c r="B407" s="84" t="s">
        <v>4621</v>
      </c>
      <c r="C407" s="84">
        <v>9</v>
      </c>
      <c r="D407" s="122">
        <v>0.007702405905788273</v>
      </c>
      <c r="E407" s="122">
        <v>0.7840716173796498</v>
      </c>
      <c r="F407" s="84" t="s">
        <v>4443</v>
      </c>
      <c r="G407" s="84" t="b">
        <v>0</v>
      </c>
      <c r="H407" s="84" t="b">
        <v>0</v>
      </c>
      <c r="I407" s="84" t="b">
        <v>0</v>
      </c>
      <c r="J407" s="84" t="b">
        <v>0</v>
      </c>
      <c r="K407" s="84" t="b">
        <v>0</v>
      </c>
      <c r="L407" s="84" t="b">
        <v>0</v>
      </c>
    </row>
    <row r="408" spans="1:12" ht="15">
      <c r="A408" s="84" t="s">
        <v>5153</v>
      </c>
      <c r="B408" s="84" t="s">
        <v>5150</v>
      </c>
      <c r="C408" s="84">
        <v>9</v>
      </c>
      <c r="D408" s="122">
        <v>0.007702405905788273</v>
      </c>
      <c r="E408" s="122">
        <v>1.9731278535996986</v>
      </c>
      <c r="F408" s="84" t="s">
        <v>4443</v>
      </c>
      <c r="G408" s="84" t="b">
        <v>0</v>
      </c>
      <c r="H408" s="84" t="b">
        <v>0</v>
      </c>
      <c r="I408" s="84" t="b">
        <v>0</v>
      </c>
      <c r="J408" s="84" t="b">
        <v>0</v>
      </c>
      <c r="K408" s="84" t="b">
        <v>0</v>
      </c>
      <c r="L408" s="84" t="b">
        <v>0</v>
      </c>
    </row>
    <row r="409" spans="1:12" ht="15">
      <c r="A409" s="84" t="s">
        <v>5150</v>
      </c>
      <c r="B409" s="84" t="s">
        <v>457</v>
      </c>
      <c r="C409" s="84">
        <v>9</v>
      </c>
      <c r="D409" s="122">
        <v>0.007702405905788273</v>
      </c>
      <c r="E409" s="122">
        <v>1.003091076977142</v>
      </c>
      <c r="F409" s="84" t="s">
        <v>4443</v>
      </c>
      <c r="G409" s="84" t="b">
        <v>0</v>
      </c>
      <c r="H409" s="84" t="b">
        <v>0</v>
      </c>
      <c r="I409" s="84" t="b">
        <v>0</v>
      </c>
      <c r="J409" s="84" t="b">
        <v>0</v>
      </c>
      <c r="K409" s="84" t="b">
        <v>0</v>
      </c>
      <c r="L409" s="84" t="b">
        <v>0</v>
      </c>
    </row>
    <row r="410" spans="1:12" ht="15">
      <c r="A410" s="84" t="s">
        <v>4634</v>
      </c>
      <c r="B410" s="84" t="s">
        <v>5154</v>
      </c>
      <c r="C410" s="84">
        <v>9</v>
      </c>
      <c r="D410" s="122">
        <v>0.007702405905788273</v>
      </c>
      <c r="E410" s="122">
        <v>1.900577186451087</v>
      </c>
      <c r="F410" s="84" t="s">
        <v>4443</v>
      </c>
      <c r="G410" s="84" t="b">
        <v>0</v>
      </c>
      <c r="H410" s="84" t="b">
        <v>0</v>
      </c>
      <c r="I410" s="84" t="b">
        <v>0</v>
      </c>
      <c r="J410" s="84" t="b">
        <v>0</v>
      </c>
      <c r="K410" s="84" t="b">
        <v>0</v>
      </c>
      <c r="L410" s="84" t="b">
        <v>0</v>
      </c>
    </row>
    <row r="411" spans="1:12" ht="15">
      <c r="A411" s="84" t="s">
        <v>5154</v>
      </c>
      <c r="B411" s="84" t="s">
        <v>5136</v>
      </c>
      <c r="C411" s="84">
        <v>9</v>
      </c>
      <c r="D411" s="122">
        <v>0.007702405905788273</v>
      </c>
      <c r="E411" s="122">
        <v>1.810400556101999</v>
      </c>
      <c r="F411" s="84" t="s">
        <v>4443</v>
      </c>
      <c r="G411" s="84" t="b">
        <v>0</v>
      </c>
      <c r="H411" s="84" t="b">
        <v>0</v>
      </c>
      <c r="I411" s="84" t="b">
        <v>0</v>
      </c>
      <c r="J411" s="84" t="b">
        <v>1</v>
      </c>
      <c r="K411" s="84" t="b">
        <v>0</v>
      </c>
      <c r="L411" s="84" t="b">
        <v>0</v>
      </c>
    </row>
    <row r="412" spans="1:12" ht="15">
      <c r="A412" s="84" t="s">
        <v>5136</v>
      </c>
      <c r="B412" s="84" t="s">
        <v>5155</v>
      </c>
      <c r="C412" s="84">
        <v>9</v>
      </c>
      <c r="D412" s="122">
        <v>0.007702405905788273</v>
      </c>
      <c r="E412" s="122">
        <v>1.8384292797022423</v>
      </c>
      <c r="F412" s="84" t="s">
        <v>4443</v>
      </c>
      <c r="G412" s="84" t="b">
        <v>1</v>
      </c>
      <c r="H412" s="84" t="b">
        <v>0</v>
      </c>
      <c r="I412" s="84" t="b">
        <v>0</v>
      </c>
      <c r="J412" s="84" t="b">
        <v>0</v>
      </c>
      <c r="K412" s="84" t="b">
        <v>0</v>
      </c>
      <c r="L412" s="84" t="b">
        <v>0</v>
      </c>
    </row>
    <row r="413" spans="1:12" ht="15">
      <c r="A413" s="84" t="s">
        <v>5155</v>
      </c>
      <c r="B413" s="84" t="s">
        <v>5156</v>
      </c>
      <c r="C413" s="84">
        <v>9</v>
      </c>
      <c r="D413" s="122">
        <v>0.007702405905788273</v>
      </c>
      <c r="E413" s="122">
        <v>2.060278029318599</v>
      </c>
      <c r="F413" s="84" t="s">
        <v>4443</v>
      </c>
      <c r="G413" s="84" t="b">
        <v>0</v>
      </c>
      <c r="H413" s="84" t="b">
        <v>0</v>
      </c>
      <c r="I413" s="84" t="b">
        <v>0</v>
      </c>
      <c r="J413" s="84" t="b">
        <v>0</v>
      </c>
      <c r="K413" s="84" t="b">
        <v>0</v>
      </c>
      <c r="L413" s="84" t="b">
        <v>0</v>
      </c>
    </row>
    <row r="414" spans="1:12" ht="15">
      <c r="A414" s="84" t="s">
        <v>5156</v>
      </c>
      <c r="B414" s="84" t="s">
        <v>5157</v>
      </c>
      <c r="C414" s="84">
        <v>9</v>
      </c>
      <c r="D414" s="122">
        <v>0.007702405905788273</v>
      </c>
      <c r="E414" s="122">
        <v>2.060278029318599</v>
      </c>
      <c r="F414" s="84" t="s">
        <v>4443</v>
      </c>
      <c r="G414" s="84" t="b">
        <v>0</v>
      </c>
      <c r="H414" s="84" t="b">
        <v>0</v>
      </c>
      <c r="I414" s="84" t="b">
        <v>0</v>
      </c>
      <c r="J414" s="84" t="b">
        <v>0</v>
      </c>
      <c r="K414" s="84" t="b">
        <v>0</v>
      </c>
      <c r="L414" s="84" t="b">
        <v>0</v>
      </c>
    </row>
    <row r="415" spans="1:12" ht="15">
      <c r="A415" s="84" t="s">
        <v>5157</v>
      </c>
      <c r="B415" s="84" t="s">
        <v>5158</v>
      </c>
      <c r="C415" s="84">
        <v>9</v>
      </c>
      <c r="D415" s="122">
        <v>0.007702405905788273</v>
      </c>
      <c r="E415" s="122">
        <v>2.060278029318599</v>
      </c>
      <c r="F415" s="84" t="s">
        <v>4443</v>
      </c>
      <c r="G415" s="84" t="b">
        <v>0</v>
      </c>
      <c r="H415" s="84" t="b">
        <v>0</v>
      </c>
      <c r="I415" s="84" t="b">
        <v>0</v>
      </c>
      <c r="J415" s="84" t="b">
        <v>0</v>
      </c>
      <c r="K415" s="84" t="b">
        <v>0</v>
      </c>
      <c r="L415" s="84" t="b">
        <v>0</v>
      </c>
    </row>
    <row r="416" spans="1:12" ht="15">
      <c r="A416" s="84" t="s">
        <v>5158</v>
      </c>
      <c r="B416" s="84" t="s">
        <v>5149</v>
      </c>
      <c r="C416" s="84">
        <v>9</v>
      </c>
      <c r="D416" s="122">
        <v>0.007702405905788273</v>
      </c>
      <c r="E416" s="122">
        <v>2.060278029318599</v>
      </c>
      <c r="F416" s="84" t="s">
        <v>4443</v>
      </c>
      <c r="G416" s="84" t="b">
        <v>0</v>
      </c>
      <c r="H416" s="84" t="b">
        <v>0</v>
      </c>
      <c r="I416" s="84" t="b">
        <v>0</v>
      </c>
      <c r="J416" s="84" t="b">
        <v>0</v>
      </c>
      <c r="K416" s="84" t="b">
        <v>0</v>
      </c>
      <c r="L416" s="84" t="b">
        <v>0</v>
      </c>
    </row>
    <row r="417" spans="1:12" ht="15">
      <c r="A417" s="84" t="s">
        <v>457</v>
      </c>
      <c r="B417" s="84" t="s">
        <v>5153</v>
      </c>
      <c r="C417" s="84">
        <v>8</v>
      </c>
      <c r="D417" s="122">
        <v>0.007213596641339596</v>
      </c>
      <c r="E417" s="122">
        <v>0.9770940408173001</v>
      </c>
      <c r="F417" s="84" t="s">
        <v>4443</v>
      </c>
      <c r="G417" s="84" t="b">
        <v>0</v>
      </c>
      <c r="H417" s="84" t="b">
        <v>0</v>
      </c>
      <c r="I417" s="84" t="b">
        <v>0</v>
      </c>
      <c r="J417" s="84" t="b">
        <v>0</v>
      </c>
      <c r="K417" s="84" t="b">
        <v>0</v>
      </c>
      <c r="L417" s="84" t="b">
        <v>0</v>
      </c>
    </row>
    <row r="418" spans="1:12" ht="15">
      <c r="A418" s="84" t="s">
        <v>4621</v>
      </c>
      <c r="B418" s="84" t="s">
        <v>5174</v>
      </c>
      <c r="C418" s="84">
        <v>6</v>
      </c>
      <c r="D418" s="122">
        <v>0.006082513552439495</v>
      </c>
      <c r="E418" s="122">
        <v>1.32432445872941</v>
      </c>
      <c r="F418" s="84" t="s">
        <v>4443</v>
      </c>
      <c r="G418" s="84" t="b">
        <v>0</v>
      </c>
      <c r="H418" s="84" t="b">
        <v>0</v>
      </c>
      <c r="I418" s="84" t="b">
        <v>0</v>
      </c>
      <c r="J418" s="84" t="b">
        <v>0</v>
      </c>
      <c r="K418" s="84" t="b">
        <v>0</v>
      </c>
      <c r="L418" s="84" t="b">
        <v>0</v>
      </c>
    </row>
    <row r="419" spans="1:12" ht="15">
      <c r="A419" s="84" t="s">
        <v>5174</v>
      </c>
      <c r="B419" s="84" t="s">
        <v>5175</v>
      </c>
      <c r="C419" s="84">
        <v>6</v>
      </c>
      <c r="D419" s="122">
        <v>0.006082513552439495</v>
      </c>
      <c r="E419" s="122">
        <v>2.23636928837428</v>
      </c>
      <c r="F419" s="84" t="s">
        <v>4443</v>
      </c>
      <c r="G419" s="84" t="b">
        <v>0</v>
      </c>
      <c r="H419" s="84" t="b">
        <v>0</v>
      </c>
      <c r="I419" s="84" t="b">
        <v>0</v>
      </c>
      <c r="J419" s="84" t="b">
        <v>0</v>
      </c>
      <c r="K419" s="84" t="b">
        <v>0</v>
      </c>
      <c r="L419" s="84" t="b">
        <v>0</v>
      </c>
    </row>
    <row r="420" spans="1:12" ht="15">
      <c r="A420" s="84" t="s">
        <v>5175</v>
      </c>
      <c r="B420" s="84" t="s">
        <v>5176</v>
      </c>
      <c r="C420" s="84">
        <v>6</v>
      </c>
      <c r="D420" s="122">
        <v>0.006082513552439495</v>
      </c>
      <c r="E420" s="122">
        <v>2.23636928837428</v>
      </c>
      <c r="F420" s="84" t="s">
        <v>4443</v>
      </c>
      <c r="G420" s="84" t="b">
        <v>0</v>
      </c>
      <c r="H420" s="84" t="b">
        <v>0</v>
      </c>
      <c r="I420" s="84" t="b">
        <v>0</v>
      </c>
      <c r="J420" s="84" t="b">
        <v>0</v>
      </c>
      <c r="K420" s="84" t="b">
        <v>0</v>
      </c>
      <c r="L420" s="84" t="b">
        <v>0</v>
      </c>
    </row>
    <row r="421" spans="1:12" ht="15">
      <c r="A421" s="84" t="s">
        <v>5176</v>
      </c>
      <c r="B421" s="84" t="s">
        <v>5177</v>
      </c>
      <c r="C421" s="84">
        <v>6</v>
      </c>
      <c r="D421" s="122">
        <v>0.006082513552439495</v>
      </c>
      <c r="E421" s="122">
        <v>2.23636928837428</v>
      </c>
      <c r="F421" s="84" t="s">
        <v>4443</v>
      </c>
      <c r="G421" s="84" t="b">
        <v>0</v>
      </c>
      <c r="H421" s="84" t="b">
        <v>0</v>
      </c>
      <c r="I421" s="84" t="b">
        <v>0</v>
      </c>
      <c r="J421" s="84" t="b">
        <v>0</v>
      </c>
      <c r="K421" s="84" t="b">
        <v>0</v>
      </c>
      <c r="L421" s="84" t="b">
        <v>0</v>
      </c>
    </row>
    <row r="422" spans="1:12" ht="15">
      <c r="A422" s="84" t="s">
        <v>5177</v>
      </c>
      <c r="B422" s="84" t="s">
        <v>5164</v>
      </c>
      <c r="C422" s="84">
        <v>6</v>
      </c>
      <c r="D422" s="122">
        <v>0.006082513552439495</v>
      </c>
      <c r="E422" s="122">
        <v>2.1694224987436668</v>
      </c>
      <c r="F422" s="84" t="s">
        <v>4443</v>
      </c>
      <c r="G422" s="84" t="b">
        <v>0</v>
      </c>
      <c r="H422" s="84" t="b">
        <v>0</v>
      </c>
      <c r="I422" s="84" t="b">
        <v>0</v>
      </c>
      <c r="J422" s="84" t="b">
        <v>0</v>
      </c>
      <c r="K422" s="84" t="b">
        <v>0</v>
      </c>
      <c r="L422" s="84" t="b">
        <v>0</v>
      </c>
    </row>
    <row r="423" spans="1:12" ht="15">
      <c r="A423" s="84" t="s">
        <v>5164</v>
      </c>
      <c r="B423" s="84" t="s">
        <v>4621</v>
      </c>
      <c r="C423" s="84">
        <v>6</v>
      </c>
      <c r="D423" s="122">
        <v>0.006082513552439495</v>
      </c>
      <c r="E423" s="122">
        <v>1.3069503626599874</v>
      </c>
      <c r="F423" s="84" t="s">
        <v>4443</v>
      </c>
      <c r="G423" s="84" t="b">
        <v>0</v>
      </c>
      <c r="H423" s="84" t="b">
        <v>0</v>
      </c>
      <c r="I423" s="84" t="b">
        <v>0</v>
      </c>
      <c r="J423" s="84" t="b">
        <v>0</v>
      </c>
      <c r="K423" s="84" t="b">
        <v>0</v>
      </c>
      <c r="L423" s="84" t="b">
        <v>0</v>
      </c>
    </row>
    <row r="424" spans="1:12" ht="15">
      <c r="A424" s="84" t="s">
        <v>4621</v>
      </c>
      <c r="B424" s="84" t="s">
        <v>457</v>
      </c>
      <c r="C424" s="84">
        <v>6</v>
      </c>
      <c r="D424" s="122">
        <v>0.006082513552439495</v>
      </c>
      <c r="E424" s="122">
        <v>0.17819642305117203</v>
      </c>
      <c r="F424" s="84" t="s">
        <v>4443</v>
      </c>
      <c r="G424" s="84" t="b">
        <v>0</v>
      </c>
      <c r="H424" s="84" t="b">
        <v>0</v>
      </c>
      <c r="I424" s="84" t="b">
        <v>0</v>
      </c>
      <c r="J424" s="84" t="b">
        <v>0</v>
      </c>
      <c r="K424" s="84" t="b">
        <v>0</v>
      </c>
      <c r="L424" s="84" t="b">
        <v>0</v>
      </c>
    </row>
    <row r="425" spans="1:12" ht="15">
      <c r="A425" s="84" t="s">
        <v>457</v>
      </c>
      <c r="B425" s="84" t="s">
        <v>4637</v>
      </c>
      <c r="C425" s="84">
        <v>6</v>
      </c>
      <c r="D425" s="122">
        <v>0.006082513552439495</v>
      </c>
      <c r="E425" s="122">
        <v>0.9101472511866869</v>
      </c>
      <c r="F425" s="84" t="s">
        <v>4443</v>
      </c>
      <c r="G425" s="84" t="b">
        <v>0</v>
      </c>
      <c r="H425" s="84" t="b">
        <v>0</v>
      </c>
      <c r="I425" s="84" t="b">
        <v>0</v>
      </c>
      <c r="J425" s="84" t="b">
        <v>0</v>
      </c>
      <c r="K425" s="84" t="b">
        <v>0</v>
      </c>
      <c r="L425" s="84" t="b">
        <v>0</v>
      </c>
    </row>
    <row r="426" spans="1:12" ht="15">
      <c r="A426" s="84" t="s">
        <v>4637</v>
      </c>
      <c r="B426" s="84" t="s">
        <v>5152</v>
      </c>
      <c r="C426" s="84">
        <v>6</v>
      </c>
      <c r="D426" s="122">
        <v>0.006082513552439495</v>
      </c>
      <c r="E426" s="122">
        <v>1.9933312396879856</v>
      </c>
      <c r="F426" s="84" t="s">
        <v>4443</v>
      </c>
      <c r="G426" s="84" t="b">
        <v>0</v>
      </c>
      <c r="H426" s="84" t="b">
        <v>0</v>
      </c>
      <c r="I426" s="84" t="b">
        <v>0</v>
      </c>
      <c r="J426" s="84" t="b">
        <v>0</v>
      </c>
      <c r="K426" s="84" t="b">
        <v>0</v>
      </c>
      <c r="L426" s="84" t="b">
        <v>0</v>
      </c>
    </row>
    <row r="427" spans="1:12" ht="15">
      <c r="A427" s="84" t="s">
        <v>5152</v>
      </c>
      <c r="B427" s="84" t="s">
        <v>5161</v>
      </c>
      <c r="C427" s="84">
        <v>6</v>
      </c>
      <c r="D427" s="122">
        <v>0.006082513552439495</v>
      </c>
      <c r="E427" s="122">
        <v>2.060278029318599</v>
      </c>
      <c r="F427" s="84" t="s">
        <v>4443</v>
      </c>
      <c r="G427" s="84" t="b">
        <v>0</v>
      </c>
      <c r="H427" s="84" t="b">
        <v>0</v>
      </c>
      <c r="I427" s="84" t="b">
        <v>0</v>
      </c>
      <c r="J427" s="84" t="b">
        <v>1</v>
      </c>
      <c r="K427" s="84" t="b">
        <v>0</v>
      </c>
      <c r="L427" s="84" t="b">
        <v>0</v>
      </c>
    </row>
    <row r="428" spans="1:12" ht="15">
      <c r="A428" s="84" t="s">
        <v>5161</v>
      </c>
      <c r="B428" s="84" t="s">
        <v>5136</v>
      </c>
      <c r="C428" s="84">
        <v>6</v>
      </c>
      <c r="D428" s="122">
        <v>0.006082513552439495</v>
      </c>
      <c r="E428" s="122">
        <v>1.810400556101999</v>
      </c>
      <c r="F428" s="84" t="s">
        <v>4443</v>
      </c>
      <c r="G428" s="84" t="b">
        <v>1</v>
      </c>
      <c r="H428" s="84" t="b">
        <v>0</v>
      </c>
      <c r="I428" s="84" t="b">
        <v>0</v>
      </c>
      <c r="J428" s="84" t="b">
        <v>1</v>
      </c>
      <c r="K428" s="84" t="b">
        <v>0</v>
      </c>
      <c r="L428" s="84" t="b">
        <v>0</v>
      </c>
    </row>
    <row r="429" spans="1:12" ht="15">
      <c r="A429" s="84" t="s">
        <v>486</v>
      </c>
      <c r="B429" s="84" t="s">
        <v>5141</v>
      </c>
      <c r="C429" s="84">
        <v>5</v>
      </c>
      <c r="D429" s="122">
        <v>0.00542383414593108</v>
      </c>
      <c r="E429" s="122">
        <v>1.8561580466626741</v>
      </c>
      <c r="F429" s="84" t="s">
        <v>4443</v>
      </c>
      <c r="G429" s="84" t="b">
        <v>0</v>
      </c>
      <c r="H429" s="84" t="b">
        <v>0</v>
      </c>
      <c r="I429" s="84" t="b">
        <v>0</v>
      </c>
      <c r="J429" s="84" t="b">
        <v>0</v>
      </c>
      <c r="K429" s="84" t="b">
        <v>0</v>
      </c>
      <c r="L429" s="84" t="b">
        <v>0</v>
      </c>
    </row>
    <row r="430" spans="1:12" ht="15">
      <c r="A430" s="84" t="s">
        <v>5136</v>
      </c>
      <c r="B430" s="84" t="s">
        <v>5167</v>
      </c>
      <c r="C430" s="84">
        <v>5</v>
      </c>
      <c r="D430" s="122">
        <v>0.00542383414593108</v>
      </c>
      <c r="E430" s="122">
        <v>1.8384292797022426</v>
      </c>
      <c r="F430" s="84" t="s">
        <v>4443</v>
      </c>
      <c r="G430" s="84" t="b">
        <v>1</v>
      </c>
      <c r="H430" s="84" t="b">
        <v>0</v>
      </c>
      <c r="I430" s="84" t="b">
        <v>0</v>
      </c>
      <c r="J430" s="84" t="b">
        <v>0</v>
      </c>
      <c r="K430" s="84" t="b">
        <v>0</v>
      </c>
      <c r="L430" s="84" t="b">
        <v>0</v>
      </c>
    </row>
    <row r="431" spans="1:12" ht="15">
      <c r="A431" s="84" t="s">
        <v>5182</v>
      </c>
      <c r="B431" s="84" t="s">
        <v>4627</v>
      </c>
      <c r="C431" s="84">
        <v>5</v>
      </c>
      <c r="D431" s="122">
        <v>0.00542383414593108</v>
      </c>
      <c r="E431" s="122">
        <v>1.5995471907871057</v>
      </c>
      <c r="F431" s="84" t="s">
        <v>4443</v>
      </c>
      <c r="G431" s="84" t="b">
        <v>0</v>
      </c>
      <c r="H431" s="84" t="b">
        <v>0</v>
      </c>
      <c r="I431" s="84" t="b">
        <v>0</v>
      </c>
      <c r="J431" s="84" t="b">
        <v>0</v>
      </c>
      <c r="K431" s="84" t="b">
        <v>0</v>
      </c>
      <c r="L431" s="84" t="b">
        <v>0</v>
      </c>
    </row>
    <row r="432" spans="1:12" ht="15">
      <c r="A432" s="84" t="s">
        <v>4627</v>
      </c>
      <c r="B432" s="84" t="s">
        <v>457</v>
      </c>
      <c r="C432" s="84">
        <v>5</v>
      </c>
      <c r="D432" s="122">
        <v>0.00542383414593108</v>
      </c>
      <c r="E432" s="122">
        <v>0.3578474928730736</v>
      </c>
      <c r="F432" s="84" t="s">
        <v>4443</v>
      </c>
      <c r="G432" s="84" t="b">
        <v>0</v>
      </c>
      <c r="H432" s="84" t="b">
        <v>0</v>
      </c>
      <c r="I432" s="84" t="b">
        <v>0</v>
      </c>
      <c r="J432" s="84" t="b">
        <v>0</v>
      </c>
      <c r="K432" s="84" t="b">
        <v>0</v>
      </c>
      <c r="L432" s="84" t="b">
        <v>0</v>
      </c>
    </row>
    <row r="433" spans="1:12" ht="15">
      <c r="A433" s="84" t="s">
        <v>4621</v>
      </c>
      <c r="B433" s="84" t="s">
        <v>5135</v>
      </c>
      <c r="C433" s="84">
        <v>5</v>
      </c>
      <c r="D433" s="122">
        <v>0.00542383414593108</v>
      </c>
      <c r="E433" s="122">
        <v>1.32432445872941</v>
      </c>
      <c r="F433" s="84" t="s">
        <v>4443</v>
      </c>
      <c r="G433" s="84" t="b">
        <v>0</v>
      </c>
      <c r="H433" s="84" t="b">
        <v>0</v>
      </c>
      <c r="I433" s="84" t="b">
        <v>0</v>
      </c>
      <c r="J433" s="84" t="b">
        <v>0</v>
      </c>
      <c r="K433" s="84" t="b">
        <v>0</v>
      </c>
      <c r="L433" s="84" t="b">
        <v>0</v>
      </c>
    </row>
    <row r="434" spans="1:12" ht="15">
      <c r="A434" s="84" t="s">
        <v>5135</v>
      </c>
      <c r="B434" s="84" t="s">
        <v>5183</v>
      </c>
      <c r="C434" s="84">
        <v>5</v>
      </c>
      <c r="D434" s="122">
        <v>0.00542383414593108</v>
      </c>
      <c r="E434" s="122">
        <v>2.315550534421905</v>
      </c>
      <c r="F434" s="84" t="s">
        <v>4443</v>
      </c>
      <c r="G434" s="84" t="b">
        <v>0</v>
      </c>
      <c r="H434" s="84" t="b">
        <v>0</v>
      </c>
      <c r="I434" s="84" t="b">
        <v>0</v>
      </c>
      <c r="J434" s="84" t="b">
        <v>0</v>
      </c>
      <c r="K434" s="84" t="b">
        <v>0</v>
      </c>
      <c r="L434" s="84" t="b">
        <v>0</v>
      </c>
    </row>
    <row r="435" spans="1:12" ht="15">
      <c r="A435" s="84" t="s">
        <v>5183</v>
      </c>
      <c r="B435" s="84" t="s">
        <v>5184</v>
      </c>
      <c r="C435" s="84">
        <v>5</v>
      </c>
      <c r="D435" s="122">
        <v>0.00542383414593108</v>
      </c>
      <c r="E435" s="122">
        <v>2.315550534421905</v>
      </c>
      <c r="F435" s="84" t="s">
        <v>4443</v>
      </c>
      <c r="G435" s="84" t="b">
        <v>0</v>
      </c>
      <c r="H435" s="84" t="b">
        <v>0</v>
      </c>
      <c r="I435" s="84" t="b">
        <v>0</v>
      </c>
      <c r="J435" s="84" t="b">
        <v>0</v>
      </c>
      <c r="K435" s="84" t="b">
        <v>0</v>
      </c>
      <c r="L435" s="84" t="b">
        <v>0</v>
      </c>
    </row>
    <row r="436" spans="1:12" ht="15">
      <c r="A436" s="84" t="s">
        <v>5184</v>
      </c>
      <c r="B436" s="84" t="s">
        <v>4626</v>
      </c>
      <c r="C436" s="84">
        <v>5</v>
      </c>
      <c r="D436" s="122">
        <v>0.00542383414593108</v>
      </c>
      <c r="E436" s="122">
        <v>1.5373992840382613</v>
      </c>
      <c r="F436" s="84" t="s">
        <v>4443</v>
      </c>
      <c r="G436" s="84" t="b">
        <v>0</v>
      </c>
      <c r="H436" s="84" t="b">
        <v>0</v>
      </c>
      <c r="I436" s="84" t="b">
        <v>0</v>
      </c>
      <c r="J436" s="84" t="b">
        <v>0</v>
      </c>
      <c r="K436" s="84" t="b">
        <v>0</v>
      </c>
      <c r="L436" s="84" t="b">
        <v>0</v>
      </c>
    </row>
    <row r="437" spans="1:12" ht="15">
      <c r="A437" s="84" t="s">
        <v>4626</v>
      </c>
      <c r="B437" s="84" t="s">
        <v>5172</v>
      </c>
      <c r="C437" s="84">
        <v>5</v>
      </c>
      <c r="D437" s="122">
        <v>0.00542383414593108</v>
      </c>
      <c r="E437" s="122">
        <v>1.4582180379906364</v>
      </c>
      <c r="F437" s="84" t="s">
        <v>4443</v>
      </c>
      <c r="G437" s="84" t="b">
        <v>0</v>
      </c>
      <c r="H437" s="84" t="b">
        <v>0</v>
      </c>
      <c r="I437" s="84" t="b">
        <v>0</v>
      </c>
      <c r="J437" s="84" t="b">
        <v>0</v>
      </c>
      <c r="K437" s="84" t="b">
        <v>0</v>
      </c>
      <c r="L437" s="84" t="b">
        <v>0</v>
      </c>
    </row>
    <row r="438" spans="1:12" ht="15">
      <c r="A438" s="84" t="s">
        <v>5172</v>
      </c>
      <c r="B438" s="84" t="s">
        <v>5185</v>
      </c>
      <c r="C438" s="84">
        <v>5</v>
      </c>
      <c r="D438" s="122">
        <v>0.00542383414593108</v>
      </c>
      <c r="E438" s="122">
        <v>2.23636928837428</v>
      </c>
      <c r="F438" s="84" t="s">
        <v>4443</v>
      </c>
      <c r="G438" s="84" t="b">
        <v>0</v>
      </c>
      <c r="H438" s="84" t="b">
        <v>0</v>
      </c>
      <c r="I438" s="84" t="b">
        <v>0</v>
      </c>
      <c r="J438" s="84" t="b">
        <v>0</v>
      </c>
      <c r="K438" s="84" t="b">
        <v>0</v>
      </c>
      <c r="L438" s="84" t="b">
        <v>0</v>
      </c>
    </row>
    <row r="439" spans="1:12" ht="15">
      <c r="A439" s="84" t="s">
        <v>5185</v>
      </c>
      <c r="B439" s="84" t="s">
        <v>5186</v>
      </c>
      <c r="C439" s="84">
        <v>5</v>
      </c>
      <c r="D439" s="122">
        <v>0.00542383414593108</v>
      </c>
      <c r="E439" s="122">
        <v>2.315550534421905</v>
      </c>
      <c r="F439" s="84" t="s">
        <v>4443</v>
      </c>
      <c r="G439" s="84" t="b">
        <v>0</v>
      </c>
      <c r="H439" s="84" t="b">
        <v>0</v>
      </c>
      <c r="I439" s="84" t="b">
        <v>0</v>
      </c>
      <c r="J439" s="84" t="b">
        <v>0</v>
      </c>
      <c r="K439" s="84" t="b">
        <v>0</v>
      </c>
      <c r="L439" s="84" t="b">
        <v>0</v>
      </c>
    </row>
    <row r="440" spans="1:12" ht="15">
      <c r="A440" s="84" t="s">
        <v>5186</v>
      </c>
      <c r="B440" s="84" t="s">
        <v>5187</v>
      </c>
      <c r="C440" s="84">
        <v>5</v>
      </c>
      <c r="D440" s="122">
        <v>0.00542383414593108</v>
      </c>
      <c r="E440" s="122">
        <v>2.315550534421905</v>
      </c>
      <c r="F440" s="84" t="s">
        <v>4443</v>
      </c>
      <c r="G440" s="84" t="b">
        <v>0</v>
      </c>
      <c r="H440" s="84" t="b">
        <v>0</v>
      </c>
      <c r="I440" s="84" t="b">
        <v>0</v>
      </c>
      <c r="J440" s="84" t="b">
        <v>0</v>
      </c>
      <c r="K440" s="84" t="b">
        <v>0</v>
      </c>
      <c r="L440" s="84" t="b">
        <v>0</v>
      </c>
    </row>
    <row r="441" spans="1:12" ht="15">
      <c r="A441" s="84" t="s">
        <v>4631</v>
      </c>
      <c r="B441" s="84" t="s">
        <v>4632</v>
      </c>
      <c r="C441" s="84">
        <v>3</v>
      </c>
      <c r="D441" s="122">
        <v>0.0038512029528941366</v>
      </c>
      <c r="E441" s="122">
        <v>1.7134905430939424</v>
      </c>
      <c r="F441" s="84" t="s">
        <v>4443</v>
      </c>
      <c r="G441" s="84" t="b">
        <v>0</v>
      </c>
      <c r="H441" s="84" t="b">
        <v>0</v>
      </c>
      <c r="I441" s="84" t="b">
        <v>0</v>
      </c>
      <c r="J441" s="84" t="b">
        <v>0</v>
      </c>
      <c r="K441" s="84" t="b">
        <v>0</v>
      </c>
      <c r="L441" s="84" t="b">
        <v>0</v>
      </c>
    </row>
    <row r="442" spans="1:12" ht="15">
      <c r="A442" s="84" t="s">
        <v>506</v>
      </c>
      <c r="B442" s="84" t="s">
        <v>5182</v>
      </c>
      <c r="C442" s="84">
        <v>3</v>
      </c>
      <c r="D442" s="122">
        <v>0.0038512029528941366</v>
      </c>
      <c r="E442" s="122">
        <v>2.537399284038261</v>
      </c>
      <c r="F442" s="84" t="s">
        <v>4443</v>
      </c>
      <c r="G442" s="84" t="b">
        <v>0</v>
      </c>
      <c r="H442" s="84" t="b">
        <v>0</v>
      </c>
      <c r="I442" s="84" t="b">
        <v>0</v>
      </c>
      <c r="J442" s="84" t="b">
        <v>0</v>
      </c>
      <c r="K442" s="84" t="b">
        <v>0</v>
      </c>
      <c r="L442" s="84" t="b">
        <v>0</v>
      </c>
    </row>
    <row r="443" spans="1:12" ht="15">
      <c r="A443" s="84" t="s">
        <v>5187</v>
      </c>
      <c r="B443" s="84" t="s">
        <v>5230</v>
      </c>
      <c r="C443" s="84">
        <v>3</v>
      </c>
      <c r="D443" s="122">
        <v>0.0038512029528941366</v>
      </c>
      <c r="E443" s="122">
        <v>2.315550534421905</v>
      </c>
      <c r="F443" s="84" t="s">
        <v>4443</v>
      </c>
      <c r="G443" s="84" t="b">
        <v>0</v>
      </c>
      <c r="H443" s="84" t="b">
        <v>0</v>
      </c>
      <c r="I443" s="84" t="b">
        <v>0</v>
      </c>
      <c r="J443" s="84" t="b">
        <v>0</v>
      </c>
      <c r="K443" s="84" t="b">
        <v>0</v>
      </c>
      <c r="L443" s="84" t="b">
        <v>0</v>
      </c>
    </row>
    <row r="444" spans="1:12" ht="15">
      <c r="A444" s="84" t="s">
        <v>5262</v>
      </c>
      <c r="B444" s="84" t="s">
        <v>5196</v>
      </c>
      <c r="C444" s="84">
        <v>3</v>
      </c>
      <c r="D444" s="122">
        <v>0.0038512029528941366</v>
      </c>
      <c r="E444" s="122">
        <v>2.537399284038261</v>
      </c>
      <c r="F444" s="84" t="s">
        <v>4443</v>
      </c>
      <c r="G444" s="84" t="b">
        <v>0</v>
      </c>
      <c r="H444" s="84" t="b">
        <v>0</v>
      </c>
      <c r="I444" s="84" t="b">
        <v>0</v>
      </c>
      <c r="J444" s="84" t="b">
        <v>0</v>
      </c>
      <c r="K444" s="84" t="b">
        <v>0</v>
      </c>
      <c r="L444" s="84" t="b">
        <v>0</v>
      </c>
    </row>
    <row r="445" spans="1:12" ht="15">
      <c r="A445" s="84" t="s">
        <v>5196</v>
      </c>
      <c r="B445" s="84" t="s">
        <v>457</v>
      </c>
      <c r="C445" s="84">
        <v>3</v>
      </c>
      <c r="D445" s="122">
        <v>0.0038512029528941366</v>
      </c>
      <c r="E445" s="122">
        <v>1.090241252696042</v>
      </c>
      <c r="F445" s="84" t="s">
        <v>4443</v>
      </c>
      <c r="G445" s="84" t="b">
        <v>0</v>
      </c>
      <c r="H445" s="84" t="b">
        <v>0</v>
      </c>
      <c r="I445" s="84" t="b">
        <v>0</v>
      </c>
      <c r="J445" s="84" t="b">
        <v>0</v>
      </c>
      <c r="K445" s="84" t="b">
        <v>0</v>
      </c>
      <c r="L445" s="84" t="b">
        <v>0</v>
      </c>
    </row>
    <row r="446" spans="1:12" ht="15">
      <c r="A446" s="84" t="s">
        <v>4621</v>
      </c>
      <c r="B446" s="84" t="s">
        <v>5207</v>
      </c>
      <c r="C446" s="84">
        <v>3</v>
      </c>
      <c r="D446" s="122">
        <v>0.0038512029528941366</v>
      </c>
      <c r="E446" s="122">
        <v>1.32432445872941</v>
      </c>
      <c r="F446" s="84" t="s">
        <v>4443</v>
      </c>
      <c r="G446" s="84" t="b">
        <v>0</v>
      </c>
      <c r="H446" s="84" t="b">
        <v>0</v>
      </c>
      <c r="I446" s="84" t="b">
        <v>0</v>
      </c>
      <c r="J446" s="84" t="b">
        <v>0</v>
      </c>
      <c r="K446" s="84" t="b">
        <v>0</v>
      </c>
      <c r="L446" s="84" t="b">
        <v>0</v>
      </c>
    </row>
    <row r="447" spans="1:12" ht="15">
      <c r="A447" s="84" t="s">
        <v>5207</v>
      </c>
      <c r="B447" s="84" t="s">
        <v>4639</v>
      </c>
      <c r="C447" s="84">
        <v>3</v>
      </c>
      <c r="D447" s="122">
        <v>0.0038512029528941366</v>
      </c>
      <c r="E447" s="122">
        <v>2.537399284038261</v>
      </c>
      <c r="F447" s="84" t="s">
        <v>4443</v>
      </c>
      <c r="G447" s="84" t="b">
        <v>0</v>
      </c>
      <c r="H447" s="84" t="b">
        <v>0</v>
      </c>
      <c r="I447" s="84" t="b">
        <v>0</v>
      </c>
      <c r="J447" s="84" t="b">
        <v>0</v>
      </c>
      <c r="K447" s="84" t="b">
        <v>0</v>
      </c>
      <c r="L447" s="84" t="b">
        <v>0</v>
      </c>
    </row>
    <row r="448" spans="1:12" ht="15">
      <c r="A448" s="84" t="s">
        <v>4639</v>
      </c>
      <c r="B448" s="84" t="s">
        <v>5165</v>
      </c>
      <c r="C448" s="84">
        <v>3</v>
      </c>
      <c r="D448" s="122">
        <v>0.0038512029528941366</v>
      </c>
      <c r="E448" s="122">
        <v>2.315550534421905</v>
      </c>
      <c r="F448" s="84" t="s">
        <v>4443</v>
      </c>
      <c r="G448" s="84" t="b">
        <v>0</v>
      </c>
      <c r="H448" s="84" t="b">
        <v>0</v>
      </c>
      <c r="I448" s="84" t="b">
        <v>0</v>
      </c>
      <c r="J448" s="84" t="b">
        <v>0</v>
      </c>
      <c r="K448" s="84" t="b">
        <v>0</v>
      </c>
      <c r="L448" s="84" t="b">
        <v>0</v>
      </c>
    </row>
    <row r="449" spans="1:12" ht="15">
      <c r="A449" s="84" t="s">
        <v>5165</v>
      </c>
      <c r="B449" s="84" t="s">
        <v>5179</v>
      </c>
      <c r="C449" s="84">
        <v>3</v>
      </c>
      <c r="D449" s="122">
        <v>0.0038512029528941366</v>
      </c>
      <c r="E449" s="122">
        <v>2.315550534421905</v>
      </c>
      <c r="F449" s="84" t="s">
        <v>4443</v>
      </c>
      <c r="G449" s="84" t="b">
        <v>0</v>
      </c>
      <c r="H449" s="84" t="b">
        <v>0</v>
      </c>
      <c r="I449" s="84" t="b">
        <v>0</v>
      </c>
      <c r="J449" s="84" t="b">
        <v>0</v>
      </c>
      <c r="K449" s="84" t="b">
        <v>0</v>
      </c>
      <c r="L449" s="84" t="b">
        <v>0</v>
      </c>
    </row>
    <row r="450" spans="1:12" ht="15">
      <c r="A450" s="84" t="s">
        <v>5179</v>
      </c>
      <c r="B450" s="84" t="s">
        <v>4621</v>
      </c>
      <c r="C450" s="84">
        <v>3</v>
      </c>
      <c r="D450" s="122">
        <v>0.0038512029528941366</v>
      </c>
      <c r="E450" s="122">
        <v>1.3069503626599874</v>
      </c>
      <c r="F450" s="84" t="s">
        <v>4443</v>
      </c>
      <c r="G450" s="84" t="b">
        <v>0</v>
      </c>
      <c r="H450" s="84" t="b">
        <v>0</v>
      </c>
      <c r="I450" s="84" t="b">
        <v>0</v>
      </c>
      <c r="J450" s="84" t="b">
        <v>0</v>
      </c>
      <c r="K450" s="84" t="b">
        <v>0</v>
      </c>
      <c r="L450" s="84" t="b">
        <v>0</v>
      </c>
    </row>
    <row r="451" spans="1:12" ht="15">
      <c r="A451" s="84" t="s">
        <v>4621</v>
      </c>
      <c r="B451" s="84" t="s">
        <v>545</v>
      </c>
      <c r="C451" s="84">
        <v>3</v>
      </c>
      <c r="D451" s="122">
        <v>0.0038512029528941366</v>
      </c>
      <c r="E451" s="122">
        <v>1.32432445872941</v>
      </c>
      <c r="F451" s="84" t="s">
        <v>4443</v>
      </c>
      <c r="G451" s="84" t="b">
        <v>0</v>
      </c>
      <c r="H451" s="84" t="b">
        <v>0</v>
      </c>
      <c r="I451" s="84" t="b">
        <v>0</v>
      </c>
      <c r="J451" s="84" t="b">
        <v>0</v>
      </c>
      <c r="K451" s="84" t="b">
        <v>0</v>
      </c>
      <c r="L451" s="84" t="b">
        <v>0</v>
      </c>
    </row>
    <row r="452" spans="1:12" ht="15">
      <c r="A452" s="84" t="s">
        <v>545</v>
      </c>
      <c r="B452" s="84" t="s">
        <v>544</v>
      </c>
      <c r="C452" s="84">
        <v>3</v>
      </c>
      <c r="D452" s="122">
        <v>0.0038512029528941366</v>
      </c>
      <c r="E452" s="122">
        <v>2.537399284038261</v>
      </c>
      <c r="F452" s="84" t="s">
        <v>4443</v>
      </c>
      <c r="G452" s="84" t="b">
        <v>0</v>
      </c>
      <c r="H452" s="84" t="b">
        <v>0</v>
      </c>
      <c r="I452" s="84" t="b">
        <v>0</v>
      </c>
      <c r="J452" s="84" t="b">
        <v>0</v>
      </c>
      <c r="K452" s="84" t="b">
        <v>0</v>
      </c>
      <c r="L452" s="84" t="b">
        <v>0</v>
      </c>
    </row>
    <row r="453" spans="1:12" ht="15">
      <c r="A453" s="84" t="s">
        <v>544</v>
      </c>
      <c r="B453" s="84" t="s">
        <v>4559</v>
      </c>
      <c r="C453" s="84">
        <v>3</v>
      </c>
      <c r="D453" s="122">
        <v>0.0038512029528941366</v>
      </c>
      <c r="E453" s="122">
        <v>2.412460547429961</v>
      </c>
      <c r="F453" s="84" t="s">
        <v>4443</v>
      </c>
      <c r="G453" s="84" t="b">
        <v>0</v>
      </c>
      <c r="H453" s="84" t="b">
        <v>0</v>
      </c>
      <c r="I453" s="84" t="b">
        <v>0</v>
      </c>
      <c r="J453" s="84" t="b">
        <v>0</v>
      </c>
      <c r="K453" s="84" t="b">
        <v>0</v>
      </c>
      <c r="L453" s="84" t="b">
        <v>0</v>
      </c>
    </row>
    <row r="454" spans="1:12" ht="15">
      <c r="A454" s="84" t="s">
        <v>4559</v>
      </c>
      <c r="B454" s="84" t="s">
        <v>457</v>
      </c>
      <c r="C454" s="84">
        <v>3</v>
      </c>
      <c r="D454" s="122">
        <v>0.0038512029528941366</v>
      </c>
      <c r="E454" s="122">
        <v>1.090241252696042</v>
      </c>
      <c r="F454" s="84" t="s">
        <v>4443</v>
      </c>
      <c r="G454" s="84" t="b">
        <v>0</v>
      </c>
      <c r="H454" s="84" t="b">
        <v>0</v>
      </c>
      <c r="I454" s="84" t="b">
        <v>0</v>
      </c>
      <c r="J454" s="84" t="b">
        <v>0</v>
      </c>
      <c r="K454" s="84" t="b">
        <v>0</v>
      </c>
      <c r="L454" s="84" t="b">
        <v>0</v>
      </c>
    </row>
    <row r="455" spans="1:12" ht="15">
      <c r="A455" s="84" t="s">
        <v>457</v>
      </c>
      <c r="B455" s="84" t="s">
        <v>457</v>
      </c>
      <c r="C455" s="84">
        <v>2</v>
      </c>
      <c r="D455" s="122">
        <v>0.0028833273959007507</v>
      </c>
      <c r="E455" s="122">
        <v>-0.6461552495806003</v>
      </c>
      <c r="F455" s="84" t="s">
        <v>4443</v>
      </c>
      <c r="G455" s="84" t="b">
        <v>0</v>
      </c>
      <c r="H455" s="84" t="b">
        <v>0</v>
      </c>
      <c r="I455" s="84" t="b">
        <v>0</v>
      </c>
      <c r="J455" s="84" t="b">
        <v>0</v>
      </c>
      <c r="K455" s="84" t="b">
        <v>0</v>
      </c>
      <c r="L455" s="84" t="b">
        <v>0</v>
      </c>
    </row>
    <row r="456" spans="1:12" ht="15">
      <c r="A456" s="84" t="s">
        <v>5129</v>
      </c>
      <c r="B456" s="84" t="s">
        <v>4627</v>
      </c>
      <c r="C456" s="84">
        <v>2</v>
      </c>
      <c r="D456" s="122">
        <v>0.0028833273959007507</v>
      </c>
      <c r="E456" s="122">
        <v>0.5783578917171678</v>
      </c>
      <c r="F456" s="84" t="s">
        <v>4443</v>
      </c>
      <c r="G456" s="84" t="b">
        <v>0</v>
      </c>
      <c r="H456" s="84" t="b">
        <v>0</v>
      </c>
      <c r="I456" s="84" t="b">
        <v>0</v>
      </c>
      <c r="J456" s="84" t="b">
        <v>0</v>
      </c>
      <c r="K456" s="84" t="b">
        <v>0</v>
      </c>
      <c r="L456" s="84" t="b">
        <v>0</v>
      </c>
    </row>
    <row r="457" spans="1:12" ht="15">
      <c r="A457" s="84" t="s">
        <v>4627</v>
      </c>
      <c r="B457" s="84" t="s">
        <v>5141</v>
      </c>
      <c r="C457" s="84">
        <v>2</v>
      </c>
      <c r="D457" s="122">
        <v>0.0028833273959007507</v>
      </c>
      <c r="E457" s="122">
        <v>0.9299442608235927</v>
      </c>
      <c r="F457" s="84" t="s">
        <v>4443</v>
      </c>
      <c r="G457" s="84" t="b">
        <v>0</v>
      </c>
      <c r="H457" s="84" t="b">
        <v>0</v>
      </c>
      <c r="I457" s="84" t="b">
        <v>0</v>
      </c>
      <c r="J457" s="84" t="b">
        <v>0</v>
      </c>
      <c r="K457" s="84" t="b">
        <v>0</v>
      </c>
      <c r="L457" s="84" t="b">
        <v>0</v>
      </c>
    </row>
    <row r="458" spans="1:12" ht="15">
      <c r="A458" s="84" t="s">
        <v>4621</v>
      </c>
      <c r="B458" s="84" t="s">
        <v>4628</v>
      </c>
      <c r="C458" s="84">
        <v>2</v>
      </c>
      <c r="D458" s="122">
        <v>0.0028833273959007507</v>
      </c>
      <c r="E458" s="122">
        <v>0.22741444572135364</v>
      </c>
      <c r="F458" s="84" t="s">
        <v>4443</v>
      </c>
      <c r="G458" s="84" t="b">
        <v>0</v>
      </c>
      <c r="H458" s="84" t="b">
        <v>0</v>
      </c>
      <c r="I458" s="84" t="b">
        <v>0</v>
      </c>
      <c r="J458" s="84" t="b">
        <v>0</v>
      </c>
      <c r="K458" s="84" t="b">
        <v>0</v>
      </c>
      <c r="L458" s="84" t="b">
        <v>0</v>
      </c>
    </row>
    <row r="459" spans="1:12" ht="15">
      <c r="A459" s="84" t="s">
        <v>4628</v>
      </c>
      <c r="B459" s="84" t="s">
        <v>5173</v>
      </c>
      <c r="C459" s="84">
        <v>2</v>
      </c>
      <c r="D459" s="122">
        <v>0.0028833273959007507</v>
      </c>
      <c r="E459" s="122">
        <v>1.4404892710302049</v>
      </c>
      <c r="F459" s="84" t="s">
        <v>4443</v>
      </c>
      <c r="G459" s="84" t="b">
        <v>0</v>
      </c>
      <c r="H459" s="84" t="b">
        <v>0</v>
      </c>
      <c r="I459" s="84" t="b">
        <v>0</v>
      </c>
      <c r="J459" s="84" t="b">
        <v>0</v>
      </c>
      <c r="K459" s="84" t="b">
        <v>0</v>
      </c>
      <c r="L459" s="84" t="b">
        <v>0</v>
      </c>
    </row>
    <row r="460" spans="1:12" ht="15">
      <c r="A460" s="84" t="s">
        <v>5173</v>
      </c>
      <c r="B460" s="84" t="s">
        <v>5254</v>
      </c>
      <c r="C460" s="84">
        <v>2</v>
      </c>
      <c r="D460" s="122">
        <v>0.0028833273959007507</v>
      </c>
      <c r="E460" s="122">
        <v>2.3613080249825797</v>
      </c>
      <c r="F460" s="84" t="s">
        <v>4443</v>
      </c>
      <c r="G460" s="84" t="b">
        <v>0</v>
      </c>
      <c r="H460" s="84" t="b">
        <v>0</v>
      </c>
      <c r="I460" s="84" t="b">
        <v>0</v>
      </c>
      <c r="J460" s="84" t="b">
        <v>0</v>
      </c>
      <c r="K460" s="84" t="b">
        <v>0</v>
      </c>
      <c r="L460" s="84" t="b">
        <v>0</v>
      </c>
    </row>
    <row r="461" spans="1:12" ht="15">
      <c r="A461" s="84" t="s">
        <v>5254</v>
      </c>
      <c r="B461" s="84" t="s">
        <v>461</v>
      </c>
      <c r="C461" s="84">
        <v>2</v>
      </c>
      <c r="D461" s="122">
        <v>0.0028833273959007507</v>
      </c>
      <c r="E461" s="122">
        <v>2.537399284038261</v>
      </c>
      <c r="F461" s="84" t="s">
        <v>4443</v>
      </c>
      <c r="G461" s="84" t="b">
        <v>0</v>
      </c>
      <c r="H461" s="84" t="b">
        <v>0</v>
      </c>
      <c r="I461" s="84" t="b">
        <v>0</v>
      </c>
      <c r="J461" s="84" t="b">
        <v>0</v>
      </c>
      <c r="K461" s="84" t="b">
        <v>0</v>
      </c>
      <c r="L461" s="84" t="b">
        <v>0</v>
      </c>
    </row>
    <row r="462" spans="1:12" ht="15">
      <c r="A462" s="84" t="s">
        <v>461</v>
      </c>
      <c r="B462" s="84" t="s">
        <v>462</v>
      </c>
      <c r="C462" s="84">
        <v>2</v>
      </c>
      <c r="D462" s="122">
        <v>0.0028833273959007507</v>
      </c>
      <c r="E462" s="122">
        <v>2.315550534421905</v>
      </c>
      <c r="F462" s="84" t="s">
        <v>4443</v>
      </c>
      <c r="G462" s="84" t="b">
        <v>0</v>
      </c>
      <c r="H462" s="84" t="b">
        <v>0</v>
      </c>
      <c r="I462" s="84" t="b">
        <v>0</v>
      </c>
      <c r="J462" s="84" t="b">
        <v>0</v>
      </c>
      <c r="K462" s="84" t="b">
        <v>0</v>
      </c>
      <c r="L462" s="84" t="b">
        <v>0</v>
      </c>
    </row>
    <row r="463" spans="1:12" ht="15">
      <c r="A463" s="84" t="s">
        <v>5152</v>
      </c>
      <c r="B463" s="84" t="s">
        <v>457</v>
      </c>
      <c r="C463" s="84">
        <v>2</v>
      </c>
      <c r="D463" s="122">
        <v>0.0028833273959007507</v>
      </c>
      <c r="E463" s="122">
        <v>0.4370287389206983</v>
      </c>
      <c r="F463" s="84" t="s">
        <v>4443</v>
      </c>
      <c r="G463" s="84" t="b">
        <v>0</v>
      </c>
      <c r="H463" s="84" t="b">
        <v>0</v>
      </c>
      <c r="I463" s="84" t="b">
        <v>0</v>
      </c>
      <c r="J463" s="84" t="b">
        <v>0</v>
      </c>
      <c r="K463" s="84" t="b">
        <v>0</v>
      </c>
      <c r="L463" s="84" t="b">
        <v>0</v>
      </c>
    </row>
    <row r="464" spans="1:12" ht="15">
      <c r="A464" s="84" t="s">
        <v>5220</v>
      </c>
      <c r="B464" s="84" t="s">
        <v>5275</v>
      </c>
      <c r="C464" s="84">
        <v>2</v>
      </c>
      <c r="D464" s="122">
        <v>0.0028833273959007507</v>
      </c>
      <c r="E464" s="122">
        <v>2.7134905430939424</v>
      </c>
      <c r="F464" s="84" t="s">
        <v>4443</v>
      </c>
      <c r="G464" s="84" t="b">
        <v>0</v>
      </c>
      <c r="H464" s="84" t="b">
        <v>0</v>
      </c>
      <c r="I464" s="84" t="b">
        <v>0</v>
      </c>
      <c r="J464" s="84" t="b">
        <v>1</v>
      </c>
      <c r="K464" s="84" t="b">
        <v>0</v>
      </c>
      <c r="L464" s="84" t="b">
        <v>0</v>
      </c>
    </row>
    <row r="465" spans="1:12" ht="15">
      <c r="A465" s="84" t="s">
        <v>5275</v>
      </c>
      <c r="B465" s="84" t="s">
        <v>5221</v>
      </c>
      <c r="C465" s="84">
        <v>2</v>
      </c>
      <c r="D465" s="122">
        <v>0.0028833273959007507</v>
      </c>
      <c r="E465" s="122">
        <v>2.7134905430939424</v>
      </c>
      <c r="F465" s="84" t="s">
        <v>4443</v>
      </c>
      <c r="G465" s="84" t="b">
        <v>1</v>
      </c>
      <c r="H465" s="84" t="b">
        <v>0</v>
      </c>
      <c r="I465" s="84" t="b">
        <v>0</v>
      </c>
      <c r="J465" s="84" t="b">
        <v>0</v>
      </c>
      <c r="K465" s="84" t="b">
        <v>0</v>
      </c>
      <c r="L465" s="84" t="b">
        <v>0</v>
      </c>
    </row>
    <row r="466" spans="1:12" ht="15">
      <c r="A466" s="84" t="s">
        <v>5221</v>
      </c>
      <c r="B466" s="84" t="s">
        <v>5276</v>
      </c>
      <c r="C466" s="84">
        <v>2</v>
      </c>
      <c r="D466" s="122">
        <v>0.0028833273959007507</v>
      </c>
      <c r="E466" s="122">
        <v>2.7134905430939424</v>
      </c>
      <c r="F466" s="84" t="s">
        <v>4443</v>
      </c>
      <c r="G466" s="84" t="b">
        <v>0</v>
      </c>
      <c r="H466" s="84" t="b">
        <v>0</v>
      </c>
      <c r="I466" s="84" t="b">
        <v>0</v>
      </c>
      <c r="J466" s="84" t="b">
        <v>0</v>
      </c>
      <c r="K466" s="84" t="b">
        <v>1</v>
      </c>
      <c r="L466" s="84" t="b">
        <v>0</v>
      </c>
    </row>
    <row r="467" spans="1:12" ht="15">
      <c r="A467" s="84" t="s">
        <v>5276</v>
      </c>
      <c r="B467" s="84" t="s">
        <v>5277</v>
      </c>
      <c r="C467" s="84">
        <v>2</v>
      </c>
      <c r="D467" s="122">
        <v>0.0028833273959007507</v>
      </c>
      <c r="E467" s="122">
        <v>2.7134905430939424</v>
      </c>
      <c r="F467" s="84" t="s">
        <v>4443</v>
      </c>
      <c r="G467" s="84" t="b">
        <v>0</v>
      </c>
      <c r="H467" s="84" t="b">
        <v>1</v>
      </c>
      <c r="I467" s="84" t="b">
        <v>0</v>
      </c>
      <c r="J467" s="84" t="b">
        <v>0</v>
      </c>
      <c r="K467" s="84" t="b">
        <v>0</v>
      </c>
      <c r="L467" s="84" t="b">
        <v>0</v>
      </c>
    </row>
    <row r="468" spans="1:12" ht="15">
      <c r="A468" s="84" t="s">
        <v>5277</v>
      </c>
      <c r="B468" s="84" t="s">
        <v>5163</v>
      </c>
      <c r="C468" s="84">
        <v>2</v>
      </c>
      <c r="D468" s="122">
        <v>0.0028833273959007507</v>
      </c>
      <c r="E468" s="122">
        <v>2.412460547429961</v>
      </c>
      <c r="F468" s="84" t="s">
        <v>4443</v>
      </c>
      <c r="G468" s="84" t="b">
        <v>0</v>
      </c>
      <c r="H468" s="84" t="b">
        <v>0</v>
      </c>
      <c r="I468" s="84" t="b">
        <v>0</v>
      </c>
      <c r="J468" s="84" t="b">
        <v>0</v>
      </c>
      <c r="K468" s="84" t="b">
        <v>0</v>
      </c>
      <c r="L468" s="84" t="b">
        <v>0</v>
      </c>
    </row>
    <row r="469" spans="1:12" ht="15">
      <c r="A469" s="84" t="s">
        <v>5163</v>
      </c>
      <c r="B469" s="84" t="s">
        <v>4631</v>
      </c>
      <c r="C469" s="84">
        <v>2</v>
      </c>
      <c r="D469" s="122">
        <v>0.0028833273959007507</v>
      </c>
      <c r="E469" s="122">
        <v>1.4124605474299612</v>
      </c>
      <c r="F469" s="84" t="s">
        <v>4443</v>
      </c>
      <c r="G469" s="84" t="b">
        <v>0</v>
      </c>
      <c r="H469" s="84" t="b">
        <v>0</v>
      </c>
      <c r="I469" s="84" t="b">
        <v>0</v>
      </c>
      <c r="J469" s="84" t="b">
        <v>0</v>
      </c>
      <c r="K469" s="84" t="b">
        <v>0</v>
      </c>
      <c r="L469" s="84" t="b">
        <v>0</v>
      </c>
    </row>
    <row r="470" spans="1:12" ht="15">
      <c r="A470" s="84" t="s">
        <v>4632</v>
      </c>
      <c r="B470" s="84" t="s">
        <v>5150</v>
      </c>
      <c r="C470" s="84">
        <v>2</v>
      </c>
      <c r="D470" s="122">
        <v>0.0028833273959007507</v>
      </c>
      <c r="E470" s="122">
        <v>1.7970365945440174</v>
      </c>
      <c r="F470" s="84" t="s">
        <v>4443</v>
      </c>
      <c r="G470" s="84" t="b">
        <v>0</v>
      </c>
      <c r="H470" s="84" t="b">
        <v>0</v>
      </c>
      <c r="I470" s="84" t="b">
        <v>0</v>
      </c>
      <c r="J470" s="84" t="b">
        <v>0</v>
      </c>
      <c r="K470" s="84" t="b">
        <v>0</v>
      </c>
      <c r="L470" s="84" t="b">
        <v>0</v>
      </c>
    </row>
    <row r="471" spans="1:12" ht="15">
      <c r="A471" s="84" t="s">
        <v>5150</v>
      </c>
      <c r="B471" s="84" t="s">
        <v>4634</v>
      </c>
      <c r="C471" s="84">
        <v>2</v>
      </c>
      <c r="D471" s="122">
        <v>0.0028833273959007507</v>
      </c>
      <c r="E471" s="122">
        <v>1.160214496956843</v>
      </c>
      <c r="F471" s="84" t="s">
        <v>4443</v>
      </c>
      <c r="G471" s="84" t="b">
        <v>0</v>
      </c>
      <c r="H471" s="84" t="b">
        <v>0</v>
      </c>
      <c r="I471" s="84" t="b">
        <v>0</v>
      </c>
      <c r="J471" s="84" t="b">
        <v>0</v>
      </c>
      <c r="K471" s="84" t="b">
        <v>0</v>
      </c>
      <c r="L471" s="84" t="b">
        <v>0</v>
      </c>
    </row>
    <row r="472" spans="1:12" ht="15">
      <c r="A472" s="84" t="s">
        <v>4634</v>
      </c>
      <c r="B472" s="84" t="s">
        <v>5197</v>
      </c>
      <c r="C472" s="84">
        <v>2</v>
      </c>
      <c r="D472" s="122">
        <v>0.0028833273959007507</v>
      </c>
      <c r="E472" s="122">
        <v>1.900577186451087</v>
      </c>
      <c r="F472" s="84" t="s">
        <v>4443</v>
      </c>
      <c r="G472" s="84" t="b">
        <v>0</v>
      </c>
      <c r="H472" s="84" t="b">
        <v>0</v>
      </c>
      <c r="I472" s="84" t="b">
        <v>0</v>
      </c>
      <c r="J472" s="84" t="b">
        <v>1</v>
      </c>
      <c r="K472" s="84" t="b">
        <v>0</v>
      </c>
      <c r="L472" s="84" t="b">
        <v>0</v>
      </c>
    </row>
    <row r="473" spans="1:12" ht="15">
      <c r="A473" s="84" t="s">
        <v>5187</v>
      </c>
      <c r="B473" s="84" t="s">
        <v>5231</v>
      </c>
      <c r="C473" s="84">
        <v>2</v>
      </c>
      <c r="D473" s="122">
        <v>0.0028833273959007507</v>
      </c>
      <c r="E473" s="122">
        <v>2.1394592753662236</v>
      </c>
      <c r="F473" s="84" t="s">
        <v>4443</v>
      </c>
      <c r="G473" s="84" t="b">
        <v>0</v>
      </c>
      <c r="H473" s="84" t="b">
        <v>0</v>
      </c>
      <c r="I473" s="84" t="b">
        <v>0</v>
      </c>
      <c r="J473" s="84" t="b">
        <v>0</v>
      </c>
      <c r="K473" s="84" t="b">
        <v>0</v>
      </c>
      <c r="L473" s="84" t="b">
        <v>0</v>
      </c>
    </row>
    <row r="474" spans="1:12" ht="15">
      <c r="A474" s="84" t="s">
        <v>5231</v>
      </c>
      <c r="B474" s="84" t="s">
        <v>5232</v>
      </c>
      <c r="C474" s="84">
        <v>2</v>
      </c>
      <c r="D474" s="122">
        <v>0.0028833273959007507</v>
      </c>
      <c r="E474" s="122">
        <v>2.537399284038261</v>
      </c>
      <c r="F474" s="84" t="s">
        <v>4443</v>
      </c>
      <c r="G474" s="84" t="b">
        <v>0</v>
      </c>
      <c r="H474" s="84" t="b">
        <v>0</v>
      </c>
      <c r="I474" s="84" t="b">
        <v>0</v>
      </c>
      <c r="J474" s="84" t="b">
        <v>0</v>
      </c>
      <c r="K474" s="84" t="b">
        <v>0</v>
      </c>
      <c r="L474" s="84" t="b">
        <v>0</v>
      </c>
    </row>
    <row r="475" spans="1:12" ht="15">
      <c r="A475" s="84" t="s">
        <v>5232</v>
      </c>
      <c r="B475" s="84" t="s">
        <v>5165</v>
      </c>
      <c r="C475" s="84">
        <v>2</v>
      </c>
      <c r="D475" s="122">
        <v>0.0028833273959007507</v>
      </c>
      <c r="E475" s="122">
        <v>2.315550534421905</v>
      </c>
      <c r="F475" s="84" t="s">
        <v>4443</v>
      </c>
      <c r="G475" s="84" t="b">
        <v>0</v>
      </c>
      <c r="H475" s="84" t="b">
        <v>0</v>
      </c>
      <c r="I475" s="84" t="b">
        <v>0</v>
      </c>
      <c r="J475" s="84" t="b">
        <v>0</v>
      </c>
      <c r="K475" s="84" t="b">
        <v>0</v>
      </c>
      <c r="L475" s="84" t="b">
        <v>0</v>
      </c>
    </row>
    <row r="476" spans="1:12" ht="15">
      <c r="A476" s="84" t="s">
        <v>5165</v>
      </c>
      <c r="B476" s="84" t="s">
        <v>4564</v>
      </c>
      <c r="C476" s="84">
        <v>2</v>
      </c>
      <c r="D476" s="122">
        <v>0.0028833273959007507</v>
      </c>
      <c r="E476" s="122">
        <v>2.315550534421905</v>
      </c>
      <c r="F476" s="84" t="s">
        <v>4443</v>
      </c>
      <c r="G476" s="84" t="b">
        <v>0</v>
      </c>
      <c r="H476" s="84" t="b">
        <v>0</v>
      </c>
      <c r="I476" s="84" t="b">
        <v>0</v>
      </c>
      <c r="J476" s="84" t="b">
        <v>0</v>
      </c>
      <c r="K476" s="84" t="b">
        <v>0</v>
      </c>
      <c r="L476" s="84" t="b">
        <v>0</v>
      </c>
    </row>
    <row r="477" spans="1:12" ht="15">
      <c r="A477" s="84" t="s">
        <v>4564</v>
      </c>
      <c r="B477" s="84" t="s">
        <v>4567</v>
      </c>
      <c r="C477" s="84">
        <v>2</v>
      </c>
      <c r="D477" s="122">
        <v>0.0028833273959007507</v>
      </c>
      <c r="E477" s="122">
        <v>2.7134905430939424</v>
      </c>
      <c r="F477" s="84" t="s">
        <v>4443</v>
      </c>
      <c r="G477" s="84" t="b">
        <v>0</v>
      </c>
      <c r="H477" s="84" t="b">
        <v>0</v>
      </c>
      <c r="I477" s="84" t="b">
        <v>0</v>
      </c>
      <c r="J477" s="84" t="b">
        <v>0</v>
      </c>
      <c r="K477" s="84" t="b">
        <v>0</v>
      </c>
      <c r="L477" s="84" t="b">
        <v>0</v>
      </c>
    </row>
    <row r="478" spans="1:12" ht="15">
      <c r="A478" s="84" t="s">
        <v>5129</v>
      </c>
      <c r="B478" s="84" t="s">
        <v>5375</v>
      </c>
      <c r="C478" s="84">
        <v>2</v>
      </c>
      <c r="D478" s="122">
        <v>0.0028833273959007507</v>
      </c>
      <c r="E478" s="122">
        <v>1.6923012440240044</v>
      </c>
      <c r="F478" s="84" t="s">
        <v>4443</v>
      </c>
      <c r="G478" s="84" t="b">
        <v>0</v>
      </c>
      <c r="H478" s="84" t="b">
        <v>0</v>
      </c>
      <c r="I478" s="84" t="b">
        <v>0</v>
      </c>
      <c r="J478" s="84" t="b">
        <v>0</v>
      </c>
      <c r="K478" s="84" t="b">
        <v>0</v>
      </c>
      <c r="L478" s="84" t="b">
        <v>0</v>
      </c>
    </row>
    <row r="479" spans="1:12" ht="15">
      <c r="A479" s="84" t="s">
        <v>468</v>
      </c>
      <c r="B479" s="84" t="s">
        <v>457</v>
      </c>
      <c r="C479" s="84">
        <v>2</v>
      </c>
      <c r="D479" s="122">
        <v>0.0028833273959007507</v>
      </c>
      <c r="E479" s="122">
        <v>1.090241252696042</v>
      </c>
      <c r="F479" s="84" t="s">
        <v>4443</v>
      </c>
      <c r="G479" s="84" t="b">
        <v>0</v>
      </c>
      <c r="H479" s="84" t="b">
        <v>0</v>
      </c>
      <c r="I479" s="84" t="b">
        <v>0</v>
      </c>
      <c r="J479" s="84" t="b">
        <v>0</v>
      </c>
      <c r="K479" s="84" t="b">
        <v>0</v>
      </c>
      <c r="L479" s="84" t="b">
        <v>0</v>
      </c>
    </row>
    <row r="480" spans="1:12" ht="15">
      <c r="A480" s="84" t="s">
        <v>5251</v>
      </c>
      <c r="B480" s="84" t="s">
        <v>5252</v>
      </c>
      <c r="C480" s="84">
        <v>2</v>
      </c>
      <c r="D480" s="122">
        <v>0.0028833273959007507</v>
      </c>
      <c r="E480" s="122">
        <v>2.3613080249825797</v>
      </c>
      <c r="F480" s="84" t="s">
        <v>4443</v>
      </c>
      <c r="G480" s="84" t="b">
        <v>0</v>
      </c>
      <c r="H480" s="84" t="b">
        <v>0</v>
      </c>
      <c r="I480" s="84" t="b">
        <v>0</v>
      </c>
      <c r="J480" s="84" t="b">
        <v>0</v>
      </c>
      <c r="K480" s="84" t="b">
        <v>0</v>
      </c>
      <c r="L480" s="84" t="b">
        <v>0</v>
      </c>
    </row>
    <row r="481" spans="1:12" ht="15">
      <c r="A481" s="84" t="s">
        <v>461</v>
      </c>
      <c r="B481" s="84" t="s">
        <v>4629</v>
      </c>
      <c r="C481" s="84">
        <v>2</v>
      </c>
      <c r="D481" s="122">
        <v>0.0028833273959007507</v>
      </c>
      <c r="E481" s="122">
        <v>1.2943612353519667</v>
      </c>
      <c r="F481" s="84" t="s">
        <v>4443</v>
      </c>
      <c r="G481" s="84" t="b">
        <v>0</v>
      </c>
      <c r="H481" s="84" t="b">
        <v>0</v>
      </c>
      <c r="I481" s="84" t="b">
        <v>0</v>
      </c>
      <c r="J481" s="84" t="b">
        <v>0</v>
      </c>
      <c r="K481" s="84" t="b">
        <v>0</v>
      </c>
      <c r="L481" s="84" t="b">
        <v>0</v>
      </c>
    </row>
    <row r="482" spans="1:12" ht="15">
      <c r="A482" s="84" t="s">
        <v>486</v>
      </c>
      <c r="B482" s="84" t="s">
        <v>5262</v>
      </c>
      <c r="C482" s="84">
        <v>2</v>
      </c>
      <c r="D482" s="122">
        <v>0.0028833273959007507</v>
      </c>
      <c r="E482" s="122">
        <v>2.11143055176598</v>
      </c>
      <c r="F482" s="84" t="s">
        <v>4443</v>
      </c>
      <c r="G482" s="84" t="b">
        <v>0</v>
      </c>
      <c r="H482" s="84" t="b">
        <v>0</v>
      </c>
      <c r="I482" s="84" t="b">
        <v>0</v>
      </c>
      <c r="J482" s="84" t="b">
        <v>0</v>
      </c>
      <c r="K482" s="84" t="b">
        <v>0</v>
      </c>
      <c r="L482" s="84" t="b">
        <v>0</v>
      </c>
    </row>
    <row r="483" spans="1:12" ht="15">
      <c r="A483" s="84" t="s">
        <v>4631</v>
      </c>
      <c r="B483" s="84" t="s">
        <v>4632</v>
      </c>
      <c r="C483" s="84">
        <v>43</v>
      </c>
      <c r="D483" s="122">
        <v>0.006395443713757548</v>
      </c>
      <c r="E483" s="122">
        <v>1.1543225142935096</v>
      </c>
      <c r="F483" s="84" t="s">
        <v>4444</v>
      </c>
      <c r="G483" s="84" t="b">
        <v>0</v>
      </c>
      <c r="H483" s="84" t="b">
        <v>0</v>
      </c>
      <c r="I483" s="84" t="b">
        <v>0</v>
      </c>
      <c r="J483" s="84" t="b">
        <v>0</v>
      </c>
      <c r="K483" s="84" t="b">
        <v>0</v>
      </c>
      <c r="L483" s="84" t="b">
        <v>0</v>
      </c>
    </row>
    <row r="484" spans="1:12" ht="15">
      <c r="A484" s="84" t="s">
        <v>4633</v>
      </c>
      <c r="B484" s="84" t="s">
        <v>4563</v>
      </c>
      <c r="C484" s="84">
        <v>42</v>
      </c>
      <c r="D484" s="122">
        <v>0.006246712464600395</v>
      </c>
      <c r="E484" s="122">
        <v>1.1842857376709528</v>
      </c>
      <c r="F484" s="84" t="s">
        <v>4444</v>
      </c>
      <c r="G484" s="84" t="b">
        <v>0</v>
      </c>
      <c r="H484" s="84" t="b">
        <v>0</v>
      </c>
      <c r="I484" s="84" t="b">
        <v>0</v>
      </c>
      <c r="J484" s="84" t="b">
        <v>0</v>
      </c>
      <c r="K484" s="84" t="b">
        <v>0</v>
      </c>
      <c r="L484" s="84" t="b">
        <v>0</v>
      </c>
    </row>
    <row r="485" spans="1:12" ht="15">
      <c r="A485" s="84" t="s">
        <v>4635</v>
      </c>
      <c r="B485" s="84" t="s">
        <v>4631</v>
      </c>
      <c r="C485" s="84">
        <v>29</v>
      </c>
      <c r="D485" s="122">
        <v>0.011234170110208672</v>
      </c>
      <c r="E485" s="122">
        <v>1.1543225142935096</v>
      </c>
      <c r="F485" s="84" t="s">
        <v>4444</v>
      </c>
      <c r="G485" s="84" t="b">
        <v>0</v>
      </c>
      <c r="H485" s="84" t="b">
        <v>0</v>
      </c>
      <c r="I485" s="84" t="b">
        <v>0</v>
      </c>
      <c r="J485" s="84" t="b">
        <v>0</v>
      </c>
      <c r="K485" s="84" t="b">
        <v>0</v>
      </c>
      <c r="L485" s="84" t="b">
        <v>0</v>
      </c>
    </row>
    <row r="486" spans="1:12" ht="15">
      <c r="A486" s="84" t="s">
        <v>4634</v>
      </c>
      <c r="B486" s="84" t="s">
        <v>4633</v>
      </c>
      <c r="C486" s="84">
        <v>28</v>
      </c>
      <c r="D486" s="122">
        <v>0.010846784933994581</v>
      </c>
      <c r="E486" s="122">
        <v>1.169045771114216</v>
      </c>
      <c r="F486" s="84" t="s">
        <v>4444</v>
      </c>
      <c r="G486" s="84" t="b">
        <v>0</v>
      </c>
      <c r="H486" s="84" t="b">
        <v>0</v>
      </c>
      <c r="I486" s="84" t="b">
        <v>0</v>
      </c>
      <c r="J486" s="84" t="b">
        <v>0</v>
      </c>
      <c r="K486" s="84" t="b">
        <v>0</v>
      </c>
      <c r="L486" s="84" t="b">
        <v>0</v>
      </c>
    </row>
    <row r="487" spans="1:12" ht="15">
      <c r="A487" s="84" t="s">
        <v>4563</v>
      </c>
      <c r="B487" s="84" t="s">
        <v>4635</v>
      </c>
      <c r="C487" s="84">
        <v>28</v>
      </c>
      <c r="D487" s="122">
        <v>0.010846784933994581</v>
      </c>
      <c r="E487" s="122">
        <v>1.169045771114216</v>
      </c>
      <c r="F487" s="84" t="s">
        <v>4444</v>
      </c>
      <c r="G487" s="84" t="b">
        <v>0</v>
      </c>
      <c r="H487" s="84" t="b">
        <v>0</v>
      </c>
      <c r="I487" s="84" t="b">
        <v>0</v>
      </c>
      <c r="J487" s="84" t="b">
        <v>0</v>
      </c>
      <c r="K487" s="84" t="b">
        <v>0</v>
      </c>
      <c r="L487" s="84" t="b">
        <v>0</v>
      </c>
    </row>
    <row r="488" spans="1:12" ht="15">
      <c r="A488" s="84" t="s">
        <v>4636</v>
      </c>
      <c r="B488" s="84" t="s">
        <v>4637</v>
      </c>
      <c r="C488" s="84">
        <v>27</v>
      </c>
      <c r="D488" s="122">
        <v>0.011073874129462419</v>
      </c>
      <c r="E488" s="122">
        <v>1.376171263909866</v>
      </c>
      <c r="F488" s="84" t="s">
        <v>4444</v>
      </c>
      <c r="G488" s="84" t="b">
        <v>0</v>
      </c>
      <c r="H488" s="84" t="b">
        <v>0</v>
      </c>
      <c r="I488" s="84" t="b">
        <v>0</v>
      </c>
      <c r="J488" s="84" t="b">
        <v>0</v>
      </c>
      <c r="K488" s="84" t="b">
        <v>0</v>
      </c>
      <c r="L488" s="84" t="b">
        <v>0</v>
      </c>
    </row>
    <row r="489" spans="1:12" ht="15">
      <c r="A489" s="84" t="s">
        <v>4637</v>
      </c>
      <c r="B489" s="84" t="s">
        <v>4634</v>
      </c>
      <c r="C489" s="84">
        <v>27</v>
      </c>
      <c r="D489" s="122">
        <v>0.011073874129462419</v>
      </c>
      <c r="E489" s="122">
        <v>1.3451370301698973</v>
      </c>
      <c r="F489" s="84" t="s">
        <v>4444</v>
      </c>
      <c r="G489" s="84" t="b">
        <v>0</v>
      </c>
      <c r="H489" s="84" t="b">
        <v>0</v>
      </c>
      <c r="I489" s="84" t="b">
        <v>0</v>
      </c>
      <c r="J489" s="84" t="b">
        <v>0</v>
      </c>
      <c r="K489" s="84" t="b">
        <v>0</v>
      </c>
      <c r="L489" s="84" t="b">
        <v>0</v>
      </c>
    </row>
    <row r="490" spans="1:12" ht="15">
      <c r="A490" s="84" t="s">
        <v>4638</v>
      </c>
      <c r="B490" s="84" t="s">
        <v>4639</v>
      </c>
      <c r="C490" s="84">
        <v>27</v>
      </c>
      <c r="D490" s="122">
        <v>0.011073874129462419</v>
      </c>
      <c r="E490" s="122">
        <v>1.376171263909866</v>
      </c>
      <c r="F490" s="84" t="s">
        <v>4444</v>
      </c>
      <c r="G490" s="84" t="b">
        <v>0</v>
      </c>
      <c r="H490" s="84" t="b">
        <v>0</v>
      </c>
      <c r="I490" s="84" t="b">
        <v>0</v>
      </c>
      <c r="J490" s="84" t="b">
        <v>0</v>
      </c>
      <c r="K490" s="84" t="b">
        <v>0</v>
      </c>
      <c r="L490" s="84" t="b">
        <v>0</v>
      </c>
    </row>
    <row r="491" spans="1:12" ht="15">
      <c r="A491" s="84" t="s">
        <v>541</v>
      </c>
      <c r="B491" s="84" t="s">
        <v>4636</v>
      </c>
      <c r="C491" s="84">
        <v>26</v>
      </c>
      <c r="D491" s="122">
        <v>0.011277780817382581</v>
      </c>
      <c r="E491" s="122">
        <v>1.3925616800980354</v>
      </c>
      <c r="F491" s="84" t="s">
        <v>4444</v>
      </c>
      <c r="G491" s="84" t="b">
        <v>0</v>
      </c>
      <c r="H491" s="84" t="b">
        <v>0</v>
      </c>
      <c r="I491" s="84" t="b">
        <v>0</v>
      </c>
      <c r="J491" s="84" t="b">
        <v>0</v>
      </c>
      <c r="K491" s="84" t="b">
        <v>0</v>
      </c>
      <c r="L491" s="84" t="b">
        <v>0</v>
      </c>
    </row>
    <row r="492" spans="1:12" ht="15">
      <c r="A492" s="84" t="s">
        <v>4632</v>
      </c>
      <c r="B492" s="84" t="s">
        <v>4628</v>
      </c>
      <c r="C492" s="84">
        <v>21</v>
      </c>
      <c r="D492" s="122">
        <v>0.012556830414102561</v>
      </c>
      <c r="E492" s="122">
        <v>1.1345580312055932</v>
      </c>
      <c r="F492" s="84" t="s">
        <v>4444</v>
      </c>
      <c r="G492" s="84" t="b">
        <v>0</v>
      </c>
      <c r="H492" s="84" t="b">
        <v>0</v>
      </c>
      <c r="I492" s="84" t="b">
        <v>0</v>
      </c>
      <c r="J492" s="84" t="b">
        <v>0</v>
      </c>
      <c r="K492" s="84" t="b">
        <v>0</v>
      </c>
      <c r="L492" s="84" t="b">
        <v>0</v>
      </c>
    </row>
    <row r="493" spans="1:12" ht="15">
      <c r="A493" s="84" t="s">
        <v>4632</v>
      </c>
      <c r="B493" s="84" t="s">
        <v>5131</v>
      </c>
      <c r="C493" s="84">
        <v>21</v>
      </c>
      <c r="D493" s="122">
        <v>0.011915655658383975</v>
      </c>
      <c r="E493" s="122">
        <v>1.1740665724892667</v>
      </c>
      <c r="F493" s="84" t="s">
        <v>4444</v>
      </c>
      <c r="G493" s="84" t="b">
        <v>0</v>
      </c>
      <c r="H493" s="84" t="b">
        <v>0</v>
      </c>
      <c r="I493" s="84" t="b">
        <v>0</v>
      </c>
      <c r="J493" s="84" t="b">
        <v>0</v>
      </c>
      <c r="K493" s="84" t="b">
        <v>0</v>
      </c>
      <c r="L493" s="84" t="b">
        <v>0</v>
      </c>
    </row>
    <row r="494" spans="1:12" ht="15">
      <c r="A494" s="84" t="s">
        <v>5131</v>
      </c>
      <c r="B494" s="84" t="s">
        <v>4638</v>
      </c>
      <c r="C494" s="84">
        <v>21</v>
      </c>
      <c r="D494" s="122">
        <v>0.011915655658383975</v>
      </c>
      <c r="E494" s="122">
        <v>1.376171263909866</v>
      </c>
      <c r="F494" s="84" t="s">
        <v>4444</v>
      </c>
      <c r="G494" s="84" t="b">
        <v>0</v>
      </c>
      <c r="H494" s="84" t="b">
        <v>0</v>
      </c>
      <c r="I494" s="84" t="b">
        <v>0</v>
      </c>
      <c r="J494" s="84" t="b">
        <v>0</v>
      </c>
      <c r="K494" s="84" t="b">
        <v>0</v>
      </c>
      <c r="L494" s="84" t="b">
        <v>0</v>
      </c>
    </row>
    <row r="495" spans="1:12" ht="15">
      <c r="A495" s="84" t="s">
        <v>4639</v>
      </c>
      <c r="B495" s="84" t="s">
        <v>5134</v>
      </c>
      <c r="C495" s="84">
        <v>20</v>
      </c>
      <c r="D495" s="122">
        <v>0.011958886108669105</v>
      </c>
      <c r="E495" s="122">
        <v>1.376171263909866</v>
      </c>
      <c r="F495" s="84" t="s">
        <v>4444</v>
      </c>
      <c r="G495" s="84" t="b">
        <v>0</v>
      </c>
      <c r="H495" s="84" t="b">
        <v>0</v>
      </c>
      <c r="I495" s="84" t="b">
        <v>0</v>
      </c>
      <c r="J495" s="84" t="b">
        <v>0</v>
      </c>
      <c r="K495" s="84" t="b">
        <v>0</v>
      </c>
      <c r="L495" s="84" t="b">
        <v>0</v>
      </c>
    </row>
    <row r="496" spans="1:12" ht="15">
      <c r="A496" s="84" t="s">
        <v>5144</v>
      </c>
      <c r="B496" s="84" t="s">
        <v>4670</v>
      </c>
      <c r="C496" s="84">
        <v>14</v>
      </c>
      <c r="D496" s="122">
        <v>0.011496043676357141</v>
      </c>
      <c r="E496" s="122">
        <v>1.6614069923906152</v>
      </c>
      <c r="F496" s="84" t="s">
        <v>4444</v>
      </c>
      <c r="G496" s="84" t="b">
        <v>0</v>
      </c>
      <c r="H496" s="84" t="b">
        <v>0</v>
      </c>
      <c r="I496" s="84" t="b">
        <v>0</v>
      </c>
      <c r="J496" s="84" t="b">
        <v>0</v>
      </c>
      <c r="K496" s="84" t="b">
        <v>0</v>
      </c>
      <c r="L496" s="84" t="b">
        <v>0</v>
      </c>
    </row>
    <row r="497" spans="1:12" ht="15">
      <c r="A497" s="84" t="s">
        <v>4670</v>
      </c>
      <c r="B497" s="84" t="s">
        <v>4631</v>
      </c>
      <c r="C497" s="84">
        <v>14</v>
      </c>
      <c r="D497" s="122">
        <v>0.011496043676357141</v>
      </c>
      <c r="E497" s="122">
        <v>1.1543225142935096</v>
      </c>
      <c r="F497" s="84" t="s">
        <v>4444</v>
      </c>
      <c r="G497" s="84" t="b">
        <v>0</v>
      </c>
      <c r="H497" s="84" t="b">
        <v>0</v>
      </c>
      <c r="I497" s="84" t="b">
        <v>0</v>
      </c>
      <c r="J497" s="84" t="b">
        <v>0</v>
      </c>
      <c r="K497" s="84" t="b">
        <v>0</v>
      </c>
      <c r="L497" s="84" t="b">
        <v>0</v>
      </c>
    </row>
    <row r="498" spans="1:12" ht="15">
      <c r="A498" s="84" t="s">
        <v>4628</v>
      </c>
      <c r="B498" s="84" t="s">
        <v>4633</v>
      </c>
      <c r="C498" s="84">
        <v>14</v>
      </c>
      <c r="D498" s="122">
        <v>0.011496043676357141</v>
      </c>
      <c r="E498" s="122">
        <v>0.968685937331598</v>
      </c>
      <c r="F498" s="84" t="s">
        <v>4444</v>
      </c>
      <c r="G498" s="84" t="b">
        <v>0</v>
      </c>
      <c r="H498" s="84" t="b">
        <v>0</v>
      </c>
      <c r="I498" s="84" t="b">
        <v>0</v>
      </c>
      <c r="J498" s="84" t="b">
        <v>0</v>
      </c>
      <c r="K498" s="84" t="b">
        <v>0</v>
      </c>
      <c r="L498" s="84" t="b">
        <v>0</v>
      </c>
    </row>
    <row r="499" spans="1:12" ht="15">
      <c r="A499" s="84" t="s">
        <v>4563</v>
      </c>
      <c r="B499" s="84" t="s">
        <v>5145</v>
      </c>
      <c r="C499" s="84">
        <v>14</v>
      </c>
      <c r="D499" s="122">
        <v>0.011496043676357141</v>
      </c>
      <c r="E499" s="122">
        <v>1.1842857376709528</v>
      </c>
      <c r="F499" s="84" t="s">
        <v>4444</v>
      </c>
      <c r="G499" s="84" t="b">
        <v>0</v>
      </c>
      <c r="H499" s="84" t="b">
        <v>0</v>
      </c>
      <c r="I499" s="84" t="b">
        <v>0</v>
      </c>
      <c r="J499" s="84" t="b">
        <v>0</v>
      </c>
      <c r="K499" s="84" t="b">
        <v>0</v>
      </c>
      <c r="L499" s="84" t="b">
        <v>0</v>
      </c>
    </row>
    <row r="500" spans="1:12" ht="15">
      <c r="A500" s="84" t="s">
        <v>5145</v>
      </c>
      <c r="B500" s="84" t="s">
        <v>5146</v>
      </c>
      <c r="C500" s="84">
        <v>14</v>
      </c>
      <c r="D500" s="122">
        <v>0.011496043676357141</v>
      </c>
      <c r="E500" s="122">
        <v>1.6614069923906152</v>
      </c>
      <c r="F500" s="84" t="s">
        <v>4444</v>
      </c>
      <c r="G500" s="84" t="b">
        <v>0</v>
      </c>
      <c r="H500" s="84" t="b">
        <v>0</v>
      </c>
      <c r="I500" s="84" t="b">
        <v>0</v>
      </c>
      <c r="J500" s="84" t="b">
        <v>0</v>
      </c>
      <c r="K500" s="84" t="b">
        <v>0</v>
      </c>
      <c r="L500" s="84" t="b">
        <v>0</v>
      </c>
    </row>
    <row r="501" spans="1:12" ht="15">
      <c r="A501" s="84" t="s">
        <v>5146</v>
      </c>
      <c r="B501" s="84" t="s">
        <v>5135</v>
      </c>
      <c r="C501" s="84">
        <v>14</v>
      </c>
      <c r="D501" s="122">
        <v>0.011496043676357141</v>
      </c>
      <c r="E501" s="122">
        <v>1.6614069923906152</v>
      </c>
      <c r="F501" s="84" t="s">
        <v>4444</v>
      </c>
      <c r="G501" s="84" t="b">
        <v>0</v>
      </c>
      <c r="H501" s="84" t="b">
        <v>0</v>
      </c>
      <c r="I501" s="84" t="b">
        <v>0</v>
      </c>
      <c r="J501" s="84" t="b">
        <v>0</v>
      </c>
      <c r="K501" s="84" t="b">
        <v>0</v>
      </c>
      <c r="L501" s="84" t="b">
        <v>0</v>
      </c>
    </row>
    <row r="502" spans="1:12" ht="15">
      <c r="A502" s="84" t="s">
        <v>5135</v>
      </c>
      <c r="B502" s="84" t="s">
        <v>5142</v>
      </c>
      <c r="C502" s="84">
        <v>14</v>
      </c>
      <c r="D502" s="122">
        <v>0.011496043676357141</v>
      </c>
      <c r="E502" s="122">
        <v>1.6614069923906152</v>
      </c>
      <c r="F502" s="84" t="s">
        <v>4444</v>
      </c>
      <c r="G502" s="84" t="b">
        <v>0</v>
      </c>
      <c r="H502" s="84" t="b">
        <v>0</v>
      </c>
      <c r="I502" s="84" t="b">
        <v>0</v>
      </c>
      <c r="J502" s="84" t="b">
        <v>0</v>
      </c>
      <c r="K502" s="84" t="b">
        <v>0</v>
      </c>
      <c r="L502" s="84" t="b">
        <v>0</v>
      </c>
    </row>
    <row r="503" spans="1:12" ht="15">
      <c r="A503" s="84" t="s">
        <v>540</v>
      </c>
      <c r="B503" s="84" t="s">
        <v>5144</v>
      </c>
      <c r="C503" s="84">
        <v>13</v>
      </c>
      <c r="D503" s="122">
        <v>0.011277780817382581</v>
      </c>
      <c r="E503" s="122">
        <v>1.6935916757620164</v>
      </c>
      <c r="F503" s="84" t="s">
        <v>4444</v>
      </c>
      <c r="G503" s="84" t="b">
        <v>0</v>
      </c>
      <c r="H503" s="84" t="b">
        <v>0</v>
      </c>
      <c r="I503" s="84" t="b">
        <v>0</v>
      </c>
      <c r="J503" s="84" t="b">
        <v>0</v>
      </c>
      <c r="K503" s="84" t="b">
        <v>0</v>
      </c>
      <c r="L503" s="84" t="b">
        <v>0</v>
      </c>
    </row>
    <row r="504" spans="1:12" ht="15">
      <c r="A504" s="84" t="s">
        <v>5142</v>
      </c>
      <c r="B504" s="84" t="s">
        <v>5148</v>
      </c>
      <c r="C504" s="84">
        <v>13</v>
      </c>
      <c r="D504" s="122">
        <v>0.011277780817382581</v>
      </c>
      <c r="E504" s="122">
        <v>1.6614069923906152</v>
      </c>
      <c r="F504" s="84" t="s">
        <v>4444</v>
      </c>
      <c r="G504" s="84" t="b">
        <v>0</v>
      </c>
      <c r="H504" s="84" t="b">
        <v>0</v>
      </c>
      <c r="I504" s="84" t="b">
        <v>0</v>
      </c>
      <c r="J504" s="84" t="b">
        <v>0</v>
      </c>
      <c r="K504" s="84" t="b">
        <v>0</v>
      </c>
      <c r="L504" s="84" t="b">
        <v>0</v>
      </c>
    </row>
    <row r="505" spans="1:12" ht="15">
      <c r="A505" s="84" t="s">
        <v>4628</v>
      </c>
      <c r="B505" s="84" t="s">
        <v>4638</v>
      </c>
      <c r="C505" s="84">
        <v>6</v>
      </c>
      <c r="D505" s="122">
        <v>0.008108231353756387</v>
      </c>
      <c r="E505" s="122">
        <v>0.7925946782759167</v>
      </c>
      <c r="F505" s="84" t="s">
        <v>4444</v>
      </c>
      <c r="G505" s="84" t="b">
        <v>0</v>
      </c>
      <c r="H505" s="84" t="b">
        <v>0</v>
      </c>
      <c r="I505" s="84" t="b">
        <v>0</v>
      </c>
      <c r="J505" s="84" t="b">
        <v>0</v>
      </c>
      <c r="K505" s="84" t="b">
        <v>0</v>
      </c>
      <c r="L505" s="84" t="b">
        <v>0</v>
      </c>
    </row>
    <row r="506" spans="1:12" ht="15">
      <c r="A506" s="84" t="s">
        <v>4639</v>
      </c>
      <c r="B506" s="84" t="s">
        <v>5170</v>
      </c>
      <c r="C506" s="84">
        <v>6</v>
      </c>
      <c r="D506" s="122">
        <v>0.008108231353756387</v>
      </c>
      <c r="E506" s="122">
        <v>1.376171263909866</v>
      </c>
      <c r="F506" s="84" t="s">
        <v>4444</v>
      </c>
      <c r="G506" s="84" t="b">
        <v>0</v>
      </c>
      <c r="H506" s="84" t="b">
        <v>0</v>
      </c>
      <c r="I506" s="84" t="b">
        <v>0</v>
      </c>
      <c r="J506" s="84" t="b">
        <v>0</v>
      </c>
      <c r="K506" s="84" t="b">
        <v>0</v>
      </c>
      <c r="L506" s="84" t="b">
        <v>0</v>
      </c>
    </row>
    <row r="507" spans="1:12" ht="15">
      <c r="A507" s="84" t="s">
        <v>5211</v>
      </c>
      <c r="B507" s="84" t="s">
        <v>537</v>
      </c>
      <c r="C507" s="84">
        <v>3</v>
      </c>
      <c r="D507" s="122">
        <v>0.005355398078883877</v>
      </c>
      <c r="E507" s="122">
        <v>2.205475036740891</v>
      </c>
      <c r="F507" s="84" t="s">
        <v>4444</v>
      </c>
      <c r="G507" s="84" t="b">
        <v>0</v>
      </c>
      <c r="H507" s="84" t="b">
        <v>0</v>
      </c>
      <c r="I507" s="84" t="b">
        <v>0</v>
      </c>
      <c r="J507" s="84" t="b">
        <v>0</v>
      </c>
      <c r="K507" s="84" t="b">
        <v>0</v>
      </c>
      <c r="L507" s="84" t="b">
        <v>0</v>
      </c>
    </row>
    <row r="508" spans="1:12" ht="15">
      <c r="A508" s="84" t="s">
        <v>537</v>
      </c>
      <c r="B508" s="84" t="s">
        <v>5212</v>
      </c>
      <c r="C508" s="84">
        <v>3</v>
      </c>
      <c r="D508" s="122">
        <v>0.005355398078883877</v>
      </c>
      <c r="E508" s="122">
        <v>2.205475036740891</v>
      </c>
      <c r="F508" s="84" t="s">
        <v>4444</v>
      </c>
      <c r="G508" s="84" t="b">
        <v>0</v>
      </c>
      <c r="H508" s="84" t="b">
        <v>0</v>
      </c>
      <c r="I508" s="84" t="b">
        <v>0</v>
      </c>
      <c r="J508" s="84" t="b">
        <v>0</v>
      </c>
      <c r="K508" s="84" t="b">
        <v>0</v>
      </c>
      <c r="L508" s="84" t="b">
        <v>0</v>
      </c>
    </row>
    <row r="509" spans="1:12" ht="15">
      <c r="A509" s="84" t="s">
        <v>5212</v>
      </c>
      <c r="B509" s="84" t="s">
        <v>5213</v>
      </c>
      <c r="C509" s="84">
        <v>3</v>
      </c>
      <c r="D509" s="122">
        <v>0.005355398078883877</v>
      </c>
      <c r="E509" s="122">
        <v>2.330413773349191</v>
      </c>
      <c r="F509" s="84" t="s">
        <v>4444</v>
      </c>
      <c r="G509" s="84" t="b">
        <v>0</v>
      </c>
      <c r="H509" s="84" t="b">
        <v>0</v>
      </c>
      <c r="I509" s="84" t="b">
        <v>0</v>
      </c>
      <c r="J509" s="84" t="b">
        <v>0</v>
      </c>
      <c r="K509" s="84" t="b">
        <v>0</v>
      </c>
      <c r="L509" s="84" t="b">
        <v>0</v>
      </c>
    </row>
    <row r="510" spans="1:12" ht="15">
      <c r="A510" s="84" t="s">
        <v>5213</v>
      </c>
      <c r="B510" s="84" t="s">
        <v>786</v>
      </c>
      <c r="C510" s="84">
        <v>3</v>
      </c>
      <c r="D510" s="122">
        <v>0.005355398078883877</v>
      </c>
      <c r="E510" s="122">
        <v>2.330413773349191</v>
      </c>
      <c r="F510" s="84" t="s">
        <v>4444</v>
      </c>
      <c r="G510" s="84" t="b">
        <v>0</v>
      </c>
      <c r="H510" s="84" t="b">
        <v>0</v>
      </c>
      <c r="I510" s="84" t="b">
        <v>0</v>
      </c>
      <c r="J510" s="84" t="b">
        <v>0</v>
      </c>
      <c r="K510" s="84" t="b">
        <v>0</v>
      </c>
      <c r="L510" s="84" t="b">
        <v>0</v>
      </c>
    </row>
    <row r="511" spans="1:12" ht="15">
      <c r="A511" s="84" t="s">
        <v>786</v>
      </c>
      <c r="B511" s="84" t="s">
        <v>5171</v>
      </c>
      <c r="C511" s="84">
        <v>3</v>
      </c>
      <c r="D511" s="122">
        <v>0.005355398078883877</v>
      </c>
      <c r="E511" s="122">
        <v>2.330413773349191</v>
      </c>
      <c r="F511" s="84" t="s">
        <v>4444</v>
      </c>
      <c r="G511" s="84" t="b">
        <v>0</v>
      </c>
      <c r="H511" s="84" t="b">
        <v>0</v>
      </c>
      <c r="I511" s="84" t="b">
        <v>0</v>
      </c>
      <c r="J511" s="84" t="b">
        <v>0</v>
      </c>
      <c r="K511" s="84" t="b">
        <v>0</v>
      </c>
      <c r="L511" s="84" t="b">
        <v>0</v>
      </c>
    </row>
    <row r="512" spans="1:12" ht="15">
      <c r="A512" s="84" t="s">
        <v>5171</v>
      </c>
      <c r="B512" s="84" t="s">
        <v>5214</v>
      </c>
      <c r="C512" s="84">
        <v>3</v>
      </c>
      <c r="D512" s="122">
        <v>0.005355398078883877</v>
      </c>
      <c r="E512" s="122">
        <v>2.330413773349191</v>
      </c>
      <c r="F512" s="84" t="s">
        <v>4444</v>
      </c>
      <c r="G512" s="84" t="b">
        <v>0</v>
      </c>
      <c r="H512" s="84" t="b">
        <v>0</v>
      </c>
      <c r="I512" s="84" t="b">
        <v>0</v>
      </c>
      <c r="J512" s="84" t="b">
        <v>0</v>
      </c>
      <c r="K512" s="84" t="b">
        <v>0</v>
      </c>
      <c r="L512" s="84" t="b">
        <v>0</v>
      </c>
    </row>
    <row r="513" spans="1:12" ht="15">
      <c r="A513" s="84" t="s">
        <v>5214</v>
      </c>
      <c r="B513" s="84" t="s">
        <v>5149</v>
      </c>
      <c r="C513" s="84">
        <v>3</v>
      </c>
      <c r="D513" s="122">
        <v>0.005355398078883877</v>
      </c>
      <c r="E513" s="122">
        <v>2.205475036740891</v>
      </c>
      <c r="F513" s="84" t="s">
        <v>4444</v>
      </c>
      <c r="G513" s="84" t="b">
        <v>0</v>
      </c>
      <c r="H513" s="84" t="b">
        <v>0</v>
      </c>
      <c r="I513" s="84" t="b">
        <v>0</v>
      </c>
      <c r="J513" s="84" t="b">
        <v>0</v>
      </c>
      <c r="K513" s="84" t="b">
        <v>0</v>
      </c>
      <c r="L513" s="84" t="b">
        <v>0</v>
      </c>
    </row>
    <row r="514" spans="1:12" ht="15">
      <c r="A514" s="84" t="s">
        <v>5149</v>
      </c>
      <c r="B514" s="84" t="s">
        <v>5215</v>
      </c>
      <c r="C514" s="84">
        <v>3</v>
      </c>
      <c r="D514" s="122">
        <v>0.005355398078883877</v>
      </c>
      <c r="E514" s="122">
        <v>2.330413773349191</v>
      </c>
      <c r="F514" s="84" t="s">
        <v>4444</v>
      </c>
      <c r="G514" s="84" t="b">
        <v>0</v>
      </c>
      <c r="H514" s="84" t="b">
        <v>0</v>
      </c>
      <c r="I514" s="84" t="b">
        <v>0</v>
      </c>
      <c r="J514" s="84" t="b">
        <v>0</v>
      </c>
      <c r="K514" s="84" t="b">
        <v>0</v>
      </c>
      <c r="L514" s="84" t="b">
        <v>0</v>
      </c>
    </row>
    <row r="515" spans="1:12" ht="15">
      <c r="A515" s="84" t="s">
        <v>5215</v>
      </c>
      <c r="B515" s="84" t="s">
        <v>5216</v>
      </c>
      <c r="C515" s="84">
        <v>3</v>
      </c>
      <c r="D515" s="122">
        <v>0.005355398078883877</v>
      </c>
      <c r="E515" s="122">
        <v>2.330413773349191</v>
      </c>
      <c r="F515" s="84" t="s">
        <v>4444</v>
      </c>
      <c r="G515" s="84" t="b">
        <v>0</v>
      </c>
      <c r="H515" s="84" t="b">
        <v>0</v>
      </c>
      <c r="I515" s="84" t="b">
        <v>0</v>
      </c>
      <c r="J515" s="84" t="b">
        <v>0</v>
      </c>
      <c r="K515" s="84" t="b">
        <v>0</v>
      </c>
      <c r="L515" s="84" t="b">
        <v>0</v>
      </c>
    </row>
    <row r="516" spans="1:12" ht="15">
      <c r="A516" s="84" t="s">
        <v>5216</v>
      </c>
      <c r="B516" s="84" t="s">
        <v>5217</v>
      </c>
      <c r="C516" s="84">
        <v>3</v>
      </c>
      <c r="D516" s="122">
        <v>0.005355398078883877</v>
      </c>
      <c r="E516" s="122">
        <v>2.330413773349191</v>
      </c>
      <c r="F516" s="84" t="s">
        <v>4444</v>
      </c>
      <c r="G516" s="84" t="b">
        <v>0</v>
      </c>
      <c r="H516" s="84" t="b">
        <v>0</v>
      </c>
      <c r="I516" s="84" t="b">
        <v>0</v>
      </c>
      <c r="J516" s="84" t="b">
        <v>0</v>
      </c>
      <c r="K516" s="84" t="b">
        <v>0</v>
      </c>
      <c r="L516" s="84" t="b">
        <v>0</v>
      </c>
    </row>
    <row r="517" spans="1:12" ht="15">
      <c r="A517" s="84" t="s">
        <v>5217</v>
      </c>
      <c r="B517" s="84" t="s">
        <v>5218</v>
      </c>
      <c r="C517" s="84">
        <v>3</v>
      </c>
      <c r="D517" s="122">
        <v>0.005355398078883877</v>
      </c>
      <c r="E517" s="122">
        <v>2.330413773349191</v>
      </c>
      <c r="F517" s="84" t="s">
        <v>4444</v>
      </c>
      <c r="G517" s="84" t="b">
        <v>0</v>
      </c>
      <c r="H517" s="84" t="b">
        <v>0</v>
      </c>
      <c r="I517" s="84" t="b">
        <v>0</v>
      </c>
      <c r="J517" s="84" t="b">
        <v>0</v>
      </c>
      <c r="K517" s="84" t="b">
        <v>0</v>
      </c>
      <c r="L517" s="84" t="b">
        <v>0</v>
      </c>
    </row>
    <row r="518" spans="1:12" ht="15">
      <c r="A518" s="84" t="s">
        <v>457</v>
      </c>
      <c r="B518" s="84" t="s">
        <v>5165</v>
      </c>
      <c r="C518" s="84">
        <v>2</v>
      </c>
      <c r="D518" s="122">
        <v>0.0040777329912703685</v>
      </c>
      <c r="E518" s="122">
        <v>1.6935916757620166</v>
      </c>
      <c r="F518" s="84" t="s">
        <v>4444</v>
      </c>
      <c r="G518" s="84" t="b">
        <v>0</v>
      </c>
      <c r="H518" s="84" t="b">
        <v>0</v>
      </c>
      <c r="I518" s="84" t="b">
        <v>0</v>
      </c>
      <c r="J518" s="84" t="b">
        <v>0</v>
      </c>
      <c r="K518" s="84" t="b">
        <v>0</v>
      </c>
      <c r="L518" s="84" t="b">
        <v>0</v>
      </c>
    </row>
    <row r="519" spans="1:12" ht="15">
      <c r="A519" s="84" t="s">
        <v>5179</v>
      </c>
      <c r="B519" s="84" t="s">
        <v>4621</v>
      </c>
      <c r="C519" s="84">
        <v>2</v>
      </c>
      <c r="D519" s="122">
        <v>0.0040777329912703685</v>
      </c>
      <c r="E519" s="122">
        <v>2.205475036740891</v>
      </c>
      <c r="F519" s="84" t="s">
        <v>4444</v>
      </c>
      <c r="G519" s="84" t="b">
        <v>0</v>
      </c>
      <c r="H519" s="84" t="b">
        <v>0</v>
      </c>
      <c r="I519" s="84" t="b">
        <v>0</v>
      </c>
      <c r="J519" s="84" t="b">
        <v>0</v>
      </c>
      <c r="K519" s="84" t="b">
        <v>0</v>
      </c>
      <c r="L519" s="84" t="b">
        <v>0</v>
      </c>
    </row>
    <row r="520" spans="1:12" ht="15">
      <c r="A520" s="84" t="s">
        <v>421</v>
      </c>
      <c r="B520" s="84" t="s">
        <v>5211</v>
      </c>
      <c r="C520" s="84">
        <v>2</v>
      </c>
      <c r="D520" s="122">
        <v>0.0040777329912703685</v>
      </c>
      <c r="E520" s="122">
        <v>2.330413773349191</v>
      </c>
      <c r="F520" s="84" t="s">
        <v>4444</v>
      </c>
      <c r="G520" s="84" t="b">
        <v>0</v>
      </c>
      <c r="H520" s="84" t="b">
        <v>0</v>
      </c>
      <c r="I520" s="84" t="b">
        <v>0</v>
      </c>
      <c r="J520" s="84" t="b">
        <v>0</v>
      </c>
      <c r="K520" s="84" t="b">
        <v>0</v>
      </c>
      <c r="L520" s="84" t="b">
        <v>0</v>
      </c>
    </row>
    <row r="521" spans="1:12" ht="15">
      <c r="A521" s="84" t="s">
        <v>539</v>
      </c>
      <c r="B521" s="84" t="s">
        <v>4648</v>
      </c>
      <c r="C521" s="84">
        <v>2</v>
      </c>
      <c r="D521" s="122">
        <v>0.0040777329912703685</v>
      </c>
      <c r="E521" s="122">
        <v>2.506505032404872</v>
      </c>
      <c r="F521" s="84" t="s">
        <v>4444</v>
      </c>
      <c r="G521" s="84" t="b">
        <v>0</v>
      </c>
      <c r="H521" s="84" t="b">
        <v>0</v>
      </c>
      <c r="I521" s="84" t="b">
        <v>0</v>
      </c>
      <c r="J521" s="84" t="b">
        <v>0</v>
      </c>
      <c r="K521" s="84" t="b">
        <v>0</v>
      </c>
      <c r="L521" s="84" t="b">
        <v>0</v>
      </c>
    </row>
    <row r="522" spans="1:12" ht="15">
      <c r="A522" s="84" t="s">
        <v>4648</v>
      </c>
      <c r="B522" s="84" t="s">
        <v>457</v>
      </c>
      <c r="C522" s="84">
        <v>2</v>
      </c>
      <c r="D522" s="122">
        <v>0.0040777329912703685</v>
      </c>
      <c r="E522" s="122">
        <v>1.8075350280688534</v>
      </c>
      <c r="F522" s="84" t="s">
        <v>4444</v>
      </c>
      <c r="G522" s="84" t="b">
        <v>0</v>
      </c>
      <c r="H522" s="84" t="b">
        <v>0</v>
      </c>
      <c r="I522" s="84" t="b">
        <v>0</v>
      </c>
      <c r="J522" s="84" t="b">
        <v>0</v>
      </c>
      <c r="K522" s="84" t="b">
        <v>0</v>
      </c>
      <c r="L522" s="84" t="b">
        <v>0</v>
      </c>
    </row>
    <row r="523" spans="1:12" ht="15">
      <c r="A523" s="84" t="s">
        <v>457</v>
      </c>
      <c r="B523" s="84" t="s">
        <v>4627</v>
      </c>
      <c r="C523" s="84">
        <v>2</v>
      </c>
      <c r="D523" s="122">
        <v>0.0040777329912703685</v>
      </c>
      <c r="E523" s="122">
        <v>1.5175004167063353</v>
      </c>
      <c r="F523" s="84" t="s">
        <v>4444</v>
      </c>
      <c r="G523" s="84" t="b">
        <v>0</v>
      </c>
      <c r="H523" s="84" t="b">
        <v>0</v>
      </c>
      <c r="I523" s="84" t="b">
        <v>0</v>
      </c>
      <c r="J523" s="84" t="b">
        <v>0</v>
      </c>
      <c r="K523" s="84" t="b">
        <v>0</v>
      </c>
      <c r="L523" s="84" t="b">
        <v>0</v>
      </c>
    </row>
    <row r="524" spans="1:12" ht="15">
      <c r="A524" s="84" t="s">
        <v>4627</v>
      </c>
      <c r="B524" s="84" t="s">
        <v>5137</v>
      </c>
      <c r="C524" s="84">
        <v>2</v>
      </c>
      <c r="D524" s="122">
        <v>0.0040777329912703685</v>
      </c>
      <c r="E524" s="122">
        <v>2.330413773349191</v>
      </c>
      <c r="F524" s="84" t="s">
        <v>4444</v>
      </c>
      <c r="G524" s="84" t="b">
        <v>0</v>
      </c>
      <c r="H524" s="84" t="b">
        <v>0</v>
      </c>
      <c r="I524" s="84" t="b">
        <v>0</v>
      </c>
      <c r="J524" s="84" t="b">
        <v>0</v>
      </c>
      <c r="K524" s="84" t="b">
        <v>0</v>
      </c>
      <c r="L524" s="84" t="b">
        <v>0</v>
      </c>
    </row>
    <row r="525" spans="1:12" ht="15">
      <c r="A525" s="84" t="s">
        <v>5137</v>
      </c>
      <c r="B525" s="84" t="s">
        <v>4631</v>
      </c>
      <c r="C525" s="84">
        <v>2</v>
      </c>
      <c r="D525" s="122">
        <v>0.0040777329912703685</v>
      </c>
      <c r="E525" s="122">
        <v>1.1543225142935096</v>
      </c>
      <c r="F525" s="84" t="s">
        <v>4444</v>
      </c>
      <c r="G525" s="84" t="b">
        <v>0</v>
      </c>
      <c r="H525" s="84" t="b">
        <v>0</v>
      </c>
      <c r="I525" s="84" t="b">
        <v>0</v>
      </c>
      <c r="J525" s="84" t="b">
        <v>0</v>
      </c>
      <c r="K525" s="84" t="b">
        <v>0</v>
      </c>
      <c r="L525" s="84" t="b">
        <v>0</v>
      </c>
    </row>
    <row r="526" spans="1:12" ht="15">
      <c r="A526" s="84" t="s">
        <v>4631</v>
      </c>
      <c r="B526" s="84" t="s">
        <v>4625</v>
      </c>
      <c r="C526" s="84">
        <v>2</v>
      </c>
      <c r="D526" s="122">
        <v>0.0040777329912703685</v>
      </c>
      <c r="E526" s="122">
        <v>0.8532925186295284</v>
      </c>
      <c r="F526" s="84" t="s">
        <v>4444</v>
      </c>
      <c r="G526" s="84" t="b">
        <v>0</v>
      </c>
      <c r="H526" s="84" t="b">
        <v>0</v>
      </c>
      <c r="I526" s="84" t="b">
        <v>0</v>
      </c>
      <c r="J526" s="84" t="b">
        <v>0</v>
      </c>
      <c r="K526" s="84" t="b">
        <v>0</v>
      </c>
      <c r="L526" s="84" t="b">
        <v>0</v>
      </c>
    </row>
    <row r="527" spans="1:12" ht="15">
      <c r="A527" s="84" t="s">
        <v>4625</v>
      </c>
      <c r="B527" s="84" t="s">
        <v>5138</v>
      </c>
      <c r="C527" s="84">
        <v>2</v>
      </c>
      <c r="D527" s="122">
        <v>0.0040777329912703685</v>
      </c>
      <c r="E527" s="122">
        <v>2.205475036740891</v>
      </c>
      <c r="F527" s="84" t="s">
        <v>4444</v>
      </c>
      <c r="G527" s="84" t="b">
        <v>0</v>
      </c>
      <c r="H527" s="84" t="b">
        <v>0</v>
      </c>
      <c r="I527" s="84" t="b">
        <v>0</v>
      </c>
      <c r="J527" s="84" t="b">
        <v>0</v>
      </c>
      <c r="K527" s="84" t="b">
        <v>0</v>
      </c>
      <c r="L527" s="84" t="b">
        <v>0</v>
      </c>
    </row>
    <row r="528" spans="1:12" ht="15">
      <c r="A528" s="84" t="s">
        <v>5138</v>
      </c>
      <c r="B528" s="84" t="s">
        <v>5139</v>
      </c>
      <c r="C528" s="84">
        <v>2</v>
      </c>
      <c r="D528" s="122">
        <v>0.0040777329912703685</v>
      </c>
      <c r="E528" s="122">
        <v>2.506505032404872</v>
      </c>
      <c r="F528" s="84" t="s">
        <v>4444</v>
      </c>
      <c r="G528" s="84" t="b">
        <v>0</v>
      </c>
      <c r="H528" s="84" t="b">
        <v>0</v>
      </c>
      <c r="I528" s="84" t="b">
        <v>0</v>
      </c>
      <c r="J528" s="84" t="b">
        <v>0</v>
      </c>
      <c r="K528" s="84" t="b">
        <v>0</v>
      </c>
      <c r="L528" s="84" t="b">
        <v>0</v>
      </c>
    </row>
    <row r="529" spans="1:12" ht="15">
      <c r="A529" s="84" t="s">
        <v>5139</v>
      </c>
      <c r="B529" s="84" t="s">
        <v>4624</v>
      </c>
      <c r="C529" s="84">
        <v>2</v>
      </c>
      <c r="D529" s="122">
        <v>0.0040777329912703685</v>
      </c>
      <c r="E529" s="122">
        <v>2.205475036740891</v>
      </c>
      <c r="F529" s="84" t="s">
        <v>4444</v>
      </c>
      <c r="G529" s="84" t="b">
        <v>0</v>
      </c>
      <c r="H529" s="84" t="b">
        <v>0</v>
      </c>
      <c r="I529" s="84" t="b">
        <v>0</v>
      </c>
      <c r="J529" s="84" t="b">
        <v>0</v>
      </c>
      <c r="K529" s="84" t="b">
        <v>0</v>
      </c>
      <c r="L529" s="84" t="b">
        <v>0</v>
      </c>
    </row>
    <row r="530" spans="1:12" ht="15">
      <c r="A530" s="84" t="s">
        <v>4624</v>
      </c>
      <c r="B530" s="84" t="s">
        <v>5132</v>
      </c>
      <c r="C530" s="84">
        <v>2</v>
      </c>
      <c r="D530" s="122">
        <v>0.0040777329912703685</v>
      </c>
      <c r="E530" s="122">
        <v>2.205475036740891</v>
      </c>
      <c r="F530" s="84" t="s">
        <v>4444</v>
      </c>
      <c r="G530" s="84" t="b">
        <v>0</v>
      </c>
      <c r="H530" s="84" t="b">
        <v>0</v>
      </c>
      <c r="I530" s="84" t="b">
        <v>0</v>
      </c>
      <c r="J530" s="84" t="b">
        <v>0</v>
      </c>
      <c r="K530" s="84" t="b">
        <v>0</v>
      </c>
      <c r="L530" s="84" t="b">
        <v>0</v>
      </c>
    </row>
    <row r="531" spans="1:12" ht="15">
      <c r="A531" s="84" t="s">
        <v>5132</v>
      </c>
      <c r="B531" s="84" t="s">
        <v>5140</v>
      </c>
      <c r="C531" s="84">
        <v>2</v>
      </c>
      <c r="D531" s="122">
        <v>0.0040777329912703685</v>
      </c>
      <c r="E531" s="122">
        <v>2.506505032404872</v>
      </c>
      <c r="F531" s="84" t="s">
        <v>4444</v>
      </c>
      <c r="G531" s="84" t="b">
        <v>0</v>
      </c>
      <c r="H531" s="84" t="b">
        <v>0</v>
      </c>
      <c r="I531" s="84" t="b">
        <v>0</v>
      </c>
      <c r="J531" s="84" t="b">
        <v>0</v>
      </c>
      <c r="K531" s="84" t="b">
        <v>0</v>
      </c>
      <c r="L531" s="84" t="b">
        <v>0</v>
      </c>
    </row>
    <row r="532" spans="1:12" ht="15">
      <c r="A532" s="84" t="s">
        <v>5140</v>
      </c>
      <c r="B532" s="84" t="s">
        <v>4626</v>
      </c>
      <c r="C532" s="84">
        <v>2</v>
      </c>
      <c r="D532" s="122">
        <v>0.0040777329912703685</v>
      </c>
      <c r="E532" s="122">
        <v>2.506505032404872</v>
      </c>
      <c r="F532" s="84" t="s">
        <v>4444</v>
      </c>
      <c r="G532" s="84" t="b">
        <v>0</v>
      </c>
      <c r="H532" s="84" t="b">
        <v>0</v>
      </c>
      <c r="I532" s="84" t="b">
        <v>0</v>
      </c>
      <c r="J532" s="84" t="b">
        <v>0</v>
      </c>
      <c r="K532" s="84" t="b">
        <v>0</v>
      </c>
      <c r="L532" s="84" t="b">
        <v>0</v>
      </c>
    </row>
    <row r="533" spans="1:12" ht="15">
      <c r="A533" s="84" t="s">
        <v>4626</v>
      </c>
      <c r="B533" s="84" t="s">
        <v>5133</v>
      </c>
      <c r="C533" s="84">
        <v>2</v>
      </c>
      <c r="D533" s="122">
        <v>0.0040777329912703685</v>
      </c>
      <c r="E533" s="122">
        <v>2.506505032404872</v>
      </c>
      <c r="F533" s="84" t="s">
        <v>4444</v>
      </c>
      <c r="G533" s="84" t="b">
        <v>0</v>
      </c>
      <c r="H533" s="84" t="b">
        <v>0</v>
      </c>
      <c r="I533" s="84" t="b">
        <v>0</v>
      </c>
      <c r="J533" s="84" t="b">
        <v>0</v>
      </c>
      <c r="K533" s="84" t="b">
        <v>0</v>
      </c>
      <c r="L533" s="84" t="b">
        <v>0</v>
      </c>
    </row>
    <row r="534" spans="1:12" ht="15">
      <c r="A534" s="84" t="s">
        <v>457</v>
      </c>
      <c r="B534" s="84" t="s">
        <v>4629</v>
      </c>
      <c r="C534" s="84">
        <v>2</v>
      </c>
      <c r="D534" s="122">
        <v>0.0040777329912703685</v>
      </c>
      <c r="E534" s="122">
        <v>1.6935916757620166</v>
      </c>
      <c r="F534" s="84" t="s">
        <v>4444</v>
      </c>
      <c r="G534" s="84" t="b">
        <v>0</v>
      </c>
      <c r="H534" s="84" t="b">
        <v>0</v>
      </c>
      <c r="I534" s="84" t="b">
        <v>0</v>
      </c>
      <c r="J534" s="84" t="b">
        <v>0</v>
      </c>
      <c r="K534" s="84" t="b">
        <v>0</v>
      </c>
      <c r="L534" s="84" t="b">
        <v>0</v>
      </c>
    </row>
    <row r="535" spans="1:12" ht="15">
      <c r="A535" s="84" t="s">
        <v>4629</v>
      </c>
      <c r="B535" s="84" t="s">
        <v>4624</v>
      </c>
      <c r="C535" s="84">
        <v>2</v>
      </c>
      <c r="D535" s="122">
        <v>0.0040777329912703685</v>
      </c>
      <c r="E535" s="122">
        <v>2.205475036740891</v>
      </c>
      <c r="F535" s="84" t="s">
        <v>4444</v>
      </c>
      <c r="G535" s="84" t="b">
        <v>0</v>
      </c>
      <c r="H535" s="84" t="b">
        <v>0</v>
      </c>
      <c r="I535" s="84" t="b">
        <v>0</v>
      </c>
      <c r="J535" s="84" t="b">
        <v>0</v>
      </c>
      <c r="K535" s="84" t="b">
        <v>0</v>
      </c>
      <c r="L535" s="84" t="b">
        <v>0</v>
      </c>
    </row>
    <row r="536" spans="1:12" ht="15">
      <c r="A536" s="84" t="s">
        <v>4624</v>
      </c>
      <c r="B536" s="84" t="s">
        <v>457</v>
      </c>
      <c r="C536" s="84">
        <v>2</v>
      </c>
      <c r="D536" s="122">
        <v>0.0040777329912703685</v>
      </c>
      <c r="E536" s="122">
        <v>1.506505032404872</v>
      </c>
      <c r="F536" s="84" t="s">
        <v>4444</v>
      </c>
      <c r="G536" s="84" t="b">
        <v>0</v>
      </c>
      <c r="H536" s="84" t="b">
        <v>0</v>
      </c>
      <c r="I536" s="84" t="b">
        <v>0</v>
      </c>
      <c r="J536" s="84" t="b">
        <v>0</v>
      </c>
      <c r="K536" s="84" t="b">
        <v>0</v>
      </c>
      <c r="L536" s="84" t="b">
        <v>0</v>
      </c>
    </row>
    <row r="537" spans="1:12" ht="15">
      <c r="A537" s="84" t="s">
        <v>457</v>
      </c>
      <c r="B537" s="84" t="s">
        <v>4621</v>
      </c>
      <c r="C537" s="84">
        <v>2</v>
      </c>
      <c r="D537" s="122">
        <v>0.0040777329912703685</v>
      </c>
      <c r="E537" s="122">
        <v>1.3925616800980354</v>
      </c>
      <c r="F537" s="84" t="s">
        <v>4444</v>
      </c>
      <c r="G537" s="84" t="b">
        <v>0</v>
      </c>
      <c r="H537" s="84" t="b">
        <v>0</v>
      </c>
      <c r="I537" s="84" t="b">
        <v>0</v>
      </c>
      <c r="J537" s="84" t="b">
        <v>0</v>
      </c>
      <c r="K537" s="84" t="b">
        <v>0</v>
      </c>
      <c r="L537" s="84" t="b">
        <v>0</v>
      </c>
    </row>
    <row r="538" spans="1:12" ht="15">
      <c r="A538" s="84" t="s">
        <v>4621</v>
      </c>
      <c r="B538" s="84" t="s">
        <v>4623</v>
      </c>
      <c r="C538" s="84">
        <v>2</v>
      </c>
      <c r="D538" s="122">
        <v>0.0040777329912703685</v>
      </c>
      <c r="E538" s="122">
        <v>2.0293837776852097</v>
      </c>
      <c r="F538" s="84" t="s">
        <v>4444</v>
      </c>
      <c r="G538" s="84" t="b">
        <v>0</v>
      </c>
      <c r="H538" s="84" t="b">
        <v>0</v>
      </c>
      <c r="I538" s="84" t="b">
        <v>0</v>
      </c>
      <c r="J538" s="84" t="b">
        <v>0</v>
      </c>
      <c r="K538" s="84" t="b">
        <v>0</v>
      </c>
      <c r="L538" s="84" t="b">
        <v>0</v>
      </c>
    </row>
    <row r="539" spans="1:12" ht="15">
      <c r="A539" s="84" t="s">
        <v>4623</v>
      </c>
      <c r="B539" s="84" t="s">
        <v>4628</v>
      </c>
      <c r="C539" s="84">
        <v>2</v>
      </c>
      <c r="D539" s="122">
        <v>0.0040777329912703685</v>
      </c>
      <c r="E539" s="122">
        <v>1.1447771963872793</v>
      </c>
      <c r="F539" s="84" t="s">
        <v>4444</v>
      </c>
      <c r="G539" s="84" t="b">
        <v>0</v>
      </c>
      <c r="H539" s="84" t="b">
        <v>0</v>
      </c>
      <c r="I539" s="84" t="b">
        <v>0</v>
      </c>
      <c r="J539" s="84" t="b">
        <v>0</v>
      </c>
      <c r="K539" s="84" t="b">
        <v>0</v>
      </c>
      <c r="L539" s="84" t="b">
        <v>0</v>
      </c>
    </row>
    <row r="540" spans="1:12" ht="15">
      <c r="A540" s="84" t="s">
        <v>4628</v>
      </c>
      <c r="B540" s="84" t="s">
        <v>4623</v>
      </c>
      <c r="C540" s="84">
        <v>2</v>
      </c>
      <c r="D540" s="122">
        <v>0.0040777329912703685</v>
      </c>
      <c r="E540" s="122">
        <v>1.1447771963872793</v>
      </c>
      <c r="F540" s="84" t="s">
        <v>4444</v>
      </c>
      <c r="G540" s="84" t="b">
        <v>0</v>
      </c>
      <c r="H540" s="84" t="b">
        <v>0</v>
      </c>
      <c r="I540" s="84" t="b">
        <v>0</v>
      </c>
      <c r="J540" s="84" t="b">
        <v>0</v>
      </c>
      <c r="K540" s="84" t="b">
        <v>0</v>
      </c>
      <c r="L540" s="84" t="b">
        <v>0</v>
      </c>
    </row>
    <row r="541" spans="1:12" ht="15">
      <c r="A541" s="84" t="s">
        <v>4623</v>
      </c>
      <c r="B541" s="84" t="s">
        <v>4625</v>
      </c>
      <c r="C541" s="84">
        <v>2</v>
      </c>
      <c r="D541" s="122">
        <v>0.0040777329912703685</v>
      </c>
      <c r="E541" s="122">
        <v>1.9044450410769096</v>
      </c>
      <c r="F541" s="84" t="s">
        <v>4444</v>
      </c>
      <c r="G541" s="84" t="b">
        <v>0</v>
      </c>
      <c r="H541" s="84" t="b">
        <v>0</v>
      </c>
      <c r="I541" s="84" t="b">
        <v>0</v>
      </c>
      <c r="J541" s="84" t="b">
        <v>0</v>
      </c>
      <c r="K541" s="84" t="b">
        <v>0</v>
      </c>
      <c r="L541" s="84" t="b">
        <v>0</v>
      </c>
    </row>
    <row r="542" spans="1:12" ht="15">
      <c r="A542" s="84" t="s">
        <v>4625</v>
      </c>
      <c r="B542" s="84" t="s">
        <v>4622</v>
      </c>
      <c r="C542" s="84">
        <v>2</v>
      </c>
      <c r="D542" s="122">
        <v>0.0040777329912703685</v>
      </c>
      <c r="E542" s="122">
        <v>1.9044450410769096</v>
      </c>
      <c r="F542" s="84" t="s">
        <v>4444</v>
      </c>
      <c r="G542" s="84" t="b">
        <v>0</v>
      </c>
      <c r="H542" s="84" t="b">
        <v>0</v>
      </c>
      <c r="I542" s="84" t="b">
        <v>0</v>
      </c>
      <c r="J542" s="84" t="b">
        <v>0</v>
      </c>
      <c r="K542" s="84" t="b">
        <v>0</v>
      </c>
      <c r="L542" s="84" t="b">
        <v>0</v>
      </c>
    </row>
    <row r="543" spans="1:12" ht="15">
      <c r="A543" s="84" t="s">
        <v>4622</v>
      </c>
      <c r="B543" s="84" t="s">
        <v>5128</v>
      </c>
      <c r="C543" s="84">
        <v>2</v>
      </c>
      <c r="D543" s="122">
        <v>0.0040777329912703685</v>
      </c>
      <c r="E543" s="122">
        <v>2.205475036740891</v>
      </c>
      <c r="F543" s="84" t="s">
        <v>4444</v>
      </c>
      <c r="G543" s="84" t="b">
        <v>0</v>
      </c>
      <c r="H543" s="84" t="b">
        <v>0</v>
      </c>
      <c r="I543" s="84" t="b">
        <v>0</v>
      </c>
      <c r="J543" s="84" t="b">
        <v>0</v>
      </c>
      <c r="K543" s="84" t="b">
        <v>0</v>
      </c>
      <c r="L543" s="84" t="b">
        <v>0</v>
      </c>
    </row>
    <row r="544" spans="1:12" ht="15">
      <c r="A544" s="84" t="s">
        <v>5128</v>
      </c>
      <c r="B544" s="84" t="s">
        <v>4622</v>
      </c>
      <c r="C544" s="84">
        <v>2</v>
      </c>
      <c r="D544" s="122">
        <v>0.0040777329912703685</v>
      </c>
      <c r="E544" s="122">
        <v>2.205475036740891</v>
      </c>
      <c r="F544" s="84" t="s">
        <v>4444</v>
      </c>
      <c r="G544" s="84" t="b">
        <v>0</v>
      </c>
      <c r="H544" s="84" t="b">
        <v>0</v>
      </c>
      <c r="I544" s="84" t="b">
        <v>0</v>
      </c>
      <c r="J544" s="84" t="b">
        <v>0</v>
      </c>
      <c r="K544" s="84" t="b">
        <v>0</v>
      </c>
      <c r="L544" s="84" t="b">
        <v>0</v>
      </c>
    </row>
    <row r="545" spans="1:12" ht="15">
      <c r="A545" s="84" t="s">
        <v>4622</v>
      </c>
      <c r="B545" s="84" t="s">
        <v>5129</v>
      </c>
      <c r="C545" s="84">
        <v>2</v>
      </c>
      <c r="D545" s="122">
        <v>0.0040777329912703685</v>
      </c>
      <c r="E545" s="122">
        <v>2.205475036740891</v>
      </c>
      <c r="F545" s="84" t="s">
        <v>4444</v>
      </c>
      <c r="G545" s="84" t="b">
        <v>0</v>
      </c>
      <c r="H545" s="84" t="b">
        <v>0</v>
      </c>
      <c r="I545" s="84" t="b">
        <v>0</v>
      </c>
      <c r="J545" s="84" t="b">
        <v>0</v>
      </c>
      <c r="K545" s="84" t="b">
        <v>0</v>
      </c>
      <c r="L545" s="84" t="b">
        <v>0</v>
      </c>
    </row>
    <row r="546" spans="1:12" ht="15">
      <c r="A546" s="84" t="s">
        <v>5129</v>
      </c>
      <c r="B546" s="84" t="s">
        <v>5130</v>
      </c>
      <c r="C546" s="84">
        <v>2</v>
      </c>
      <c r="D546" s="122">
        <v>0.0040777329912703685</v>
      </c>
      <c r="E546" s="122">
        <v>2.506505032404872</v>
      </c>
      <c r="F546" s="84" t="s">
        <v>4444</v>
      </c>
      <c r="G546" s="84" t="b">
        <v>0</v>
      </c>
      <c r="H546" s="84" t="b">
        <v>0</v>
      </c>
      <c r="I546" s="84" t="b">
        <v>0</v>
      </c>
      <c r="J546" s="84" t="b">
        <v>0</v>
      </c>
      <c r="K546" s="84" t="b">
        <v>0</v>
      </c>
      <c r="L546" s="84" t="b">
        <v>0</v>
      </c>
    </row>
    <row r="547" spans="1:12" ht="15">
      <c r="A547" s="84" t="s">
        <v>4574</v>
      </c>
      <c r="B547" s="84" t="s">
        <v>4575</v>
      </c>
      <c r="C547" s="84">
        <v>2</v>
      </c>
      <c r="D547" s="122">
        <v>0.0040777329912703685</v>
      </c>
      <c r="E547" s="122">
        <v>2.506505032404872</v>
      </c>
      <c r="F547" s="84" t="s">
        <v>4444</v>
      </c>
      <c r="G547" s="84" t="b">
        <v>0</v>
      </c>
      <c r="H547" s="84" t="b">
        <v>0</v>
      </c>
      <c r="I547" s="84" t="b">
        <v>0</v>
      </c>
      <c r="J547" s="84" t="b">
        <v>0</v>
      </c>
      <c r="K547" s="84" t="b">
        <v>0</v>
      </c>
      <c r="L547" s="84" t="b">
        <v>0</v>
      </c>
    </row>
    <row r="548" spans="1:12" ht="15">
      <c r="A548" s="84" t="s">
        <v>4575</v>
      </c>
      <c r="B548" s="84" t="s">
        <v>4576</v>
      </c>
      <c r="C548" s="84">
        <v>2</v>
      </c>
      <c r="D548" s="122">
        <v>0.0040777329912703685</v>
      </c>
      <c r="E548" s="122">
        <v>2.506505032404872</v>
      </c>
      <c r="F548" s="84" t="s">
        <v>4444</v>
      </c>
      <c r="G548" s="84" t="b">
        <v>0</v>
      </c>
      <c r="H548" s="84" t="b">
        <v>0</v>
      </c>
      <c r="I548" s="84" t="b">
        <v>0</v>
      </c>
      <c r="J548" s="84" t="b">
        <v>0</v>
      </c>
      <c r="K548" s="84" t="b">
        <v>0</v>
      </c>
      <c r="L548" s="84" t="b">
        <v>0</v>
      </c>
    </row>
    <row r="549" spans="1:12" ht="15">
      <c r="A549" s="84" t="s">
        <v>4576</v>
      </c>
      <c r="B549" s="84" t="s">
        <v>4577</v>
      </c>
      <c r="C549" s="84">
        <v>2</v>
      </c>
      <c r="D549" s="122">
        <v>0.0040777329912703685</v>
      </c>
      <c r="E549" s="122">
        <v>2.506505032404872</v>
      </c>
      <c r="F549" s="84" t="s">
        <v>4444</v>
      </c>
      <c r="G549" s="84" t="b">
        <v>0</v>
      </c>
      <c r="H549" s="84" t="b">
        <v>0</v>
      </c>
      <c r="I549" s="84" t="b">
        <v>0</v>
      </c>
      <c r="J549" s="84" t="b">
        <v>0</v>
      </c>
      <c r="K549" s="84" t="b">
        <v>0</v>
      </c>
      <c r="L549" s="84" t="b">
        <v>0</v>
      </c>
    </row>
    <row r="550" spans="1:12" ht="15">
      <c r="A550" s="84" t="s">
        <v>4577</v>
      </c>
      <c r="B550" s="84" t="s">
        <v>4578</v>
      </c>
      <c r="C550" s="84">
        <v>2</v>
      </c>
      <c r="D550" s="122">
        <v>0.0040777329912703685</v>
      </c>
      <c r="E550" s="122">
        <v>2.506505032404872</v>
      </c>
      <c r="F550" s="84" t="s">
        <v>4444</v>
      </c>
      <c r="G550" s="84" t="b">
        <v>0</v>
      </c>
      <c r="H550" s="84" t="b">
        <v>0</v>
      </c>
      <c r="I550" s="84" t="b">
        <v>0</v>
      </c>
      <c r="J550" s="84" t="b">
        <v>0</v>
      </c>
      <c r="K550" s="84" t="b">
        <v>0</v>
      </c>
      <c r="L550" s="84" t="b">
        <v>0</v>
      </c>
    </row>
    <row r="551" spans="1:12" ht="15">
      <c r="A551" s="84" t="s">
        <v>4578</v>
      </c>
      <c r="B551" s="84" t="s">
        <v>4579</v>
      </c>
      <c r="C551" s="84">
        <v>2</v>
      </c>
      <c r="D551" s="122">
        <v>0.0040777329912703685</v>
      </c>
      <c r="E551" s="122">
        <v>2.506505032404872</v>
      </c>
      <c r="F551" s="84" t="s">
        <v>4444</v>
      </c>
      <c r="G551" s="84" t="b">
        <v>0</v>
      </c>
      <c r="H551" s="84" t="b">
        <v>0</v>
      </c>
      <c r="I551" s="84" t="b">
        <v>0</v>
      </c>
      <c r="J551" s="84" t="b">
        <v>0</v>
      </c>
      <c r="K551" s="84" t="b">
        <v>0</v>
      </c>
      <c r="L551" s="84" t="b">
        <v>0</v>
      </c>
    </row>
    <row r="552" spans="1:12" ht="15">
      <c r="A552" s="84" t="s">
        <v>4579</v>
      </c>
      <c r="B552" s="84" t="s">
        <v>420</v>
      </c>
      <c r="C552" s="84">
        <v>2</v>
      </c>
      <c r="D552" s="122">
        <v>0.0040777329912703685</v>
      </c>
      <c r="E552" s="122">
        <v>2.205475036740891</v>
      </c>
      <c r="F552" s="84" t="s">
        <v>4444</v>
      </c>
      <c r="G552" s="84" t="b">
        <v>0</v>
      </c>
      <c r="H552" s="84" t="b">
        <v>0</v>
      </c>
      <c r="I552" s="84" t="b">
        <v>0</v>
      </c>
      <c r="J552" s="84" t="b">
        <v>0</v>
      </c>
      <c r="K552" s="84" t="b">
        <v>0</v>
      </c>
      <c r="L552" s="84" t="b">
        <v>0</v>
      </c>
    </row>
    <row r="553" spans="1:12" ht="15">
      <c r="A553" s="84" t="s">
        <v>4631</v>
      </c>
      <c r="B553" s="84" t="s">
        <v>4632</v>
      </c>
      <c r="C553" s="84">
        <v>4</v>
      </c>
      <c r="D553" s="122">
        <v>0.012000121631543957</v>
      </c>
      <c r="E553" s="122">
        <v>1.6211762817750353</v>
      </c>
      <c r="F553" s="84" t="s">
        <v>4445</v>
      </c>
      <c r="G553" s="84" t="b">
        <v>0</v>
      </c>
      <c r="H553" s="84" t="b">
        <v>0</v>
      </c>
      <c r="I553" s="84" t="b">
        <v>0</v>
      </c>
      <c r="J553" s="84" t="b">
        <v>0</v>
      </c>
      <c r="K553" s="84" t="b">
        <v>0</v>
      </c>
      <c r="L553" s="84" t="b">
        <v>0</v>
      </c>
    </row>
    <row r="554" spans="1:12" ht="15">
      <c r="A554" s="84" t="s">
        <v>5362</v>
      </c>
      <c r="B554" s="84" t="s">
        <v>5363</v>
      </c>
      <c r="C554" s="84">
        <v>2</v>
      </c>
      <c r="D554" s="122">
        <v>0.007579354618961944</v>
      </c>
      <c r="E554" s="122">
        <v>2.019116290447073</v>
      </c>
      <c r="F554" s="84" t="s">
        <v>4445</v>
      </c>
      <c r="G554" s="84" t="b">
        <v>0</v>
      </c>
      <c r="H554" s="84" t="b">
        <v>0</v>
      </c>
      <c r="I554" s="84" t="b">
        <v>0</v>
      </c>
      <c r="J554" s="84" t="b">
        <v>0</v>
      </c>
      <c r="K554" s="84" t="b">
        <v>0</v>
      </c>
      <c r="L554" s="84" t="b">
        <v>0</v>
      </c>
    </row>
    <row r="555" spans="1:12" ht="15">
      <c r="A555" s="84" t="s">
        <v>5363</v>
      </c>
      <c r="B555" s="84" t="s">
        <v>5364</v>
      </c>
      <c r="C555" s="84">
        <v>2</v>
      </c>
      <c r="D555" s="122">
        <v>0.007579354618961944</v>
      </c>
      <c r="E555" s="122">
        <v>2.019116290447073</v>
      </c>
      <c r="F555" s="84" t="s">
        <v>4445</v>
      </c>
      <c r="G555" s="84" t="b">
        <v>0</v>
      </c>
      <c r="H555" s="84" t="b">
        <v>0</v>
      </c>
      <c r="I555" s="84" t="b">
        <v>0</v>
      </c>
      <c r="J555" s="84" t="b">
        <v>0</v>
      </c>
      <c r="K555" s="84" t="b">
        <v>0</v>
      </c>
      <c r="L555" s="84" t="b">
        <v>0</v>
      </c>
    </row>
    <row r="556" spans="1:12" ht="15">
      <c r="A556" s="84" t="s">
        <v>5364</v>
      </c>
      <c r="B556" s="84" t="s">
        <v>5365</v>
      </c>
      <c r="C556" s="84">
        <v>2</v>
      </c>
      <c r="D556" s="122">
        <v>0.007579354618961944</v>
      </c>
      <c r="E556" s="122">
        <v>2.019116290447073</v>
      </c>
      <c r="F556" s="84" t="s">
        <v>4445</v>
      </c>
      <c r="G556" s="84" t="b">
        <v>0</v>
      </c>
      <c r="H556" s="84" t="b">
        <v>0</v>
      </c>
      <c r="I556" s="84" t="b">
        <v>0</v>
      </c>
      <c r="J556" s="84" t="b">
        <v>1</v>
      </c>
      <c r="K556" s="84" t="b">
        <v>0</v>
      </c>
      <c r="L556" s="84" t="b">
        <v>0</v>
      </c>
    </row>
    <row r="557" spans="1:12" ht="15">
      <c r="A557" s="84" t="s">
        <v>5197</v>
      </c>
      <c r="B557" s="84" t="s">
        <v>5299</v>
      </c>
      <c r="C557" s="84">
        <v>2</v>
      </c>
      <c r="D557" s="122">
        <v>0.007579354618961944</v>
      </c>
      <c r="E557" s="122">
        <v>2.019116290447073</v>
      </c>
      <c r="F557" s="84" t="s">
        <v>4445</v>
      </c>
      <c r="G557" s="84" t="b">
        <v>1</v>
      </c>
      <c r="H557" s="84" t="b">
        <v>0</v>
      </c>
      <c r="I557" s="84" t="b">
        <v>0</v>
      </c>
      <c r="J557" s="84" t="b">
        <v>0</v>
      </c>
      <c r="K557" s="84" t="b">
        <v>0</v>
      </c>
      <c r="L557" s="84" t="b">
        <v>0</v>
      </c>
    </row>
    <row r="558" spans="1:12" ht="15">
      <c r="A558" s="84" t="s">
        <v>5299</v>
      </c>
      <c r="B558" s="84" t="s">
        <v>457</v>
      </c>
      <c r="C558" s="84">
        <v>2</v>
      </c>
      <c r="D558" s="122">
        <v>0.007579354618961944</v>
      </c>
      <c r="E558" s="122">
        <v>1.365903776671729</v>
      </c>
      <c r="F558" s="84" t="s">
        <v>4445</v>
      </c>
      <c r="G558" s="84" t="b">
        <v>0</v>
      </c>
      <c r="H558" s="84" t="b">
        <v>0</v>
      </c>
      <c r="I558" s="84" t="b">
        <v>0</v>
      </c>
      <c r="J558" s="84" t="b">
        <v>0</v>
      </c>
      <c r="K558" s="84" t="b">
        <v>0</v>
      </c>
      <c r="L558" s="84" t="b">
        <v>0</v>
      </c>
    </row>
    <row r="559" spans="1:12" ht="15">
      <c r="A559" s="84" t="s">
        <v>457</v>
      </c>
      <c r="B559" s="84" t="s">
        <v>4581</v>
      </c>
      <c r="C559" s="84">
        <v>2</v>
      </c>
      <c r="D559" s="122">
        <v>0.007579354618961944</v>
      </c>
      <c r="E559" s="122">
        <v>1.4170562991191105</v>
      </c>
      <c r="F559" s="84" t="s">
        <v>4445</v>
      </c>
      <c r="G559" s="84" t="b">
        <v>0</v>
      </c>
      <c r="H559" s="84" t="b">
        <v>0</v>
      </c>
      <c r="I559" s="84" t="b">
        <v>0</v>
      </c>
      <c r="J559" s="84" t="b">
        <v>0</v>
      </c>
      <c r="K559" s="84" t="b">
        <v>0</v>
      </c>
      <c r="L559" s="84" t="b">
        <v>0</v>
      </c>
    </row>
    <row r="560" spans="1:12" ht="15">
      <c r="A560" s="84" t="s">
        <v>4581</v>
      </c>
      <c r="B560" s="84" t="s">
        <v>5237</v>
      </c>
      <c r="C560" s="84">
        <v>2</v>
      </c>
      <c r="D560" s="122">
        <v>0.007579354618961944</v>
      </c>
      <c r="E560" s="122">
        <v>2.019116290447073</v>
      </c>
      <c r="F560" s="84" t="s">
        <v>4445</v>
      </c>
      <c r="G560" s="84" t="b">
        <v>0</v>
      </c>
      <c r="H560" s="84" t="b">
        <v>0</v>
      </c>
      <c r="I560" s="84" t="b">
        <v>0</v>
      </c>
      <c r="J560" s="84" t="b">
        <v>0</v>
      </c>
      <c r="K560" s="84" t="b">
        <v>0</v>
      </c>
      <c r="L560" s="84" t="b">
        <v>0</v>
      </c>
    </row>
    <row r="561" spans="1:12" ht="15">
      <c r="A561" s="84" t="s">
        <v>5300</v>
      </c>
      <c r="B561" s="84" t="s">
        <v>5301</v>
      </c>
      <c r="C561" s="84">
        <v>2</v>
      </c>
      <c r="D561" s="122">
        <v>0.007579354618961944</v>
      </c>
      <c r="E561" s="122">
        <v>2.019116290447073</v>
      </c>
      <c r="F561" s="84" t="s">
        <v>4445</v>
      </c>
      <c r="G561" s="84" t="b">
        <v>1</v>
      </c>
      <c r="H561" s="84" t="b">
        <v>0</v>
      </c>
      <c r="I561" s="84" t="b">
        <v>0</v>
      </c>
      <c r="J561" s="84" t="b">
        <v>0</v>
      </c>
      <c r="K561" s="84" t="b">
        <v>0</v>
      </c>
      <c r="L561" s="84" t="b">
        <v>0</v>
      </c>
    </row>
    <row r="562" spans="1:12" ht="15">
      <c r="A562" s="84" t="s">
        <v>4648</v>
      </c>
      <c r="B562" s="84" t="s">
        <v>4649</v>
      </c>
      <c r="C562" s="84">
        <v>7</v>
      </c>
      <c r="D562" s="122">
        <v>0</v>
      </c>
      <c r="E562" s="122">
        <v>1.1042919666306559</v>
      </c>
      <c r="F562" s="84" t="s">
        <v>4446</v>
      </c>
      <c r="G562" s="84" t="b">
        <v>0</v>
      </c>
      <c r="H562" s="84" t="b">
        <v>0</v>
      </c>
      <c r="I562" s="84" t="b">
        <v>0</v>
      </c>
      <c r="J562" s="84" t="b">
        <v>0</v>
      </c>
      <c r="K562" s="84" t="b">
        <v>0</v>
      </c>
      <c r="L562" s="84" t="b">
        <v>0</v>
      </c>
    </row>
    <row r="563" spans="1:12" ht="15">
      <c r="A563" s="84" t="s">
        <v>4649</v>
      </c>
      <c r="B563" s="84" t="s">
        <v>4650</v>
      </c>
      <c r="C563" s="84">
        <v>7</v>
      </c>
      <c r="D563" s="122">
        <v>0</v>
      </c>
      <c r="E563" s="122">
        <v>1.1042919666306559</v>
      </c>
      <c r="F563" s="84" t="s">
        <v>4446</v>
      </c>
      <c r="G563" s="84" t="b">
        <v>0</v>
      </c>
      <c r="H563" s="84" t="b">
        <v>0</v>
      </c>
      <c r="I563" s="84" t="b">
        <v>0</v>
      </c>
      <c r="J563" s="84" t="b">
        <v>0</v>
      </c>
      <c r="K563" s="84" t="b">
        <v>0</v>
      </c>
      <c r="L563" s="84" t="b">
        <v>0</v>
      </c>
    </row>
    <row r="564" spans="1:12" ht="15">
      <c r="A564" s="84" t="s">
        <v>4650</v>
      </c>
      <c r="B564" s="84" t="s">
        <v>4651</v>
      </c>
      <c r="C564" s="84">
        <v>7</v>
      </c>
      <c r="D564" s="122">
        <v>0</v>
      </c>
      <c r="E564" s="122">
        <v>1.1042919666306559</v>
      </c>
      <c r="F564" s="84" t="s">
        <v>4446</v>
      </c>
      <c r="G564" s="84" t="b">
        <v>0</v>
      </c>
      <c r="H564" s="84" t="b">
        <v>0</v>
      </c>
      <c r="I564" s="84" t="b">
        <v>0</v>
      </c>
      <c r="J564" s="84" t="b">
        <v>0</v>
      </c>
      <c r="K564" s="84" t="b">
        <v>0</v>
      </c>
      <c r="L564" s="84" t="b">
        <v>0</v>
      </c>
    </row>
    <row r="565" spans="1:12" ht="15">
      <c r="A565" s="84" t="s">
        <v>4651</v>
      </c>
      <c r="B565" s="84" t="s">
        <v>4652</v>
      </c>
      <c r="C565" s="84">
        <v>7</v>
      </c>
      <c r="D565" s="122">
        <v>0</v>
      </c>
      <c r="E565" s="122">
        <v>1.1042919666306559</v>
      </c>
      <c r="F565" s="84" t="s">
        <v>4446</v>
      </c>
      <c r="G565" s="84" t="b">
        <v>0</v>
      </c>
      <c r="H565" s="84" t="b">
        <v>0</v>
      </c>
      <c r="I565" s="84" t="b">
        <v>0</v>
      </c>
      <c r="J565" s="84" t="b">
        <v>0</v>
      </c>
      <c r="K565" s="84" t="b">
        <v>0</v>
      </c>
      <c r="L565" s="84" t="b">
        <v>0</v>
      </c>
    </row>
    <row r="566" spans="1:12" ht="15">
      <c r="A566" s="84" t="s">
        <v>4652</v>
      </c>
      <c r="B566" s="84" t="s">
        <v>4631</v>
      </c>
      <c r="C566" s="84">
        <v>7</v>
      </c>
      <c r="D566" s="122">
        <v>0</v>
      </c>
      <c r="E566" s="122">
        <v>1.1042919666306559</v>
      </c>
      <c r="F566" s="84" t="s">
        <v>4446</v>
      </c>
      <c r="G566" s="84" t="b">
        <v>0</v>
      </c>
      <c r="H566" s="84" t="b">
        <v>0</v>
      </c>
      <c r="I566" s="84" t="b">
        <v>0</v>
      </c>
      <c r="J566" s="84" t="b">
        <v>0</v>
      </c>
      <c r="K566" s="84" t="b">
        <v>0</v>
      </c>
      <c r="L566" s="84" t="b">
        <v>0</v>
      </c>
    </row>
    <row r="567" spans="1:12" ht="15">
      <c r="A567" s="84" t="s">
        <v>4631</v>
      </c>
      <c r="B567" s="84" t="s">
        <v>4625</v>
      </c>
      <c r="C567" s="84">
        <v>7</v>
      </c>
      <c r="D567" s="122">
        <v>0</v>
      </c>
      <c r="E567" s="122">
        <v>1.1042919666306559</v>
      </c>
      <c r="F567" s="84" t="s">
        <v>4446</v>
      </c>
      <c r="G567" s="84" t="b">
        <v>0</v>
      </c>
      <c r="H567" s="84" t="b">
        <v>0</v>
      </c>
      <c r="I567" s="84" t="b">
        <v>0</v>
      </c>
      <c r="J567" s="84" t="b">
        <v>0</v>
      </c>
      <c r="K567" s="84" t="b">
        <v>0</v>
      </c>
      <c r="L567" s="84" t="b">
        <v>0</v>
      </c>
    </row>
    <row r="568" spans="1:12" ht="15">
      <c r="A568" s="84" t="s">
        <v>4625</v>
      </c>
      <c r="B568" s="84" t="s">
        <v>571</v>
      </c>
      <c r="C568" s="84">
        <v>7</v>
      </c>
      <c r="D568" s="122">
        <v>0</v>
      </c>
      <c r="E568" s="122">
        <v>1.1042919666306559</v>
      </c>
      <c r="F568" s="84" t="s">
        <v>4446</v>
      </c>
      <c r="G568" s="84" t="b">
        <v>0</v>
      </c>
      <c r="H568" s="84" t="b">
        <v>0</v>
      </c>
      <c r="I568" s="84" t="b">
        <v>0</v>
      </c>
      <c r="J568" s="84" t="b">
        <v>0</v>
      </c>
      <c r="K568" s="84" t="b">
        <v>0</v>
      </c>
      <c r="L568" s="84" t="b">
        <v>0</v>
      </c>
    </row>
    <row r="569" spans="1:12" ht="15">
      <c r="A569" s="84" t="s">
        <v>571</v>
      </c>
      <c r="B569" s="84" t="s">
        <v>4627</v>
      </c>
      <c r="C569" s="84">
        <v>7</v>
      </c>
      <c r="D569" s="122">
        <v>0</v>
      </c>
      <c r="E569" s="122">
        <v>1.0463000196529693</v>
      </c>
      <c r="F569" s="84" t="s">
        <v>4446</v>
      </c>
      <c r="G569" s="84" t="b">
        <v>0</v>
      </c>
      <c r="H569" s="84" t="b">
        <v>0</v>
      </c>
      <c r="I569" s="84" t="b">
        <v>0</v>
      </c>
      <c r="J569" s="84" t="b">
        <v>0</v>
      </c>
      <c r="K569" s="84" t="b">
        <v>0</v>
      </c>
      <c r="L569" s="84" t="b">
        <v>0</v>
      </c>
    </row>
    <row r="570" spans="1:12" ht="15">
      <c r="A570" s="84" t="s">
        <v>4627</v>
      </c>
      <c r="B570" s="84" t="s">
        <v>4653</v>
      </c>
      <c r="C570" s="84">
        <v>7</v>
      </c>
      <c r="D570" s="122">
        <v>0</v>
      </c>
      <c r="E570" s="122">
        <v>1.0463000196529693</v>
      </c>
      <c r="F570" s="84" t="s">
        <v>4446</v>
      </c>
      <c r="G570" s="84" t="b">
        <v>0</v>
      </c>
      <c r="H570" s="84" t="b">
        <v>0</v>
      </c>
      <c r="I570" s="84" t="b">
        <v>0</v>
      </c>
      <c r="J570" s="84" t="b">
        <v>0</v>
      </c>
      <c r="K570" s="84" t="b">
        <v>0</v>
      </c>
      <c r="L570" s="84" t="b">
        <v>0</v>
      </c>
    </row>
    <row r="571" spans="1:12" ht="15">
      <c r="A571" s="84" t="s">
        <v>4653</v>
      </c>
      <c r="B571" s="84" t="s">
        <v>5141</v>
      </c>
      <c r="C571" s="84">
        <v>7</v>
      </c>
      <c r="D571" s="122">
        <v>0</v>
      </c>
      <c r="E571" s="122">
        <v>1.1042919666306559</v>
      </c>
      <c r="F571" s="84" t="s">
        <v>4446</v>
      </c>
      <c r="G571" s="84" t="b">
        <v>0</v>
      </c>
      <c r="H571" s="84" t="b">
        <v>0</v>
      </c>
      <c r="I571" s="84" t="b">
        <v>0</v>
      </c>
      <c r="J571" s="84" t="b">
        <v>0</v>
      </c>
      <c r="K571" s="84" t="b">
        <v>0</v>
      </c>
      <c r="L571" s="84" t="b">
        <v>0</v>
      </c>
    </row>
    <row r="572" spans="1:12" ht="15">
      <c r="A572" s="84" t="s">
        <v>492</v>
      </c>
      <c r="B572" s="84" t="s">
        <v>4648</v>
      </c>
      <c r="C572" s="84">
        <v>6</v>
      </c>
      <c r="D572" s="122">
        <v>0.004184174351913326</v>
      </c>
      <c r="E572" s="122">
        <v>1.1712387562612692</v>
      </c>
      <c r="F572" s="84" t="s">
        <v>4446</v>
      </c>
      <c r="G572" s="84" t="b">
        <v>0</v>
      </c>
      <c r="H572" s="84" t="b">
        <v>0</v>
      </c>
      <c r="I572" s="84" t="b">
        <v>0</v>
      </c>
      <c r="J572" s="84" t="b">
        <v>0</v>
      </c>
      <c r="K572" s="84" t="b">
        <v>0</v>
      </c>
      <c r="L572" s="84" t="b">
        <v>0</v>
      </c>
    </row>
    <row r="573" spans="1:12" ht="15">
      <c r="A573" s="84" t="s">
        <v>5141</v>
      </c>
      <c r="B573" s="84" t="s">
        <v>5166</v>
      </c>
      <c r="C573" s="84">
        <v>6</v>
      </c>
      <c r="D573" s="122">
        <v>0.004184174351913326</v>
      </c>
      <c r="E573" s="122">
        <v>1.104291966630656</v>
      </c>
      <c r="F573" s="84" t="s">
        <v>4446</v>
      </c>
      <c r="G573" s="84" t="b">
        <v>0</v>
      </c>
      <c r="H573" s="84" t="b">
        <v>0</v>
      </c>
      <c r="I573" s="84" t="b">
        <v>0</v>
      </c>
      <c r="J573" s="84" t="b">
        <v>0</v>
      </c>
      <c r="K573" s="84" t="b">
        <v>0</v>
      </c>
      <c r="L573" s="84" t="b">
        <v>0</v>
      </c>
    </row>
    <row r="574" spans="1:12" ht="15">
      <c r="A574" s="84" t="s">
        <v>558</v>
      </c>
      <c r="B574" s="84" t="s">
        <v>557</v>
      </c>
      <c r="C574" s="84">
        <v>7</v>
      </c>
      <c r="D574" s="122">
        <v>0.002724453884857766</v>
      </c>
      <c r="E574" s="122">
        <v>1.1949766032160551</v>
      </c>
      <c r="F574" s="84" t="s">
        <v>4447</v>
      </c>
      <c r="G574" s="84" t="b">
        <v>0</v>
      </c>
      <c r="H574" s="84" t="b">
        <v>0</v>
      </c>
      <c r="I574" s="84" t="b">
        <v>0</v>
      </c>
      <c r="J574" s="84" t="b">
        <v>0</v>
      </c>
      <c r="K574" s="84" t="b">
        <v>0</v>
      </c>
      <c r="L574" s="84" t="b">
        <v>0</v>
      </c>
    </row>
    <row r="575" spans="1:12" ht="15">
      <c r="A575" s="84" t="s">
        <v>557</v>
      </c>
      <c r="B575" s="84" t="s">
        <v>457</v>
      </c>
      <c r="C575" s="84">
        <v>6</v>
      </c>
      <c r="D575" s="122">
        <v>0.005031090064763755</v>
      </c>
      <c r="E575" s="122">
        <v>1.23717428301051</v>
      </c>
      <c r="F575" s="84" t="s">
        <v>4447</v>
      </c>
      <c r="G575" s="84" t="b">
        <v>0</v>
      </c>
      <c r="H575" s="84" t="b">
        <v>0</v>
      </c>
      <c r="I575" s="84" t="b">
        <v>0</v>
      </c>
      <c r="J575" s="84" t="b">
        <v>0</v>
      </c>
      <c r="K575" s="84" t="b">
        <v>0</v>
      </c>
      <c r="L575" s="84" t="b">
        <v>0</v>
      </c>
    </row>
    <row r="576" spans="1:12" ht="15">
      <c r="A576" s="84" t="s">
        <v>457</v>
      </c>
      <c r="B576" s="84" t="s">
        <v>570</v>
      </c>
      <c r="C576" s="84">
        <v>6</v>
      </c>
      <c r="D576" s="122">
        <v>0.005031090064763755</v>
      </c>
      <c r="E576" s="122">
        <v>1.2461291256634364</v>
      </c>
      <c r="F576" s="84" t="s">
        <v>4447</v>
      </c>
      <c r="G576" s="84" t="b">
        <v>0</v>
      </c>
      <c r="H576" s="84" t="b">
        <v>0</v>
      </c>
      <c r="I576" s="84" t="b">
        <v>0</v>
      </c>
      <c r="J576" s="84" t="b">
        <v>0</v>
      </c>
      <c r="K576" s="84" t="b">
        <v>0</v>
      </c>
      <c r="L576" s="84" t="b">
        <v>0</v>
      </c>
    </row>
    <row r="577" spans="1:12" ht="15">
      <c r="A577" s="84" t="s">
        <v>411</v>
      </c>
      <c r="B577" s="84" t="s">
        <v>558</v>
      </c>
      <c r="C577" s="84">
        <v>4</v>
      </c>
      <c r="D577" s="122">
        <v>0.008081342165476004</v>
      </c>
      <c r="E577" s="122">
        <v>1.1949766032160551</v>
      </c>
      <c r="F577" s="84" t="s">
        <v>4447</v>
      </c>
      <c r="G577" s="84" t="b">
        <v>0</v>
      </c>
      <c r="H577" s="84" t="b">
        <v>0</v>
      </c>
      <c r="I577" s="84" t="b">
        <v>0</v>
      </c>
      <c r="J577" s="84" t="b">
        <v>0</v>
      </c>
      <c r="K577" s="84" t="b">
        <v>0</v>
      </c>
      <c r="L577" s="84" t="b">
        <v>0</v>
      </c>
    </row>
    <row r="578" spans="1:12" ht="15">
      <c r="A578" s="84" t="s">
        <v>410</v>
      </c>
      <c r="B578" s="84" t="s">
        <v>411</v>
      </c>
      <c r="C578" s="84">
        <v>3</v>
      </c>
      <c r="D578" s="122">
        <v>0.00857655165648888</v>
      </c>
      <c r="E578" s="122">
        <v>1.3710678622717363</v>
      </c>
      <c r="F578" s="84" t="s">
        <v>4447</v>
      </c>
      <c r="G578" s="84" t="b">
        <v>0</v>
      </c>
      <c r="H578" s="84" t="b">
        <v>0</v>
      </c>
      <c r="I578" s="84" t="b">
        <v>0</v>
      </c>
      <c r="J578" s="84" t="b">
        <v>0</v>
      </c>
      <c r="K578" s="84" t="b">
        <v>0</v>
      </c>
      <c r="L578" s="84" t="b">
        <v>0</v>
      </c>
    </row>
    <row r="579" spans="1:12" ht="15">
      <c r="A579" s="84" t="s">
        <v>570</v>
      </c>
      <c r="B579" s="84" t="s">
        <v>569</v>
      </c>
      <c r="C579" s="84">
        <v>3</v>
      </c>
      <c r="D579" s="122">
        <v>0.00857655165648888</v>
      </c>
      <c r="E579" s="122">
        <v>1.2461291256634364</v>
      </c>
      <c r="F579" s="84" t="s">
        <v>4447</v>
      </c>
      <c r="G579" s="84" t="b">
        <v>0</v>
      </c>
      <c r="H579" s="84" t="b">
        <v>0</v>
      </c>
      <c r="I579" s="84" t="b">
        <v>0</v>
      </c>
      <c r="J579" s="84" t="b">
        <v>0</v>
      </c>
      <c r="K579" s="84" t="b">
        <v>0</v>
      </c>
      <c r="L579" s="84" t="b">
        <v>0</v>
      </c>
    </row>
    <row r="580" spans="1:12" ht="15">
      <c r="A580" s="84" t="s">
        <v>569</v>
      </c>
      <c r="B580" s="84" t="s">
        <v>5368</v>
      </c>
      <c r="C580" s="84">
        <v>2</v>
      </c>
      <c r="D580" s="122">
        <v>0.008081342165476004</v>
      </c>
      <c r="E580" s="122">
        <v>1.5471591213274176</v>
      </c>
      <c r="F580" s="84" t="s">
        <v>4447</v>
      </c>
      <c r="G580" s="84" t="b">
        <v>0</v>
      </c>
      <c r="H580" s="84" t="b">
        <v>0</v>
      </c>
      <c r="I580" s="84" t="b">
        <v>0</v>
      </c>
      <c r="J580" s="84" t="b">
        <v>0</v>
      </c>
      <c r="K580" s="84" t="b">
        <v>0</v>
      </c>
      <c r="L580" s="84" t="b">
        <v>0</v>
      </c>
    </row>
    <row r="581" spans="1:12" ht="15">
      <c r="A581" s="84" t="s">
        <v>5368</v>
      </c>
      <c r="B581" s="84" t="s">
        <v>5369</v>
      </c>
      <c r="C581" s="84">
        <v>2</v>
      </c>
      <c r="D581" s="122">
        <v>0.008081342165476004</v>
      </c>
      <c r="E581" s="122">
        <v>1.8481891169913987</v>
      </c>
      <c r="F581" s="84" t="s">
        <v>4447</v>
      </c>
      <c r="G581" s="84" t="b">
        <v>0</v>
      </c>
      <c r="H581" s="84" t="b">
        <v>0</v>
      </c>
      <c r="I581" s="84" t="b">
        <v>0</v>
      </c>
      <c r="J581" s="84" t="b">
        <v>0</v>
      </c>
      <c r="K581" s="84" t="b">
        <v>0</v>
      </c>
      <c r="L581" s="84" t="b">
        <v>0</v>
      </c>
    </row>
    <row r="582" spans="1:12" ht="15">
      <c r="A582" s="84" t="s">
        <v>5372</v>
      </c>
      <c r="B582" s="84" t="s">
        <v>4643</v>
      </c>
      <c r="C582" s="84">
        <v>2</v>
      </c>
      <c r="D582" s="122">
        <v>0.008081342165476004</v>
      </c>
      <c r="E582" s="122">
        <v>1.8481891169913987</v>
      </c>
      <c r="F582" s="84" t="s">
        <v>4447</v>
      </c>
      <c r="G582" s="84" t="b">
        <v>1</v>
      </c>
      <c r="H582" s="84" t="b">
        <v>0</v>
      </c>
      <c r="I582" s="84" t="b">
        <v>0</v>
      </c>
      <c r="J582" s="84" t="b">
        <v>0</v>
      </c>
      <c r="K582" s="84" t="b">
        <v>0</v>
      </c>
      <c r="L582" s="84" t="b">
        <v>0</v>
      </c>
    </row>
    <row r="583" spans="1:12" ht="15">
      <c r="A583" s="84" t="s">
        <v>4643</v>
      </c>
      <c r="B583" s="84" t="s">
        <v>4558</v>
      </c>
      <c r="C583" s="84">
        <v>2</v>
      </c>
      <c r="D583" s="122">
        <v>0.008081342165476004</v>
      </c>
      <c r="E583" s="122">
        <v>1.8481891169913987</v>
      </c>
      <c r="F583" s="84" t="s">
        <v>4447</v>
      </c>
      <c r="G583" s="84" t="b">
        <v>0</v>
      </c>
      <c r="H583" s="84" t="b">
        <v>0</v>
      </c>
      <c r="I583" s="84" t="b">
        <v>0</v>
      </c>
      <c r="J583" s="84" t="b">
        <v>0</v>
      </c>
      <c r="K583" s="84" t="b">
        <v>0</v>
      </c>
      <c r="L583" s="84" t="b">
        <v>0</v>
      </c>
    </row>
    <row r="584" spans="1:12" ht="15">
      <c r="A584" s="84" t="s">
        <v>4558</v>
      </c>
      <c r="B584" s="84" t="s">
        <v>4585</v>
      </c>
      <c r="C584" s="84">
        <v>2</v>
      </c>
      <c r="D584" s="122">
        <v>0.008081342165476004</v>
      </c>
      <c r="E584" s="122">
        <v>1.8481891169913987</v>
      </c>
      <c r="F584" s="84" t="s">
        <v>4447</v>
      </c>
      <c r="G584" s="84" t="b">
        <v>0</v>
      </c>
      <c r="H584" s="84" t="b">
        <v>0</v>
      </c>
      <c r="I584" s="84" t="b">
        <v>0</v>
      </c>
      <c r="J584" s="84" t="b">
        <v>0</v>
      </c>
      <c r="K584" s="84" t="b">
        <v>0</v>
      </c>
      <c r="L584" s="84" t="b">
        <v>0</v>
      </c>
    </row>
    <row r="585" spans="1:12" ht="15">
      <c r="A585" s="84" t="s">
        <v>4585</v>
      </c>
      <c r="B585" s="84" t="s">
        <v>4586</v>
      </c>
      <c r="C585" s="84">
        <v>2</v>
      </c>
      <c r="D585" s="122">
        <v>0.008081342165476004</v>
      </c>
      <c r="E585" s="122">
        <v>1.8481891169913987</v>
      </c>
      <c r="F585" s="84" t="s">
        <v>4447</v>
      </c>
      <c r="G585" s="84" t="b">
        <v>0</v>
      </c>
      <c r="H585" s="84" t="b">
        <v>0</v>
      </c>
      <c r="I585" s="84" t="b">
        <v>0</v>
      </c>
      <c r="J585" s="84" t="b">
        <v>0</v>
      </c>
      <c r="K585" s="84" t="b">
        <v>0</v>
      </c>
      <c r="L585" s="84" t="b">
        <v>0</v>
      </c>
    </row>
    <row r="586" spans="1:12" ht="15">
      <c r="A586" s="84" t="s">
        <v>4586</v>
      </c>
      <c r="B586" s="84" t="s">
        <v>4587</v>
      </c>
      <c r="C586" s="84">
        <v>2</v>
      </c>
      <c r="D586" s="122">
        <v>0.008081342165476004</v>
      </c>
      <c r="E586" s="122">
        <v>1.8481891169913987</v>
      </c>
      <c r="F586" s="84" t="s">
        <v>4447</v>
      </c>
      <c r="G586" s="84" t="b">
        <v>0</v>
      </c>
      <c r="H586" s="84" t="b">
        <v>0</v>
      </c>
      <c r="I586" s="84" t="b">
        <v>0</v>
      </c>
      <c r="J586" s="84" t="b">
        <v>0</v>
      </c>
      <c r="K586" s="84" t="b">
        <v>0</v>
      </c>
      <c r="L586" s="84" t="b">
        <v>0</v>
      </c>
    </row>
    <row r="587" spans="1:12" ht="15">
      <c r="A587" s="84" t="s">
        <v>4587</v>
      </c>
      <c r="B587" s="84" t="s">
        <v>4588</v>
      </c>
      <c r="C587" s="84">
        <v>2</v>
      </c>
      <c r="D587" s="122">
        <v>0.008081342165476004</v>
      </c>
      <c r="E587" s="122">
        <v>1.8481891169913987</v>
      </c>
      <c r="F587" s="84" t="s">
        <v>4447</v>
      </c>
      <c r="G587" s="84" t="b">
        <v>0</v>
      </c>
      <c r="H587" s="84" t="b">
        <v>0</v>
      </c>
      <c r="I587" s="84" t="b">
        <v>0</v>
      </c>
      <c r="J587" s="84" t="b">
        <v>0</v>
      </c>
      <c r="K587" s="84" t="b">
        <v>0</v>
      </c>
      <c r="L587" s="84" t="b">
        <v>0</v>
      </c>
    </row>
    <row r="588" spans="1:12" ht="15">
      <c r="A588" s="84" t="s">
        <v>4588</v>
      </c>
      <c r="B588" s="84" t="s">
        <v>4589</v>
      </c>
      <c r="C588" s="84">
        <v>2</v>
      </c>
      <c r="D588" s="122">
        <v>0.008081342165476004</v>
      </c>
      <c r="E588" s="122">
        <v>1.6720978579357175</v>
      </c>
      <c r="F588" s="84" t="s">
        <v>4447</v>
      </c>
      <c r="G588" s="84" t="b">
        <v>0</v>
      </c>
      <c r="H588" s="84" t="b">
        <v>0</v>
      </c>
      <c r="I588" s="84" t="b">
        <v>0</v>
      </c>
      <c r="J588" s="84" t="b">
        <v>0</v>
      </c>
      <c r="K588" s="84" t="b">
        <v>0</v>
      </c>
      <c r="L588" s="84" t="b">
        <v>0</v>
      </c>
    </row>
    <row r="589" spans="1:12" ht="15">
      <c r="A589" s="84" t="s">
        <v>4589</v>
      </c>
      <c r="B589" s="84" t="s">
        <v>558</v>
      </c>
      <c r="C589" s="84">
        <v>2</v>
      </c>
      <c r="D589" s="122">
        <v>0.008081342165476004</v>
      </c>
      <c r="E589" s="122">
        <v>1.0188853441603738</v>
      </c>
      <c r="F589" s="84" t="s">
        <v>4447</v>
      </c>
      <c r="G589" s="84" t="b">
        <v>0</v>
      </c>
      <c r="H589" s="84" t="b">
        <v>0</v>
      </c>
      <c r="I589" s="84" t="b">
        <v>0</v>
      </c>
      <c r="J589" s="84" t="b">
        <v>0</v>
      </c>
      <c r="K589" s="84" t="b">
        <v>0</v>
      </c>
      <c r="L589" s="84" t="b">
        <v>0</v>
      </c>
    </row>
    <row r="590" spans="1:12" ht="15">
      <c r="A590" s="84" t="s">
        <v>570</v>
      </c>
      <c r="B590" s="84" t="s">
        <v>4655</v>
      </c>
      <c r="C590" s="84">
        <v>2</v>
      </c>
      <c r="D590" s="122">
        <v>0.008081342165476004</v>
      </c>
      <c r="E590" s="122">
        <v>1.194976603216055</v>
      </c>
      <c r="F590" s="84" t="s">
        <v>4447</v>
      </c>
      <c r="G590" s="84" t="b">
        <v>0</v>
      </c>
      <c r="H590" s="84" t="b">
        <v>0</v>
      </c>
      <c r="I590" s="84" t="b">
        <v>0</v>
      </c>
      <c r="J590" s="84" t="b">
        <v>0</v>
      </c>
      <c r="K590" s="84" t="b">
        <v>0</v>
      </c>
      <c r="L590" s="84" t="b">
        <v>0</v>
      </c>
    </row>
    <row r="591" spans="1:12" ht="15">
      <c r="A591" s="84" t="s">
        <v>5374</v>
      </c>
      <c r="B591" s="84" t="s">
        <v>4656</v>
      </c>
      <c r="C591" s="84">
        <v>2</v>
      </c>
      <c r="D591" s="122">
        <v>0.012122013248214008</v>
      </c>
      <c r="E591" s="122">
        <v>1.6720978579357175</v>
      </c>
      <c r="F591" s="84" t="s">
        <v>4447</v>
      </c>
      <c r="G591" s="84" t="b">
        <v>0</v>
      </c>
      <c r="H591" s="84" t="b">
        <v>0</v>
      </c>
      <c r="I591" s="84" t="b">
        <v>0</v>
      </c>
      <c r="J591" s="84" t="b">
        <v>0</v>
      </c>
      <c r="K591" s="84" t="b">
        <v>0</v>
      </c>
      <c r="L591" s="84" t="b">
        <v>0</v>
      </c>
    </row>
    <row r="592" spans="1:12" ht="15">
      <c r="A592" s="84" t="s">
        <v>4656</v>
      </c>
      <c r="B592" s="84" t="s">
        <v>5173</v>
      </c>
      <c r="C592" s="84">
        <v>2</v>
      </c>
      <c r="D592" s="122">
        <v>0.012122013248214008</v>
      </c>
      <c r="E592" s="122">
        <v>1.6720978579357175</v>
      </c>
      <c r="F592" s="84" t="s">
        <v>4447</v>
      </c>
      <c r="G592" s="84" t="b">
        <v>0</v>
      </c>
      <c r="H592" s="84" t="b">
        <v>0</v>
      </c>
      <c r="I592" s="84" t="b">
        <v>0</v>
      </c>
      <c r="J592" s="84" t="b">
        <v>0</v>
      </c>
      <c r="K592" s="84" t="b">
        <v>0</v>
      </c>
      <c r="L592" s="84" t="b">
        <v>0</v>
      </c>
    </row>
    <row r="593" spans="1:12" ht="15">
      <c r="A593" s="84" t="s">
        <v>4660</v>
      </c>
      <c r="B593" s="84" t="s">
        <v>4661</v>
      </c>
      <c r="C593" s="84">
        <v>4</v>
      </c>
      <c r="D593" s="122">
        <v>0.008603116767656441</v>
      </c>
      <c r="E593" s="122">
        <v>1.423245873936808</v>
      </c>
      <c r="F593" s="84" t="s">
        <v>4450</v>
      </c>
      <c r="G593" s="84" t="b">
        <v>0</v>
      </c>
      <c r="H593" s="84" t="b">
        <v>0</v>
      </c>
      <c r="I593" s="84" t="b">
        <v>0</v>
      </c>
      <c r="J593" s="84" t="b">
        <v>0</v>
      </c>
      <c r="K593" s="84" t="b">
        <v>0</v>
      </c>
      <c r="L593" s="84" t="b">
        <v>0</v>
      </c>
    </row>
    <row r="594" spans="1:12" ht="15">
      <c r="A594" s="84" t="s">
        <v>4661</v>
      </c>
      <c r="B594" s="84" t="s">
        <v>4662</v>
      </c>
      <c r="C594" s="84">
        <v>4</v>
      </c>
      <c r="D594" s="122">
        <v>0.008603116767656441</v>
      </c>
      <c r="E594" s="122">
        <v>1.423245873936808</v>
      </c>
      <c r="F594" s="84" t="s">
        <v>4450</v>
      </c>
      <c r="G594" s="84" t="b">
        <v>0</v>
      </c>
      <c r="H594" s="84" t="b">
        <v>0</v>
      </c>
      <c r="I594" s="84" t="b">
        <v>0</v>
      </c>
      <c r="J594" s="84" t="b">
        <v>0</v>
      </c>
      <c r="K594" s="84" t="b">
        <v>0</v>
      </c>
      <c r="L594" s="84" t="b">
        <v>0</v>
      </c>
    </row>
    <row r="595" spans="1:12" ht="15">
      <c r="A595" s="84" t="s">
        <v>4662</v>
      </c>
      <c r="B595" s="84" t="s">
        <v>4663</v>
      </c>
      <c r="C595" s="84">
        <v>4</v>
      </c>
      <c r="D595" s="122">
        <v>0.008603116767656441</v>
      </c>
      <c r="E595" s="122">
        <v>1.423245873936808</v>
      </c>
      <c r="F595" s="84" t="s">
        <v>4450</v>
      </c>
      <c r="G595" s="84" t="b">
        <v>0</v>
      </c>
      <c r="H595" s="84" t="b">
        <v>0</v>
      </c>
      <c r="I595" s="84" t="b">
        <v>0</v>
      </c>
      <c r="J595" s="84" t="b">
        <v>0</v>
      </c>
      <c r="K595" s="84" t="b">
        <v>0</v>
      </c>
      <c r="L595" s="84" t="b">
        <v>0</v>
      </c>
    </row>
    <row r="596" spans="1:12" ht="15">
      <c r="A596" s="84" t="s">
        <v>4663</v>
      </c>
      <c r="B596" s="84" t="s">
        <v>4664</v>
      </c>
      <c r="C596" s="84">
        <v>4</v>
      </c>
      <c r="D596" s="122">
        <v>0.008603116767656441</v>
      </c>
      <c r="E596" s="122">
        <v>1.423245873936808</v>
      </c>
      <c r="F596" s="84" t="s">
        <v>4450</v>
      </c>
      <c r="G596" s="84" t="b">
        <v>0</v>
      </c>
      <c r="H596" s="84" t="b">
        <v>0</v>
      </c>
      <c r="I596" s="84" t="b">
        <v>0</v>
      </c>
      <c r="J596" s="84" t="b">
        <v>0</v>
      </c>
      <c r="K596" s="84" t="b">
        <v>0</v>
      </c>
      <c r="L596" s="84" t="b">
        <v>0</v>
      </c>
    </row>
    <row r="597" spans="1:12" ht="15">
      <c r="A597" s="84" t="s">
        <v>4664</v>
      </c>
      <c r="B597" s="84" t="s">
        <v>4665</v>
      </c>
      <c r="C597" s="84">
        <v>4</v>
      </c>
      <c r="D597" s="122">
        <v>0.008603116767656441</v>
      </c>
      <c r="E597" s="122">
        <v>1.423245873936808</v>
      </c>
      <c r="F597" s="84" t="s">
        <v>4450</v>
      </c>
      <c r="G597" s="84" t="b">
        <v>0</v>
      </c>
      <c r="H597" s="84" t="b">
        <v>0</v>
      </c>
      <c r="I597" s="84" t="b">
        <v>0</v>
      </c>
      <c r="J597" s="84" t="b">
        <v>0</v>
      </c>
      <c r="K597" s="84" t="b">
        <v>0</v>
      </c>
      <c r="L597" s="84" t="b">
        <v>0</v>
      </c>
    </row>
    <row r="598" spans="1:12" ht="15">
      <c r="A598" s="84" t="s">
        <v>4665</v>
      </c>
      <c r="B598" s="84" t="s">
        <v>4666</v>
      </c>
      <c r="C598" s="84">
        <v>4</v>
      </c>
      <c r="D598" s="122">
        <v>0.008603116767656441</v>
      </c>
      <c r="E598" s="122">
        <v>1.423245873936808</v>
      </c>
      <c r="F598" s="84" t="s">
        <v>4450</v>
      </c>
      <c r="G598" s="84" t="b">
        <v>0</v>
      </c>
      <c r="H598" s="84" t="b">
        <v>0</v>
      </c>
      <c r="I598" s="84" t="b">
        <v>0</v>
      </c>
      <c r="J598" s="84" t="b">
        <v>0</v>
      </c>
      <c r="K598" s="84" t="b">
        <v>0</v>
      </c>
      <c r="L598" s="84" t="b">
        <v>0</v>
      </c>
    </row>
    <row r="599" spans="1:12" ht="15">
      <c r="A599" s="84" t="s">
        <v>4666</v>
      </c>
      <c r="B599" s="84" t="s">
        <v>4667</v>
      </c>
      <c r="C599" s="84">
        <v>4</v>
      </c>
      <c r="D599" s="122">
        <v>0.008603116767656441</v>
      </c>
      <c r="E599" s="122">
        <v>1.423245873936808</v>
      </c>
      <c r="F599" s="84" t="s">
        <v>4450</v>
      </c>
      <c r="G599" s="84" t="b">
        <v>0</v>
      </c>
      <c r="H599" s="84" t="b">
        <v>0</v>
      </c>
      <c r="I599" s="84" t="b">
        <v>0</v>
      </c>
      <c r="J599" s="84" t="b">
        <v>0</v>
      </c>
      <c r="K599" s="84" t="b">
        <v>0</v>
      </c>
      <c r="L599" s="84" t="b">
        <v>0</v>
      </c>
    </row>
    <row r="600" spans="1:12" ht="15">
      <c r="A600" s="84" t="s">
        <v>4667</v>
      </c>
      <c r="B600" s="84" t="s">
        <v>4668</v>
      </c>
      <c r="C600" s="84">
        <v>4</v>
      </c>
      <c r="D600" s="122">
        <v>0.008603116767656441</v>
      </c>
      <c r="E600" s="122">
        <v>1.423245873936808</v>
      </c>
      <c r="F600" s="84" t="s">
        <v>4450</v>
      </c>
      <c r="G600" s="84" t="b">
        <v>0</v>
      </c>
      <c r="H600" s="84" t="b">
        <v>0</v>
      </c>
      <c r="I600" s="84" t="b">
        <v>0</v>
      </c>
      <c r="J600" s="84" t="b">
        <v>0</v>
      </c>
      <c r="K600" s="84" t="b">
        <v>0</v>
      </c>
      <c r="L600" s="84" t="b">
        <v>0</v>
      </c>
    </row>
    <row r="601" spans="1:12" ht="15">
      <c r="A601" s="84" t="s">
        <v>4668</v>
      </c>
      <c r="B601" s="84" t="s">
        <v>5189</v>
      </c>
      <c r="C601" s="84">
        <v>4</v>
      </c>
      <c r="D601" s="122">
        <v>0.008603116767656441</v>
      </c>
      <c r="E601" s="122">
        <v>1.423245873936808</v>
      </c>
      <c r="F601" s="84" t="s">
        <v>4450</v>
      </c>
      <c r="G601" s="84" t="b">
        <v>0</v>
      </c>
      <c r="H601" s="84" t="b">
        <v>0</v>
      </c>
      <c r="I601" s="84" t="b">
        <v>0</v>
      </c>
      <c r="J601" s="84" t="b">
        <v>0</v>
      </c>
      <c r="K601" s="84" t="b">
        <v>0</v>
      </c>
      <c r="L601" s="84" t="b">
        <v>0</v>
      </c>
    </row>
    <row r="602" spans="1:12" ht="15">
      <c r="A602" s="84" t="s">
        <v>5189</v>
      </c>
      <c r="B602" s="84" t="s">
        <v>5163</v>
      </c>
      <c r="C602" s="84">
        <v>4</v>
      </c>
      <c r="D602" s="122">
        <v>0.008603116767656441</v>
      </c>
      <c r="E602" s="122">
        <v>1.423245873936808</v>
      </c>
      <c r="F602" s="84" t="s">
        <v>4450</v>
      </c>
      <c r="G602" s="84" t="b">
        <v>0</v>
      </c>
      <c r="H602" s="84" t="b">
        <v>0</v>
      </c>
      <c r="I602" s="84" t="b">
        <v>0</v>
      </c>
      <c r="J602" s="84" t="b">
        <v>0</v>
      </c>
      <c r="K602" s="84" t="b">
        <v>0</v>
      </c>
      <c r="L602" s="84" t="b">
        <v>0</v>
      </c>
    </row>
    <row r="603" spans="1:12" ht="15">
      <c r="A603" s="84" t="s">
        <v>5163</v>
      </c>
      <c r="B603" s="84" t="s">
        <v>5208</v>
      </c>
      <c r="C603" s="84">
        <v>4</v>
      </c>
      <c r="D603" s="122">
        <v>0.008603116767656441</v>
      </c>
      <c r="E603" s="122">
        <v>1.423245873936808</v>
      </c>
      <c r="F603" s="84" t="s">
        <v>4450</v>
      </c>
      <c r="G603" s="84" t="b">
        <v>0</v>
      </c>
      <c r="H603" s="84" t="b">
        <v>0</v>
      </c>
      <c r="I603" s="84" t="b">
        <v>0</v>
      </c>
      <c r="J603" s="84" t="b">
        <v>0</v>
      </c>
      <c r="K603" s="84" t="b">
        <v>1</v>
      </c>
      <c r="L603" s="84" t="b">
        <v>0</v>
      </c>
    </row>
    <row r="604" spans="1:12" ht="15">
      <c r="A604" s="84" t="s">
        <v>5208</v>
      </c>
      <c r="B604" s="84" t="s">
        <v>5209</v>
      </c>
      <c r="C604" s="84">
        <v>4</v>
      </c>
      <c r="D604" s="122">
        <v>0.008603116767656441</v>
      </c>
      <c r="E604" s="122">
        <v>1.423245873936808</v>
      </c>
      <c r="F604" s="84" t="s">
        <v>4450</v>
      </c>
      <c r="G604" s="84" t="b">
        <v>0</v>
      </c>
      <c r="H604" s="84" t="b">
        <v>1</v>
      </c>
      <c r="I604" s="84" t="b">
        <v>0</v>
      </c>
      <c r="J604" s="84" t="b">
        <v>0</v>
      </c>
      <c r="K604" s="84" t="b">
        <v>0</v>
      </c>
      <c r="L604" s="84" t="b">
        <v>0</v>
      </c>
    </row>
    <row r="605" spans="1:12" ht="15">
      <c r="A605" s="84" t="s">
        <v>417</v>
      </c>
      <c r="B605" s="84" t="s">
        <v>4660</v>
      </c>
      <c r="C605" s="84">
        <v>3</v>
      </c>
      <c r="D605" s="122">
        <v>0.009769295184812241</v>
      </c>
      <c r="E605" s="122">
        <v>1.3263358609287514</v>
      </c>
      <c r="F605" s="84" t="s">
        <v>4450</v>
      </c>
      <c r="G605" s="84" t="b">
        <v>0</v>
      </c>
      <c r="H605" s="84" t="b">
        <v>0</v>
      </c>
      <c r="I605" s="84" t="b">
        <v>0</v>
      </c>
      <c r="J605" s="84" t="b">
        <v>0</v>
      </c>
      <c r="K605" s="84" t="b">
        <v>0</v>
      </c>
      <c r="L605" s="84" t="b">
        <v>0</v>
      </c>
    </row>
    <row r="606" spans="1:12" ht="15">
      <c r="A606" s="84" t="s">
        <v>5209</v>
      </c>
      <c r="B606" s="84" t="s">
        <v>5261</v>
      </c>
      <c r="C606" s="84">
        <v>3</v>
      </c>
      <c r="D606" s="122">
        <v>0.009769295184812241</v>
      </c>
      <c r="E606" s="122">
        <v>1.423245873936808</v>
      </c>
      <c r="F606" s="84" t="s">
        <v>4450</v>
      </c>
      <c r="G606" s="84" t="b">
        <v>0</v>
      </c>
      <c r="H606" s="84" t="b">
        <v>0</v>
      </c>
      <c r="I606" s="84" t="b">
        <v>0</v>
      </c>
      <c r="J606" s="84" t="b">
        <v>0</v>
      </c>
      <c r="K606" s="84" t="b">
        <v>0</v>
      </c>
      <c r="L606" s="84" t="b">
        <v>0</v>
      </c>
    </row>
    <row r="607" spans="1:12" ht="15">
      <c r="A607" s="84" t="s">
        <v>4622</v>
      </c>
      <c r="B607" s="84" t="s">
        <v>5263</v>
      </c>
      <c r="C607" s="84">
        <v>3</v>
      </c>
      <c r="D607" s="122">
        <v>0.009769295184812241</v>
      </c>
      <c r="E607" s="122">
        <v>1.5481846105451078</v>
      </c>
      <c r="F607" s="84" t="s">
        <v>4450</v>
      </c>
      <c r="G607" s="84" t="b">
        <v>0</v>
      </c>
      <c r="H607" s="84" t="b">
        <v>0</v>
      </c>
      <c r="I607" s="84" t="b">
        <v>0</v>
      </c>
      <c r="J607" s="84" t="b">
        <v>0</v>
      </c>
      <c r="K607" s="84" t="b">
        <v>0</v>
      </c>
      <c r="L607" s="84" t="b">
        <v>0</v>
      </c>
    </row>
    <row r="608" spans="1:12" ht="15">
      <c r="A608" s="84" t="s">
        <v>5263</v>
      </c>
      <c r="B608" s="84" t="s">
        <v>5264</v>
      </c>
      <c r="C608" s="84">
        <v>3</v>
      </c>
      <c r="D608" s="122">
        <v>0.009769295184812241</v>
      </c>
      <c r="E608" s="122">
        <v>1.5481846105451078</v>
      </c>
      <c r="F608" s="84" t="s">
        <v>4450</v>
      </c>
      <c r="G608" s="84" t="b">
        <v>0</v>
      </c>
      <c r="H608" s="84" t="b">
        <v>0</v>
      </c>
      <c r="I608" s="84" t="b">
        <v>0</v>
      </c>
      <c r="J608" s="84" t="b">
        <v>0</v>
      </c>
      <c r="K608" s="84" t="b">
        <v>0</v>
      </c>
      <c r="L608" s="84" t="b">
        <v>0</v>
      </c>
    </row>
    <row r="609" spans="1:12" ht="15">
      <c r="A609" s="84" t="s">
        <v>5264</v>
      </c>
      <c r="B609" s="84" t="s">
        <v>5210</v>
      </c>
      <c r="C609" s="84">
        <v>3</v>
      </c>
      <c r="D609" s="122">
        <v>0.009769295184812241</v>
      </c>
      <c r="E609" s="122">
        <v>1.5481846105451078</v>
      </c>
      <c r="F609" s="84" t="s">
        <v>4450</v>
      </c>
      <c r="G609" s="84" t="b">
        <v>0</v>
      </c>
      <c r="H609" s="84" t="b">
        <v>0</v>
      </c>
      <c r="I609" s="84" t="b">
        <v>0</v>
      </c>
      <c r="J609" s="84" t="b">
        <v>0</v>
      </c>
      <c r="K609" s="84" t="b">
        <v>0</v>
      </c>
      <c r="L609" s="84" t="b">
        <v>0</v>
      </c>
    </row>
    <row r="610" spans="1:12" ht="15">
      <c r="A610" s="84" t="s">
        <v>5210</v>
      </c>
      <c r="B610" s="84" t="s">
        <v>5265</v>
      </c>
      <c r="C610" s="84">
        <v>3</v>
      </c>
      <c r="D610" s="122">
        <v>0.009769295184812241</v>
      </c>
      <c r="E610" s="122">
        <v>1.5481846105451078</v>
      </c>
      <c r="F610" s="84" t="s">
        <v>4450</v>
      </c>
      <c r="G610" s="84" t="b">
        <v>0</v>
      </c>
      <c r="H610" s="84" t="b">
        <v>0</v>
      </c>
      <c r="I610" s="84" t="b">
        <v>0</v>
      </c>
      <c r="J610" s="84" t="b">
        <v>0</v>
      </c>
      <c r="K610" s="84" t="b">
        <v>0</v>
      </c>
      <c r="L610" s="84" t="b">
        <v>0</v>
      </c>
    </row>
    <row r="611" spans="1:12" ht="15">
      <c r="A611" s="84" t="s">
        <v>5265</v>
      </c>
      <c r="B611" s="84" t="s">
        <v>5201</v>
      </c>
      <c r="C611" s="84">
        <v>3</v>
      </c>
      <c r="D611" s="122">
        <v>0.009769295184812241</v>
      </c>
      <c r="E611" s="122">
        <v>1.5481846105451078</v>
      </c>
      <c r="F611" s="84" t="s">
        <v>4450</v>
      </c>
      <c r="G611" s="84" t="b">
        <v>0</v>
      </c>
      <c r="H611" s="84" t="b">
        <v>0</v>
      </c>
      <c r="I611" s="84" t="b">
        <v>0</v>
      </c>
      <c r="J611" s="84" t="b">
        <v>0</v>
      </c>
      <c r="K611" s="84" t="b">
        <v>0</v>
      </c>
      <c r="L611" s="84" t="b">
        <v>0</v>
      </c>
    </row>
    <row r="612" spans="1:12" ht="15">
      <c r="A612" s="84" t="s">
        <v>5201</v>
      </c>
      <c r="B612" s="84" t="s">
        <v>5266</v>
      </c>
      <c r="C612" s="84">
        <v>3</v>
      </c>
      <c r="D612" s="122">
        <v>0.009769295184812241</v>
      </c>
      <c r="E612" s="122">
        <v>1.5481846105451078</v>
      </c>
      <c r="F612" s="84" t="s">
        <v>4450</v>
      </c>
      <c r="G612" s="84" t="b">
        <v>0</v>
      </c>
      <c r="H612" s="84" t="b">
        <v>0</v>
      </c>
      <c r="I612" s="84" t="b">
        <v>0</v>
      </c>
      <c r="J612" s="84" t="b">
        <v>1</v>
      </c>
      <c r="K612" s="84" t="b">
        <v>0</v>
      </c>
      <c r="L612" s="84" t="b">
        <v>0</v>
      </c>
    </row>
    <row r="613" spans="1:12" ht="15">
      <c r="A613" s="84" t="s">
        <v>5266</v>
      </c>
      <c r="B613" s="84" t="s">
        <v>5204</v>
      </c>
      <c r="C613" s="84">
        <v>3</v>
      </c>
      <c r="D613" s="122">
        <v>0.009769295184812241</v>
      </c>
      <c r="E613" s="122">
        <v>1.5481846105451078</v>
      </c>
      <c r="F613" s="84" t="s">
        <v>4450</v>
      </c>
      <c r="G613" s="84" t="b">
        <v>1</v>
      </c>
      <c r="H613" s="84" t="b">
        <v>0</v>
      </c>
      <c r="I613" s="84" t="b">
        <v>0</v>
      </c>
      <c r="J613" s="84" t="b">
        <v>0</v>
      </c>
      <c r="K613" s="84" t="b">
        <v>0</v>
      </c>
      <c r="L613" s="84" t="b">
        <v>0</v>
      </c>
    </row>
    <row r="614" spans="1:12" ht="15">
      <c r="A614" s="84" t="s">
        <v>5204</v>
      </c>
      <c r="B614" s="84" t="s">
        <v>5267</v>
      </c>
      <c r="C614" s="84">
        <v>3</v>
      </c>
      <c r="D614" s="122">
        <v>0.009769295184812241</v>
      </c>
      <c r="E614" s="122">
        <v>1.5481846105451078</v>
      </c>
      <c r="F614" s="84" t="s">
        <v>4450</v>
      </c>
      <c r="G614" s="84" t="b">
        <v>0</v>
      </c>
      <c r="H614" s="84" t="b">
        <v>0</v>
      </c>
      <c r="I614" s="84" t="b">
        <v>0</v>
      </c>
      <c r="J614" s="84" t="b">
        <v>0</v>
      </c>
      <c r="K614" s="84" t="b">
        <v>0</v>
      </c>
      <c r="L614" s="84" t="b">
        <v>0</v>
      </c>
    </row>
    <row r="615" spans="1:12" ht="15">
      <c r="A615" s="84" t="s">
        <v>5267</v>
      </c>
      <c r="B615" s="84" t="s">
        <v>5268</v>
      </c>
      <c r="C615" s="84">
        <v>3</v>
      </c>
      <c r="D615" s="122">
        <v>0.009769295184812241</v>
      </c>
      <c r="E615" s="122">
        <v>1.5481846105451078</v>
      </c>
      <c r="F615" s="84" t="s">
        <v>4450</v>
      </c>
      <c r="G615" s="84" t="b">
        <v>0</v>
      </c>
      <c r="H615" s="84" t="b">
        <v>0</v>
      </c>
      <c r="I615" s="84" t="b">
        <v>0</v>
      </c>
      <c r="J615" s="84" t="b">
        <v>0</v>
      </c>
      <c r="K615" s="84" t="b">
        <v>0</v>
      </c>
      <c r="L615" s="84" t="b">
        <v>0</v>
      </c>
    </row>
    <row r="616" spans="1:12" ht="15">
      <c r="A616" s="84" t="s">
        <v>5268</v>
      </c>
      <c r="B616" s="84" t="s">
        <v>5269</v>
      </c>
      <c r="C616" s="84">
        <v>3</v>
      </c>
      <c r="D616" s="122">
        <v>0.009769295184812241</v>
      </c>
      <c r="E616" s="122">
        <v>1.5481846105451078</v>
      </c>
      <c r="F616" s="84" t="s">
        <v>4450</v>
      </c>
      <c r="G616" s="84" t="b">
        <v>0</v>
      </c>
      <c r="H616" s="84" t="b">
        <v>0</v>
      </c>
      <c r="I616" s="84" t="b">
        <v>0</v>
      </c>
      <c r="J616" s="84" t="b">
        <v>0</v>
      </c>
      <c r="K616" s="84" t="b">
        <v>0</v>
      </c>
      <c r="L616" s="84" t="b">
        <v>0</v>
      </c>
    </row>
    <row r="617" spans="1:12" ht="15">
      <c r="A617" s="84" t="s">
        <v>5269</v>
      </c>
      <c r="B617" s="84" t="s">
        <v>5171</v>
      </c>
      <c r="C617" s="84">
        <v>3</v>
      </c>
      <c r="D617" s="122">
        <v>0.009769295184812241</v>
      </c>
      <c r="E617" s="122">
        <v>1.5481846105451078</v>
      </c>
      <c r="F617" s="84" t="s">
        <v>4450</v>
      </c>
      <c r="G617" s="84" t="b">
        <v>0</v>
      </c>
      <c r="H617" s="84" t="b">
        <v>0</v>
      </c>
      <c r="I617" s="84" t="b">
        <v>0</v>
      </c>
      <c r="J617" s="84" t="b">
        <v>0</v>
      </c>
      <c r="K617" s="84" t="b">
        <v>0</v>
      </c>
      <c r="L617" s="84" t="b">
        <v>0</v>
      </c>
    </row>
    <row r="618" spans="1:12" ht="15">
      <c r="A618" s="84" t="s">
        <v>5384</v>
      </c>
      <c r="B618" s="84" t="s">
        <v>5385</v>
      </c>
      <c r="C618" s="84">
        <v>2</v>
      </c>
      <c r="D618" s="122">
        <v>0.014957487433880652</v>
      </c>
      <c r="E618" s="122">
        <v>1.724275869600789</v>
      </c>
      <c r="F618" s="84" t="s">
        <v>4450</v>
      </c>
      <c r="G618" s="84" t="b">
        <v>0</v>
      </c>
      <c r="H618" s="84" t="b">
        <v>0</v>
      </c>
      <c r="I618" s="84" t="b">
        <v>0</v>
      </c>
      <c r="J618" s="84" t="b">
        <v>0</v>
      </c>
      <c r="K618" s="84" t="b">
        <v>0</v>
      </c>
      <c r="L618" s="84" t="b">
        <v>0</v>
      </c>
    </row>
    <row r="619" spans="1:12" ht="15">
      <c r="A619" s="84" t="s">
        <v>417</v>
      </c>
      <c r="B619" s="84" t="s">
        <v>4622</v>
      </c>
      <c r="C619" s="84">
        <v>2</v>
      </c>
      <c r="D619" s="122">
        <v>0.009629522908854436</v>
      </c>
      <c r="E619" s="122">
        <v>1.3263358609287514</v>
      </c>
      <c r="F619" s="84" t="s">
        <v>4450</v>
      </c>
      <c r="G619" s="84" t="b">
        <v>0</v>
      </c>
      <c r="H619" s="84" t="b">
        <v>0</v>
      </c>
      <c r="I619" s="84" t="b">
        <v>0</v>
      </c>
      <c r="J619" s="84" t="b">
        <v>0</v>
      </c>
      <c r="K619" s="84" t="b">
        <v>0</v>
      </c>
      <c r="L619" s="84" t="b">
        <v>0</v>
      </c>
    </row>
    <row r="620" spans="1:12" ht="15">
      <c r="A620" s="84" t="s">
        <v>556</v>
      </c>
      <c r="B620" s="84" t="s">
        <v>555</v>
      </c>
      <c r="C620" s="84">
        <v>2</v>
      </c>
      <c r="D620" s="122">
        <v>0.00429490875745564</v>
      </c>
      <c r="E620" s="122">
        <v>1.5965970956264601</v>
      </c>
      <c r="F620" s="84" t="s">
        <v>4451</v>
      </c>
      <c r="G620" s="84" t="b">
        <v>0</v>
      </c>
      <c r="H620" s="84" t="b">
        <v>0</v>
      </c>
      <c r="I620" s="84" t="b">
        <v>0</v>
      </c>
      <c r="J620" s="84" t="b">
        <v>0</v>
      </c>
      <c r="K620" s="84" t="b">
        <v>0</v>
      </c>
      <c r="L620" s="84" t="b">
        <v>0</v>
      </c>
    </row>
    <row r="621" spans="1:12" ht="15">
      <c r="A621" s="84" t="s">
        <v>555</v>
      </c>
      <c r="B621" s="84" t="s">
        <v>554</v>
      </c>
      <c r="C621" s="84">
        <v>2</v>
      </c>
      <c r="D621" s="122">
        <v>0.00429490875745564</v>
      </c>
      <c r="E621" s="122">
        <v>1.5965970956264601</v>
      </c>
      <c r="F621" s="84" t="s">
        <v>4451</v>
      </c>
      <c r="G621" s="84" t="b">
        <v>0</v>
      </c>
      <c r="H621" s="84" t="b">
        <v>0</v>
      </c>
      <c r="I621" s="84" t="b">
        <v>0</v>
      </c>
      <c r="J621" s="84" t="b">
        <v>0</v>
      </c>
      <c r="K621" s="84" t="b">
        <v>0</v>
      </c>
      <c r="L621" s="84" t="b">
        <v>0</v>
      </c>
    </row>
    <row r="622" spans="1:12" ht="15">
      <c r="A622" s="84" t="s">
        <v>554</v>
      </c>
      <c r="B622" s="84" t="s">
        <v>553</v>
      </c>
      <c r="C622" s="84">
        <v>2</v>
      </c>
      <c r="D622" s="122">
        <v>0.00429490875745564</v>
      </c>
      <c r="E622" s="122">
        <v>1.5965970956264601</v>
      </c>
      <c r="F622" s="84" t="s">
        <v>4451</v>
      </c>
      <c r="G622" s="84" t="b">
        <v>0</v>
      </c>
      <c r="H622" s="84" t="b">
        <v>0</v>
      </c>
      <c r="I622" s="84" t="b">
        <v>0</v>
      </c>
      <c r="J622" s="84" t="b">
        <v>0</v>
      </c>
      <c r="K622" s="84" t="b">
        <v>0</v>
      </c>
      <c r="L622" s="84" t="b">
        <v>0</v>
      </c>
    </row>
    <row r="623" spans="1:12" ht="15">
      <c r="A623" s="84" t="s">
        <v>553</v>
      </c>
      <c r="B623" s="84" t="s">
        <v>552</v>
      </c>
      <c r="C623" s="84">
        <v>2</v>
      </c>
      <c r="D623" s="122">
        <v>0.00429490875745564</v>
      </c>
      <c r="E623" s="122">
        <v>1.5965970956264601</v>
      </c>
      <c r="F623" s="84" t="s">
        <v>4451</v>
      </c>
      <c r="G623" s="84" t="b">
        <v>0</v>
      </c>
      <c r="H623" s="84" t="b">
        <v>0</v>
      </c>
      <c r="I623" s="84" t="b">
        <v>0</v>
      </c>
      <c r="J623" s="84" t="b">
        <v>0</v>
      </c>
      <c r="K623" s="84" t="b">
        <v>0</v>
      </c>
      <c r="L623" s="84" t="b">
        <v>0</v>
      </c>
    </row>
    <row r="624" spans="1:12" ht="15">
      <c r="A624" s="84" t="s">
        <v>4670</v>
      </c>
      <c r="B624" s="84" t="s">
        <v>5386</v>
      </c>
      <c r="C624" s="84">
        <v>2</v>
      </c>
      <c r="D624" s="122">
        <v>0.00429490875745564</v>
      </c>
      <c r="E624" s="122">
        <v>1.420505836570779</v>
      </c>
      <c r="F624" s="84" t="s">
        <v>4451</v>
      </c>
      <c r="G624" s="84" t="b">
        <v>0</v>
      </c>
      <c r="H624" s="84" t="b">
        <v>0</v>
      </c>
      <c r="I624" s="84" t="b">
        <v>0</v>
      </c>
      <c r="J624" s="84" t="b">
        <v>0</v>
      </c>
      <c r="K624" s="84" t="b">
        <v>0</v>
      </c>
      <c r="L624" s="84" t="b">
        <v>0</v>
      </c>
    </row>
    <row r="625" spans="1:12" ht="15">
      <c r="A625" s="84" t="s">
        <v>5386</v>
      </c>
      <c r="B625" s="84" t="s">
        <v>4672</v>
      </c>
      <c r="C625" s="84">
        <v>2</v>
      </c>
      <c r="D625" s="122">
        <v>0.00429490875745564</v>
      </c>
      <c r="E625" s="122">
        <v>1.420505836570779</v>
      </c>
      <c r="F625" s="84" t="s">
        <v>4451</v>
      </c>
      <c r="G625" s="84" t="b">
        <v>0</v>
      </c>
      <c r="H625" s="84" t="b">
        <v>0</v>
      </c>
      <c r="I625" s="84" t="b">
        <v>0</v>
      </c>
      <c r="J625" s="84" t="b">
        <v>0</v>
      </c>
      <c r="K625" s="84" t="b">
        <v>0</v>
      </c>
      <c r="L625" s="84" t="b">
        <v>0</v>
      </c>
    </row>
    <row r="626" spans="1:12" ht="15">
      <c r="A626" s="84" t="s">
        <v>4672</v>
      </c>
      <c r="B626" s="84" t="s">
        <v>5387</v>
      </c>
      <c r="C626" s="84">
        <v>2</v>
      </c>
      <c r="D626" s="122">
        <v>0.00429490875745564</v>
      </c>
      <c r="E626" s="122">
        <v>1.420505836570779</v>
      </c>
      <c r="F626" s="84" t="s">
        <v>4451</v>
      </c>
      <c r="G626" s="84" t="b">
        <v>0</v>
      </c>
      <c r="H626" s="84" t="b">
        <v>0</v>
      </c>
      <c r="I626" s="84" t="b">
        <v>0</v>
      </c>
      <c r="J626" s="84" t="b">
        <v>0</v>
      </c>
      <c r="K626" s="84" t="b">
        <v>0</v>
      </c>
      <c r="L626" s="84" t="b">
        <v>0</v>
      </c>
    </row>
    <row r="627" spans="1:12" ht="15">
      <c r="A627" s="84" t="s">
        <v>5387</v>
      </c>
      <c r="B627" s="84" t="s">
        <v>5271</v>
      </c>
      <c r="C627" s="84">
        <v>2</v>
      </c>
      <c r="D627" s="122">
        <v>0.00429490875745564</v>
      </c>
      <c r="E627" s="122">
        <v>1.5965970956264601</v>
      </c>
      <c r="F627" s="84" t="s">
        <v>4451</v>
      </c>
      <c r="G627" s="84" t="b">
        <v>0</v>
      </c>
      <c r="H627" s="84" t="b">
        <v>0</v>
      </c>
      <c r="I627" s="84" t="b">
        <v>0</v>
      </c>
      <c r="J627" s="84" t="b">
        <v>0</v>
      </c>
      <c r="K627" s="84" t="b">
        <v>0</v>
      </c>
      <c r="L627" s="84" t="b">
        <v>0</v>
      </c>
    </row>
    <row r="628" spans="1:12" ht="15">
      <c r="A628" s="84" t="s">
        <v>5271</v>
      </c>
      <c r="B628" s="84" t="s">
        <v>5388</v>
      </c>
      <c r="C628" s="84">
        <v>2</v>
      </c>
      <c r="D628" s="122">
        <v>0.00429490875745564</v>
      </c>
      <c r="E628" s="122">
        <v>1.5965970956264601</v>
      </c>
      <c r="F628" s="84" t="s">
        <v>4451</v>
      </c>
      <c r="G628" s="84" t="b">
        <v>0</v>
      </c>
      <c r="H628" s="84" t="b">
        <v>0</v>
      </c>
      <c r="I628" s="84" t="b">
        <v>0</v>
      </c>
      <c r="J628" s="84" t="b">
        <v>0</v>
      </c>
      <c r="K628" s="84" t="b">
        <v>0</v>
      </c>
      <c r="L628" s="84" t="b">
        <v>0</v>
      </c>
    </row>
    <row r="629" spans="1:12" ht="15">
      <c r="A629" s="84" t="s">
        <v>5388</v>
      </c>
      <c r="B629" s="84" t="s">
        <v>5389</v>
      </c>
      <c r="C629" s="84">
        <v>2</v>
      </c>
      <c r="D629" s="122">
        <v>0.00429490875745564</v>
      </c>
      <c r="E629" s="122">
        <v>1.5965970956264601</v>
      </c>
      <c r="F629" s="84" t="s">
        <v>4451</v>
      </c>
      <c r="G629" s="84" t="b">
        <v>0</v>
      </c>
      <c r="H629" s="84" t="b">
        <v>0</v>
      </c>
      <c r="I629" s="84" t="b">
        <v>0</v>
      </c>
      <c r="J629" s="84" t="b">
        <v>0</v>
      </c>
      <c r="K629" s="84" t="b">
        <v>0</v>
      </c>
      <c r="L629" s="84" t="b">
        <v>0</v>
      </c>
    </row>
    <row r="630" spans="1:12" ht="15">
      <c r="A630" s="84" t="s">
        <v>5336</v>
      </c>
      <c r="B630" s="84" t="s">
        <v>5337</v>
      </c>
      <c r="C630" s="84">
        <v>2</v>
      </c>
      <c r="D630" s="122">
        <v>0.014684390032389328</v>
      </c>
      <c r="E630" s="122">
        <v>1.290034611362518</v>
      </c>
      <c r="F630" s="84" t="s">
        <v>4453</v>
      </c>
      <c r="G630" s="84" t="b">
        <v>0</v>
      </c>
      <c r="H630" s="84" t="b">
        <v>0</v>
      </c>
      <c r="I630" s="84" t="b">
        <v>0</v>
      </c>
      <c r="J630" s="84" t="b">
        <v>0</v>
      </c>
      <c r="K630" s="84" t="b">
        <v>0</v>
      </c>
      <c r="L630" s="84" t="b">
        <v>0</v>
      </c>
    </row>
    <row r="631" spans="1:12" ht="15">
      <c r="A631" s="84" t="s">
        <v>5224</v>
      </c>
      <c r="B631" s="84" t="s">
        <v>5225</v>
      </c>
      <c r="C631" s="84">
        <v>3</v>
      </c>
      <c r="D631" s="122">
        <v>0.00559427178843134</v>
      </c>
      <c r="E631" s="122">
        <v>1.3222192947339193</v>
      </c>
      <c r="F631" s="84" t="s">
        <v>4455</v>
      </c>
      <c r="G631" s="84" t="b">
        <v>1</v>
      </c>
      <c r="H631" s="84" t="b">
        <v>0</v>
      </c>
      <c r="I631" s="84" t="b">
        <v>0</v>
      </c>
      <c r="J631" s="84" t="b">
        <v>0</v>
      </c>
      <c r="K631" s="84" t="b">
        <v>0</v>
      </c>
      <c r="L631" s="84" t="b">
        <v>0</v>
      </c>
    </row>
    <row r="632" spans="1:12" ht="15">
      <c r="A632" s="84" t="s">
        <v>5225</v>
      </c>
      <c r="B632" s="84" t="s">
        <v>457</v>
      </c>
      <c r="C632" s="84">
        <v>3</v>
      </c>
      <c r="D632" s="122">
        <v>0.00559427178843134</v>
      </c>
      <c r="E632" s="122">
        <v>1.1972805581256194</v>
      </c>
      <c r="F632" s="84" t="s">
        <v>4455</v>
      </c>
      <c r="G632" s="84" t="b">
        <v>0</v>
      </c>
      <c r="H632" s="84" t="b">
        <v>0</v>
      </c>
      <c r="I632" s="84" t="b">
        <v>0</v>
      </c>
      <c r="J632" s="84" t="b">
        <v>0</v>
      </c>
      <c r="K632" s="84" t="b">
        <v>0</v>
      </c>
      <c r="L632" s="84" t="b">
        <v>0</v>
      </c>
    </row>
    <row r="633" spans="1:12" ht="15">
      <c r="A633" s="84" t="s">
        <v>457</v>
      </c>
      <c r="B633" s="84" t="s">
        <v>4560</v>
      </c>
      <c r="C633" s="84">
        <v>3</v>
      </c>
      <c r="D633" s="122">
        <v>0.00559427178843134</v>
      </c>
      <c r="E633" s="122">
        <v>1.1972805581256194</v>
      </c>
      <c r="F633" s="84" t="s">
        <v>4455</v>
      </c>
      <c r="G633" s="84" t="b">
        <v>0</v>
      </c>
      <c r="H633" s="84" t="b">
        <v>0</v>
      </c>
      <c r="I633" s="84" t="b">
        <v>0</v>
      </c>
      <c r="J633" s="84" t="b">
        <v>0</v>
      </c>
      <c r="K633" s="84" t="b">
        <v>0</v>
      </c>
      <c r="L633" s="84" t="b">
        <v>0</v>
      </c>
    </row>
    <row r="634" spans="1:12" ht="15">
      <c r="A634" s="84" t="s">
        <v>4560</v>
      </c>
      <c r="B634" s="84" t="s">
        <v>4561</v>
      </c>
      <c r="C634" s="84">
        <v>3</v>
      </c>
      <c r="D634" s="122">
        <v>0.00559427178843134</v>
      </c>
      <c r="E634" s="122">
        <v>1.3222192947339193</v>
      </c>
      <c r="F634" s="84" t="s">
        <v>4455</v>
      </c>
      <c r="G634" s="84" t="b">
        <v>0</v>
      </c>
      <c r="H634" s="84" t="b">
        <v>0</v>
      </c>
      <c r="I634" s="84" t="b">
        <v>0</v>
      </c>
      <c r="J634" s="84" t="b">
        <v>0</v>
      </c>
      <c r="K634" s="84" t="b">
        <v>0</v>
      </c>
      <c r="L634" s="84" t="b">
        <v>0</v>
      </c>
    </row>
    <row r="635" spans="1:12" ht="15">
      <c r="A635" s="84" t="s">
        <v>4561</v>
      </c>
      <c r="B635" s="84" t="s">
        <v>5181</v>
      </c>
      <c r="C635" s="84">
        <v>3</v>
      </c>
      <c r="D635" s="122">
        <v>0.00559427178843134</v>
      </c>
      <c r="E635" s="122">
        <v>1.3222192947339193</v>
      </c>
      <c r="F635" s="84" t="s">
        <v>4455</v>
      </c>
      <c r="G635" s="84" t="b">
        <v>0</v>
      </c>
      <c r="H635" s="84" t="b">
        <v>0</v>
      </c>
      <c r="I635" s="84" t="b">
        <v>0</v>
      </c>
      <c r="J635" s="84" t="b">
        <v>0</v>
      </c>
      <c r="K635" s="84" t="b">
        <v>0</v>
      </c>
      <c r="L635" s="84" t="b">
        <v>0</v>
      </c>
    </row>
    <row r="636" spans="1:12" ht="15">
      <c r="A636" s="84" t="s">
        <v>5181</v>
      </c>
      <c r="B636" s="84" t="s">
        <v>5226</v>
      </c>
      <c r="C636" s="84">
        <v>3</v>
      </c>
      <c r="D636" s="122">
        <v>0.00559427178843134</v>
      </c>
      <c r="E636" s="122">
        <v>1.3222192947339193</v>
      </c>
      <c r="F636" s="84" t="s">
        <v>4455</v>
      </c>
      <c r="G636" s="84" t="b">
        <v>0</v>
      </c>
      <c r="H636" s="84" t="b">
        <v>0</v>
      </c>
      <c r="I636" s="84" t="b">
        <v>0</v>
      </c>
      <c r="J636" s="84" t="b">
        <v>0</v>
      </c>
      <c r="K636" s="84" t="b">
        <v>0</v>
      </c>
      <c r="L636" s="84" t="b">
        <v>0</v>
      </c>
    </row>
    <row r="637" spans="1:12" ht="15">
      <c r="A637" s="84" t="s">
        <v>5226</v>
      </c>
      <c r="B637" s="84" t="s">
        <v>5198</v>
      </c>
      <c r="C637" s="84">
        <v>3</v>
      </c>
      <c r="D637" s="122">
        <v>0.00559427178843134</v>
      </c>
      <c r="E637" s="122">
        <v>1.3222192947339193</v>
      </c>
      <c r="F637" s="84" t="s">
        <v>4455</v>
      </c>
      <c r="G637" s="84" t="b">
        <v>0</v>
      </c>
      <c r="H637" s="84" t="b">
        <v>0</v>
      </c>
      <c r="I637" s="84" t="b">
        <v>0</v>
      </c>
      <c r="J637" s="84" t="b">
        <v>0</v>
      </c>
      <c r="K637" s="84" t="b">
        <v>0</v>
      </c>
      <c r="L637" s="84" t="b">
        <v>0</v>
      </c>
    </row>
    <row r="638" spans="1:12" ht="15">
      <c r="A638" s="84" t="s">
        <v>5198</v>
      </c>
      <c r="B638" s="84" t="s">
        <v>5227</v>
      </c>
      <c r="C638" s="84">
        <v>3</v>
      </c>
      <c r="D638" s="122">
        <v>0.00559427178843134</v>
      </c>
      <c r="E638" s="122">
        <v>1.3222192947339193</v>
      </c>
      <c r="F638" s="84" t="s">
        <v>4455</v>
      </c>
      <c r="G638" s="84" t="b">
        <v>0</v>
      </c>
      <c r="H638" s="84" t="b">
        <v>0</v>
      </c>
      <c r="I638" s="84" t="b">
        <v>0</v>
      </c>
      <c r="J638" s="84" t="b">
        <v>0</v>
      </c>
      <c r="K638" s="84" t="b">
        <v>0</v>
      </c>
      <c r="L638" s="84" t="b">
        <v>0</v>
      </c>
    </row>
    <row r="639" spans="1:12" ht="15">
      <c r="A639" s="84" t="s">
        <v>5227</v>
      </c>
      <c r="B639" s="84" t="s">
        <v>5228</v>
      </c>
      <c r="C639" s="84">
        <v>3</v>
      </c>
      <c r="D639" s="122">
        <v>0.00559427178843134</v>
      </c>
      <c r="E639" s="122">
        <v>1.3222192947339193</v>
      </c>
      <c r="F639" s="84" t="s">
        <v>4455</v>
      </c>
      <c r="G639" s="84" t="b">
        <v>0</v>
      </c>
      <c r="H639" s="84" t="b">
        <v>0</v>
      </c>
      <c r="I639" s="84" t="b">
        <v>0</v>
      </c>
      <c r="J639" s="84" t="b">
        <v>0</v>
      </c>
      <c r="K639" s="84" t="b">
        <v>0</v>
      </c>
      <c r="L639" s="84" t="b">
        <v>0</v>
      </c>
    </row>
    <row r="640" spans="1:12" ht="15">
      <c r="A640" s="84" t="s">
        <v>5228</v>
      </c>
      <c r="B640" s="84" t="s">
        <v>5199</v>
      </c>
      <c r="C640" s="84">
        <v>3</v>
      </c>
      <c r="D640" s="122">
        <v>0.00559427178843134</v>
      </c>
      <c r="E640" s="122">
        <v>1.1972805581256194</v>
      </c>
      <c r="F640" s="84" t="s">
        <v>4455</v>
      </c>
      <c r="G640" s="84" t="b">
        <v>0</v>
      </c>
      <c r="H640" s="84" t="b">
        <v>0</v>
      </c>
      <c r="I640" s="84" t="b">
        <v>0</v>
      </c>
      <c r="J640" s="84" t="b">
        <v>0</v>
      </c>
      <c r="K640" s="84" t="b">
        <v>0</v>
      </c>
      <c r="L640" s="84" t="b">
        <v>0</v>
      </c>
    </row>
    <row r="641" spans="1:12" ht="15">
      <c r="A641" s="84" t="s">
        <v>5199</v>
      </c>
      <c r="B641" s="84" t="s">
        <v>5229</v>
      </c>
      <c r="C641" s="84">
        <v>3</v>
      </c>
      <c r="D641" s="122">
        <v>0.00559427178843134</v>
      </c>
      <c r="E641" s="122">
        <v>1.1972805581256194</v>
      </c>
      <c r="F641" s="84" t="s">
        <v>4455</v>
      </c>
      <c r="G641" s="84" t="b">
        <v>0</v>
      </c>
      <c r="H641" s="84" t="b">
        <v>0</v>
      </c>
      <c r="I641" s="84" t="b">
        <v>0</v>
      </c>
      <c r="J641" s="84" t="b">
        <v>0</v>
      </c>
      <c r="K641" s="84" t="b">
        <v>0</v>
      </c>
      <c r="L641" s="84" t="b">
        <v>0</v>
      </c>
    </row>
    <row r="642" spans="1:12" ht="15">
      <c r="A642" s="84" t="s">
        <v>516</v>
      </c>
      <c r="B642" s="84" t="s">
        <v>5224</v>
      </c>
      <c r="C642" s="84">
        <v>2</v>
      </c>
      <c r="D642" s="122">
        <v>0.008985970019820334</v>
      </c>
      <c r="E642" s="122">
        <v>1.3222192947339193</v>
      </c>
      <c r="F642" s="84" t="s">
        <v>4455</v>
      </c>
      <c r="G642" s="84" t="b">
        <v>0</v>
      </c>
      <c r="H642" s="84" t="b">
        <v>0</v>
      </c>
      <c r="I642" s="84" t="b">
        <v>0</v>
      </c>
      <c r="J642" s="84" t="b">
        <v>1</v>
      </c>
      <c r="K642" s="84" t="b">
        <v>0</v>
      </c>
      <c r="L642" s="84" t="b">
        <v>0</v>
      </c>
    </row>
    <row r="643" spans="1:12" ht="15">
      <c r="A643" s="84" t="s">
        <v>5229</v>
      </c>
      <c r="B643" s="84" t="s">
        <v>5287</v>
      </c>
      <c r="C643" s="84">
        <v>2</v>
      </c>
      <c r="D643" s="122">
        <v>0.008985970019820334</v>
      </c>
      <c r="E643" s="122">
        <v>1.3222192947339193</v>
      </c>
      <c r="F643" s="84" t="s">
        <v>4455</v>
      </c>
      <c r="G643" s="84" t="b">
        <v>0</v>
      </c>
      <c r="H643" s="84" t="b">
        <v>0</v>
      </c>
      <c r="I643" s="84" t="b">
        <v>0</v>
      </c>
      <c r="J643" s="84" t="b">
        <v>0</v>
      </c>
      <c r="K643" s="84" t="b">
        <v>0</v>
      </c>
      <c r="L643" s="84" t="b">
        <v>0</v>
      </c>
    </row>
    <row r="644" spans="1:12" ht="15">
      <c r="A644" s="84" t="s">
        <v>5242</v>
      </c>
      <c r="B644" s="84" t="s">
        <v>5243</v>
      </c>
      <c r="C644" s="84">
        <v>3</v>
      </c>
      <c r="D644" s="122">
        <v>0</v>
      </c>
      <c r="E644" s="122">
        <v>1.0910804693473326</v>
      </c>
      <c r="F644" s="84" t="s">
        <v>4458</v>
      </c>
      <c r="G644" s="84" t="b">
        <v>0</v>
      </c>
      <c r="H644" s="84" t="b">
        <v>0</v>
      </c>
      <c r="I644" s="84" t="b">
        <v>0</v>
      </c>
      <c r="J644" s="84" t="b">
        <v>0</v>
      </c>
      <c r="K644" s="84" t="b">
        <v>0</v>
      </c>
      <c r="L644" s="84" t="b">
        <v>0</v>
      </c>
    </row>
    <row r="645" spans="1:12" ht="15">
      <c r="A645" s="84" t="s">
        <v>5243</v>
      </c>
      <c r="B645" s="84" t="s">
        <v>5244</v>
      </c>
      <c r="C645" s="84">
        <v>3</v>
      </c>
      <c r="D645" s="122">
        <v>0</v>
      </c>
      <c r="E645" s="122">
        <v>1.0910804693473326</v>
      </c>
      <c r="F645" s="84" t="s">
        <v>4458</v>
      </c>
      <c r="G645" s="84" t="b">
        <v>0</v>
      </c>
      <c r="H645" s="84" t="b">
        <v>0</v>
      </c>
      <c r="I645" s="84" t="b">
        <v>0</v>
      </c>
      <c r="J645" s="84" t="b">
        <v>0</v>
      </c>
      <c r="K645" s="84" t="b">
        <v>0</v>
      </c>
      <c r="L645" s="84" t="b">
        <v>0</v>
      </c>
    </row>
    <row r="646" spans="1:12" ht="15">
      <c r="A646" s="84" t="s">
        <v>5244</v>
      </c>
      <c r="B646" s="84" t="s">
        <v>457</v>
      </c>
      <c r="C646" s="84">
        <v>3</v>
      </c>
      <c r="D646" s="122">
        <v>0</v>
      </c>
      <c r="E646" s="122">
        <v>1.0910804693473326</v>
      </c>
      <c r="F646" s="84" t="s">
        <v>4458</v>
      </c>
      <c r="G646" s="84" t="b">
        <v>0</v>
      </c>
      <c r="H646" s="84" t="b">
        <v>0</v>
      </c>
      <c r="I646" s="84" t="b">
        <v>0</v>
      </c>
      <c r="J646" s="84" t="b">
        <v>0</v>
      </c>
      <c r="K646" s="84" t="b">
        <v>0</v>
      </c>
      <c r="L646" s="84" t="b">
        <v>0</v>
      </c>
    </row>
    <row r="647" spans="1:12" ht="15">
      <c r="A647" s="84" t="s">
        <v>457</v>
      </c>
      <c r="B647" s="84" t="s">
        <v>4562</v>
      </c>
      <c r="C647" s="84">
        <v>3</v>
      </c>
      <c r="D647" s="122">
        <v>0</v>
      </c>
      <c r="E647" s="122">
        <v>1.0910804693473326</v>
      </c>
      <c r="F647" s="84" t="s">
        <v>4458</v>
      </c>
      <c r="G647" s="84" t="b">
        <v>0</v>
      </c>
      <c r="H647" s="84" t="b">
        <v>0</v>
      </c>
      <c r="I647" s="84" t="b">
        <v>0</v>
      </c>
      <c r="J647" s="84" t="b">
        <v>0</v>
      </c>
      <c r="K647" s="84" t="b">
        <v>0</v>
      </c>
      <c r="L647" s="84" t="b">
        <v>0</v>
      </c>
    </row>
    <row r="648" spans="1:12" ht="15">
      <c r="A648" s="84" t="s">
        <v>4562</v>
      </c>
      <c r="B648" s="84" t="s">
        <v>4563</v>
      </c>
      <c r="C648" s="84">
        <v>3</v>
      </c>
      <c r="D648" s="122">
        <v>0</v>
      </c>
      <c r="E648" s="122">
        <v>1.0910804693473326</v>
      </c>
      <c r="F648" s="84" t="s">
        <v>4458</v>
      </c>
      <c r="G648" s="84" t="b">
        <v>0</v>
      </c>
      <c r="H648" s="84" t="b">
        <v>0</v>
      </c>
      <c r="I648" s="84" t="b">
        <v>0</v>
      </c>
      <c r="J648" s="84" t="b">
        <v>0</v>
      </c>
      <c r="K648" s="84" t="b">
        <v>0</v>
      </c>
      <c r="L648" s="84" t="b">
        <v>0</v>
      </c>
    </row>
    <row r="649" spans="1:12" ht="15">
      <c r="A649" s="84" t="s">
        <v>4563</v>
      </c>
      <c r="B649" s="84" t="s">
        <v>5245</v>
      </c>
      <c r="C649" s="84">
        <v>3</v>
      </c>
      <c r="D649" s="122">
        <v>0</v>
      </c>
      <c r="E649" s="122">
        <v>1.0910804693473326</v>
      </c>
      <c r="F649" s="84" t="s">
        <v>4458</v>
      </c>
      <c r="G649" s="84" t="b">
        <v>0</v>
      </c>
      <c r="H649" s="84" t="b">
        <v>0</v>
      </c>
      <c r="I649" s="84" t="b">
        <v>0</v>
      </c>
      <c r="J649" s="84" t="b">
        <v>0</v>
      </c>
      <c r="K649" s="84" t="b">
        <v>0</v>
      </c>
      <c r="L649" s="84" t="b">
        <v>0</v>
      </c>
    </row>
    <row r="650" spans="1:12" ht="15">
      <c r="A650" s="84" t="s">
        <v>5245</v>
      </c>
      <c r="B650" s="84" t="s">
        <v>5246</v>
      </c>
      <c r="C650" s="84">
        <v>3</v>
      </c>
      <c r="D650" s="122">
        <v>0</v>
      </c>
      <c r="E650" s="122">
        <v>1.0910804693473326</v>
      </c>
      <c r="F650" s="84" t="s">
        <v>4458</v>
      </c>
      <c r="G650" s="84" t="b">
        <v>0</v>
      </c>
      <c r="H650" s="84" t="b">
        <v>0</v>
      </c>
      <c r="I650" s="84" t="b">
        <v>0</v>
      </c>
      <c r="J650" s="84" t="b">
        <v>0</v>
      </c>
      <c r="K650" s="84" t="b">
        <v>0</v>
      </c>
      <c r="L650" s="84" t="b">
        <v>0</v>
      </c>
    </row>
    <row r="651" spans="1:12" ht="15">
      <c r="A651" s="84" t="s">
        <v>5246</v>
      </c>
      <c r="B651" s="84" t="s">
        <v>5247</v>
      </c>
      <c r="C651" s="84">
        <v>3</v>
      </c>
      <c r="D651" s="122">
        <v>0</v>
      </c>
      <c r="E651" s="122">
        <v>1.0910804693473326</v>
      </c>
      <c r="F651" s="84" t="s">
        <v>4458</v>
      </c>
      <c r="G651" s="84" t="b">
        <v>0</v>
      </c>
      <c r="H651" s="84" t="b">
        <v>0</v>
      </c>
      <c r="I651" s="84" t="b">
        <v>0</v>
      </c>
      <c r="J651" s="84" t="b">
        <v>0</v>
      </c>
      <c r="K651" s="84" t="b">
        <v>0</v>
      </c>
      <c r="L651" s="84" t="b">
        <v>0</v>
      </c>
    </row>
    <row r="652" spans="1:12" ht="15">
      <c r="A652" s="84" t="s">
        <v>479</v>
      </c>
      <c r="B652" s="84" t="s">
        <v>5242</v>
      </c>
      <c r="C652" s="84">
        <v>2</v>
      </c>
      <c r="D652" s="122">
        <v>0.008804562952784062</v>
      </c>
      <c r="E652" s="122">
        <v>1.2671717284030137</v>
      </c>
      <c r="F652" s="84" t="s">
        <v>4458</v>
      </c>
      <c r="G652" s="84" t="b">
        <v>0</v>
      </c>
      <c r="H652" s="84" t="b">
        <v>0</v>
      </c>
      <c r="I652" s="84" t="b">
        <v>0</v>
      </c>
      <c r="J652" s="84" t="b">
        <v>0</v>
      </c>
      <c r="K652" s="84" t="b">
        <v>0</v>
      </c>
      <c r="L652" s="84" t="b">
        <v>0</v>
      </c>
    </row>
    <row r="653" spans="1:12" ht="15">
      <c r="A653" s="84" t="s">
        <v>573</v>
      </c>
      <c r="B653" s="84" t="s">
        <v>5346</v>
      </c>
      <c r="C653" s="84">
        <v>2</v>
      </c>
      <c r="D653" s="122">
        <v>0.005869708635189375</v>
      </c>
      <c r="E653" s="122">
        <v>1.4548448600085102</v>
      </c>
      <c r="F653" s="84" t="s">
        <v>4461</v>
      </c>
      <c r="G653" s="84" t="b">
        <v>0</v>
      </c>
      <c r="H653" s="84" t="b">
        <v>0</v>
      </c>
      <c r="I653" s="84" t="b">
        <v>0</v>
      </c>
      <c r="J653" s="84" t="b">
        <v>0</v>
      </c>
      <c r="K653" s="84" t="b">
        <v>0</v>
      </c>
      <c r="L653" s="84" t="b">
        <v>0</v>
      </c>
    </row>
    <row r="654" spans="1:12" ht="15">
      <c r="A654" s="84" t="s">
        <v>5346</v>
      </c>
      <c r="B654" s="84" t="s">
        <v>5347</v>
      </c>
      <c r="C654" s="84">
        <v>2</v>
      </c>
      <c r="D654" s="122">
        <v>0.005869708635189375</v>
      </c>
      <c r="E654" s="122">
        <v>1.4548448600085102</v>
      </c>
      <c r="F654" s="84" t="s">
        <v>4461</v>
      </c>
      <c r="G654" s="84" t="b">
        <v>0</v>
      </c>
      <c r="H654" s="84" t="b">
        <v>0</v>
      </c>
      <c r="I654" s="84" t="b">
        <v>0</v>
      </c>
      <c r="J654" s="84" t="b">
        <v>0</v>
      </c>
      <c r="K654" s="84" t="b">
        <v>0</v>
      </c>
      <c r="L654" s="84" t="b">
        <v>0</v>
      </c>
    </row>
    <row r="655" spans="1:12" ht="15">
      <c r="A655" s="84" t="s">
        <v>5347</v>
      </c>
      <c r="B655" s="84" t="s">
        <v>457</v>
      </c>
      <c r="C655" s="84">
        <v>2</v>
      </c>
      <c r="D655" s="122">
        <v>0.005869708635189375</v>
      </c>
      <c r="E655" s="122">
        <v>1.278753600952829</v>
      </c>
      <c r="F655" s="84" t="s">
        <v>4461</v>
      </c>
      <c r="G655" s="84" t="b">
        <v>0</v>
      </c>
      <c r="H655" s="84" t="b">
        <v>0</v>
      </c>
      <c r="I655" s="84" t="b">
        <v>0</v>
      </c>
      <c r="J655" s="84" t="b">
        <v>0</v>
      </c>
      <c r="K655" s="84" t="b">
        <v>0</v>
      </c>
      <c r="L655" s="84" t="b">
        <v>0</v>
      </c>
    </row>
    <row r="656" spans="1:12" ht="15">
      <c r="A656" s="84" t="s">
        <v>457</v>
      </c>
      <c r="B656" s="84" t="s">
        <v>5348</v>
      </c>
      <c r="C656" s="84">
        <v>2</v>
      </c>
      <c r="D656" s="122">
        <v>0.005869708635189375</v>
      </c>
      <c r="E656" s="122">
        <v>1.153814864344529</v>
      </c>
      <c r="F656" s="84" t="s">
        <v>4461</v>
      </c>
      <c r="G656" s="84" t="b">
        <v>0</v>
      </c>
      <c r="H656" s="84" t="b">
        <v>0</v>
      </c>
      <c r="I656" s="84" t="b">
        <v>0</v>
      </c>
      <c r="J656" s="84" t="b">
        <v>1</v>
      </c>
      <c r="K656" s="84" t="b">
        <v>0</v>
      </c>
      <c r="L656" s="84" t="b">
        <v>0</v>
      </c>
    </row>
    <row r="657" spans="1:12" ht="15">
      <c r="A657" s="84" t="s">
        <v>5348</v>
      </c>
      <c r="B657" s="84" t="s">
        <v>5349</v>
      </c>
      <c r="C657" s="84">
        <v>2</v>
      </c>
      <c r="D657" s="122">
        <v>0.005869708635189375</v>
      </c>
      <c r="E657" s="122">
        <v>1.4548448600085102</v>
      </c>
      <c r="F657" s="84" t="s">
        <v>4461</v>
      </c>
      <c r="G657" s="84" t="b">
        <v>1</v>
      </c>
      <c r="H657" s="84" t="b">
        <v>0</v>
      </c>
      <c r="I657" s="84" t="b">
        <v>0</v>
      </c>
      <c r="J657" s="84" t="b">
        <v>0</v>
      </c>
      <c r="K657" s="84" t="b">
        <v>0</v>
      </c>
      <c r="L657" s="84" t="b">
        <v>0</v>
      </c>
    </row>
    <row r="658" spans="1:12" ht="15">
      <c r="A658" s="84" t="s">
        <v>5349</v>
      </c>
      <c r="B658" s="84" t="s">
        <v>5256</v>
      </c>
      <c r="C658" s="84">
        <v>2</v>
      </c>
      <c r="D658" s="122">
        <v>0.005869708635189375</v>
      </c>
      <c r="E658" s="122">
        <v>1.278753600952829</v>
      </c>
      <c r="F658" s="84" t="s">
        <v>4461</v>
      </c>
      <c r="G658" s="84" t="b">
        <v>0</v>
      </c>
      <c r="H658" s="84" t="b">
        <v>0</v>
      </c>
      <c r="I658" s="84" t="b">
        <v>0</v>
      </c>
      <c r="J658" s="84" t="b">
        <v>0</v>
      </c>
      <c r="K658" s="84" t="b">
        <v>0</v>
      </c>
      <c r="L658" s="84" t="b">
        <v>0</v>
      </c>
    </row>
    <row r="659" spans="1:12" ht="15">
      <c r="A659" s="84" t="s">
        <v>5256</v>
      </c>
      <c r="B659" s="84" t="s">
        <v>5350</v>
      </c>
      <c r="C659" s="84">
        <v>2</v>
      </c>
      <c r="D659" s="122">
        <v>0.005869708635189375</v>
      </c>
      <c r="E659" s="122">
        <v>1.278753600952829</v>
      </c>
      <c r="F659" s="84" t="s">
        <v>4461</v>
      </c>
      <c r="G659" s="84" t="b">
        <v>0</v>
      </c>
      <c r="H659" s="84" t="b">
        <v>0</v>
      </c>
      <c r="I659" s="84" t="b">
        <v>0</v>
      </c>
      <c r="J659" s="84" t="b">
        <v>1</v>
      </c>
      <c r="K659" s="84" t="b">
        <v>0</v>
      </c>
      <c r="L659" s="84" t="b">
        <v>0</v>
      </c>
    </row>
    <row r="660" spans="1:12" ht="15">
      <c r="A660" s="84" t="s">
        <v>5350</v>
      </c>
      <c r="B660" s="84" t="s">
        <v>5136</v>
      </c>
      <c r="C660" s="84">
        <v>2</v>
      </c>
      <c r="D660" s="122">
        <v>0.005869708635189375</v>
      </c>
      <c r="E660" s="122">
        <v>1.4548448600085102</v>
      </c>
      <c r="F660" s="84" t="s">
        <v>4461</v>
      </c>
      <c r="G660" s="84" t="b">
        <v>1</v>
      </c>
      <c r="H660" s="84" t="b">
        <v>0</v>
      </c>
      <c r="I660" s="84" t="b">
        <v>0</v>
      </c>
      <c r="J660" s="84" t="b">
        <v>1</v>
      </c>
      <c r="K660" s="84" t="b">
        <v>0</v>
      </c>
      <c r="L660" s="84" t="b">
        <v>0</v>
      </c>
    </row>
    <row r="661" spans="1:12" ht="15">
      <c r="A661" s="84" t="s">
        <v>5136</v>
      </c>
      <c r="B661" s="84" t="s">
        <v>5351</v>
      </c>
      <c r="C661" s="84">
        <v>2</v>
      </c>
      <c r="D661" s="122">
        <v>0.005869708635189375</v>
      </c>
      <c r="E661" s="122">
        <v>1.4548448600085102</v>
      </c>
      <c r="F661" s="84" t="s">
        <v>4461</v>
      </c>
      <c r="G661" s="84" t="b">
        <v>1</v>
      </c>
      <c r="H661" s="84" t="b">
        <v>0</v>
      </c>
      <c r="I661" s="84" t="b">
        <v>0</v>
      </c>
      <c r="J661" s="84" t="b">
        <v>0</v>
      </c>
      <c r="K661" s="84" t="b">
        <v>0</v>
      </c>
      <c r="L661" s="84" t="b">
        <v>0</v>
      </c>
    </row>
    <row r="662" spans="1:12" ht="15">
      <c r="A662" s="84" t="s">
        <v>5351</v>
      </c>
      <c r="B662" s="84" t="s">
        <v>5352</v>
      </c>
      <c r="C662" s="84">
        <v>2</v>
      </c>
      <c r="D662" s="122">
        <v>0.005869708635189375</v>
      </c>
      <c r="E662" s="122">
        <v>1.4548448600085102</v>
      </c>
      <c r="F662" s="84" t="s">
        <v>4461</v>
      </c>
      <c r="G662" s="84" t="b">
        <v>0</v>
      </c>
      <c r="H662" s="84" t="b">
        <v>0</v>
      </c>
      <c r="I662" s="84" t="b">
        <v>0</v>
      </c>
      <c r="J662" s="84" t="b">
        <v>0</v>
      </c>
      <c r="K662" s="84" t="b">
        <v>0</v>
      </c>
      <c r="L662" s="84" t="b">
        <v>0</v>
      </c>
    </row>
    <row r="663" spans="1:12" ht="15">
      <c r="A663" s="84" t="s">
        <v>5352</v>
      </c>
      <c r="B663" s="84" t="s">
        <v>5159</v>
      </c>
      <c r="C663" s="84">
        <v>2</v>
      </c>
      <c r="D663" s="122">
        <v>0.005869708635189375</v>
      </c>
      <c r="E663" s="122">
        <v>1.4548448600085102</v>
      </c>
      <c r="F663" s="84" t="s">
        <v>4461</v>
      </c>
      <c r="G663" s="84" t="b">
        <v>0</v>
      </c>
      <c r="H663" s="84" t="b">
        <v>0</v>
      </c>
      <c r="I663" s="84" t="b">
        <v>0</v>
      </c>
      <c r="J663" s="84" t="b">
        <v>0</v>
      </c>
      <c r="K663" s="84" t="b">
        <v>0</v>
      </c>
      <c r="L663" s="84" t="b">
        <v>0</v>
      </c>
    </row>
    <row r="664" spans="1:12" ht="15">
      <c r="A664" s="84" t="s">
        <v>5159</v>
      </c>
      <c r="B664" s="84" t="s">
        <v>5353</v>
      </c>
      <c r="C664" s="84">
        <v>2</v>
      </c>
      <c r="D664" s="122">
        <v>0.005869708635189375</v>
      </c>
      <c r="E664" s="122">
        <v>1.4548448600085102</v>
      </c>
      <c r="F664" s="84" t="s">
        <v>4461</v>
      </c>
      <c r="G664" s="84" t="b">
        <v>0</v>
      </c>
      <c r="H664" s="84" t="b">
        <v>0</v>
      </c>
      <c r="I664" s="84" t="b">
        <v>0</v>
      </c>
      <c r="J664" s="84" t="b">
        <v>0</v>
      </c>
      <c r="K664" s="84" t="b">
        <v>0</v>
      </c>
      <c r="L664" s="84" t="b">
        <v>0</v>
      </c>
    </row>
    <row r="665" spans="1:12" ht="15">
      <c r="A665" s="84" t="s">
        <v>5353</v>
      </c>
      <c r="B665" s="84" t="s">
        <v>4655</v>
      </c>
      <c r="C665" s="84">
        <v>2</v>
      </c>
      <c r="D665" s="122">
        <v>0.005869708635189375</v>
      </c>
      <c r="E665" s="122">
        <v>1.278753600952829</v>
      </c>
      <c r="F665" s="84" t="s">
        <v>4461</v>
      </c>
      <c r="G665" s="84" t="b">
        <v>0</v>
      </c>
      <c r="H665" s="84" t="b">
        <v>0</v>
      </c>
      <c r="I665" s="84" t="b">
        <v>0</v>
      </c>
      <c r="J665" s="84" t="b">
        <v>0</v>
      </c>
      <c r="K665" s="84" t="b">
        <v>0</v>
      </c>
      <c r="L665" s="84" t="b">
        <v>0</v>
      </c>
    </row>
    <row r="666" spans="1:12" ht="15">
      <c r="A666" s="84" t="s">
        <v>4655</v>
      </c>
      <c r="B666" s="84" t="s">
        <v>5167</v>
      </c>
      <c r="C666" s="84">
        <v>2</v>
      </c>
      <c r="D666" s="122">
        <v>0.005869708635189375</v>
      </c>
      <c r="E666" s="122">
        <v>1.278753600952829</v>
      </c>
      <c r="F666" s="84" t="s">
        <v>4461</v>
      </c>
      <c r="G666" s="84" t="b">
        <v>0</v>
      </c>
      <c r="H666" s="84" t="b">
        <v>0</v>
      </c>
      <c r="I666" s="84" t="b">
        <v>0</v>
      </c>
      <c r="J666" s="84" t="b">
        <v>0</v>
      </c>
      <c r="K666" s="84" t="b">
        <v>0</v>
      </c>
      <c r="L666" s="84" t="b">
        <v>0</v>
      </c>
    </row>
    <row r="667" spans="1:12" ht="15">
      <c r="A667" s="84" t="s">
        <v>5167</v>
      </c>
      <c r="B667" s="84" t="s">
        <v>5354</v>
      </c>
      <c r="C667" s="84">
        <v>2</v>
      </c>
      <c r="D667" s="122">
        <v>0.005869708635189375</v>
      </c>
      <c r="E667" s="122">
        <v>1.4548448600085102</v>
      </c>
      <c r="F667" s="84" t="s">
        <v>4461</v>
      </c>
      <c r="G667" s="84" t="b">
        <v>0</v>
      </c>
      <c r="H667" s="84" t="b">
        <v>0</v>
      </c>
      <c r="I667" s="84" t="b">
        <v>0</v>
      </c>
      <c r="J667" s="84" t="b">
        <v>0</v>
      </c>
      <c r="K667" s="84" t="b">
        <v>0</v>
      </c>
      <c r="L667" s="84" t="b">
        <v>0</v>
      </c>
    </row>
    <row r="668" spans="1:12" ht="15">
      <c r="A668" s="84" t="s">
        <v>4608</v>
      </c>
      <c r="B668" s="84" t="s">
        <v>4608</v>
      </c>
      <c r="C668" s="84">
        <v>110</v>
      </c>
      <c r="D668" s="122">
        <v>0</v>
      </c>
      <c r="E668" s="122">
        <v>0.008773924307505152</v>
      </c>
      <c r="F668" s="84" t="s">
        <v>4462</v>
      </c>
      <c r="G668" s="84" t="b">
        <v>0</v>
      </c>
      <c r="H668" s="84" t="b">
        <v>0</v>
      </c>
      <c r="I668" s="84" t="b">
        <v>0</v>
      </c>
      <c r="J668" s="84" t="b">
        <v>0</v>
      </c>
      <c r="K668" s="84" t="b">
        <v>0</v>
      </c>
      <c r="L668" s="84" t="b">
        <v>0</v>
      </c>
    </row>
    <row r="669" spans="1:12" ht="15">
      <c r="A669" s="84" t="s">
        <v>4608</v>
      </c>
      <c r="B669" s="84" t="s">
        <v>5143</v>
      </c>
      <c r="C669" s="84">
        <v>15</v>
      </c>
      <c r="D669" s="122">
        <v>0</v>
      </c>
      <c r="E669" s="122">
        <v>0.26404642941081125</v>
      </c>
      <c r="F669" s="84" t="s">
        <v>4462</v>
      </c>
      <c r="G669" s="84" t="b">
        <v>0</v>
      </c>
      <c r="H669" s="84" t="b">
        <v>0</v>
      </c>
      <c r="I669" s="84" t="b">
        <v>0</v>
      </c>
      <c r="J669" s="84" t="b">
        <v>0</v>
      </c>
      <c r="K669" s="84" t="b">
        <v>0</v>
      </c>
      <c r="L669" s="84" t="b">
        <v>0</v>
      </c>
    </row>
    <row r="670" spans="1:12" ht="15">
      <c r="A670" s="84" t="s">
        <v>5143</v>
      </c>
      <c r="B670" s="84" t="s">
        <v>4608</v>
      </c>
      <c r="C670" s="84">
        <v>13</v>
      </c>
      <c r="D670" s="122">
        <v>0</v>
      </c>
      <c r="E670" s="122">
        <v>0.22745262713435482</v>
      </c>
      <c r="F670" s="84" t="s">
        <v>4462</v>
      </c>
      <c r="G670" s="84" t="b">
        <v>0</v>
      </c>
      <c r="H670" s="84" t="b">
        <v>0</v>
      </c>
      <c r="I670" s="84" t="b">
        <v>0</v>
      </c>
      <c r="J670" s="84" t="b">
        <v>0</v>
      </c>
      <c r="K670" s="84" t="b">
        <v>0</v>
      </c>
      <c r="L670" s="84" t="b">
        <v>0</v>
      </c>
    </row>
    <row r="671" spans="1:12" ht="15">
      <c r="A671" s="84" t="s">
        <v>5147</v>
      </c>
      <c r="B671" s="84" t="s">
        <v>4608</v>
      </c>
      <c r="C671" s="84">
        <v>8</v>
      </c>
      <c r="D671" s="122">
        <v>0.0038489892689766393</v>
      </c>
      <c r="E671" s="122">
        <v>0.016599261819461673</v>
      </c>
      <c r="F671" s="84" t="s">
        <v>4462</v>
      </c>
      <c r="G671" s="84" t="b">
        <v>0</v>
      </c>
      <c r="H671" s="84" t="b">
        <v>0</v>
      </c>
      <c r="I671" s="84" t="b">
        <v>0</v>
      </c>
      <c r="J671" s="84" t="b">
        <v>0</v>
      </c>
      <c r="K671" s="84" t="b">
        <v>0</v>
      </c>
      <c r="L671" s="84" t="b">
        <v>0</v>
      </c>
    </row>
    <row r="672" spans="1:12" ht="15">
      <c r="A672" s="84" t="s">
        <v>4608</v>
      </c>
      <c r="B672" s="84" t="s">
        <v>5169</v>
      </c>
      <c r="C672" s="84">
        <v>7</v>
      </c>
      <c r="D672" s="122">
        <v>0.0033678656103545593</v>
      </c>
      <c r="E672" s="122">
        <v>0.26404642941081125</v>
      </c>
      <c r="F672" s="84" t="s">
        <v>4462</v>
      </c>
      <c r="G672" s="84" t="b">
        <v>0</v>
      </c>
      <c r="H672" s="84" t="b">
        <v>0</v>
      </c>
      <c r="I672" s="84" t="b">
        <v>0</v>
      </c>
      <c r="J672" s="84" t="b">
        <v>0</v>
      </c>
      <c r="K672" s="84" t="b">
        <v>0</v>
      </c>
      <c r="L672" s="84" t="b">
        <v>0</v>
      </c>
    </row>
    <row r="673" spans="1:12" ht="15">
      <c r="A673" s="84" t="s">
        <v>5169</v>
      </c>
      <c r="B673" s="84" t="s">
        <v>4608</v>
      </c>
      <c r="C673" s="84">
        <v>6</v>
      </c>
      <c r="D673" s="122">
        <v>0.0028867419517324792</v>
      </c>
      <c r="E673" s="122">
        <v>0.1926905208751429</v>
      </c>
      <c r="F673" s="84" t="s">
        <v>4462</v>
      </c>
      <c r="G673" s="84" t="b">
        <v>0</v>
      </c>
      <c r="H673" s="84" t="b">
        <v>0</v>
      </c>
      <c r="I673" s="84" t="b">
        <v>0</v>
      </c>
      <c r="J673" s="84" t="b">
        <v>0</v>
      </c>
      <c r="K673" s="84" t="b">
        <v>0</v>
      </c>
      <c r="L673" s="84" t="b">
        <v>0</v>
      </c>
    </row>
    <row r="674" spans="1:12" ht="15">
      <c r="A674" s="84" t="s">
        <v>5178</v>
      </c>
      <c r="B674" s="84" t="s">
        <v>4608</v>
      </c>
      <c r="C674" s="84">
        <v>6</v>
      </c>
      <c r="D674" s="122">
        <v>0.0028867419517324792</v>
      </c>
      <c r="E674" s="122">
        <v>0.2596373105057561</v>
      </c>
      <c r="F674" s="84" t="s">
        <v>4462</v>
      </c>
      <c r="G674" s="84" t="b">
        <v>0</v>
      </c>
      <c r="H674" s="84" t="b">
        <v>0</v>
      </c>
      <c r="I674" s="84" t="b">
        <v>0</v>
      </c>
      <c r="J674" s="84" t="b">
        <v>0</v>
      </c>
      <c r="K674" s="84" t="b">
        <v>0</v>
      </c>
      <c r="L674" s="84" t="b">
        <v>0</v>
      </c>
    </row>
    <row r="675" spans="1:12" ht="15">
      <c r="A675" s="84" t="s">
        <v>5151</v>
      </c>
      <c r="B675" s="84" t="s">
        <v>4608</v>
      </c>
      <c r="C675" s="84">
        <v>6</v>
      </c>
      <c r="D675" s="122">
        <v>0.0028867419517324792</v>
      </c>
      <c r="E675" s="122">
        <v>-0.07615479141743697</v>
      </c>
      <c r="F675" s="84" t="s">
        <v>4462</v>
      </c>
      <c r="G675" s="84" t="b">
        <v>0</v>
      </c>
      <c r="H675" s="84" t="b">
        <v>0</v>
      </c>
      <c r="I675" s="84" t="b">
        <v>0</v>
      </c>
      <c r="J675" s="84" t="b">
        <v>0</v>
      </c>
      <c r="K675" s="84" t="b">
        <v>0</v>
      </c>
      <c r="L675" s="84" t="b">
        <v>0</v>
      </c>
    </row>
    <row r="676" spans="1:12" ht="15">
      <c r="A676" s="84" t="s">
        <v>5191</v>
      </c>
      <c r="B676" s="84" t="s">
        <v>5151</v>
      </c>
      <c r="C676" s="84">
        <v>5</v>
      </c>
      <c r="D676" s="122">
        <v>0.0024056182931103992</v>
      </c>
      <c r="E676" s="122">
        <v>1.4423591484604505</v>
      </c>
      <c r="F676" s="84" t="s">
        <v>4462</v>
      </c>
      <c r="G676" s="84" t="b">
        <v>0</v>
      </c>
      <c r="H676" s="84" t="b">
        <v>0</v>
      </c>
      <c r="I676" s="84" t="b">
        <v>0</v>
      </c>
      <c r="J676" s="84" t="b">
        <v>0</v>
      </c>
      <c r="K676" s="84" t="b">
        <v>0</v>
      </c>
      <c r="L676" s="84" t="b">
        <v>0</v>
      </c>
    </row>
    <row r="677" spans="1:12" ht="15">
      <c r="A677" s="84" t="s">
        <v>5168</v>
      </c>
      <c r="B677" s="84" t="s">
        <v>4608</v>
      </c>
      <c r="C677" s="84">
        <v>5</v>
      </c>
      <c r="D677" s="122">
        <v>0.006518049927864241</v>
      </c>
      <c r="E677" s="122">
        <v>0.11350927482751805</v>
      </c>
      <c r="F677" s="84" t="s">
        <v>4462</v>
      </c>
      <c r="G677" s="84" t="b">
        <v>0</v>
      </c>
      <c r="H677" s="84" t="b">
        <v>0</v>
      </c>
      <c r="I677" s="84" t="b">
        <v>0</v>
      </c>
      <c r="J677" s="84" t="b">
        <v>0</v>
      </c>
      <c r="K677" s="84" t="b">
        <v>0</v>
      </c>
      <c r="L677" s="84" t="b">
        <v>0</v>
      </c>
    </row>
    <row r="678" spans="1:12" ht="15">
      <c r="A678" s="84" t="s">
        <v>5147</v>
      </c>
      <c r="B678" s="84" t="s">
        <v>5147</v>
      </c>
      <c r="C678" s="84">
        <v>5</v>
      </c>
      <c r="D678" s="122">
        <v>0.004112431634753841</v>
      </c>
      <c r="E678" s="122">
        <v>0.96301643374683</v>
      </c>
      <c r="F678" s="84" t="s">
        <v>4462</v>
      </c>
      <c r="G678" s="84" t="b">
        <v>0</v>
      </c>
      <c r="H678" s="84" t="b">
        <v>0</v>
      </c>
      <c r="I678" s="84" t="b">
        <v>0</v>
      </c>
      <c r="J678" s="84" t="b">
        <v>0</v>
      </c>
      <c r="K678" s="84" t="b">
        <v>0</v>
      </c>
      <c r="L678" s="84" t="b">
        <v>0</v>
      </c>
    </row>
    <row r="679" spans="1:12" ht="15">
      <c r="A679" s="84" t="s">
        <v>5162</v>
      </c>
      <c r="B679" s="84" t="s">
        <v>4608</v>
      </c>
      <c r="C679" s="84">
        <v>5</v>
      </c>
      <c r="D679" s="122">
        <v>0.004112431634753841</v>
      </c>
      <c r="E679" s="122">
        <v>0.004364805402450017</v>
      </c>
      <c r="F679" s="84" t="s">
        <v>4462</v>
      </c>
      <c r="G679" s="84" t="b">
        <v>0</v>
      </c>
      <c r="H679" s="84" t="b">
        <v>0</v>
      </c>
      <c r="I679" s="84" t="b">
        <v>0</v>
      </c>
      <c r="J679" s="84" t="b">
        <v>0</v>
      </c>
      <c r="K679" s="84" t="b">
        <v>0</v>
      </c>
      <c r="L679" s="84" t="b">
        <v>0</v>
      </c>
    </row>
    <row r="680" spans="1:12" ht="15">
      <c r="A680" s="84" t="s">
        <v>4608</v>
      </c>
      <c r="B680" s="84" t="s">
        <v>5160</v>
      </c>
      <c r="C680" s="84">
        <v>4</v>
      </c>
      <c r="D680" s="122">
        <v>0.0032899453078030732</v>
      </c>
      <c r="E680" s="122">
        <v>-0.1338935792612263</v>
      </c>
      <c r="F680" s="84" t="s">
        <v>4462</v>
      </c>
      <c r="G680" s="84" t="b">
        <v>0</v>
      </c>
      <c r="H680" s="84" t="b">
        <v>0</v>
      </c>
      <c r="I680" s="84" t="b">
        <v>0</v>
      </c>
      <c r="J680" s="84" t="b">
        <v>0</v>
      </c>
      <c r="K680" s="84" t="b">
        <v>0</v>
      </c>
      <c r="L680" s="84" t="b">
        <v>0</v>
      </c>
    </row>
    <row r="681" spans="1:12" ht="15">
      <c r="A681" s="84" t="s">
        <v>4608</v>
      </c>
      <c r="B681" s="84" t="s">
        <v>5178</v>
      </c>
      <c r="C681" s="84">
        <v>4</v>
      </c>
      <c r="D681" s="122">
        <v>0.0032899453078030732</v>
      </c>
      <c r="E681" s="122">
        <v>0.08795517035513006</v>
      </c>
      <c r="F681" s="84" t="s">
        <v>4462</v>
      </c>
      <c r="G681" s="84" t="b">
        <v>0</v>
      </c>
      <c r="H681" s="84" t="b">
        <v>0</v>
      </c>
      <c r="I681" s="84" t="b">
        <v>0</v>
      </c>
      <c r="J681" s="84" t="b">
        <v>0</v>
      </c>
      <c r="K681" s="84" t="b">
        <v>0</v>
      </c>
      <c r="L681" s="84" t="b">
        <v>0</v>
      </c>
    </row>
    <row r="682" spans="1:12" ht="15">
      <c r="A682" s="84" t="s">
        <v>5194</v>
      </c>
      <c r="B682" s="84" t="s">
        <v>4608</v>
      </c>
      <c r="C682" s="84">
        <v>4</v>
      </c>
      <c r="D682" s="122">
        <v>0.0019244946344883196</v>
      </c>
      <c r="E682" s="122">
        <v>0.16272729749769976</v>
      </c>
      <c r="F682" s="84" t="s">
        <v>4462</v>
      </c>
      <c r="G682" s="84" t="b">
        <v>0</v>
      </c>
      <c r="H682" s="84" t="b">
        <v>0</v>
      </c>
      <c r="I682" s="84" t="b">
        <v>0</v>
      </c>
      <c r="J682" s="84" t="b">
        <v>0</v>
      </c>
      <c r="K682" s="84" t="b">
        <v>0</v>
      </c>
      <c r="L682" s="84" t="b">
        <v>0</v>
      </c>
    </row>
    <row r="683" spans="1:12" ht="15">
      <c r="A683" s="84" t="s">
        <v>4608</v>
      </c>
      <c r="B683" s="84" t="s">
        <v>5162</v>
      </c>
      <c r="C683" s="84">
        <v>4</v>
      </c>
      <c r="D683" s="122">
        <v>0.0032899453078030732</v>
      </c>
      <c r="E683" s="122">
        <v>-0.0881360887005512</v>
      </c>
      <c r="F683" s="84" t="s">
        <v>4462</v>
      </c>
      <c r="G683" s="84" t="b">
        <v>0</v>
      </c>
      <c r="H683" s="84" t="b">
        <v>0</v>
      </c>
      <c r="I683" s="84" t="b">
        <v>0</v>
      </c>
      <c r="J683" s="84" t="b">
        <v>0</v>
      </c>
      <c r="K683" s="84" t="b">
        <v>0</v>
      </c>
      <c r="L683" s="84" t="b">
        <v>0</v>
      </c>
    </row>
    <row r="684" spans="1:12" ht="15">
      <c r="A684" s="84" t="s">
        <v>4608</v>
      </c>
      <c r="B684" s="84" t="s">
        <v>5151</v>
      </c>
      <c r="C684" s="84">
        <v>4</v>
      </c>
      <c r="D684" s="122">
        <v>0.0019244946344883196</v>
      </c>
      <c r="E684" s="122">
        <v>-0.24783693156806305</v>
      </c>
      <c r="F684" s="84" t="s">
        <v>4462</v>
      </c>
      <c r="G684" s="84" t="b">
        <v>0</v>
      </c>
      <c r="H684" s="84" t="b">
        <v>0</v>
      </c>
      <c r="I684" s="84" t="b">
        <v>0</v>
      </c>
      <c r="J684" s="84" t="b">
        <v>0</v>
      </c>
      <c r="K684" s="84" t="b">
        <v>0</v>
      </c>
      <c r="L684" s="84" t="b">
        <v>0</v>
      </c>
    </row>
    <row r="685" spans="1:12" ht="15">
      <c r="A685" s="84" t="s">
        <v>5192</v>
      </c>
      <c r="B685" s="84" t="s">
        <v>4608</v>
      </c>
      <c r="C685" s="84">
        <v>4</v>
      </c>
      <c r="D685" s="122">
        <v>0.0019244946344883196</v>
      </c>
      <c r="E685" s="122">
        <v>0.16272729749769976</v>
      </c>
      <c r="F685" s="84" t="s">
        <v>4462</v>
      </c>
      <c r="G685" s="84" t="b">
        <v>0</v>
      </c>
      <c r="H685" s="84" t="b">
        <v>0</v>
      </c>
      <c r="I685" s="84" t="b">
        <v>0</v>
      </c>
      <c r="J685" s="84" t="b">
        <v>0</v>
      </c>
      <c r="K685" s="84" t="b">
        <v>0</v>
      </c>
      <c r="L685" s="84" t="b">
        <v>0</v>
      </c>
    </row>
    <row r="686" spans="1:12" ht="15">
      <c r="A686" s="84" t="s">
        <v>5206</v>
      </c>
      <c r="B686" s="84" t="s">
        <v>5147</v>
      </c>
      <c r="C686" s="84">
        <v>4</v>
      </c>
      <c r="D686" s="122">
        <v>0.005214439942291393</v>
      </c>
      <c r="E686" s="122">
        <v>1.4101744650890493</v>
      </c>
      <c r="F686" s="84" t="s">
        <v>4462</v>
      </c>
      <c r="G686" s="84" t="b">
        <v>0</v>
      </c>
      <c r="H686" s="84" t="b">
        <v>0</v>
      </c>
      <c r="I686" s="84" t="b">
        <v>0</v>
      </c>
      <c r="J686" s="84" t="b">
        <v>0</v>
      </c>
      <c r="K686" s="84" t="b">
        <v>0</v>
      </c>
      <c r="L686" s="84" t="b">
        <v>0</v>
      </c>
    </row>
    <row r="687" spans="1:12" ht="15">
      <c r="A687" s="84" t="s">
        <v>4608</v>
      </c>
      <c r="B687" s="84" t="s">
        <v>5147</v>
      </c>
      <c r="C687" s="84">
        <v>3</v>
      </c>
      <c r="D687" s="122">
        <v>0.003910829956718545</v>
      </c>
      <c r="E687" s="122">
        <v>-0.40496035154776433</v>
      </c>
      <c r="F687" s="84" t="s">
        <v>4462</v>
      </c>
      <c r="G687" s="84" t="b">
        <v>0</v>
      </c>
      <c r="H687" s="84" t="b">
        <v>0</v>
      </c>
      <c r="I687" s="84" t="b">
        <v>0</v>
      </c>
      <c r="J687" s="84" t="b">
        <v>0</v>
      </c>
      <c r="K687" s="84" t="b">
        <v>0</v>
      </c>
      <c r="L687" s="84" t="b">
        <v>0</v>
      </c>
    </row>
    <row r="688" spans="1:12" ht="15">
      <c r="A688" s="84" t="s">
        <v>5160</v>
      </c>
      <c r="B688" s="84" t="s">
        <v>4608</v>
      </c>
      <c r="C688" s="84">
        <v>3</v>
      </c>
      <c r="D688" s="122">
        <v>0.003910829956718545</v>
      </c>
      <c r="E688" s="122">
        <v>-0.26324143477458145</v>
      </c>
      <c r="F688" s="84" t="s">
        <v>4462</v>
      </c>
      <c r="G688" s="84" t="b">
        <v>0</v>
      </c>
      <c r="H688" s="84" t="b">
        <v>0</v>
      </c>
      <c r="I688" s="84" t="b">
        <v>0</v>
      </c>
      <c r="J688" s="84" t="b">
        <v>0</v>
      </c>
      <c r="K688" s="84" t="b">
        <v>0</v>
      </c>
      <c r="L688" s="84" t="b">
        <v>0</v>
      </c>
    </row>
    <row r="689" spans="1:12" ht="15">
      <c r="A689" s="84" t="s">
        <v>4608</v>
      </c>
      <c r="B689" s="84" t="s">
        <v>5193</v>
      </c>
      <c r="C689" s="84">
        <v>3</v>
      </c>
      <c r="D689" s="122">
        <v>0.002467458980852305</v>
      </c>
      <c r="E689" s="122">
        <v>0.04219767979445489</v>
      </c>
      <c r="F689" s="84" t="s">
        <v>4462</v>
      </c>
      <c r="G689" s="84" t="b">
        <v>0</v>
      </c>
      <c r="H689" s="84" t="b">
        <v>0</v>
      </c>
      <c r="I689" s="84" t="b">
        <v>0</v>
      </c>
      <c r="J689" s="84" t="b">
        <v>0</v>
      </c>
      <c r="K689" s="84" t="b">
        <v>0</v>
      </c>
      <c r="L689" s="84" t="b">
        <v>0</v>
      </c>
    </row>
    <row r="690" spans="1:12" ht="15">
      <c r="A690" s="84" t="s">
        <v>4608</v>
      </c>
      <c r="B690" s="84" t="s">
        <v>5168</v>
      </c>
      <c r="C690" s="84">
        <v>3</v>
      </c>
      <c r="D690" s="122">
        <v>0.002467458980852305</v>
      </c>
      <c r="E690" s="122">
        <v>-0.10393035588378316</v>
      </c>
      <c r="F690" s="84" t="s">
        <v>4462</v>
      </c>
      <c r="G690" s="84" t="b">
        <v>0</v>
      </c>
      <c r="H690" s="84" t="b">
        <v>0</v>
      </c>
      <c r="I690" s="84" t="b">
        <v>0</v>
      </c>
      <c r="J690" s="84" t="b">
        <v>0</v>
      </c>
      <c r="K690" s="84" t="b">
        <v>0</v>
      </c>
      <c r="L690" s="84" t="b">
        <v>0</v>
      </c>
    </row>
    <row r="691" spans="1:12" ht="15">
      <c r="A691" s="84" t="s">
        <v>5195</v>
      </c>
      <c r="B691" s="84" t="s">
        <v>5205</v>
      </c>
      <c r="C691" s="84">
        <v>3</v>
      </c>
      <c r="D691" s="122">
        <v>0.002467458980852305</v>
      </c>
      <c r="E691" s="122">
        <v>1.7323937598229686</v>
      </c>
      <c r="F691" s="84" t="s">
        <v>4462</v>
      </c>
      <c r="G691" s="84" t="b">
        <v>0</v>
      </c>
      <c r="H691" s="84" t="b">
        <v>0</v>
      </c>
      <c r="I691" s="84" t="b">
        <v>0</v>
      </c>
      <c r="J691" s="84" t="b">
        <v>0</v>
      </c>
      <c r="K691" s="84" t="b">
        <v>0</v>
      </c>
      <c r="L691" s="84" t="b">
        <v>0</v>
      </c>
    </row>
    <row r="692" spans="1:12" ht="15">
      <c r="A692" s="84" t="s">
        <v>5205</v>
      </c>
      <c r="B692" s="84" t="s">
        <v>4608</v>
      </c>
      <c r="C692" s="84">
        <v>3</v>
      </c>
      <c r="D692" s="122">
        <v>0.002467458980852305</v>
      </c>
      <c r="E692" s="122">
        <v>0.13469857389745618</v>
      </c>
      <c r="F692" s="84" t="s">
        <v>4462</v>
      </c>
      <c r="G692" s="84" t="b">
        <v>0</v>
      </c>
      <c r="H692" s="84" t="b">
        <v>0</v>
      </c>
      <c r="I692" s="84" t="b">
        <v>0</v>
      </c>
      <c r="J692" s="84" t="b">
        <v>0</v>
      </c>
      <c r="K692" s="84" t="b">
        <v>0</v>
      </c>
      <c r="L692" s="84" t="b">
        <v>0</v>
      </c>
    </row>
    <row r="693" spans="1:12" ht="15">
      <c r="A693" s="84" t="s">
        <v>4608</v>
      </c>
      <c r="B693" s="84" t="s">
        <v>5191</v>
      </c>
      <c r="C693" s="84">
        <v>3</v>
      </c>
      <c r="D693" s="122">
        <v>0.002467458980852305</v>
      </c>
      <c r="E693" s="122">
        <v>0.04219767979445489</v>
      </c>
      <c r="F693" s="84" t="s">
        <v>4462</v>
      </c>
      <c r="G693" s="84" t="b">
        <v>0</v>
      </c>
      <c r="H693" s="84" t="b">
        <v>0</v>
      </c>
      <c r="I693" s="84" t="b">
        <v>0</v>
      </c>
      <c r="J693" s="84" t="b">
        <v>0</v>
      </c>
      <c r="K693" s="84" t="b">
        <v>0</v>
      </c>
      <c r="L693" s="84" t="b">
        <v>0</v>
      </c>
    </row>
    <row r="694" spans="1:12" ht="15">
      <c r="A694" s="84" t="s">
        <v>4608</v>
      </c>
      <c r="B694" s="84" t="s">
        <v>5206</v>
      </c>
      <c r="C694" s="84">
        <v>3</v>
      </c>
      <c r="D694" s="122">
        <v>0.003910829956718545</v>
      </c>
      <c r="E694" s="122">
        <v>0.13910769280251123</v>
      </c>
      <c r="F694" s="84" t="s">
        <v>4462</v>
      </c>
      <c r="G694" s="84" t="b">
        <v>0</v>
      </c>
      <c r="H694" s="84" t="b">
        <v>0</v>
      </c>
      <c r="I694" s="84" t="b">
        <v>0</v>
      </c>
      <c r="J694" s="84" t="b">
        <v>0</v>
      </c>
      <c r="K694" s="84" t="b">
        <v>0</v>
      </c>
      <c r="L694" s="84" t="b">
        <v>0</v>
      </c>
    </row>
    <row r="695" spans="1:12" ht="15">
      <c r="A695" s="84" t="s">
        <v>5151</v>
      </c>
      <c r="B695" s="84" t="s">
        <v>5162</v>
      </c>
      <c r="C695" s="84">
        <v>2</v>
      </c>
      <c r="D695" s="122">
        <v>0.0026072199711456964</v>
      </c>
      <c r="E695" s="122">
        <v>0.7891466346851068</v>
      </c>
      <c r="F695" s="84" t="s">
        <v>4462</v>
      </c>
      <c r="G695" s="84" t="b">
        <v>0</v>
      </c>
      <c r="H695" s="84" t="b">
        <v>0</v>
      </c>
      <c r="I695" s="84" t="b">
        <v>0</v>
      </c>
      <c r="J695" s="84" t="b">
        <v>0</v>
      </c>
      <c r="K695" s="84" t="b">
        <v>0</v>
      </c>
      <c r="L695" s="84" t="b">
        <v>0</v>
      </c>
    </row>
    <row r="696" spans="1:12" ht="15">
      <c r="A696" s="84" t="s">
        <v>5162</v>
      </c>
      <c r="B696" s="84" t="s">
        <v>5160</v>
      </c>
      <c r="C696" s="84">
        <v>2</v>
      </c>
      <c r="D696" s="122">
        <v>0.004252192625047233</v>
      </c>
      <c r="E696" s="122">
        <v>0.9030899869919435</v>
      </c>
      <c r="F696" s="84" t="s">
        <v>4462</v>
      </c>
      <c r="G696" s="84" t="b">
        <v>0</v>
      </c>
      <c r="H696" s="84" t="b">
        <v>0</v>
      </c>
      <c r="I696" s="84" t="b">
        <v>0</v>
      </c>
      <c r="J696" s="84" t="b">
        <v>0</v>
      </c>
      <c r="K696" s="84" t="b">
        <v>0</v>
      </c>
      <c r="L696" s="84" t="b">
        <v>0</v>
      </c>
    </row>
    <row r="697" spans="1:12" ht="15">
      <c r="A697" s="84" t="s">
        <v>5160</v>
      </c>
      <c r="B697" s="84" t="s">
        <v>5168</v>
      </c>
      <c r="C697" s="84">
        <v>2</v>
      </c>
      <c r="D697" s="122">
        <v>0.004252192625047233</v>
      </c>
      <c r="E697" s="122">
        <v>1.0122344564170116</v>
      </c>
      <c r="F697" s="84" t="s">
        <v>4462</v>
      </c>
      <c r="G697" s="84" t="b">
        <v>0</v>
      </c>
      <c r="H697" s="84" t="b">
        <v>0</v>
      </c>
      <c r="I697" s="84" t="b">
        <v>0</v>
      </c>
      <c r="J697" s="84" t="b">
        <v>0</v>
      </c>
      <c r="K697" s="84" t="b">
        <v>0</v>
      </c>
      <c r="L697" s="84" t="b">
        <v>0</v>
      </c>
    </row>
    <row r="698" spans="1:12" ht="15">
      <c r="A698" s="84" t="s">
        <v>4608</v>
      </c>
      <c r="B698" s="84" t="s">
        <v>5355</v>
      </c>
      <c r="C698" s="84">
        <v>2</v>
      </c>
      <c r="D698" s="122">
        <v>0.0026072199711456964</v>
      </c>
      <c r="E698" s="122">
        <v>0.26404642941081125</v>
      </c>
      <c r="F698" s="84" t="s">
        <v>4462</v>
      </c>
      <c r="G698" s="84" t="b">
        <v>0</v>
      </c>
      <c r="H698" s="84" t="b">
        <v>0</v>
      </c>
      <c r="I698" s="84" t="b">
        <v>0</v>
      </c>
      <c r="J698" s="84" t="b">
        <v>0</v>
      </c>
      <c r="K698" s="84" t="b">
        <v>0</v>
      </c>
      <c r="L698" s="84" t="b">
        <v>0</v>
      </c>
    </row>
    <row r="699" spans="1:12" ht="15">
      <c r="A699" s="84" t="s">
        <v>4608</v>
      </c>
      <c r="B699" s="84" t="s">
        <v>5258</v>
      </c>
      <c r="C699" s="84">
        <v>2</v>
      </c>
      <c r="D699" s="122">
        <v>0.0026072199711456964</v>
      </c>
      <c r="E699" s="122">
        <v>0.08795517035513006</v>
      </c>
      <c r="F699" s="84" t="s">
        <v>4462</v>
      </c>
      <c r="G699" s="84" t="b">
        <v>0</v>
      </c>
      <c r="H699" s="84" t="b">
        <v>0</v>
      </c>
      <c r="I699" s="84" t="b">
        <v>0</v>
      </c>
      <c r="J699" s="84" t="b">
        <v>0</v>
      </c>
      <c r="K699" s="84" t="b">
        <v>0</v>
      </c>
      <c r="L699" s="84" t="b">
        <v>0</v>
      </c>
    </row>
    <row r="700" spans="1:12" ht="15">
      <c r="A700" s="84" t="s">
        <v>4608</v>
      </c>
      <c r="B700" s="84" t="s">
        <v>5260</v>
      </c>
      <c r="C700" s="84">
        <v>2</v>
      </c>
      <c r="D700" s="122">
        <v>0.0026072199711456964</v>
      </c>
      <c r="E700" s="122">
        <v>0.08795517035513006</v>
      </c>
      <c r="F700" s="84" t="s">
        <v>4462</v>
      </c>
      <c r="G700" s="84" t="b">
        <v>0</v>
      </c>
      <c r="H700" s="84" t="b">
        <v>0</v>
      </c>
      <c r="I700" s="84" t="b">
        <v>0</v>
      </c>
      <c r="J700" s="84" t="b">
        <v>0</v>
      </c>
      <c r="K700" s="84" t="b">
        <v>0</v>
      </c>
      <c r="L700" s="84" t="b">
        <v>0</v>
      </c>
    </row>
    <row r="701" spans="1:12" ht="15">
      <c r="A701" s="84" t="s">
        <v>5260</v>
      </c>
      <c r="B701" s="84" t="s">
        <v>4608</v>
      </c>
      <c r="C701" s="84">
        <v>2</v>
      </c>
      <c r="D701" s="122">
        <v>0.0026072199711456964</v>
      </c>
      <c r="E701" s="122">
        <v>0.08354605145007492</v>
      </c>
      <c r="F701" s="84" t="s">
        <v>4462</v>
      </c>
      <c r="G701" s="84" t="b">
        <v>0</v>
      </c>
      <c r="H701" s="84" t="b">
        <v>0</v>
      </c>
      <c r="I701" s="84" t="b">
        <v>0</v>
      </c>
      <c r="J701" s="84" t="b">
        <v>0</v>
      </c>
      <c r="K701" s="84" t="b">
        <v>0</v>
      </c>
      <c r="L701" s="84" t="b">
        <v>0</v>
      </c>
    </row>
    <row r="702" spans="1:12" ht="15">
      <c r="A702" s="84" t="s">
        <v>4608</v>
      </c>
      <c r="B702" s="84" t="s">
        <v>5194</v>
      </c>
      <c r="C702" s="84">
        <v>2</v>
      </c>
      <c r="D702" s="122">
        <v>0.004252192625047233</v>
      </c>
      <c r="E702" s="122">
        <v>-0.1338935792612263</v>
      </c>
      <c r="F702" s="84" t="s">
        <v>4462</v>
      </c>
      <c r="G702" s="84" t="b">
        <v>0</v>
      </c>
      <c r="H702" s="84" t="b">
        <v>0</v>
      </c>
      <c r="I702" s="84" t="b">
        <v>0</v>
      </c>
      <c r="J702" s="84" t="b">
        <v>0</v>
      </c>
      <c r="K702" s="84" t="b">
        <v>0</v>
      </c>
      <c r="L702" s="84" t="b">
        <v>0</v>
      </c>
    </row>
    <row r="703" spans="1:12" ht="15">
      <c r="A703" s="84" t="s">
        <v>4608</v>
      </c>
      <c r="B703" s="84" t="s">
        <v>5358</v>
      </c>
      <c r="C703" s="84">
        <v>2</v>
      </c>
      <c r="D703" s="122">
        <v>0.0026072199711456964</v>
      </c>
      <c r="E703" s="122">
        <v>0.26404642941081125</v>
      </c>
      <c r="F703" s="84" t="s">
        <v>4462</v>
      </c>
      <c r="G703" s="84" t="b">
        <v>0</v>
      </c>
      <c r="H703" s="84" t="b">
        <v>0</v>
      </c>
      <c r="I703" s="84" t="b">
        <v>0</v>
      </c>
      <c r="J703" s="84" t="b">
        <v>0</v>
      </c>
      <c r="K703" s="84" t="b">
        <v>0</v>
      </c>
      <c r="L703" s="84" t="b">
        <v>0</v>
      </c>
    </row>
    <row r="704" spans="1:12" ht="15">
      <c r="A704" s="84" t="s">
        <v>5259</v>
      </c>
      <c r="B704" s="84" t="s">
        <v>4608</v>
      </c>
      <c r="C704" s="84">
        <v>2</v>
      </c>
      <c r="D704" s="122">
        <v>0.0026072199711456964</v>
      </c>
      <c r="E704" s="122">
        <v>0.08354605145007492</v>
      </c>
      <c r="F704" s="84" t="s">
        <v>4462</v>
      </c>
      <c r="G704" s="84" t="b">
        <v>0</v>
      </c>
      <c r="H704" s="84" t="b">
        <v>0</v>
      </c>
      <c r="I704" s="84" t="b">
        <v>0</v>
      </c>
      <c r="J704" s="84" t="b">
        <v>0</v>
      </c>
      <c r="K704" s="84" t="b">
        <v>0</v>
      </c>
      <c r="L704" s="84" t="b">
        <v>0</v>
      </c>
    </row>
    <row r="705" spans="1:12" ht="15">
      <c r="A705" s="84" t="s">
        <v>4608</v>
      </c>
      <c r="B705" s="84" t="s">
        <v>5192</v>
      </c>
      <c r="C705" s="84">
        <v>2</v>
      </c>
      <c r="D705" s="122">
        <v>0.0026072199711456964</v>
      </c>
      <c r="E705" s="122">
        <v>-0.036983566253169974</v>
      </c>
      <c r="F705" s="84" t="s">
        <v>4462</v>
      </c>
      <c r="G705" s="84" t="b">
        <v>0</v>
      </c>
      <c r="H705" s="84" t="b">
        <v>0</v>
      </c>
      <c r="I705" s="84" t="b">
        <v>0</v>
      </c>
      <c r="J705" s="84" t="b">
        <v>0</v>
      </c>
      <c r="K705" s="84" t="b">
        <v>0</v>
      </c>
      <c r="L705" s="84" t="b">
        <v>0</v>
      </c>
    </row>
    <row r="706" spans="1:12" ht="15">
      <c r="A706" s="84" t="s">
        <v>4608</v>
      </c>
      <c r="B706" s="84" t="s">
        <v>5360</v>
      </c>
      <c r="C706" s="84">
        <v>2</v>
      </c>
      <c r="D706" s="122">
        <v>0.0026072199711456964</v>
      </c>
      <c r="E706" s="122">
        <v>0.26404642941081125</v>
      </c>
      <c r="F706" s="84" t="s">
        <v>4462</v>
      </c>
      <c r="G706" s="84" t="b">
        <v>0</v>
      </c>
      <c r="H706" s="84" t="b">
        <v>0</v>
      </c>
      <c r="I706" s="84" t="b">
        <v>0</v>
      </c>
      <c r="J706" s="84" t="b">
        <v>0</v>
      </c>
      <c r="K706" s="84" t="b">
        <v>0</v>
      </c>
      <c r="L706" s="84" t="b">
        <v>0</v>
      </c>
    </row>
    <row r="707" spans="1:12" ht="15">
      <c r="A707" s="84" t="s">
        <v>5360</v>
      </c>
      <c r="B707" s="84" t="s">
        <v>4608</v>
      </c>
      <c r="C707" s="84">
        <v>2</v>
      </c>
      <c r="D707" s="122">
        <v>0.0026072199711456964</v>
      </c>
      <c r="E707" s="122">
        <v>0.2596373105057561</v>
      </c>
      <c r="F707" s="84" t="s">
        <v>4462</v>
      </c>
      <c r="G707" s="84" t="b">
        <v>0</v>
      </c>
      <c r="H707" s="84" t="b">
        <v>0</v>
      </c>
      <c r="I707" s="84" t="b">
        <v>0</v>
      </c>
      <c r="J707" s="84" t="b">
        <v>0</v>
      </c>
      <c r="K707" s="84" t="b">
        <v>0</v>
      </c>
      <c r="L707" s="84" t="b">
        <v>0</v>
      </c>
    </row>
    <row r="708" spans="1:12" ht="15">
      <c r="A708" s="84" t="s">
        <v>5160</v>
      </c>
      <c r="B708" s="84" t="s">
        <v>5361</v>
      </c>
      <c r="C708" s="84">
        <v>2</v>
      </c>
      <c r="D708" s="122">
        <v>0.0026072199711456964</v>
      </c>
      <c r="E708" s="122">
        <v>1.5563025007672873</v>
      </c>
      <c r="F708" s="84" t="s">
        <v>4462</v>
      </c>
      <c r="G708" s="84" t="b">
        <v>0</v>
      </c>
      <c r="H708" s="84" t="b">
        <v>0</v>
      </c>
      <c r="I708" s="84" t="b">
        <v>0</v>
      </c>
      <c r="J708" s="84" t="b">
        <v>0</v>
      </c>
      <c r="K708" s="84" t="b">
        <v>0</v>
      </c>
      <c r="L708" s="84" t="b">
        <v>0</v>
      </c>
    </row>
    <row r="709" spans="1:12" ht="15">
      <c r="A709" s="84" t="s">
        <v>5361</v>
      </c>
      <c r="B709" s="84" t="s">
        <v>5195</v>
      </c>
      <c r="C709" s="84">
        <v>2</v>
      </c>
      <c r="D709" s="122">
        <v>0.0026072199711456964</v>
      </c>
      <c r="E709" s="122">
        <v>1.8573324964312685</v>
      </c>
      <c r="F709" s="84" t="s">
        <v>4462</v>
      </c>
      <c r="G709" s="84" t="b">
        <v>0</v>
      </c>
      <c r="H709" s="84" t="b">
        <v>0</v>
      </c>
      <c r="I709" s="84" t="b">
        <v>0</v>
      </c>
      <c r="J709" s="84" t="b">
        <v>0</v>
      </c>
      <c r="K709" s="84" t="b">
        <v>0</v>
      </c>
      <c r="L709" s="84" t="b">
        <v>0</v>
      </c>
    </row>
    <row r="710" spans="1:12" ht="15">
      <c r="A710" s="84" t="s">
        <v>5222</v>
      </c>
      <c r="B710" s="84" t="s">
        <v>4644</v>
      </c>
      <c r="C710" s="84">
        <v>3</v>
      </c>
      <c r="D710" s="122">
        <v>0</v>
      </c>
      <c r="E710" s="122">
        <v>1.1856365769619117</v>
      </c>
      <c r="F710" s="84" t="s">
        <v>4465</v>
      </c>
      <c r="G710" s="84" t="b">
        <v>0</v>
      </c>
      <c r="H710" s="84" t="b">
        <v>0</v>
      </c>
      <c r="I710" s="84" t="b">
        <v>0</v>
      </c>
      <c r="J710" s="84" t="b">
        <v>0</v>
      </c>
      <c r="K710" s="84" t="b">
        <v>0</v>
      </c>
      <c r="L710" s="84" t="b">
        <v>0</v>
      </c>
    </row>
    <row r="711" spans="1:12" ht="15">
      <c r="A711" s="84" t="s">
        <v>5223</v>
      </c>
      <c r="B711" s="84" t="s">
        <v>5281</v>
      </c>
      <c r="C711" s="84">
        <v>2</v>
      </c>
      <c r="D711" s="122">
        <v>0</v>
      </c>
      <c r="E711" s="122">
        <v>1.3617278360175928</v>
      </c>
      <c r="F711" s="84" t="s">
        <v>4465</v>
      </c>
      <c r="G711" s="84" t="b">
        <v>0</v>
      </c>
      <c r="H711" s="84" t="b">
        <v>0</v>
      </c>
      <c r="I711" s="84" t="b">
        <v>0</v>
      </c>
      <c r="J711" s="84" t="b">
        <v>0</v>
      </c>
      <c r="K711" s="84" t="b">
        <v>0</v>
      </c>
      <c r="L711" s="84" t="b">
        <v>0</v>
      </c>
    </row>
    <row r="712" spans="1:12" ht="15">
      <c r="A712" s="84" t="s">
        <v>5281</v>
      </c>
      <c r="B712" s="84" t="s">
        <v>5222</v>
      </c>
      <c r="C712" s="84">
        <v>2</v>
      </c>
      <c r="D712" s="122">
        <v>0</v>
      </c>
      <c r="E712" s="122">
        <v>1.1856365769619117</v>
      </c>
      <c r="F712" s="84" t="s">
        <v>4465</v>
      </c>
      <c r="G712" s="84" t="b">
        <v>0</v>
      </c>
      <c r="H712" s="84" t="b">
        <v>0</v>
      </c>
      <c r="I712" s="84" t="b">
        <v>0</v>
      </c>
      <c r="J712" s="84" t="b">
        <v>0</v>
      </c>
      <c r="K712" s="84" t="b">
        <v>0</v>
      </c>
      <c r="L712" s="84" t="b">
        <v>0</v>
      </c>
    </row>
    <row r="713" spans="1:12" ht="15">
      <c r="A713" s="84" t="s">
        <v>4644</v>
      </c>
      <c r="B713" s="84" t="s">
        <v>4694</v>
      </c>
      <c r="C713" s="84">
        <v>2</v>
      </c>
      <c r="D713" s="122">
        <v>0</v>
      </c>
      <c r="E713" s="122">
        <v>1.1856365769619117</v>
      </c>
      <c r="F713" s="84" t="s">
        <v>4465</v>
      </c>
      <c r="G713" s="84" t="b">
        <v>0</v>
      </c>
      <c r="H713" s="84" t="b">
        <v>0</v>
      </c>
      <c r="I713" s="84" t="b">
        <v>0</v>
      </c>
      <c r="J713" s="84" t="b">
        <v>0</v>
      </c>
      <c r="K713" s="84" t="b">
        <v>0</v>
      </c>
      <c r="L713" s="84" t="b">
        <v>0</v>
      </c>
    </row>
    <row r="714" spans="1:12" ht="15">
      <c r="A714" s="84" t="s">
        <v>4694</v>
      </c>
      <c r="B714" s="84" t="s">
        <v>5282</v>
      </c>
      <c r="C714" s="84">
        <v>2</v>
      </c>
      <c r="D714" s="122">
        <v>0</v>
      </c>
      <c r="E714" s="122">
        <v>1.3617278360175928</v>
      </c>
      <c r="F714" s="84" t="s">
        <v>4465</v>
      </c>
      <c r="G714" s="84" t="b">
        <v>0</v>
      </c>
      <c r="H714" s="84" t="b">
        <v>0</v>
      </c>
      <c r="I714" s="84" t="b">
        <v>0</v>
      </c>
      <c r="J714" s="84" t="b">
        <v>0</v>
      </c>
      <c r="K714" s="84" t="b">
        <v>0</v>
      </c>
      <c r="L714" s="84" t="b">
        <v>0</v>
      </c>
    </row>
    <row r="715" spans="1:12" ht="15">
      <c r="A715" s="84" t="s">
        <v>5282</v>
      </c>
      <c r="B715" s="84" t="s">
        <v>5283</v>
      </c>
      <c r="C715" s="84">
        <v>2</v>
      </c>
      <c r="D715" s="122">
        <v>0</v>
      </c>
      <c r="E715" s="122">
        <v>1.3617278360175928</v>
      </c>
      <c r="F715" s="84" t="s">
        <v>4465</v>
      </c>
      <c r="G715" s="84" t="b">
        <v>0</v>
      </c>
      <c r="H715" s="84" t="b">
        <v>0</v>
      </c>
      <c r="I715" s="84" t="b">
        <v>0</v>
      </c>
      <c r="J715" s="84" t="b">
        <v>0</v>
      </c>
      <c r="K715" s="84" t="b">
        <v>1</v>
      </c>
      <c r="L715" s="84" t="b">
        <v>0</v>
      </c>
    </row>
    <row r="716" spans="1:12" ht="15">
      <c r="A716" s="84" t="s">
        <v>5159</v>
      </c>
      <c r="B716" s="84" t="s">
        <v>5309</v>
      </c>
      <c r="C716" s="84">
        <v>2</v>
      </c>
      <c r="D716" s="122">
        <v>0</v>
      </c>
      <c r="E716" s="122">
        <v>1.0413926851582251</v>
      </c>
      <c r="F716" s="84" t="s">
        <v>4466</v>
      </c>
      <c r="G716" s="84" t="b">
        <v>0</v>
      </c>
      <c r="H716" s="84" t="b">
        <v>0</v>
      </c>
      <c r="I716" s="84" t="b">
        <v>0</v>
      </c>
      <c r="J716" s="84" t="b">
        <v>0</v>
      </c>
      <c r="K716" s="84" t="b">
        <v>0</v>
      </c>
      <c r="L716" s="84" t="b">
        <v>0</v>
      </c>
    </row>
    <row r="717" spans="1:12" ht="15">
      <c r="A717" s="84" t="s">
        <v>5309</v>
      </c>
      <c r="B717" s="84" t="s">
        <v>5310</v>
      </c>
      <c r="C717" s="84">
        <v>2</v>
      </c>
      <c r="D717" s="122">
        <v>0</v>
      </c>
      <c r="E717" s="122">
        <v>1.0413926851582251</v>
      </c>
      <c r="F717" s="84" t="s">
        <v>4466</v>
      </c>
      <c r="G717" s="84" t="b">
        <v>0</v>
      </c>
      <c r="H717" s="84" t="b">
        <v>0</v>
      </c>
      <c r="I717" s="84" t="b">
        <v>0</v>
      </c>
      <c r="J717" s="84" t="b">
        <v>1</v>
      </c>
      <c r="K717" s="84" t="b">
        <v>0</v>
      </c>
      <c r="L717" s="84" t="b">
        <v>0</v>
      </c>
    </row>
    <row r="718" spans="1:12" ht="15">
      <c r="A718" s="84" t="s">
        <v>5310</v>
      </c>
      <c r="B718" s="84" t="s">
        <v>5240</v>
      </c>
      <c r="C718" s="84">
        <v>2</v>
      </c>
      <c r="D718" s="122">
        <v>0</v>
      </c>
      <c r="E718" s="122">
        <v>1.0413926851582251</v>
      </c>
      <c r="F718" s="84" t="s">
        <v>4466</v>
      </c>
      <c r="G718" s="84" t="b">
        <v>1</v>
      </c>
      <c r="H718" s="84" t="b">
        <v>0</v>
      </c>
      <c r="I718" s="84" t="b">
        <v>0</v>
      </c>
      <c r="J718" s="84" t="b">
        <v>0</v>
      </c>
      <c r="K718" s="84" t="b">
        <v>0</v>
      </c>
      <c r="L718" s="84" t="b">
        <v>0</v>
      </c>
    </row>
    <row r="719" spans="1:12" ht="15">
      <c r="A719" s="84" t="s">
        <v>5240</v>
      </c>
      <c r="B719" s="84" t="s">
        <v>5311</v>
      </c>
      <c r="C719" s="84">
        <v>2</v>
      </c>
      <c r="D719" s="122">
        <v>0</v>
      </c>
      <c r="E719" s="122">
        <v>1.0413926851582251</v>
      </c>
      <c r="F719" s="84" t="s">
        <v>4466</v>
      </c>
      <c r="G719" s="84" t="b">
        <v>0</v>
      </c>
      <c r="H719" s="84" t="b">
        <v>0</v>
      </c>
      <c r="I719" s="84" t="b">
        <v>0</v>
      </c>
      <c r="J719" s="84" t="b">
        <v>1</v>
      </c>
      <c r="K719" s="84" t="b">
        <v>0</v>
      </c>
      <c r="L719" s="84" t="b">
        <v>0</v>
      </c>
    </row>
    <row r="720" spans="1:12" ht="15">
      <c r="A720" s="84" t="s">
        <v>5311</v>
      </c>
      <c r="B720" s="84" t="s">
        <v>5312</v>
      </c>
      <c r="C720" s="84">
        <v>2</v>
      </c>
      <c r="D720" s="122">
        <v>0</v>
      </c>
      <c r="E720" s="122">
        <v>1.0413926851582251</v>
      </c>
      <c r="F720" s="84" t="s">
        <v>4466</v>
      </c>
      <c r="G720" s="84" t="b">
        <v>1</v>
      </c>
      <c r="H720" s="84" t="b">
        <v>0</v>
      </c>
      <c r="I720" s="84" t="b">
        <v>0</v>
      </c>
      <c r="J720" s="84" t="b">
        <v>0</v>
      </c>
      <c r="K720" s="84" t="b">
        <v>0</v>
      </c>
      <c r="L720" s="84" t="b">
        <v>0</v>
      </c>
    </row>
    <row r="721" spans="1:12" ht="15">
      <c r="A721" s="84" t="s">
        <v>5312</v>
      </c>
      <c r="B721" s="84" t="s">
        <v>5313</v>
      </c>
      <c r="C721" s="84">
        <v>2</v>
      </c>
      <c r="D721" s="122">
        <v>0</v>
      </c>
      <c r="E721" s="122">
        <v>1.0413926851582251</v>
      </c>
      <c r="F721" s="84" t="s">
        <v>4466</v>
      </c>
      <c r="G721" s="84" t="b">
        <v>0</v>
      </c>
      <c r="H721" s="84" t="b">
        <v>0</v>
      </c>
      <c r="I721" s="84" t="b">
        <v>0</v>
      </c>
      <c r="J721" s="84" t="b">
        <v>0</v>
      </c>
      <c r="K721" s="84" t="b">
        <v>0</v>
      </c>
      <c r="L721" s="84" t="b">
        <v>0</v>
      </c>
    </row>
    <row r="722" spans="1:12" ht="15">
      <c r="A722" s="84" t="s">
        <v>5313</v>
      </c>
      <c r="B722" s="84" t="s">
        <v>5241</v>
      </c>
      <c r="C722" s="84">
        <v>2</v>
      </c>
      <c r="D722" s="122">
        <v>0</v>
      </c>
      <c r="E722" s="122">
        <v>1.0413926851582251</v>
      </c>
      <c r="F722" s="84" t="s">
        <v>4466</v>
      </c>
      <c r="G722" s="84" t="b">
        <v>0</v>
      </c>
      <c r="H722" s="84" t="b">
        <v>0</v>
      </c>
      <c r="I722" s="84" t="b">
        <v>0</v>
      </c>
      <c r="J722" s="84" t="b">
        <v>0</v>
      </c>
      <c r="K722" s="84" t="b">
        <v>0</v>
      </c>
      <c r="L722" s="84" t="b">
        <v>0</v>
      </c>
    </row>
    <row r="723" spans="1:12" ht="15">
      <c r="A723" s="84" t="s">
        <v>5241</v>
      </c>
      <c r="B723" s="84" t="s">
        <v>5314</v>
      </c>
      <c r="C723" s="84">
        <v>2</v>
      </c>
      <c r="D723" s="122">
        <v>0</v>
      </c>
      <c r="E723" s="122">
        <v>1.0413926851582251</v>
      </c>
      <c r="F723" s="84" t="s">
        <v>4466</v>
      </c>
      <c r="G723" s="84" t="b">
        <v>0</v>
      </c>
      <c r="H723" s="84" t="b">
        <v>0</v>
      </c>
      <c r="I723" s="84" t="b">
        <v>0</v>
      </c>
      <c r="J723" s="84" t="b">
        <v>0</v>
      </c>
      <c r="K723" s="84" t="b">
        <v>0</v>
      </c>
      <c r="L723" s="84" t="b">
        <v>0</v>
      </c>
    </row>
    <row r="724" spans="1:12" ht="15">
      <c r="A724" s="84" t="s">
        <v>5314</v>
      </c>
      <c r="B724" s="84" t="s">
        <v>5315</v>
      </c>
      <c r="C724" s="84">
        <v>2</v>
      </c>
      <c r="D724" s="122">
        <v>0</v>
      </c>
      <c r="E724" s="122">
        <v>1.0413926851582251</v>
      </c>
      <c r="F724" s="84" t="s">
        <v>4466</v>
      </c>
      <c r="G724" s="84" t="b">
        <v>0</v>
      </c>
      <c r="H724" s="84" t="b">
        <v>0</v>
      </c>
      <c r="I724" s="84" t="b">
        <v>0</v>
      </c>
      <c r="J724" s="84" t="b">
        <v>0</v>
      </c>
      <c r="K724" s="84" t="b">
        <v>0</v>
      </c>
      <c r="L724" s="84" t="b">
        <v>0</v>
      </c>
    </row>
    <row r="725" spans="1:12" ht="15">
      <c r="A725" s="84" t="s">
        <v>5377</v>
      </c>
      <c r="B725" s="84" t="s">
        <v>5196</v>
      </c>
      <c r="C725" s="84">
        <v>2</v>
      </c>
      <c r="D725" s="122">
        <v>0</v>
      </c>
      <c r="E725" s="122">
        <v>1.161368002234975</v>
      </c>
      <c r="F725" s="84" t="s">
        <v>4470</v>
      </c>
      <c r="G725" s="84" t="b">
        <v>0</v>
      </c>
      <c r="H725" s="84" t="b">
        <v>0</v>
      </c>
      <c r="I725" s="84" t="b">
        <v>0</v>
      </c>
      <c r="J725" s="84" t="b">
        <v>0</v>
      </c>
      <c r="K725" s="84" t="b">
        <v>0</v>
      </c>
      <c r="L725" s="84" t="b">
        <v>0</v>
      </c>
    </row>
    <row r="726" spans="1:12" ht="15">
      <c r="A726" s="84" t="s">
        <v>5196</v>
      </c>
      <c r="B726" s="84" t="s">
        <v>5180</v>
      </c>
      <c r="C726" s="84">
        <v>2</v>
      </c>
      <c r="D726" s="122">
        <v>0</v>
      </c>
      <c r="E726" s="122">
        <v>1.161368002234975</v>
      </c>
      <c r="F726" s="84" t="s">
        <v>4470</v>
      </c>
      <c r="G726" s="84" t="b">
        <v>0</v>
      </c>
      <c r="H726" s="84" t="b">
        <v>0</v>
      </c>
      <c r="I726" s="84" t="b">
        <v>0</v>
      </c>
      <c r="J726" s="84" t="b">
        <v>0</v>
      </c>
      <c r="K726" s="84" t="b">
        <v>0</v>
      </c>
      <c r="L726" s="84" t="b">
        <v>0</v>
      </c>
    </row>
    <row r="727" spans="1:12" ht="15">
      <c r="A727" s="84" t="s">
        <v>5180</v>
      </c>
      <c r="B727" s="84" t="s">
        <v>5378</v>
      </c>
      <c r="C727" s="84">
        <v>2</v>
      </c>
      <c r="D727" s="122">
        <v>0</v>
      </c>
      <c r="E727" s="122">
        <v>1.161368002234975</v>
      </c>
      <c r="F727" s="84" t="s">
        <v>4470</v>
      </c>
      <c r="G727" s="84" t="b">
        <v>0</v>
      </c>
      <c r="H727" s="84" t="b">
        <v>0</v>
      </c>
      <c r="I727" s="84" t="b">
        <v>0</v>
      </c>
      <c r="J727" s="84" t="b">
        <v>0</v>
      </c>
      <c r="K727" s="84" t="b">
        <v>0</v>
      </c>
      <c r="L727" s="84" t="b">
        <v>0</v>
      </c>
    </row>
    <row r="728" spans="1:12" ht="15">
      <c r="A728" s="84" t="s">
        <v>5378</v>
      </c>
      <c r="B728" s="84" t="s">
        <v>5379</v>
      </c>
      <c r="C728" s="84">
        <v>2</v>
      </c>
      <c r="D728" s="122">
        <v>0</v>
      </c>
      <c r="E728" s="122">
        <v>1.161368002234975</v>
      </c>
      <c r="F728" s="84" t="s">
        <v>4470</v>
      </c>
      <c r="G728" s="84" t="b">
        <v>0</v>
      </c>
      <c r="H728" s="84" t="b">
        <v>0</v>
      </c>
      <c r="I728" s="84" t="b">
        <v>0</v>
      </c>
      <c r="J728" s="84" t="b">
        <v>0</v>
      </c>
      <c r="K728" s="84" t="b">
        <v>0</v>
      </c>
      <c r="L728" s="84" t="b">
        <v>0</v>
      </c>
    </row>
    <row r="729" spans="1:12" ht="15">
      <c r="A729" s="84" t="s">
        <v>5379</v>
      </c>
      <c r="B729" s="84" t="s">
        <v>788</v>
      </c>
      <c r="C729" s="84">
        <v>2</v>
      </c>
      <c r="D729" s="122">
        <v>0</v>
      </c>
      <c r="E729" s="122">
        <v>1.161368002234975</v>
      </c>
      <c r="F729" s="84" t="s">
        <v>4470</v>
      </c>
      <c r="G729" s="84" t="b">
        <v>0</v>
      </c>
      <c r="H729" s="84" t="b">
        <v>0</v>
      </c>
      <c r="I729" s="84" t="b">
        <v>0</v>
      </c>
      <c r="J729" s="84" t="b">
        <v>0</v>
      </c>
      <c r="K729" s="84" t="b">
        <v>0</v>
      </c>
      <c r="L729" s="84" t="b">
        <v>0</v>
      </c>
    </row>
    <row r="730" spans="1:12" ht="15">
      <c r="A730" s="84" t="s">
        <v>788</v>
      </c>
      <c r="B730" s="84" t="s">
        <v>4610</v>
      </c>
      <c r="C730" s="84">
        <v>2</v>
      </c>
      <c r="D730" s="122">
        <v>0</v>
      </c>
      <c r="E730" s="122">
        <v>0.9852767431792936</v>
      </c>
      <c r="F730" s="84" t="s">
        <v>4470</v>
      </c>
      <c r="G730" s="84" t="b">
        <v>0</v>
      </c>
      <c r="H730" s="84" t="b">
        <v>0</v>
      </c>
      <c r="I730" s="84" t="b">
        <v>0</v>
      </c>
      <c r="J730" s="84" t="b">
        <v>0</v>
      </c>
      <c r="K730" s="84" t="b">
        <v>1</v>
      </c>
      <c r="L730" s="84" t="b">
        <v>1</v>
      </c>
    </row>
    <row r="731" spans="1:12" ht="15">
      <c r="A731" s="84" t="s">
        <v>4610</v>
      </c>
      <c r="B731" s="84" t="s">
        <v>5380</v>
      </c>
      <c r="C731" s="84">
        <v>2</v>
      </c>
      <c r="D731" s="122">
        <v>0</v>
      </c>
      <c r="E731" s="122">
        <v>0.9852767431792936</v>
      </c>
      <c r="F731" s="84" t="s">
        <v>4470</v>
      </c>
      <c r="G731" s="84" t="b">
        <v>0</v>
      </c>
      <c r="H731" s="84" t="b">
        <v>1</v>
      </c>
      <c r="I731" s="84" t="b">
        <v>1</v>
      </c>
      <c r="J731" s="84" t="b">
        <v>0</v>
      </c>
      <c r="K731" s="84" t="b">
        <v>0</v>
      </c>
      <c r="L731" s="84" t="b">
        <v>0</v>
      </c>
    </row>
    <row r="732" spans="1:12" ht="15">
      <c r="A732" s="84" t="s">
        <v>5380</v>
      </c>
      <c r="B732" s="84" t="s">
        <v>5257</v>
      </c>
      <c r="C732" s="84">
        <v>2</v>
      </c>
      <c r="D732" s="122">
        <v>0</v>
      </c>
      <c r="E732" s="122">
        <v>1.161368002234975</v>
      </c>
      <c r="F732" s="84" t="s">
        <v>4470</v>
      </c>
      <c r="G732" s="84" t="b">
        <v>0</v>
      </c>
      <c r="H732" s="84" t="b">
        <v>0</v>
      </c>
      <c r="I732" s="84" t="b">
        <v>0</v>
      </c>
      <c r="J732" s="84" t="b">
        <v>0</v>
      </c>
      <c r="K732" s="84" t="b">
        <v>0</v>
      </c>
      <c r="L732" s="84" t="b">
        <v>0</v>
      </c>
    </row>
    <row r="733" spans="1:12" ht="15">
      <c r="A733" s="84" t="s">
        <v>5257</v>
      </c>
      <c r="B733" s="84" t="s">
        <v>5381</v>
      </c>
      <c r="C733" s="84">
        <v>2</v>
      </c>
      <c r="D733" s="122">
        <v>0</v>
      </c>
      <c r="E733" s="122">
        <v>1.161368002234975</v>
      </c>
      <c r="F733" s="84" t="s">
        <v>4470</v>
      </c>
      <c r="G733" s="84" t="b">
        <v>0</v>
      </c>
      <c r="H733" s="84" t="b">
        <v>0</v>
      </c>
      <c r="I733" s="84" t="b">
        <v>0</v>
      </c>
      <c r="J733" s="84" t="b">
        <v>0</v>
      </c>
      <c r="K733" s="84" t="b">
        <v>0</v>
      </c>
      <c r="L733" s="84" t="b">
        <v>0</v>
      </c>
    </row>
    <row r="734" spans="1:12" ht="15">
      <c r="A734" s="84" t="s">
        <v>5381</v>
      </c>
      <c r="B734" s="84" t="s">
        <v>5382</v>
      </c>
      <c r="C734" s="84">
        <v>2</v>
      </c>
      <c r="D734" s="122">
        <v>0</v>
      </c>
      <c r="E734" s="122">
        <v>1.161368002234975</v>
      </c>
      <c r="F734" s="84" t="s">
        <v>4470</v>
      </c>
      <c r="G734" s="84" t="b">
        <v>0</v>
      </c>
      <c r="H734" s="84" t="b">
        <v>0</v>
      </c>
      <c r="I734" s="84" t="b">
        <v>0</v>
      </c>
      <c r="J734" s="84" t="b">
        <v>0</v>
      </c>
      <c r="K734" s="84" t="b">
        <v>0</v>
      </c>
      <c r="L73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4441</v>
      </c>
      <c r="BB2" s="13" t="s">
        <v>4486</v>
      </c>
      <c r="BC2" s="13" t="s">
        <v>4487</v>
      </c>
      <c r="BD2" s="117" t="s">
        <v>5405</v>
      </c>
      <c r="BE2" s="117" t="s">
        <v>5406</v>
      </c>
      <c r="BF2" s="117" t="s">
        <v>5407</v>
      </c>
      <c r="BG2" s="117" t="s">
        <v>5408</v>
      </c>
      <c r="BH2" s="117" t="s">
        <v>5409</v>
      </c>
      <c r="BI2" s="117" t="s">
        <v>5410</v>
      </c>
      <c r="BJ2" s="117" t="s">
        <v>5411</v>
      </c>
      <c r="BK2" s="117" t="s">
        <v>5412</v>
      </c>
      <c r="BL2" s="117" t="s">
        <v>5413</v>
      </c>
    </row>
    <row r="3" spans="1:64" ht="15" customHeight="1">
      <c r="A3" s="64" t="s">
        <v>212</v>
      </c>
      <c r="B3" s="64" t="s">
        <v>544</v>
      </c>
      <c r="C3" s="65"/>
      <c r="D3" s="66"/>
      <c r="E3" s="67"/>
      <c r="F3" s="68"/>
      <c r="G3" s="65"/>
      <c r="H3" s="69"/>
      <c r="I3" s="70"/>
      <c r="J3" s="70"/>
      <c r="K3" s="34" t="s">
        <v>65</v>
      </c>
      <c r="L3" s="71">
        <v>3</v>
      </c>
      <c r="M3" s="71"/>
      <c r="N3" s="72"/>
      <c r="O3" s="78" t="s">
        <v>600</v>
      </c>
      <c r="P3" s="80">
        <v>43439.36853009259</v>
      </c>
      <c r="Q3" s="78" t="s">
        <v>602</v>
      </c>
      <c r="R3" s="78"/>
      <c r="S3" s="78"/>
      <c r="T3" s="78" t="s">
        <v>785</v>
      </c>
      <c r="U3" s="78"/>
      <c r="V3" s="83" t="s">
        <v>828</v>
      </c>
      <c r="W3" s="80">
        <v>43439.36853009259</v>
      </c>
      <c r="X3" s="83" t="s">
        <v>1151</v>
      </c>
      <c r="Y3" s="78"/>
      <c r="Z3" s="78"/>
      <c r="AA3" s="84" t="s">
        <v>1538</v>
      </c>
      <c r="AB3" s="78"/>
      <c r="AC3" s="78" t="b">
        <v>0</v>
      </c>
      <c r="AD3" s="78">
        <v>0</v>
      </c>
      <c r="AE3" s="84" t="s">
        <v>1953</v>
      </c>
      <c r="AF3" s="78" t="b">
        <v>0</v>
      </c>
      <c r="AG3" s="78" t="s">
        <v>1995</v>
      </c>
      <c r="AH3" s="78"/>
      <c r="AI3" s="84" t="s">
        <v>1953</v>
      </c>
      <c r="AJ3" s="78" t="b">
        <v>0</v>
      </c>
      <c r="AK3" s="78">
        <v>111</v>
      </c>
      <c r="AL3" s="84" t="s">
        <v>1836</v>
      </c>
      <c r="AM3" s="78" t="s">
        <v>2006</v>
      </c>
      <c r="AN3" s="78" t="b">
        <v>0</v>
      </c>
      <c r="AO3" s="84" t="s">
        <v>1836</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546</v>
      </c>
      <c r="C4" s="65"/>
      <c r="D4" s="66"/>
      <c r="E4" s="67"/>
      <c r="F4" s="68"/>
      <c r="G4" s="65"/>
      <c r="H4" s="69"/>
      <c r="I4" s="70"/>
      <c r="J4" s="70"/>
      <c r="K4" s="34" t="s">
        <v>65</v>
      </c>
      <c r="L4" s="77">
        <v>7</v>
      </c>
      <c r="M4" s="77"/>
      <c r="N4" s="72"/>
      <c r="O4" s="79" t="s">
        <v>601</v>
      </c>
      <c r="P4" s="81">
        <v>43440.42663194444</v>
      </c>
      <c r="Q4" s="79" t="s">
        <v>603</v>
      </c>
      <c r="R4" s="79" t="s">
        <v>716</v>
      </c>
      <c r="S4" s="79" t="s">
        <v>761</v>
      </c>
      <c r="T4" s="79"/>
      <c r="U4" s="82" t="s">
        <v>808</v>
      </c>
      <c r="V4" s="82" t="s">
        <v>808</v>
      </c>
      <c r="W4" s="81">
        <v>43440.42663194444</v>
      </c>
      <c r="X4" s="82" t="s">
        <v>1152</v>
      </c>
      <c r="Y4" s="79"/>
      <c r="Z4" s="79"/>
      <c r="AA4" s="85" t="s">
        <v>1539</v>
      </c>
      <c r="AB4" s="85" t="s">
        <v>1925</v>
      </c>
      <c r="AC4" s="79" t="b">
        <v>0</v>
      </c>
      <c r="AD4" s="79">
        <v>1</v>
      </c>
      <c r="AE4" s="85" t="s">
        <v>1954</v>
      </c>
      <c r="AF4" s="79" t="b">
        <v>0</v>
      </c>
      <c r="AG4" s="79" t="s">
        <v>1995</v>
      </c>
      <c r="AH4" s="79"/>
      <c r="AI4" s="85" t="s">
        <v>1953</v>
      </c>
      <c r="AJ4" s="79" t="b">
        <v>0</v>
      </c>
      <c r="AK4" s="79">
        <v>0</v>
      </c>
      <c r="AL4" s="85" t="s">
        <v>1953</v>
      </c>
      <c r="AM4" s="79" t="s">
        <v>2007</v>
      </c>
      <c r="AN4" s="79" t="b">
        <v>0</v>
      </c>
      <c r="AO4" s="85" t="s">
        <v>1925</v>
      </c>
      <c r="AP4" s="79" t="s">
        <v>176</v>
      </c>
      <c r="AQ4" s="79">
        <v>0</v>
      </c>
      <c r="AR4" s="79">
        <v>0</v>
      </c>
      <c r="AS4" s="79"/>
      <c r="AT4" s="79"/>
      <c r="AU4" s="79"/>
      <c r="AV4" s="79"/>
      <c r="AW4" s="79"/>
      <c r="AX4" s="79"/>
      <c r="AY4" s="79"/>
      <c r="AZ4" s="79"/>
      <c r="BA4">
        <v>1</v>
      </c>
      <c r="BB4" s="78" t="str">
        <f>REPLACE(INDEX(GroupVertices[Group],MATCH(Edges24[[#This Row],[Vertex 1]],GroupVertices[Vertex],0)),1,1,"")</f>
        <v>31</v>
      </c>
      <c r="BC4" s="78" t="str">
        <f>REPLACE(INDEX(GroupVertices[Group],MATCH(Edges24[[#This Row],[Vertex 2]],GroupVertices[Vertex],0)),1,1,"")</f>
        <v>31</v>
      </c>
      <c r="BD4" s="48">
        <v>2</v>
      </c>
      <c r="BE4" s="49">
        <v>5.714285714285714</v>
      </c>
      <c r="BF4" s="48">
        <v>1</v>
      </c>
      <c r="BG4" s="49">
        <v>2.857142857142857</v>
      </c>
      <c r="BH4" s="48">
        <v>0</v>
      </c>
      <c r="BI4" s="49">
        <v>0</v>
      </c>
      <c r="BJ4" s="48">
        <v>32</v>
      </c>
      <c r="BK4" s="49">
        <v>91.42857142857143</v>
      </c>
      <c r="BL4" s="48">
        <v>35</v>
      </c>
    </row>
    <row r="5" spans="1:64" ht="15">
      <c r="A5" s="64" t="s">
        <v>214</v>
      </c>
      <c r="B5" s="64" t="s">
        <v>457</v>
      </c>
      <c r="C5" s="65"/>
      <c r="D5" s="66"/>
      <c r="E5" s="67"/>
      <c r="F5" s="68"/>
      <c r="G5" s="65"/>
      <c r="H5" s="69"/>
      <c r="I5" s="70"/>
      <c r="J5" s="70"/>
      <c r="K5" s="34" t="s">
        <v>65</v>
      </c>
      <c r="L5" s="77">
        <v>8</v>
      </c>
      <c r="M5" s="77"/>
      <c r="N5" s="72"/>
      <c r="O5" s="79" t="s">
        <v>600</v>
      </c>
      <c r="P5" s="81">
        <v>43441.45827546297</v>
      </c>
      <c r="Q5" s="79" t="s">
        <v>604</v>
      </c>
      <c r="R5" s="79"/>
      <c r="S5" s="79"/>
      <c r="T5" s="79"/>
      <c r="U5" s="79"/>
      <c r="V5" s="82" t="s">
        <v>829</v>
      </c>
      <c r="W5" s="81">
        <v>43441.45827546297</v>
      </c>
      <c r="X5" s="82" t="s">
        <v>1153</v>
      </c>
      <c r="Y5" s="79"/>
      <c r="Z5" s="79"/>
      <c r="AA5" s="85" t="s">
        <v>1540</v>
      </c>
      <c r="AB5" s="85" t="s">
        <v>1754</v>
      </c>
      <c r="AC5" s="79" t="b">
        <v>0</v>
      </c>
      <c r="AD5" s="79">
        <v>1</v>
      </c>
      <c r="AE5" s="85" t="s">
        <v>1955</v>
      </c>
      <c r="AF5" s="79" t="b">
        <v>0</v>
      </c>
      <c r="AG5" s="79" t="s">
        <v>1995</v>
      </c>
      <c r="AH5" s="79"/>
      <c r="AI5" s="85" t="s">
        <v>1953</v>
      </c>
      <c r="AJ5" s="79" t="b">
        <v>0</v>
      </c>
      <c r="AK5" s="79">
        <v>0</v>
      </c>
      <c r="AL5" s="85" t="s">
        <v>1953</v>
      </c>
      <c r="AM5" s="79" t="s">
        <v>2007</v>
      </c>
      <c r="AN5" s="79" t="b">
        <v>0</v>
      </c>
      <c r="AO5" s="85" t="s">
        <v>1754</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2</v>
      </c>
      <c r="BD5" s="48"/>
      <c r="BE5" s="49"/>
      <c r="BF5" s="48"/>
      <c r="BG5" s="49"/>
      <c r="BH5" s="48"/>
      <c r="BI5" s="49"/>
      <c r="BJ5" s="48"/>
      <c r="BK5" s="49"/>
      <c r="BL5" s="48"/>
    </row>
    <row r="6" spans="1:64" ht="15">
      <c r="A6" s="64" t="s">
        <v>215</v>
      </c>
      <c r="B6" s="64" t="s">
        <v>537</v>
      </c>
      <c r="C6" s="65"/>
      <c r="D6" s="66"/>
      <c r="E6" s="67"/>
      <c r="F6" s="68"/>
      <c r="G6" s="65"/>
      <c r="H6" s="69"/>
      <c r="I6" s="70"/>
      <c r="J6" s="70"/>
      <c r="K6" s="34" t="s">
        <v>65</v>
      </c>
      <c r="L6" s="77">
        <v>12</v>
      </c>
      <c r="M6" s="77"/>
      <c r="N6" s="72"/>
      <c r="O6" s="79" t="s">
        <v>600</v>
      </c>
      <c r="P6" s="81">
        <v>43441.54922453704</v>
      </c>
      <c r="Q6" s="79" t="s">
        <v>605</v>
      </c>
      <c r="R6" s="79"/>
      <c r="S6" s="79"/>
      <c r="T6" s="79" t="s">
        <v>786</v>
      </c>
      <c r="U6" s="79"/>
      <c r="V6" s="82" t="s">
        <v>830</v>
      </c>
      <c r="W6" s="81">
        <v>43441.54922453704</v>
      </c>
      <c r="X6" s="82" t="s">
        <v>1154</v>
      </c>
      <c r="Y6" s="79"/>
      <c r="Z6" s="79"/>
      <c r="AA6" s="85" t="s">
        <v>1541</v>
      </c>
      <c r="AB6" s="79"/>
      <c r="AC6" s="79" t="b">
        <v>0</v>
      </c>
      <c r="AD6" s="79">
        <v>0</v>
      </c>
      <c r="AE6" s="85" t="s">
        <v>1953</v>
      </c>
      <c r="AF6" s="79" t="b">
        <v>0</v>
      </c>
      <c r="AG6" s="79" t="s">
        <v>1995</v>
      </c>
      <c r="AH6" s="79"/>
      <c r="AI6" s="85" t="s">
        <v>1953</v>
      </c>
      <c r="AJ6" s="79" t="b">
        <v>0</v>
      </c>
      <c r="AK6" s="79">
        <v>2</v>
      </c>
      <c r="AL6" s="85" t="s">
        <v>1754</v>
      </c>
      <c r="AM6" s="79" t="s">
        <v>2008</v>
      </c>
      <c r="AN6" s="79" t="b">
        <v>0</v>
      </c>
      <c r="AO6" s="85" t="s">
        <v>1754</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3</v>
      </c>
      <c r="BD6" s="48"/>
      <c r="BE6" s="49"/>
      <c r="BF6" s="48"/>
      <c r="BG6" s="49"/>
      <c r="BH6" s="48"/>
      <c r="BI6" s="49"/>
      <c r="BJ6" s="48"/>
      <c r="BK6" s="49"/>
      <c r="BL6" s="48"/>
    </row>
    <row r="7" spans="1:64" ht="15">
      <c r="A7" s="64" t="s">
        <v>216</v>
      </c>
      <c r="B7" s="64" t="s">
        <v>547</v>
      </c>
      <c r="C7" s="65"/>
      <c r="D7" s="66"/>
      <c r="E7" s="67"/>
      <c r="F7" s="68"/>
      <c r="G7" s="65"/>
      <c r="H7" s="69"/>
      <c r="I7" s="70"/>
      <c r="J7" s="70"/>
      <c r="K7" s="34" t="s">
        <v>65</v>
      </c>
      <c r="L7" s="77">
        <v>14</v>
      </c>
      <c r="M7" s="77"/>
      <c r="N7" s="72"/>
      <c r="O7" s="79" t="s">
        <v>601</v>
      </c>
      <c r="P7" s="81">
        <v>43444.86072916666</v>
      </c>
      <c r="Q7" s="79" t="s">
        <v>606</v>
      </c>
      <c r="R7" s="79" t="s">
        <v>717</v>
      </c>
      <c r="S7" s="79" t="s">
        <v>762</v>
      </c>
      <c r="T7" s="79"/>
      <c r="U7" s="79"/>
      <c r="V7" s="82" t="s">
        <v>831</v>
      </c>
      <c r="W7" s="81">
        <v>43444.86072916666</v>
      </c>
      <c r="X7" s="82" t="s">
        <v>1155</v>
      </c>
      <c r="Y7" s="79"/>
      <c r="Z7" s="79"/>
      <c r="AA7" s="85" t="s">
        <v>1542</v>
      </c>
      <c r="AB7" s="85" t="s">
        <v>1926</v>
      </c>
      <c r="AC7" s="79" t="b">
        <v>0</v>
      </c>
      <c r="AD7" s="79">
        <v>1</v>
      </c>
      <c r="AE7" s="85" t="s">
        <v>1956</v>
      </c>
      <c r="AF7" s="79" t="b">
        <v>0</v>
      </c>
      <c r="AG7" s="79" t="s">
        <v>1995</v>
      </c>
      <c r="AH7" s="79"/>
      <c r="AI7" s="85" t="s">
        <v>1953</v>
      </c>
      <c r="AJ7" s="79" t="b">
        <v>0</v>
      </c>
      <c r="AK7" s="79">
        <v>0</v>
      </c>
      <c r="AL7" s="85" t="s">
        <v>1953</v>
      </c>
      <c r="AM7" s="79" t="s">
        <v>2007</v>
      </c>
      <c r="AN7" s="79" t="b">
        <v>0</v>
      </c>
      <c r="AO7" s="85" t="s">
        <v>1926</v>
      </c>
      <c r="AP7" s="79" t="s">
        <v>176</v>
      </c>
      <c r="AQ7" s="79">
        <v>0</v>
      </c>
      <c r="AR7" s="79">
        <v>0</v>
      </c>
      <c r="AS7" s="79" t="s">
        <v>2022</v>
      </c>
      <c r="AT7" s="79" t="s">
        <v>2025</v>
      </c>
      <c r="AU7" s="79" t="s">
        <v>2027</v>
      </c>
      <c r="AV7" s="79" t="s">
        <v>2029</v>
      </c>
      <c r="AW7" s="79" t="s">
        <v>2032</v>
      </c>
      <c r="AX7" s="79" t="s">
        <v>2035</v>
      </c>
      <c r="AY7" s="79" t="s">
        <v>2038</v>
      </c>
      <c r="AZ7" s="82" t="s">
        <v>2039</v>
      </c>
      <c r="BA7">
        <v>1</v>
      </c>
      <c r="BB7" s="78" t="str">
        <f>REPLACE(INDEX(GroupVertices[Group],MATCH(Edges24[[#This Row],[Vertex 1]],GroupVertices[Vertex],0)),1,1,"")</f>
        <v>30</v>
      </c>
      <c r="BC7" s="78" t="str">
        <f>REPLACE(INDEX(GroupVertices[Group],MATCH(Edges24[[#This Row],[Vertex 2]],GroupVertices[Vertex],0)),1,1,"")</f>
        <v>30</v>
      </c>
      <c r="BD7" s="48">
        <v>1</v>
      </c>
      <c r="BE7" s="49">
        <v>5.555555555555555</v>
      </c>
      <c r="BF7" s="48">
        <v>0</v>
      </c>
      <c r="BG7" s="49">
        <v>0</v>
      </c>
      <c r="BH7" s="48">
        <v>0</v>
      </c>
      <c r="BI7" s="49">
        <v>0</v>
      </c>
      <c r="BJ7" s="48">
        <v>17</v>
      </c>
      <c r="BK7" s="49">
        <v>94.44444444444444</v>
      </c>
      <c r="BL7" s="48">
        <v>18</v>
      </c>
    </row>
    <row r="8" spans="1:64" ht="15">
      <c r="A8" s="64" t="s">
        <v>217</v>
      </c>
      <c r="B8" s="64" t="s">
        <v>548</v>
      </c>
      <c r="C8" s="65"/>
      <c r="D8" s="66"/>
      <c r="E8" s="67"/>
      <c r="F8" s="68"/>
      <c r="G8" s="65"/>
      <c r="H8" s="69"/>
      <c r="I8" s="70"/>
      <c r="J8" s="70"/>
      <c r="K8" s="34" t="s">
        <v>65</v>
      </c>
      <c r="L8" s="77">
        <v>15</v>
      </c>
      <c r="M8" s="77"/>
      <c r="N8" s="72"/>
      <c r="O8" s="79" t="s">
        <v>600</v>
      </c>
      <c r="P8" s="81">
        <v>43446.65650462963</v>
      </c>
      <c r="Q8" s="79" t="s">
        <v>607</v>
      </c>
      <c r="R8" s="82" t="s">
        <v>718</v>
      </c>
      <c r="S8" s="79" t="s">
        <v>763</v>
      </c>
      <c r="T8" s="79"/>
      <c r="U8" s="82" t="s">
        <v>809</v>
      </c>
      <c r="V8" s="82" t="s">
        <v>809</v>
      </c>
      <c r="W8" s="81">
        <v>43446.65650462963</v>
      </c>
      <c r="X8" s="82" t="s">
        <v>1156</v>
      </c>
      <c r="Y8" s="79"/>
      <c r="Z8" s="79"/>
      <c r="AA8" s="85" t="s">
        <v>1543</v>
      </c>
      <c r="AB8" s="85" t="s">
        <v>1927</v>
      </c>
      <c r="AC8" s="79" t="b">
        <v>0</v>
      </c>
      <c r="AD8" s="79">
        <v>1</v>
      </c>
      <c r="AE8" s="85" t="s">
        <v>1957</v>
      </c>
      <c r="AF8" s="79" t="b">
        <v>0</v>
      </c>
      <c r="AG8" s="79" t="s">
        <v>1995</v>
      </c>
      <c r="AH8" s="79"/>
      <c r="AI8" s="85" t="s">
        <v>1953</v>
      </c>
      <c r="AJ8" s="79" t="b">
        <v>0</v>
      </c>
      <c r="AK8" s="79">
        <v>0</v>
      </c>
      <c r="AL8" s="85" t="s">
        <v>1953</v>
      </c>
      <c r="AM8" s="79" t="s">
        <v>2007</v>
      </c>
      <c r="AN8" s="79" t="b">
        <v>0</v>
      </c>
      <c r="AO8" s="85" t="s">
        <v>1927</v>
      </c>
      <c r="AP8" s="79" t="s">
        <v>176</v>
      </c>
      <c r="AQ8" s="79">
        <v>0</v>
      </c>
      <c r="AR8" s="79">
        <v>0</v>
      </c>
      <c r="AS8" s="79"/>
      <c r="AT8" s="79"/>
      <c r="AU8" s="79"/>
      <c r="AV8" s="79"/>
      <c r="AW8" s="79"/>
      <c r="AX8" s="79"/>
      <c r="AY8" s="79"/>
      <c r="AZ8" s="79"/>
      <c r="BA8">
        <v>1</v>
      </c>
      <c r="BB8" s="78" t="str">
        <f>REPLACE(INDEX(GroupVertices[Group],MATCH(Edges24[[#This Row],[Vertex 1]],GroupVertices[Vertex],0)),1,1,"")</f>
        <v>23</v>
      </c>
      <c r="BC8" s="78" t="str">
        <f>REPLACE(INDEX(GroupVertices[Group],MATCH(Edges24[[#This Row],[Vertex 2]],GroupVertices[Vertex],0)),1,1,"")</f>
        <v>23</v>
      </c>
      <c r="BD8" s="48"/>
      <c r="BE8" s="49"/>
      <c r="BF8" s="48"/>
      <c r="BG8" s="49"/>
      <c r="BH8" s="48"/>
      <c r="BI8" s="49"/>
      <c r="BJ8" s="48"/>
      <c r="BK8" s="49"/>
      <c r="BL8" s="48"/>
    </row>
    <row r="9" spans="1:64" ht="15">
      <c r="A9" s="64" t="s">
        <v>218</v>
      </c>
      <c r="B9" s="64" t="s">
        <v>550</v>
      </c>
      <c r="C9" s="65"/>
      <c r="D9" s="66"/>
      <c r="E9" s="67"/>
      <c r="F9" s="68"/>
      <c r="G9" s="65"/>
      <c r="H9" s="69"/>
      <c r="I9" s="70"/>
      <c r="J9" s="70"/>
      <c r="K9" s="34" t="s">
        <v>65</v>
      </c>
      <c r="L9" s="77">
        <v>17</v>
      </c>
      <c r="M9" s="77"/>
      <c r="N9" s="72"/>
      <c r="O9" s="79" t="s">
        <v>600</v>
      </c>
      <c r="P9" s="81">
        <v>43448.89686342593</v>
      </c>
      <c r="Q9" s="79" t="s">
        <v>608</v>
      </c>
      <c r="R9" s="79"/>
      <c r="S9" s="79"/>
      <c r="T9" s="79"/>
      <c r="U9" s="79"/>
      <c r="V9" s="82" t="s">
        <v>832</v>
      </c>
      <c r="W9" s="81">
        <v>43448.89686342593</v>
      </c>
      <c r="X9" s="82" t="s">
        <v>1157</v>
      </c>
      <c r="Y9" s="79"/>
      <c r="Z9" s="79"/>
      <c r="AA9" s="85" t="s">
        <v>1544</v>
      </c>
      <c r="AB9" s="85" t="s">
        <v>1928</v>
      </c>
      <c r="AC9" s="79" t="b">
        <v>0</v>
      </c>
      <c r="AD9" s="79">
        <v>1</v>
      </c>
      <c r="AE9" s="85" t="s">
        <v>1958</v>
      </c>
      <c r="AF9" s="79" t="b">
        <v>0</v>
      </c>
      <c r="AG9" s="79" t="s">
        <v>1995</v>
      </c>
      <c r="AH9" s="79"/>
      <c r="AI9" s="85" t="s">
        <v>1953</v>
      </c>
      <c r="AJ9" s="79" t="b">
        <v>0</v>
      </c>
      <c r="AK9" s="79">
        <v>0</v>
      </c>
      <c r="AL9" s="85" t="s">
        <v>1953</v>
      </c>
      <c r="AM9" s="79" t="s">
        <v>2009</v>
      </c>
      <c r="AN9" s="79" t="b">
        <v>0</v>
      </c>
      <c r="AO9" s="85" t="s">
        <v>1928</v>
      </c>
      <c r="AP9" s="79" t="s">
        <v>176</v>
      </c>
      <c r="AQ9" s="79">
        <v>0</v>
      </c>
      <c r="AR9" s="79">
        <v>0</v>
      </c>
      <c r="AS9" s="79"/>
      <c r="AT9" s="79"/>
      <c r="AU9" s="79"/>
      <c r="AV9" s="79"/>
      <c r="AW9" s="79"/>
      <c r="AX9" s="79"/>
      <c r="AY9" s="79"/>
      <c r="AZ9" s="79"/>
      <c r="BA9">
        <v>1</v>
      </c>
      <c r="BB9" s="78" t="str">
        <f>REPLACE(INDEX(GroupVertices[Group],MATCH(Edges24[[#This Row],[Vertex 1]],GroupVertices[Vertex],0)),1,1,"")</f>
        <v>22</v>
      </c>
      <c r="BC9" s="78" t="str">
        <f>REPLACE(INDEX(GroupVertices[Group],MATCH(Edges24[[#This Row],[Vertex 2]],GroupVertices[Vertex],0)),1,1,"")</f>
        <v>22</v>
      </c>
      <c r="BD9" s="48"/>
      <c r="BE9" s="49"/>
      <c r="BF9" s="48"/>
      <c r="BG9" s="49"/>
      <c r="BH9" s="48"/>
      <c r="BI9" s="49"/>
      <c r="BJ9" s="48"/>
      <c r="BK9" s="49"/>
      <c r="BL9" s="48"/>
    </row>
    <row r="10" spans="1:64" ht="15">
      <c r="A10" s="64" t="s">
        <v>219</v>
      </c>
      <c r="B10" s="64" t="s">
        <v>219</v>
      </c>
      <c r="C10" s="65"/>
      <c r="D10" s="66"/>
      <c r="E10" s="67"/>
      <c r="F10" s="68"/>
      <c r="G10" s="65"/>
      <c r="H10" s="69"/>
      <c r="I10" s="70"/>
      <c r="J10" s="70"/>
      <c r="K10" s="34" t="s">
        <v>65</v>
      </c>
      <c r="L10" s="77">
        <v>19</v>
      </c>
      <c r="M10" s="77"/>
      <c r="N10" s="72"/>
      <c r="O10" s="79" t="s">
        <v>176</v>
      </c>
      <c r="P10" s="81">
        <v>43451.78619212963</v>
      </c>
      <c r="Q10" s="79" t="s">
        <v>609</v>
      </c>
      <c r="R10" s="82" t="s">
        <v>719</v>
      </c>
      <c r="S10" s="79" t="s">
        <v>764</v>
      </c>
      <c r="T10" s="79"/>
      <c r="U10" s="79"/>
      <c r="V10" s="82" t="s">
        <v>833</v>
      </c>
      <c r="W10" s="81">
        <v>43451.78619212963</v>
      </c>
      <c r="X10" s="82" t="s">
        <v>1158</v>
      </c>
      <c r="Y10" s="79"/>
      <c r="Z10" s="79"/>
      <c r="AA10" s="85" t="s">
        <v>1545</v>
      </c>
      <c r="AB10" s="79"/>
      <c r="AC10" s="79" t="b">
        <v>0</v>
      </c>
      <c r="AD10" s="79">
        <v>2</v>
      </c>
      <c r="AE10" s="85" t="s">
        <v>1953</v>
      </c>
      <c r="AF10" s="79" t="b">
        <v>0</v>
      </c>
      <c r="AG10" s="79" t="s">
        <v>1995</v>
      </c>
      <c r="AH10" s="79"/>
      <c r="AI10" s="85" t="s">
        <v>1953</v>
      </c>
      <c r="AJ10" s="79" t="b">
        <v>0</v>
      </c>
      <c r="AK10" s="79">
        <v>0</v>
      </c>
      <c r="AL10" s="85" t="s">
        <v>1953</v>
      </c>
      <c r="AM10" s="79" t="s">
        <v>2007</v>
      </c>
      <c r="AN10" s="79" t="b">
        <v>0</v>
      </c>
      <c r="AO10" s="85" t="s">
        <v>1545</v>
      </c>
      <c r="AP10" s="79" t="s">
        <v>176</v>
      </c>
      <c r="AQ10" s="79">
        <v>0</v>
      </c>
      <c r="AR10" s="79">
        <v>0</v>
      </c>
      <c r="AS10" s="79"/>
      <c r="AT10" s="79"/>
      <c r="AU10" s="79"/>
      <c r="AV10" s="79"/>
      <c r="AW10" s="79"/>
      <c r="AX10" s="79"/>
      <c r="AY10" s="79"/>
      <c r="AZ10" s="79"/>
      <c r="BA10">
        <v>1</v>
      </c>
      <c r="BB10" s="78" t="str">
        <f>REPLACE(INDEX(GroupVertices[Group],MATCH(Edges24[[#This Row],[Vertex 1]],GroupVertices[Vertex],0)),1,1,"")</f>
        <v>4</v>
      </c>
      <c r="BC10" s="78" t="str">
        <f>REPLACE(INDEX(GroupVertices[Group],MATCH(Edges24[[#This Row],[Vertex 2]],GroupVertices[Vertex],0)),1,1,"")</f>
        <v>4</v>
      </c>
      <c r="BD10" s="48">
        <v>0</v>
      </c>
      <c r="BE10" s="49">
        <v>0</v>
      </c>
      <c r="BF10" s="48">
        <v>0</v>
      </c>
      <c r="BG10" s="49">
        <v>0</v>
      </c>
      <c r="BH10" s="48">
        <v>0</v>
      </c>
      <c r="BI10" s="49">
        <v>0</v>
      </c>
      <c r="BJ10" s="48">
        <v>26</v>
      </c>
      <c r="BK10" s="49">
        <v>100</v>
      </c>
      <c r="BL10" s="48">
        <v>26</v>
      </c>
    </row>
    <row r="11" spans="1:64" ht="15">
      <c r="A11" s="64" t="s">
        <v>220</v>
      </c>
      <c r="B11" s="64" t="s">
        <v>391</v>
      </c>
      <c r="C11" s="65"/>
      <c r="D11" s="66"/>
      <c r="E11" s="67"/>
      <c r="F11" s="68"/>
      <c r="G11" s="65"/>
      <c r="H11" s="69"/>
      <c r="I11" s="70"/>
      <c r="J11" s="70"/>
      <c r="K11" s="34" t="s">
        <v>65</v>
      </c>
      <c r="L11" s="77">
        <v>20</v>
      </c>
      <c r="M11" s="77"/>
      <c r="N11" s="72"/>
      <c r="O11" s="79" t="s">
        <v>600</v>
      </c>
      <c r="P11" s="81">
        <v>43453.339421296296</v>
      </c>
      <c r="Q11" s="79" t="s">
        <v>610</v>
      </c>
      <c r="R11" s="79"/>
      <c r="S11" s="79"/>
      <c r="T11" s="79"/>
      <c r="U11" s="79"/>
      <c r="V11" s="82" t="s">
        <v>834</v>
      </c>
      <c r="W11" s="81">
        <v>43453.339421296296</v>
      </c>
      <c r="X11" s="82" t="s">
        <v>1159</v>
      </c>
      <c r="Y11" s="79"/>
      <c r="Z11" s="79"/>
      <c r="AA11" s="85" t="s">
        <v>1546</v>
      </c>
      <c r="AB11" s="79"/>
      <c r="AC11" s="79" t="b">
        <v>0</v>
      </c>
      <c r="AD11" s="79">
        <v>0</v>
      </c>
      <c r="AE11" s="85" t="s">
        <v>1953</v>
      </c>
      <c r="AF11" s="79" t="b">
        <v>0</v>
      </c>
      <c r="AG11" s="79" t="s">
        <v>1996</v>
      </c>
      <c r="AH11" s="79"/>
      <c r="AI11" s="85" t="s">
        <v>1953</v>
      </c>
      <c r="AJ11" s="79" t="b">
        <v>0</v>
      </c>
      <c r="AK11" s="79">
        <v>116</v>
      </c>
      <c r="AL11" s="85" t="s">
        <v>1719</v>
      </c>
      <c r="AM11" s="79" t="s">
        <v>2010</v>
      </c>
      <c r="AN11" s="79" t="b">
        <v>0</v>
      </c>
      <c r="AO11" s="85" t="s">
        <v>1719</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0</v>
      </c>
      <c r="BE11" s="49">
        <v>0</v>
      </c>
      <c r="BF11" s="48">
        <v>1</v>
      </c>
      <c r="BG11" s="49">
        <v>3.8461538461538463</v>
      </c>
      <c r="BH11" s="48">
        <v>1</v>
      </c>
      <c r="BI11" s="49">
        <v>3.8461538461538463</v>
      </c>
      <c r="BJ11" s="48">
        <v>25</v>
      </c>
      <c r="BK11" s="49">
        <v>96.15384615384616</v>
      </c>
      <c r="BL11" s="48">
        <v>26</v>
      </c>
    </row>
    <row r="12" spans="1:64" ht="15">
      <c r="A12" s="64" t="s">
        <v>221</v>
      </c>
      <c r="B12" s="64" t="s">
        <v>391</v>
      </c>
      <c r="C12" s="65"/>
      <c r="D12" s="66"/>
      <c r="E12" s="67"/>
      <c r="F12" s="68"/>
      <c r="G12" s="65"/>
      <c r="H12" s="69"/>
      <c r="I12" s="70"/>
      <c r="J12" s="70"/>
      <c r="K12" s="34" t="s">
        <v>65</v>
      </c>
      <c r="L12" s="77">
        <v>21</v>
      </c>
      <c r="M12" s="77"/>
      <c r="N12" s="72"/>
      <c r="O12" s="79" t="s">
        <v>600</v>
      </c>
      <c r="P12" s="81">
        <v>43453.33986111111</v>
      </c>
      <c r="Q12" s="79" t="s">
        <v>610</v>
      </c>
      <c r="R12" s="79"/>
      <c r="S12" s="79"/>
      <c r="T12" s="79"/>
      <c r="U12" s="79"/>
      <c r="V12" s="82" t="s">
        <v>835</v>
      </c>
      <c r="W12" s="81">
        <v>43453.33986111111</v>
      </c>
      <c r="X12" s="82" t="s">
        <v>1160</v>
      </c>
      <c r="Y12" s="79"/>
      <c r="Z12" s="79"/>
      <c r="AA12" s="85" t="s">
        <v>1547</v>
      </c>
      <c r="AB12" s="79"/>
      <c r="AC12" s="79" t="b">
        <v>0</v>
      </c>
      <c r="AD12" s="79">
        <v>0</v>
      </c>
      <c r="AE12" s="85" t="s">
        <v>1953</v>
      </c>
      <c r="AF12" s="79" t="b">
        <v>0</v>
      </c>
      <c r="AG12" s="79" t="s">
        <v>1996</v>
      </c>
      <c r="AH12" s="79"/>
      <c r="AI12" s="85" t="s">
        <v>1953</v>
      </c>
      <c r="AJ12" s="79" t="b">
        <v>0</v>
      </c>
      <c r="AK12" s="79">
        <v>116</v>
      </c>
      <c r="AL12" s="85" t="s">
        <v>1719</v>
      </c>
      <c r="AM12" s="79" t="s">
        <v>2010</v>
      </c>
      <c r="AN12" s="79" t="b">
        <v>0</v>
      </c>
      <c r="AO12" s="85" t="s">
        <v>1719</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0</v>
      </c>
      <c r="BE12" s="49">
        <v>0</v>
      </c>
      <c r="BF12" s="48">
        <v>1</v>
      </c>
      <c r="BG12" s="49">
        <v>3.8461538461538463</v>
      </c>
      <c r="BH12" s="48">
        <v>1</v>
      </c>
      <c r="BI12" s="49">
        <v>3.8461538461538463</v>
      </c>
      <c r="BJ12" s="48">
        <v>25</v>
      </c>
      <c r="BK12" s="49">
        <v>96.15384615384616</v>
      </c>
      <c r="BL12" s="48">
        <v>26</v>
      </c>
    </row>
    <row r="13" spans="1:64" ht="15">
      <c r="A13" s="64" t="s">
        <v>222</v>
      </c>
      <c r="B13" s="64" t="s">
        <v>391</v>
      </c>
      <c r="C13" s="65"/>
      <c r="D13" s="66"/>
      <c r="E13" s="67"/>
      <c r="F13" s="68"/>
      <c r="G13" s="65"/>
      <c r="H13" s="69"/>
      <c r="I13" s="70"/>
      <c r="J13" s="70"/>
      <c r="K13" s="34" t="s">
        <v>65</v>
      </c>
      <c r="L13" s="77">
        <v>22</v>
      </c>
      <c r="M13" s="77"/>
      <c r="N13" s="72"/>
      <c r="O13" s="79" t="s">
        <v>600</v>
      </c>
      <c r="P13" s="81">
        <v>43453.33994212963</v>
      </c>
      <c r="Q13" s="79" t="s">
        <v>610</v>
      </c>
      <c r="R13" s="79"/>
      <c r="S13" s="79"/>
      <c r="T13" s="79"/>
      <c r="U13" s="79"/>
      <c r="V13" s="82" t="s">
        <v>836</v>
      </c>
      <c r="W13" s="81">
        <v>43453.33994212963</v>
      </c>
      <c r="X13" s="82" t="s">
        <v>1161</v>
      </c>
      <c r="Y13" s="79"/>
      <c r="Z13" s="79"/>
      <c r="AA13" s="85" t="s">
        <v>1548</v>
      </c>
      <c r="AB13" s="79"/>
      <c r="AC13" s="79" t="b">
        <v>0</v>
      </c>
      <c r="AD13" s="79">
        <v>0</v>
      </c>
      <c r="AE13" s="85" t="s">
        <v>1953</v>
      </c>
      <c r="AF13" s="79" t="b">
        <v>0</v>
      </c>
      <c r="AG13" s="79" t="s">
        <v>1996</v>
      </c>
      <c r="AH13" s="79"/>
      <c r="AI13" s="85" t="s">
        <v>1953</v>
      </c>
      <c r="AJ13" s="79" t="b">
        <v>0</v>
      </c>
      <c r="AK13" s="79">
        <v>116</v>
      </c>
      <c r="AL13" s="85" t="s">
        <v>1719</v>
      </c>
      <c r="AM13" s="79" t="s">
        <v>2008</v>
      </c>
      <c r="AN13" s="79" t="b">
        <v>0</v>
      </c>
      <c r="AO13" s="85" t="s">
        <v>1719</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0</v>
      </c>
      <c r="BE13" s="49">
        <v>0</v>
      </c>
      <c r="BF13" s="48">
        <v>1</v>
      </c>
      <c r="BG13" s="49">
        <v>3.8461538461538463</v>
      </c>
      <c r="BH13" s="48">
        <v>1</v>
      </c>
      <c r="BI13" s="49">
        <v>3.8461538461538463</v>
      </c>
      <c r="BJ13" s="48">
        <v>25</v>
      </c>
      <c r="BK13" s="49">
        <v>96.15384615384616</v>
      </c>
      <c r="BL13" s="48">
        <v>26</v>
      </c>
    </row>
    <row r="14" spans="1:64" ht="15">
      <c r="A14" s="64" t="s">
        <v>223</v>
      </c>
      <c r="B14" s="64" t="s">
        <v>391</v>
      </c>
      <c r="C14" s="65"/>
      <c r="D14" s="66"/>
      <c r="E14" s="67"/>
      <c r="F14" s="68"/>
      <c r="G14" s="65"/>
      <c r="H14" s="69"/>
      <c r="I14" s="70"/>
      <c r="J14" s="70"/>
      <c r="K14" s="34" t="s">
        <v>65</v>
      </c>
      <c r="L14" s="77">
        <v>23</v>
      </c>
      <c r="M14" s="77"/>
      <c r="N14" s="72"/>
      <c r="O14" s="79" t="s">
        <v>600</v>
      </c>
      <c r="P14" s="81">
        <v>43453.34150462963</v>
      </c>
      <c r="Q14" s="79" t="s">
        <v>610</v>
      </c>
      <c r="R14" s="79"/>
      <c r="S14" s="79"/>
      <c r="T14" s="79"/>
      <c r="U14" s="79"/>
      <c r="V14" s="82" t="s">
        <v>837</v>
      </c>
      <c r="W14" s="81">
        <v>43453.34150462963</v>
      </c>
      <c r="X14" s="82" t="s">
        <v>1162</v>
      </c>
      <c r="Y14" s="79"/>
      <c r="Z14" s="79"/>
      <c r="AA14" s="85" t="s">
        <v>1549</v>
      </c>
      <c r="AB14" s="79"/>
      <c r="AC14" s="79" t="b">
        <v>0</v>
      </c>
      <c r="AD14" s="79">
        <v>0</v>
      </c>
      <c r="AE14" s="85" t="s">
        <v>1953</v>
      </c>
      <c r="AF14" s="79" t="b">
        <v>0</v>
      </c>
      <c r="AG14" s="79" t="s">
        <v>1996</v>
      </c>
      <c r="AH14" s="79"/>
      <c r="AI14" s="85" t="s">
        <v>1953</v>
      </c>
      <c r="AJ14" s="79" t="b">
        <v>0</v>
      </c>
      <c r="AK14" s="79">
        <v>116</v>
      </c>
      <c r="AL14" s="85" t="s">
        <v>1719</v>
      </c>
      <c r="AM14" s="79" t="s">
        <v>2007</v>
      </c>
      <c r="AN14" s="79" t="b">
        <v>0</v>
      </c>
      <c r="AO14" s="85" t="s">
        <v>1719</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1</v>
      </c>
      <c r="BG14" s="49">
        <v>3.8461538461538463</v>
      </c>
      <c r="BH14" s="48">
        <v>1</v>
      </c>
      <c r="BI14" s="49">
        <v>3.8461538461538463</v>
      </c>
      <c r="BJ14" s="48">
        <v>25</v>
      </c>
      <c r="BK14" s="49">
        <v>96.15384615384616</v>
      </c>
      <c r="BL14" s="48">
        <v>26</v>
      </c>
    </row>
    <row r="15" spans="1:64" ht="15">
      <c r="A15" s="64" t="s">
        <v>224</v>
      </c>
      <c r="B15" s="64" t="s">
        <v>391</v>
      </c>
      <c r="C15" s="65"/>
      <c r="D15" s="66"/>
      <c r="E15" s="67"/>
      <c r="F15" s="68"/>
      <c r="G15" s="65"/>
      <c r="H15" s="69"/>
      <c r="I15" s="70"/>
      <c r="J15" s="70"/>
      <c r="K15" s="34" t="s">
        <v>65</v>
      </c>
      <c r="L15" s="77">
        <v>24</v>
      </c>
      <c r="M15" s="77"/>
      <c r="N15" s="72"/>
      <c r="O15" s="79" t="s">
        <v>600</v>
      </c>
      <c r="P15" s="81">
        <v>43453.342986111114</v>
      </c>
      <c r="Q15" s="79" t="s">
        <v>610</v>
      </c>
      <c r="R15" s="79"/>
      <c r="S15" s="79"/>
      <c r="T15" s="79"/>
      <c r="U15" s="79"/>
      <c r="V15" s="82" t="s">
        <v>838</v>
      </c>
      <c r="W15" s="81">
        <v>43453.342986111114</v>
      </c>
      <c r="X15" s="82" t="s">
        <v>1163</v>
      </c>
      <c r="Y15" s="79"/>
      <c r="Z15" s="79"/>
      <c r="AA15" s="85" t="s">
        <v>1550</v>
      </c>
      <c r="AB15" s="79"/>
      <c r="AC15" s="79" t="b">
        <v>0</v>
      </c>
      <c r="AD15" s="79">
        <v>0</v>
      </c>
      <c r="AE15" s="85" t="s">
        <v>1953</v>
      </c>
      <c r="AF15" s="79" t="b">
        <v>0</v>
      </c>
      <c r="AG15" s="79" t="s">
        <v>1996</v>
      </c>
      <c r="AH15" s="79"/>
      <c r="AI15" s="85" t="s">
        <v>1953</v>
      </c>
      <c r="AJ15" s="79" t="b">
        <v>0</v>
      </c>
      <c r="AK15" s="79">
        <v>116</v>
      </c>
      <c r="AL15" s="85" t="s">
        <v>1719</v>
      </c>
      <c r="AM15" s="79" t="s">
        <v>2010</v>
      </c>
      <c r="AN15" s="79" t="b">
        <v>0</v>
      </c>
      <c r="AO15" s="85" t="s">
        <v>1719</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1</v>
      </c>
      <c r="BG15" s="49">
        <v>3.8461538461538463</v>
      </c>
      <c r="BH15" s="48">
        <v>1</v>
      </c>
      <c r="BI15" s="49">
        <v>3.8461538461538463</v>
      </c>
      <c r="BJ15" s="48">
        <v>25</v>
      </c>
      <c r="BK15" s="49">
        <v>96.15384615384616</v>
      </c>
      <c r="BL15" s="48">
        <v>26</v>
      </c>
    </row>
    <row r="16" spans="1:64" ht="15">
      <c r="A16" s="64" t="s">
        <v>225</v>
      </c>
      <c r="B16" s="64" t="s">
        <v>391</v>
      </c>
      <c r="C16" s="65"/>
      <c r="D16" s="66"/>
      <c r="E16" s="67"/>
      <c r="F16" s="68"/>
      <c r="G16" s="65"/>
      <c r="H16" s="69"/>
      <c r="I16" s="70"/>
      <c r="J16" s="70"/>
      <c r="K16" s="34" t="s">
        <v>65</v>
      </c>
      <c r="L16" s="77">
        <v>25</v>
      </c>
      <c r="M16" s="77"/>
      <c r="N16" s="72"/>
      <c r="O16" s="79" t="s">
        <v>600</v>
      </c>
      <c r="P16" s="81">
        <v>43453.34509259259</v>
      </c>
      <c r="Q16" s="79" t="s">
        <v>610</v>
      </c>
      <c r="R16" s="79"/>
      <c r="S16" s="79"/>
      <c r="T16" s="79"/>
      <c r="U16" s="79"/>
      <c r="V16" s="82" t="s">
        <v>839</v>
      </c>
      <c r="W16" s="81">
        <v>43453.34509259259</v>
      </c>
      <c r="X16" s="82" t="s">
        <v>1164</v>
      </c>
      <c r="Y16" s="79"/>
      <c r="Z16" s="79"/>
      <c r="AA16" s="85" t="s">
        <v>1551</v>
      </c>
      <c r="AB16" s="79"/>
      <c r="AC16" s="79" t="b">
        <v>0</v>
      </c>
      <c r="AD16" s="79">
        <v>0</v>
      </c>
      <c r="AE16" s="85" t="s">
        <v>1953</v>
      </c>
      <c r="AF16" s="79" t="b">
        <v>0</v>
      </c>
      <c r="AG16" s="79" t="s">
        <v>1996</v>
      </c>
      <c r="AH16" s="79"/>
      <c r="AI16" s="85" t="s">
        <v>1953</v>
      </c>
      <c r="AJ16" s="79" t="b">
        <v>0</v>
      </c>
      <c r="AK16" s="79">
        <v>116</v>
      </c>
      <c r="AL16" s="85" t="s">
        <v>1719</v>
      </c>
      <c r="AM16" s="79" t="s">
        <v>2010</v>
      </c>
      <c r="AN16" s="79" t="b">
        <v>0</v>
      </c>
      <c r="AO16" s="85" t="s">
        <v>1719</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0</v>
      </c>
      <c r="BE16" s="49">
        <v>0</v>
      </c>
      <c r="BF16" s="48">
        <v>1</v>
      </c>
      <c r="BG16" s="49">
        <v>3.8461538461538463</v>
      </c>
      <c r="BH16" s="48">
        <v>1</v>
      </c>
      <c r="BI16" s="49">
        <v>3.8461538461538463</v>
      </c>
      <c r="BJ16" s="48">
        <v>25</v>
      </c>
      <c r="BK16" s="49">
        <v>96.15384615384616</v>
      </c>
      <c r="BL16" s="48">
        <v>26</v>
      </c>
    </row>
    <row r="17" spans="1:64" ht="15">
      <c r="A17" s="64" t="s">
        <v>226</v>
      </c>
      <c r="B17" s="64" t="s">
        <v>391</v>
      </c>
      <c r="C17" s="65"/>
      <c r="D17" s="66"/>
      <c r="E17" s="67"/>
      <c r="F17" s="68"/>
      <c r="G17" s="65"/>
      <c r="H17" s="69"/>
      <c r="I17" s="70"/>
      <c r="J17" s="70"/>
      <c r="K17" s="34" t="s">
        <v>65</v>
      </c>
      <c r="L17" s="77">
        <v>26</v>
      </c>
      <c r="M17" s="77"/>
      <c r="N17" s="72"/>
      <c r="O17" s="79" t="s">
        <v>600</v>
      </c>
      <c r="P17" s="81">
        <v>43453.34694444444</v>
      </c>
      <c r="Q17" s="79" t="s">
        <v>610</v>
      </c>
      <c r="R17" s="79"/>
      <c r="S17" s="79"/>
      <c r="T17" s="79"/>
      <c r="U17" s="79"/>
      <c r="V17" s="82" t="s">
        <v>840</v>
      </c>
      <c r="W17" s="81">
        <v>43453.34694444444</v>
      </c>
      <c r="X17" s="82" t="s">
        <v>1165</v>
      </c>
      <c r="Y17" s="79"/>
      <c r="Z17" s="79"/>
      <c r="AA17" s="85" t="s">
        <v>1552</v>
      </c>
      <c r="AB17" s="79"/>
      <c r="AC17" s="79" t="b">
        <v>0</v>
      </c>
      <c r="AD17" s="79">
        <v>0</v>
      </c>
      <c r="AE17" s="85" t="s">
        <v>1953</v>
      </c>
      <c r="AF17" s="79" t="b">
        <v>0</v>
      </c>
      <c r="AG17" s="79" t="s">
        <v>1996</v>
      </c>
      <c r="AH17" s="79"/>
      <c r="AI17" s="85" t="s">
        <v>1953</v>
      </c>
      <c r="AJ17" s="79" t="b">
        <v>0</v>
      </c>
      <c r="AK17" s="79">
        <v>116</v>
      </c>
      <c r="AL17" s="85" t="s">
        <v>1719</v>
      </c>
      <c r="AM17" s="79" t="s">
        <v>2008</v>
      </c>
      <c r="AN17" s="79" t="b">
        <v>0</v>
      </c>
      <c r="AO17" s="85" t="s">
        <v>1719</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0</v>
      </c>
      <c r="BE17" s="49">
        <v>0</v>
      </c>
      <c r="BF17" s="48">
        <v>1</v>
      </c>
      <c r="BG17" s="49">
        <v>3.8461538461538463</v>
      </c>
      <c r="BH17" s="48">
        <v>1</v>
      </c>
      <c r="BI17" s="49">
        <v>3.8461538461538463</v>
      </c>
      <c r="BJ17" s="48">
        <v>25</v>
      </c>
      <c r="BK17" s="49">
        <v>96.15384615384616</v>
      </c>
      <c r="BL17" s="48">
        <v>26</v>
      </c>
    </row>
    <row r="18" spans="1:64" ht="15">
      <c r="A18" s="64" t="s">
        <v>227</v>
      </c>
      <c r="B18" s="64" t="s">
        <v>391</v>
      </c>
      <c r="C18" s="65"/>
      <c r="D18" s="66"/>
      <c r="E18" s="67"/>
      <c r="F18" s="68"/>
      <c r="G18" s="65"/>
      <c r="H18" s="69"/>
      <c r="I18" s="70"/>
      <c r="J18" s="70"/>
      <c r="K18" s="34" t="s">
        <v>65</v>
      </c>
      <c r="L18" s="77">
        <v>27</v>
      </c>
      <c r="M18" s="77"/>
      <c r="N18" s="72"/>
      <c r="O18" s="79" t="s">
        <v>600</v>
      </c>
      <c r="P18" s="81">
        <v>43453.347395833334</v>
      </c>
      <c r="Q18" s="79" t="s">
        <v>610</v>
      </c>
      <c r="R18" s="79"/>
      <c r="S18" s="79"/>
      <c r="T18" s="79"/>
      <c r="U18" s="79"/>
      <c r="V18" s="82" t="s">
        <v>841</v>
      </c>
      <c r="W18" s="81">
        <v>43453.347395833334</v>
      </c>
      <c r="X18" s="82" t="s">
        <v>1166</v>
      </c>
      <c r="Y18" s="79"/>
      <c r="Z18" s="79"/>
      <c r="AA18" s="85" t="s">
        <v>1553</v>
      </c>
      <c r="AB18" s="79"/>
      <c r="AC18" s="79" t="b">
        <v>0</v>
      </c>
      <c r="AD18" s="79">
        <v>0</v>
      </c>
      <c r="AE18" s="85" t="s">
        <v>1953</v>
      </c>
      <c r="AF18" s="79" t="b">
        <v>0</v>
      </c>
      <c r="AG18" s="79" t="s">
        <v>1996</v>
      </c>
      <c r="AH18" s="79"/>
      <c r="AI18" s="85" t="s">
        <v>1953</v>
      </c>
      <c r="AJ18" s="79" t="b">
        <v>0</v>
      </c>
      <c r="AK18" s="79">
        <v>116</v>
      </c>
      <c r="AL18" s="85" t="s">
        <v>1719</v>
      </c>
      <c r="AM18" s="79" t="s">
        <v>2007</v>
      </c>
      <c r="AN18" s="79" t="b">
        <v>0</v>
      </c>
      <c r="AO18" s="85" t="s">
        <v>1719</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v>0</v>
      </c>
      <c r="BE18" s="49">
        <v>0</v>
      </c>
      <c r="BF18" s="48">
        <v>1</v>
      </c>
      <c r="BG18" s="49">
        <v>3.8461538461538463</v>
      </c>
      <c r="BH18" s="48">
        <v>1</v>
      </c>
      <c r="BI18" s="49">
        <v>3.8461538461538463</v>
      </c>
      <c r="BJ18" s="48">
        <v>25</v>
      </c>
      <c r="BK18" s="49">
        <v>96.15384615384616</v>
      </c>
      <c r="BL18" s="48">
        <v>26</v>
      </c>
    </row>
    <row r="19" spans="1:64" ht="15">
      <c r="A19" s="64" t="s">
        <v>228</v>
      </c>
      <c r="B19" s="64" t="s">
        <v>391</v>
      </c>
      <c r="C19" s="65"/>
      <c r="D19" s="66"/>
      <c r="E19" s="67"/>
      <c r="F19" s="68"/>
      <c r="G19" s="65"/>
      <c r="H19" s="69"/>
      <c r="I19" s="70"/>
      <c r="J19" s="70"/>
      <c r="K19" s="34" t="s">
        <v>65</v>
      </c>
      <c r="L19" s="77">
        <v>28</v>
      </c>
      <c r="M19" s="77"/>
      <c r="N19" s="72"/>
      <c r="O19" s="79" t="s">
        <v>600</v>
      </c>
      <c r="P19" s="81">
        <v>43453.347962962966</v>
      </c>
      <c r="Q19" s="79" t="s">
        <v>610</v>
      </c>
      <c r="R19" s="79"/>
      <c r="S19" s="79"/>
      <c r="T19" s="79"/>
      <c r="U19" s="79"/>
      <c r="V19" s="82" t="s">
        <v>842</v>
      </c>
      <c r="W19" s="81">
        <v>43453.347962962966</v>
      </c>
      <c r="X19" s="82" t="s">
        <v>1167</v>
      </c>
      <c r="Y19" s="79"/>
      <c r="Z19" s="79"/>
      <c r="AA19" s="85" t="s">
        <v>1554</v>
      </c>
      <c r="AB19" s="79"/>
      <c r="AC19" s="79" t="b">
        <v>0</v>
      </c>
      <c r="AD19" s="79">
        <v>0</v>
      </c>
      <c r="AE19" s="85" t="s">
        <v>1953</v>
      </c>
      <c r="AF19" s="79" t="b">
        <v>0</v>
      </c>
      <c r="AG19" s="79" t="s">
        <v>1996</v>
      </c>
      <c r="AH19" s="79"/>
      <c r="AI19" s="85" t="s">
        <v>1953</v>
      </c>
      <c r="AJ19" s="79" t="b">
        <v>0</v>
      </c>
      <c r="AK19" s="79">
        <v>116</v>
      </c>
      <c r="AL19" s="85" t="s">
        <v>1719</v>
      </c>
      <c r="AM19" s="79" t="s">
        <v>2008</v>
      </c>
      <c r="AN19" s="79" t="b">
        <v>0</v>
      </c>
      <c r="AO19" s="85" t="s">
        <v>1719</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v>0</v>
      </c>
      <c r="BE19" s="49">
        <v>0</v>
      </c>
      <c r="BF19" s="48">
        <v>1</v>
      </c>
      <c r="BG19" s="49">
        <v>3.8461538461538463</v>
      </c>
      <c r="BH19" s="48">
        <v>1</v>
      </c>
      <c r="BI19" s="49">
        <v>3.8461538461538463</v>
      </c>
      <c r="BJ19" s="48">
        <v>25</v>
      </c>
      <c r="BK19" s="49">
        <v>96.15384615384616</v>
      </c>
      <c r="BL19" s="48">
        <v>26</v>
      </c>
    </row>
    <row r="20" spans="1:64" ht="15">
      <c r="A20" s="64" t="s">
        <v>229</v>
      </c>
      <c r="B20" s="64" t="s">
        <v>391</v>
      </c>
      <c r="C20" s="65"/>
      <c r="D20" s="66"/>
      <c r="E20" s="67"/>
      <c r="F20" s="68"/>
      <c r="G20" s="65"/>
      <c r="H20" s="69"/>
      <c r="I20" s="70"/>
      <c r="J20" s="70"/>
      <c r="K20" s="34" t="s">
        <v>65</v>
      </c>
      <c r="L20" s="77">
        <v>29</v>
      </c>
      <c r="M20" s="77"/>
      <c r="N20" s="72"/>
      <c r="O20" s="79" t="s">
        <v>600</v>
      </c>
      <c r="P20" s="81">
        <v>43453.34877314815</v>
      </c>
      <c r="Q20" s="79" t="s">
        <v>610</v>
      </c>
      <c r="R20" s="79"/>
      <c r="S20" s="79"/>
      <c r="T20" s="79"/>
      <c r="U20" s="79"/>
      <c r="V20" s="82" t="s">
        <v>843</v>
      </c>
      <c r="W20" s="81">
        <v>43453.34877314815</v>
      </c>
      <c r="X20" s="82" t="s">
        <v>1168</v>
      </c>
      <c r="Y20" s="79"/>
      <c r="Z20" s="79"/>
      <c r="AA20" s="85" t="s">
        <v>1555</v>
      </c>
      <c r="AB20" s="79"/>
      <c r="AC20" s="79" t="b">
        <v>0</v>
      </c>
      <c r="AD20" s="79">
        <v>0</v>
      </c>
      <c r="AE20" s="85" t="s">
        <v>1953</v>
      </c>
      <c r="AF20" s="79" t="b">
        <v>0</v>
      </c>
      <c r="AG20" s="79" t="s">
        <v>1996</v>
      </c>
      <c r="AH20" s="79"/>
      <c r="AI20" s="85" t="s">
        <v>1953</v>
      </c>
      <c r="AJ20" s="79" t="b">
        <v>0</v>
      </c>
      <c r="AK20" s="79">
        <v>116</v>
      </c>
      <c r="AL20" s="85" t="s">
        <v>1719</v>
      </c>
      <c r="AM20" s="79" t="s">
        <v>2007</v>
      </c>
      <c r="AN20" s="79" t="b">
        <v>0</v>
      </c>
      <c r="AO20" s="85" t="s">
        <v>1719</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1</v>
      </c>
      <c r="BG20" s="49">
        <v>3.8461538461538463</v>
      </c>
      <c r="BH20" s="48">
        <v>1</v>
      </c>
      <c r="BI20" s="49">
        <v>3.8461538461538463</v>
      </c>
      <c r="BJ20" s="48">
        <v>25</v>
      </c>
      <c r="BK20" s="49">
        <v>96.15384615384616</v>
      </c>
      <c r="BL20" s="48">
        <v>26</v>
      </c>
    </row>
    <row r="21" spans="1:64" ht="15">
      <c r="A21" s="64" t="s">
        <v>230</v>
      </c>
      <c r="B21" s="64" t="s">
        <v>391</v>
      </c>
      <c r="C21" s="65"/>
      <c r="D21" s="66"/>
      <c r="E21" s="67"/>
      <c r="F21" s="68"/>
      <c r="G21" s="65"/>
      <c r="H21" s="69"/>
      <c r="I21" s="70"/>
      <c r="J21" s="70"/>
      <c r="K21" s="34" t="s">
        <v>65</v>
      </c>
      <c r="L21" s="77">
        <v>30</v>
      </c>
      <c r="M21" s="77"/>
      <c r="N21" s="72"/>
      <c r="O21" s="79" t="s">
        <v>600</v>
      </c>
      <c r="P21" s="81">
        <v>43453.3516087963</v>
      </c>
      <c r="Q21" s="79" t="s">
        <v>610</v>
      </c>
      <c r="R21" s="79"/>
      <c r="S21" s="79"/>
      <c r="T21" s="79"/>
      <c r="U21" s="79"/>
      <c r="V21" s="82" t="s">
        <v>844</v>
      </c>
      <c r="W21" s="81">
        <v>43453.3516087963</v>
      </c>
      <c r="X21" s="82" t="s">
        <v>1169</v>
      </c>
      <c r="Y21" s="79"/>
      <c r="Z21" s="79"/>
      <c r="AA21" s="85" t="s">
        <v>1556</v>
      </c>
      <c r="AB21" s="79"/>
      <c r="AC21" s="79" t="b">
        <v>0</v>
      </c>
      <c r="AD21" s="79">
        <v>0</v>
      </c>
      <c r="AE21" s="85" t="s">
        <v>1953</v>
      </c>
      <c r="AF21" s="79" t="b">
        <v>0</v>
      </c>
      <c r="AG21" s="79" t="s">
        <v>1996</v>
      </c>
      <c r="AH21" s="79"/>
      <c r="AI21" s="85" t="s">
        <v>1953</v>
      </c>
      <c r="AJ21" s="79" t="b">
        <v>0</v>
      </c>
      <c r="AK21" s="79">
        <v>116</v>
      </c>
      <c r="AL21" s="85" t="s">
        <v>1719</v>
      </c>
      <c r="AM21" s="79" t="s">
        <v>2010</v>
      </c>
      <c r="AN21" s="79" t="b">
        <v>0</v>
      </c>
      <c r="AO21" s="85" t="s">
        <v>1719</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0</v>
      </c>
      <c r="BE21" s="49">
        <v>0</v>
      </c>
      <c r="BF21" s="48">
        <v>1</v>
      </c>
      <c r="BG21" s="49">
        <v>3.8461538461538463</v>
      </c>
      <c r="BH21" s="48">
        <v>1</v>
      </c>
      <c r="BI21" s="49">
        <v>3.8461538461538463</v>
      </c>
      <c r="BJ21" s="48">
        <v>25</v>
      </c>
      <c r="BK21" s="49">
        <v>96.15384615384616</v>
      </c>
      <c r="BL21" s="48">
        <v>26</v>
      </c>
    </row>
    <row r="22" spans="1:64" ht="15">
      <c r="A22" s="64" t="s">
        <v>231</v>
      </c>
      <c r="B22" s="64" t="s">
        <v>391</v>
      </c>
      <c r="C22" s="65"/>
      <c r="D22" s="66"/>
      <c r="E22" s="67"/>
      <c r="F22" s="68"/>
      <c r="G22" s="65"/>
      <c r="H22" s="69"/>
      <c r="I22" s="70"/>
      <c r="J22" s="70"/>
      <c r="K22" s="34" t="s">
        <v>65</v>
      </c>
      <c r="L22" s="77">
        <v>31</v>
      </c>
      <c r="M22" s="77"/>
      <c r="N22" s="72"/>
      <c r="O22" s="79" t="s">
        <v>600</v>
      </c>
      <c r="P22" s="81">
        <v>43453.353784722225</v>
      </c>
      <c r="Q22" s="79" t="s">
        <v>610</v>
      </c>
      <c r="R22" s="79"/>
      <c r="S22" s="79"/>
      <c r="T22" s="79"/>
      <c r="U22" s="79"/>
      <c r="V22" s="82" t="s">
        <v>845</v>
      </c>
      <c r="W22" s="81">
        <v>43453.353784722225</v>
      </c>
      <c r="X22" s="82" t="s">
        <v>1170</v>
      </c>
      <c r="Y22" s="79"/>
      <c r="Z22" s="79"/>
      <c r="AA22" s="85" t="s">
        <v>1557</v>
      </c>
      <c r="AB22" s="79"/>
      <c r="AC22" s="79" t="b">
        <v>0</v>
      </c>
      <c r="AD22" s="79">
        <v>0</v>
      </c>
      <c r="AE22" s="85" t="s">
        <v>1953</v>
      </c>
      <c r="AF22" s="79" t="b">
        <v>0</v>
      </c>
      <c r="AG22" s="79" t="s">
        <v>1996</v>
      </c>
      <c r="AH22" s="79"/>
      <c r="AI22" s="85" t="s">
        <v>1953</v>
      </c>
      <c r="AJ22" s="79" t="b">
        <v>0</v>
      </c>
      <c r="AK22" s="79">
        <v>116</v>
      </c>
      <c r="AL22" s="85" t="s">
        <v>1719</v>
      </c>
      <c r="AM22" s="79" t="s">
        <v>2007</v>
      </c>
      <c r="AN22" s="79" t="b">
        <v>0</v>
      </c>
      <c r="AO22" s="85" t="s">
        <v>1719</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0</v>
      </c>
      <c r="BE22" s="49">
        <v>0</v>
      </c>
      <c r="BF22" s="48">
        <v>1</v>
      </c>
      <c r="BG22" s="49">
        <v>3.8461538461538463</v>
      </c>
      <c r="BH22" s="48">
        <v>1</v>
      </c>
      <c r="BI22" s="49">
        <v>3.8461538461538463</v>
      </c>
      <c r="BJ22" s="48">
        <v>25</v>
      </c>
      <c r="BK22" s="49">
        <v>96.15384615384616</v>
      </c>
      <c r="BL22" s="48">
        <v>26</v>
      </c>
    </row>
    <row r="23" spans="1:64" ht="15">
      <c r="A23" s="64" t="s">
        <v>232</v>
      </c>
      <c r="B23" s="64" t="s">
        <v>391</v>
      </c>
      <c r="C23" s="65"/>
      <c r="D23" s="66"/>
      <c r="E23" s="67"/>
      <c r="F23" s="68"/>
      <c r="G23" s="65"/>
      <c r="H23" s="69"/>
      <c r="I23" s="70"/>
      <c r="J23" s="70"/>
      <c r="K23" s="34" t="s">
        <v>65</v>
      </c>
      <c r="L23" s="77">
        <v>32</v>
      </c>
      <c r="M23" s="77"/>
      <c r="N23" s="72"/>
      <c r="O23" s="79" t="s">
        <v>600</v>
      </c>
      <c r="P23" s="81">
        <v>43453.35596064815</v>
      </c>
      <c r="Q23" s="79" t="s">
        <v>610</v>
      </c>
      <c r="R23" s="79"/>
      <c r="S23" s="79"/>
      <c r="T23" s="79"/>
      <c r="U23" s="79"/>
      <c r="V23" s="82" t="s">
        <v>846</v>
      </c>
      <c r="W23" s="81">
        <v>43453.35596064815</v>
      </c>
      <c r="X23" s="82" t="s">
        <v>1171</v>
      </c>
      <c r="Y23" s="79"/>
      <c r="Z23" s="79"/>
      <c r="AA23" s="85" t="s">
        <v>1558</v>
      </c>
      <c r="AB23" s="79"/>
      <c r="AC23" s="79" t="b">
        <v>0</v>
      </c>
      <c r="AD23" s="79">
        <v>0</v>
      </c>
      <c r="AE23" s="85" t="s">
        <v>1953</v>
      </c>
      <c r="AF23" s="79" t="b">
        <v>0</v>
      </c>
      <c r="AG23" s="79" t="s">
        <v>1996</v>
      </c>
      <c r="AH23" s="79"/>
      <c r="AI23" s="85" t="s">
        <v>1953</v>
      </c>
      <c r="AJ23" s="79" t="b">
        <v>0</v>
      </c>
      <c r="AK23" s="79">
        <v>116</v>
      </c>
      <c r="AL23" s="85" t="s">
        <v>1719</v>
      </c>
      <c r="AM23" s="79" t="s">
        <v>2010</v>
      </c>
      <c r="AN23" s="79" t="b">
        <v>0</v>
      </c>
      <c r="AO23" s="85" t="s">
        <v>1719</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1</v>
      </c>
      <c r="BG23" s="49">
        <v>3.8461538461538463</v>
      </c>
      <c r="BH23" s="48">
        <v>1</v>
      </c>
      <c r="BI23" s="49">
        <v>3.8461538461538463</v>
      </c>
      <c r="BJ23" s="48">
        <v>25</v>
      </c>
      <c r="BK23" s="49">
        <v>96.15384615384616</v>
      </c>
      <c r="BL23" s="48">
        <v>26</v>
      </c>
    </row>
    <row r="24" spans="1:64" ht="15">
      <c r="A24" s="64" t="s">
        <v>233</v>
      </c>
      <c r="B24" s="64" t="s">
        <v>391</v>
      </c>
      <c r="C24" s="65"/>
      <c r="D24" s="66"/>
      <c r="E24" s="67"/>
      <c r="F24" s="68"/>
      <c r="G24" s="65"/>
      <c r="H24" s="69"/>
      <c r="I24" s="70"/>
      <c r="J24" s="70"/>
      <c r="K24" s="34" t="s">
        <v>65</v>
      </c>
      <c r="L24" s="77">
        <v>33</v>
      </c>
      <c r="M24" s="77"/>
      <c r="N24" s="72"/>
      <c r="O24" s="79" t="s">
        <v>600</v>
      </c>
      <c r="P24" s="81">
        <v>43453.35938657408</v>
      </c>
      <c r="Q24" s="79" t="s">
        <v>610</v>
      </c>
      <c r="R24" s="79"/>
      <c r="S24" s="79"/>
      <c r="T24" s="79"/>
      <c r="U24" s="79"/>
      <c r="V24" s="82" t="s">
        <v>847</v>
      </c>
      <c r="W24" s="81">
        <v>43453.35938657408</v>
      </c>
      <c r="X24" s="82" t="s">
        <v>1172</v>
      </c>
      <c r="Y24" s="79"/>
      <c r="Z24" s="79"/>
      <c r="AA24" s="85" t="s">
        <v>1559</v>
      </c>
      <c r="AB24" s="79"/>
      <c r="AC24" s="79" t="b">
        <v>0</v>
      </c>
      <c r="AD24" s="79">
        <v>0</v>
      </c>
      <c r="AE24" s="85" t="s">
        <v>1953</v>
      </c>
      <c r="AF24" s="79" t="b">
        <v>0</v>
      </c>
      <c r="AG24" s="79" t="s">
        <v>1996</v>
      </c>
      <c r="AH24" s="79"/>
      <c r="AI24" s="85" t="s">
        <v>1953</v>
      </c>
      <c r="AJ24" s="79" t="b">
        <v>0</v>
      </c>
      <c r="AK24" s="79">
        <v>116</v>
      </c>
      <c r="AL24" s="85" t="s">
        <v>1719</v>
      </c>
      <c r="AM24" s="79" t="s">
        <v>2007</v>
      </c>
      <c r="AN24" s="79" t="b">
        <v>0</v>
      </c>
      <c r="AO24" s="85" t="s">
        <v>1719</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0</v>
      </c>
      <c r="BE24" s="49">
        <v>0</v>
      </c>
      <c r="BF24" s="48">
        <v>1</v>
      </c>
      <c r="BG24" s="49">
        <v>3.8461538461538463</v>
      </c>
      <c r="BH24" s="48">
        <v>1</v>
      </c>
      <c r="BI24" s="49">
        <v>3.8461538461538463</v>
      </c>
      <c r="BJ24" s="48">
        <v>25</v>
      </c>
      <c r="BK24" s="49">
        <v>96.15384615384616</v>
      </c>
      <c r="BL24" s="48">
        <v>26</v>
      </c>
    </row>
    <row r="25" spans="1:64" ht="15">
      <c r="A25" s="64" t="s">
        <v>234</v>
      </c>
      <c r="B25" s="64" t="s">
        <v>391</v>
      </c>
      <c r="C25" s="65"/>
      <c r="D25" s="66"/>
      <c r="E25" s="67"/>
      <c r="F25" s="68"/>
      <c r="G25" s="65"/>
      <c r="H25" s="69"/>
      <c r="I25" s="70"/>
      <c r="J25" s="70"/>
      <c r="K25" s="34" t="s">
        <v>65</v>
      </c>
      <c r="L25" s="77">
        <v>34</v>
      </c>
      <c r="M25" s="77"/>
      <c r="N25" s="72"/>
      <c r="O25" s="79" t="s">
        <v>600</v>
      </c>
      <c r="P25" s="81">
        <v>43453.35967592592</v>
      </c>
      <c r="Q25" s="79" t="s">
        <v>610</v>
      </c>
      <c r="R25" s="79"/>
      <c r="S25" s="79"/>
      <c r="T25" s="79"/>
      <c r="U25" s="79"/>
      <c r="V25" s="82" t="s">
        <v>848</v>
      </c>
      <c r="W25" s="81">
        <v>43453.35967592592</v>
      </c>
      <c r="X25" s="82" t="s">
        <v>1173</v>
      </c>
      <c r="Y25" s="79"/>
      <c r="Z25" s="79"/>
      <c r="AA25" s="85" t="s">
        <v>1560</v>
      </c>
      <c r="AB25" s="79"/>
      <c r="AC25" s="79" t="b">
        <v>0</v>
      </c>
      <c r="AD25" s="79">
        <v>0</v>
      </c>
      <c r="AE25" s="85" t="s">
        <v>1953</v>
      </c>
      <c r="AF25" s="79" t="b">
        <v>0</v>
      </c>
      <c r="AG25" s="79" t="s">
        <v>1996</v>
      </c>
      <c r="AH25" s="79"/>
      <c r="AI25" s="85" t="s">
        <v>1953</v>
      </c>
      <c r="AJ25" s="79" t="b">
        <v>0</v>
      </c>
      <c r="AK25" s="79">
        <v>116</v>
      </c>
      <c r="AL25" s="85" t="s">
        <v>1719</v>
      </c>
      <c r="AM25" s="79" t="s">
        <v>2007</v>
      </c>
      <c r="AN25" s="79" t="b">
        <v>0</v>
      </c>
      <c r="AO25" s="85" t="s">
        <v>1719</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1</v>
      </c>
      <c r="BG25" s="49">
        <v>3.8461538461538463</v>
      </c>
      <c r="BH25" s="48">
        <v>1</v>
      </c>
      <c r="BI25" s="49">
        <v>3.8461538461538463</v>
      </c>
      <c r="BJ25" s="48">
        <v>25</v>
      </c>
      <c r="BK25" s="49">
        <v>96.15384615384616</v>
      </c>
      <c r="BL25" s="48">
        <v>26</v>
      </c>
    </row>
    <row r="26" spans="1:64" ht="15">
      <c r="A26" s="64" t="s">
        <v>235</v>
      </c>
      <c r="B26" s="64" t="s">
        <v>391</v>
      </c>
      <c r="C26" s="65"/>
      <c r="D26" s="66"/>
      <c r="E26" s="67"/>
      <c r="F26" s="68"/>
      <c r="G26" s="65"/>
      <c r="H26" s="69"/>
      <c r="I26" s="70"/>
      <c r="J26" s="70"/>
      <c r="K26" s="34" t="s">
        <v>65</v>
      </c>
      <c r="L26" s="77">
        <v>35</v>
      </c>
      <c r="M26" s="77"/>
      <c r="N26" s="72"/>
      <c r="O26" s="79" t="s">
        <v>600</v>
      </c>
      <c r="P26" s="81">
        <v>43453.36282407407</v>
      </c>
      <c r="Q26" s="79" t="s">
        <v>610</v>
      </c>
      <c r="R26" s="79"/>
      <c r="S26" s="79"/>
      <c r="T26" s="79"/>
      <c r="U26" s="79"/>
      <c r="V26" s="82" t="s">
        <v>849</v>
      </c>
      <c r="W26" s="81">
        <v>43453.36282407407</v>
      </c>
      <c r="X26" s="82" t="s">
        <v>1174</v>
      </c>
      <c r="Y26" s="79"/>
      <c r="Z26" s="79"/>
      <c r="AA26" s="85" t="s">
        <v>1561</v>
      </c>
      <c r="AB26" s="79"/>
      <c r="AC26" s="79" t="b">
        <v>0</v>
      </c>
      <c r="AD26" s="79">
        <v>0</v>
      </c>
      <c r="AE26" s="85" t="s">
        <v>1953</v>
      </c>
      <c r="AF26" s="79" t="b">
        <v>0</v>
      </c>
      <c r="AG26" s="79" t="s">
        <v>1996</v>
      </c>
      <c r="AH26" s="79"/>
      <c r="AI26" s="85" t="s">
        <v>1953</v>
      </c>
      <c r="AJ26" s="79" t="b">
        <v>0</v>
      </c>
      <c r="AK26" s="79">
        <v>116</v>
      </c>
      <c r="AL26" s="85" t="s">
        <v>1719</v>
      </c>
      <c r="AM26" s="79" t="s">
        <v>2008</v>
      </c>
      <c r="AN26" s="79" t="b">
        <v>0</v>
      </c>
      <c r="AO26" s="85" t="s">
        <v>1719</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0</v>
      </c>
      <c r="BE26" s="49">
        <v>0</v>
      </c>
      <c r="BF26" s="48">
        <v>1</v>
      </c>
      <c r="BG26" s="49">
        <v>3.8461538461538463</v>
      </c>
      <c r="BH26" s="48">
        <v>1</v>
      </c>
      <c r="BI26" s="49">
        <v>3.8461538461538463</v>
      </c>
      <c r="BJ26" s="48">
        <v>25</v>
      </c>
      <c r="BK26" s="49">
        <v>96.15384615384616</v>
      </c>
      <c r="BL26" s="48">
        <v>26</v>
      </c>
    </row>
    <row r="27" spans="1:64" ht="15">
      <c r="A27" s="64" t="s">
        <v>236</v>
      </c>
      <c r="B27" s="64" t="s">
        <v>391</v>
      </c>
      <c r="C27" s="65"/>
      <c r="D27" s="66"/>
      <c r="E27" s="67"/>
      <c r="F27" s="68"/>
      <c r="G27" s="65"/>
      <c r="H27" s="69"/>
      <c r="I27" s="70"/>
      <c r="J27" s="70"/>
      <c r="K27" s="34" t="s">
        <v>65</v>
      </c>
      <c r="L27" s="77">
        <v>36</v>
      </c>
      <c r="M27" s="77"/>
      <c r="N27" s="72"/>
      <c r="O27" s="79" t="s">
        <v>600</v>
      </c>
      <c r="P27" s="81">
        <v>43453.36309027778</v>
      </c>
      <c r="Q27" s="79" t="s">
        <v>610</v>
      </c>
      <c r="R27" s="79"/>
      <c r="S27" s="79"/>
      <c r="T27" s="79"/>
      <c r="U27" s="79"/>
      <c r="V27" s="82" t="s">
        <v>850</v>
      </c>
      <c r="W27" s="81">
        <v>43453.36309027778</v>
      </c>
      <c r="X27" s="82" t="s">
        <v>1175</v>
      </c>
      <c r="Y27" s="79"/>
      <c r="Z27" s="79"/>
      <c r="AA27" s="85" t="s">
        <v>1562</v>
      </c>
      <c r="AB27" s="79"/>
      <c r="AC27" s="79" t="b">
        <v>0</v>
      </c>
      <c r="AD27" s="79">
        <v>0</v>
      </c>
      <c r="AE27" s="85" t="s">
        <v>1953</v>
      </c>
      <c r="AF27" s="79" t="b">
        <v>0</v>
      </c>
      <c r="AG27" s="79" t="s">
        <v>1996</v>
      </c>
      <c r="AH27" s="79"/>
      <c r="AI27" s="85" t="s">
        <v>1953</v>
      </c>
      <c r="AJ27" s="79" t="b">
        <v>0</v>
      </c>
      <c r="AK27" s="79">
        <v>116</v>
      </c>
      <c r="AL27" s="85" t="s">
        <v>1719</v>
      </c>
      <c r="AM27" s="79" t="s">
        <v>2007</v>
      </c>
      <c r="AN27" s="79" t="b">
        <v>0</v>
      </c>
      <c r="AO27" s="85" t="s">
        <v>1719</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1</v>
      </c>
      <c r="BG27" s="49">
        <v>3.8461538461538463</v>
      </c>
      <c r="BH27" s="48">
        <v>1</v>
      </c>
      <c r="BI27" s="49">
        <v>3.8461538461538463</v>
      </c>
      <c r="BJ27" s="48">
        <v>25</v>
      </c>
      <c r="BK27" s="49">
        <v>96.15384615384616</v>
      </c>
      <c r="BL27" s="48">
        <v>26</v>
      </c>
    </row>
    <row r="28" spans="1:64" ht="15">
      <c r="A28" s="64" t="s">
        <v>237</v>
      </c>
      <c r="B28" s="64" t="s">
        <v>391</v>
      </c>
      <c r="C28" s="65"/>
      <c r="D28" s="66"/>
      <c r="E28" s="67"/>
      <c r="F28" s="68"/>
      <c r="G28" s="65"/>
      <c r="H28" s="69"/>
      <c r="I28" s="70"/>
      <c r="J28" s="70"/>
      <c r="K28" s="34" t="s">
        <v>65</v>
      </c>
      <c r="L28" s="77">
        <v>37</v>
      </c>
      <c r="M28" s="77"/>
      <c r="N28" s="72"/>
      <c r="O28" s="79" t="s">
        <v>600</v>
      </c>
      <c r="P28" s="81">
        <v>43453.36523148148</v>
      </c>
      <c r="Q28" s="79" t="s">
        <v>610</v>
      </c>
      <c r="R28" s="79"/>
      <c r="S28" s="79"/>
      <c r="T28" s="79"/>
      <c r="U28" s="79"/>
      <c r="V28" s="82" t="s">
        <v>851</v>
      </c>
      <c r="W28" s="81">
        <v>43453.36523148148</v>
      </c>
      <c r="X28" s="82" t="s">
        <v>1176</v>
      </c>
      <c r="Y28" s="79"/>
      <c r="Z28" s="79"/>
      <c r="AA28" s="85" t="s">
        <v>1563</v>
      </c>
      <c r="AB28" s="79"/>
      <c r="AC28" s="79" t="b">
        <v>0</v>
      </c>
      <c r="AD28" s="79">
        <v>0</v>
      </c>
      <c r="AE28" s="85" t="s">
        <v>1953</v>
      </c>
      <c r="AF28" s="79" t="b">
        <v>0</v>
      </c>
      <c r="AG28" s="79" t="s">
        <v>1996</v>
      </c>
      <c r="AH28" s="79"/>
      <c r="AI28" s="85" t="s">
        <v>1953</v>
      </c>
      <c r="AJ28" s="79" t="b">
        <v>0</v>
      </c>
      <c r="AK28" s="79">
        <v>116</v>
      </c>
      <c r="AL28" s="85" t="s">
        <v>1719</v>
      </c>
      <c r="AM28" s="79" t="s">
        <v>2010</v>
      </c>
      <c r="AN28" s="79" t="b">
        <v>0</v>
      </c>
      <c r="AO28" s="85" t="s">
        <v>1719</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1</v>
      </c>
      <c r="BG28" s="49">
        <v>3.8461538461538463</v>
      </c>
      <c r="BH28" s="48">
        <v>1</v>
      </c>
      <c r="BI28" s="49">
        <v>3.8461538461538463</v>
      </c>
      <c r="BJ28" s="48">
        <v>25</v>
      </c>
      <c r="BK28" s="49">
        <v>96.15384615384616</v>
      </c>
      <c r="BL28" s="48">
        <v>26</v>
      </c>
    </row>
    <row r="29" spans="1:64" ht="15">
      <c r="A29" s="64" t="s">
        <v>238</v>
      </c>
      <c r="B29" s="64" t="s">
        <v>391</v>
      </c>
      <c r="C29" s="65"/>
      <c r="D29" s="66"/>
      <c r="E29" s="67"/>
      <c r="F29" s="68"/>
      <c r="G29" s="65"/>
      <c r="H29" s="69"/>
      <c r="I29" s="70"/>
      <c r="J29" s="70"/>
      <c r="K29" s="34" t="s">
        <v>65</v>
      </c>
      <c r="L29" s="77">
        <v>38</v>
      </c>
      <c r="M29" s="77"/>
      <c r="N29" s="72"/>
      <c r="O29" s="79" t="s">
        <v>600</v>
      </c>
      <c r="P29" s="81">
        <v>43453.36818287037</v>
      </c>
      <c r="Q29" s="79" t="s">
        <v>610</v>
      </c>
      <c r="R29" s="79"/>
      <c r="S29" s="79"/>
      <c r="T29" s="79"/>
      <c r="U29" s="79"/>
      <c r="V29" s="82" t="s">
        <v>852</v>
      </c>
      <c r="W29" s="81">
        <v>43453.36818287037</v>
      </c>
      <c r="X29" s="82" t="s">
        <v>1177</v>
      </c>
      <c r="Y29" s="79"/>
      <c r="Z29" s="79"/>
      <c r="AA29" s="85" t="s">
        <v>1564</v>
      </c>
      <c r="AB29" s="79"/>
      <c r="AC29" s="79" t="b">
        <v>0</v>
      </c>
      <c r="AD29" s="79">
        <v>0</v>
      </c>
      <c r="AE29" s="85" t="s">
        <v>1953</v>
      </c>
      <c r="AF29" s="79" t="b">
        <v>0</v>
      </c>
      <c r="AG29" s="79" t="s">
        <v>1996</v>
      </c>
      <c r="AH29" s="79"/>
      <c r="AI29" s="85" t="s">
        <v>1953</v>
      </c>
      <c r="AJ29" s="79" t="b">
        <v>0</v>
      </c>
      <c r="AK29" s="79">
        <v>116</v>
      </c>
      <c r="AL29" s="85" t="s">
        <v>1719</v>
      </c>
      <c r="AM29" s="79" t="s">
        <v>2008</v>
      </c>
      <c r="AN29" s="79" t="b">
        <v>0</v>
      </c>
      <c r="AO29" s="85" t="s">
        <v>1719</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1</v>
      </c>
      <c r="BG29" s="49">
        <v>3.8461538461538463</v>
      </c>
      <c r="BH29" s="48">
        <v>1</v>
      </c>
      <c r="BI29" s="49">
        <v>3.8461538461538463</v>
      </c>
      <c r="BJ29" s="48">
        <v>25</v>
      </c>
      <c r="BK29" s="49">
        <v>96.15384615384616</v>
      </c>
      <c r="BL29" s="48">
        <v>26</v>
      </c>
    </row>
    <row r="30" spans="1:64" ht="15">
      <c r="A30" s="64" t="s">
        <v>239</v>
      </c>
      <c r="B30" s="64" t="s">
        <v>391</v>
      </c>
      <c r="C30" s="65"/>
      <c r="D30" s="66"/>
      <c r="E30" s="67"/>
      <c r="F30" s="68"/>
      <c r="G30" s="65"/>
      <c r="H30" s="69"/>
      <c r="I30" s="70"/>
      <c r="J30" s="70"/>
      <c r="K30" s="34" t="s">
        <v>65</v>
      </c>
      <c r="L30" s="77">
        <v>39</v>
      </c>
      <c r="M30" s="77"/>
      <c r="N30" s="72"/>
      <c r="O30" s="79" t="s">
        <v>600</v>
      </c>
      <c r="P30" s="81">
        <v>43453.36880787037</v>
      </c>
      <c r="Q30" s="79" t="s">
        <v>610</v>
      </c>
      <c r="R30" s="79"/>
      <c r="S30" s="79"/>
      <c r="T30" s="79"/>
      <c r="U30" s="79"/>
      <c r="V30" s="82" t="s">
        <v>853</v>
      </c>
      <c r="W30" s="81">
        <v>43453.36880787037</v>
      </c>
      <c r="X30" s="82" t="s">
        <v>1178</v>
      </c>
      <c r="Y30" s="79"/>
      <c r="Z30" s="79"/>
      <c r="AA30" s="85" t="s">
        <v>1565</v>
      </c>
      <c r="AB30" s="79"/>
      <c r="AC30" s="79" t="b">
        <v>0</v>
      </c>
      <c r="AD30" s="79">
        <v>0</v>
      </c>
      <c r="AE30" s="85" t="s">
        <v>1953</v>
      </c>
      <c r="AF30" s="79" t="b">
        <v>0</v>
      </c>
      <c r="AG30" s="79" t="s">
        <v>1996</v>
      </c>
      <c r="AH30" s="79"/>
      <c r="AI30" s="85" t="s">
        <v>1953</v>
      </c>
      <c r="AJ30" s="79" t="b">
        <v>0</v>
      </c>
      <c r="AK30" s="79">
        <v>116</v>
      </c>
      <c r="AL30" s="85" t="s">
        <v>1719</v>
      </c>
      <c r="AM30" s="79" t="s">
        <v>2008</v>
      </c>
      <c r="AN30" s="79" t="b">
        <v>0</v>
      </c>
      <c r="AO30" s="85" t="s">
        <v>1719</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0</v>
      </c>
      <c r="BE30" s="49">
        <v>0</v>
      </c>
      <c r="BF30" s="48">
        <v>1</v>
      </c>
      <c r="BG30" s="49">
        <v>3.8461538461538463</v>
      </c>
      <c r="BH30" s="48">
        <v>1</v>
      </c>
      <c r="BI30" s="49">
        <v>3.8461538461538463</v>
      </c>
      <c r="BJ30" s="48">
        <v>25</v>
      </c>
      <c r="BK30" s="49">
        <v>96.15384615384616</v>
      </c>
      <c r="BL30" s="48">
        <v>26</v>
      </c>
    </row>
    <row r="31" spans="1:64" ht="15">
      <c r="A31" s="64" t="s">
        <v>240</v>
      </c>
      <c r="B31" s="64" t="s">
        <v>391</v>
      </c>
      <c r="C31" s="65"/>
      <c r="D31" s="66"/>
      <c r="E31" s="67"/>
      <c r="F31" s="68"/>
      <c r="G31" s="65"/>
      <c r="H31" s="69"/>
      <c r="I31" s="70"/>
      <c r="J31" s="70"/>
      <c r="K31" s="34" t="s">
        <v>65</v>
      </c>
      <c r="L31" s="77">
        <v>40</v>
      </c>
      <c r="M31" s="77"/>
      <c r="N31" s="72"/>
      <c r="O31" s="79" t="s">
        <v>600</v>
      </c>
      <c r="P31" s="81">
        <v>43453.36902777778</v>
      </c>
      <c r="Q31" s="79" t="s">
        <v>610</v>
      </c>
      <c r="R31" s="79"/>
      <c r="S31" s="79"/>
      <c r="T31" s="79"/>
      <c r="U31" s="79"/>
      <c r="V31" s="82" t="s">
        <v>854</v>
      </c>
      <c r="W31" s="81">
        <v>43453.36902777778</v>
      </c>
      <c r="X31" s="82" t="s">
        <v>1179</v>
      </c>
      <c r="Y31" s="79"/>
      <c r="Z31" s="79"/>
      <c r="AA31" s="85" t="s">
        <v>1566</v>
      </c>
      <c r="AB31" s="79"/>
      <c r="AC31" s="79" t="b">
        <v>0</v>
      </c>
      <c r="AD31" s="79">
        <v>0</v>
      </c>
      <c r="AE31" s="85" t="s">
        <v>1953</v>
      </c>
      <c r="AF31" s="79" t="b">
        <v>0</v>
      </c>
      <c r="AG31" s="79" t="s">
        <v>1996</v>
      </c>
      <c r="AH31" s="79"/>
      <c r="AI31" s="85" t="s">
        <v>1953</v>
      </c>
      <c r="AJ31" s="79" t="b">
        <v>0</v>
      </c>
      <c r="AK31" s="79">
        <v>116</v>
      </c>
      <c r="AL31" s="85" t="s">
        <v>1719</v>
      </c>
      <c r="AM31" s="79" t="s">
        <v>2008</v>
      </c>
      <c r="AN31" s="79" t="b">
        <v>0</v>
      </c>
      <c r="AO31" s="85" t="s">
        <v>1719</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1</v>
      </c>
      <c r="BG31" s="49">
        <v>3.8461538461538463</v>
      </c>
      <c r="BH31" s="48">
        <v>1</v>
      </c>
      <c r="BI31" s="49">
        <v>3.8461538461538463</v>
      </c>
      <c r="BJ31" s="48">
        <v>25</v>
      </c>
      <c r="BK31" s="49">
        <v>96.15384615384616</v>
      </c>
      <c r="BL31" s="48">
        <v>26</v>
      </c>
    </row>
    <row r="32" spans="1:64" ht="15">
      <c r="A32" s="64" t="s">
        <v>241</v>
      </c>
      <c r="B32" s="64" t="s">
        <v>391</v>
      </c>
      <c r="C32" s="65"/>
      <c r="D32" s="66"/>
      <c r="E32" s="67"/>
      <c r="F32" s="68"/>
      <c r="G32" s="65"/>
      <c r="H32" s="69"/>
      <c r="I32" s="70"/>
      <c r="J32" s="70"/>
      <c r="K32" s="34" t="s">
        <v>65</v>
      </c>
      <c r="L32" s="77">
        <v>41</v>
      </c>
      <c r="M32" s="77"/>
      <c r="N32" s="72"/>
      <c r="O32" s="79" t="s">
        <v>600</v>
      </c>
      <c r="P32" s="81">
        <v>43453.369722222225</v>
      </c>
      <c r="Q32" s="79" t="s">
        <v>610</v>
      </c>
      <c r="R32" s="79"/>
      <c r="S32" s="79"/>
      <c r="T32" s="79"/>
      <c r="U32" s="79"/>
      <c r="V32" s="82" t="s">
        <v>855</v>
      </c>
      <c r="W32" s="81">
        <v>43453.369722222225</v>
      </c>
      <c r="X32" s="82" t="s">
        <v>1180</v>
      </c>
      <c r="Y32" s="79"/>
      <c r="Z32" s="79"/>
      <c r="AA32" s="85" t="s">
        <v>1567</v>
      </c>
      <c r="AB32" s="79"/>
      <c r="AC32" s="79" t="b">
        <v>0</v>
      </c>
      <c r="AD32" s="79">
        <v>0</v>
      </c>
      <c r="AE32" s="85" t="s">
        <v>1953</v>
      </c>
      <c r="AF32" s="79" t="b">
        <v>0</v>
      </c>
      <c r="AG32" s="79" t="s">
        <v>1996</v>
      </c>
      <c r="AH32" s="79"/>
      <c r="AI32" s="85" t="s">
        <v>1953</v>
      </c>
      <c r="AJ32" s="79" t="b">
        <v>0</v>
      </c>
      <c r="AK32" s="79">
        <v>116</v>
      </c>
      <c r="AL32" s="85" t="s">
        <v>1719</v>
      </c>
      <c r="AM32" s="79" t="s">
        <v>2008</v>
      </c>
      <c r="AN32" s="79" t="b">
        <v>0</v>
      </c>
      <c r="AO32" s="85" t="s">
        <v>1719</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1</v>
      </c>
      <c r="BG32" s="49">
        <v>3.8461538461538463</v>
      </c>
      <c r="BH32" s="48">
        <v>1</v>
      </c>
      <c r="BI32" s="49">
        <v>3.8461538461538463</v>
      </c>
      <c r="BJ32" s="48">
        <v>25</v>
      </c>
      <c r="BK32" s="49">
        <v>96.15384615384616</v>
      </c>
      <c r="BL32" s="48">
        <v>26</v>
      </c>
    </row>
    <row r="33" spans="1:64" ht="15">
      <c r="A33" s="64" t="s">
        <v>242</v>
      </c>
      <c r="B33" s="64" t="s">
        <v>391</v>
      </c>
      <c r="C33" s="65"/>
      <c r="D33" s="66"/>
      <c r="E33" s="67"/>
      <c r="F33" s="68"/>
      <c r="G33" s="65"/>
      <c r="H33" s="69"/>
      <c r="I33" s="70"/>
      <c r="J33" s="70"/>
      <c r="K33" s="34" t="s">
        <v>65</v>
      </c>
      <c r="L33" s="77">
        <v>42</v>
      </c>
      <c r="M33" s="77"/>
      <c r="N33" s="72"/>
      <c r="O33" s="79" t="s">
        <v>600</v>
      </c>
      <c r="P33" s="81">
        <v>43453.374375</v>
      </c>
      <c r="Q33" s="79" t="s">
        <v>610</v>
      </c>
      <c r="R33" s="79"/>
      <c r="S33" s="79"/>
      <c r="T33" s="79"/>
      <c r="U33" s="79"/>
      <c r="V33" s="82" t="s">
        <v>856</v>
      </c>
      <c r="W33" s="81">
        <v>43453.374375</v>
      </c>
      <c r="X33" s="82" t="s">
        <v>1181</v>
      </c>
      <c r="Y33" s="79"/>
      <c r="Z33" s="79"/>
      <c r="AA33" s="85" t="s">
        <v>1568</v>
      </c>
      <c r="AB33" s="79"/>
      <c r="AC33" s="79" t="b">
        <v>0</v>
      </c>
      <c r="AD33" s="79">
        <v>0</v>
      </c>
      <c r="AE33" s="85" t="s">
        <v>1953</v>
      </c>
      <c r="AF33" s="79" t="b">
        <v>0</v>
      </c>
      <c r="AG33" s="79" t="s">
        <v>1996</v>
      </c>
      <c r="AH33" s="79"/>
      <c r="AI33" s="85" t="s">
        <v>1953</v>
      </c>
      <c r="AJ33" s="79" t="b">
        <v>0</v>
      </c>
      <c r="AK33" s="79">
        <v>116</v>
      </c>
      <c r="AL33" s="85" t="s">
        <v>1719</v>
      </c>
      <c r="AM33" s="79" t="s">
        <v>2010</v>
      </c>
      <c r="AN33" s="79" t="b">
        <v>0</v>
      </c>
      <c r="AO33" s="85" t="s">
        <v>1719</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1</v>
      </c>
      <c r="BG33" s="49">
        <v>3.8461538461538463</v>
      </c>
      <c r="BH33" s="48">
        <v>1</v>
      </c>
      <c r="BI33" s="49">
        <v>3.8461538461538463</v>
      </c>
      <c r="BJ33" s="48">
        <v>25</v>
      </c>
      <c r="BK33" s="49">
        <v>96.15384615384616</v>
      </c>
      <c r="BL33" s="48">
        <v>26</v>
      </c>
    </row>
    <row r="34" spans="1:64" ht="15">
      <c r="A34" s="64" t="s">
        <v>243</v>
      </c>
      <c r="B34" s="64" t="s">
        <v>391</v>
      </c>
      <c r="C34" s="65"/>
      <c r="D34" s="66"/>
      <c r="E34" s="67"/>
      <c r="F34" s="68"/>
      <c r="G34" s="65"/>
      <c r="H34" s="69"/>
      <c r="I34" s="70"/>
      <c r="J34" s="70"/>
      <c r="K34" s="34" t="s">
        <v>65</v>
      </c>
      <c r="L34" s="77">
        <v>43</v>
      </c>
      <c r="M34" s="77"/>
      <c r="N34" s="72"/>
      <c r="O34" s="79" t="s">
        <v>600</v>
      </c>
      <c r="P34" s="81">
        <v>43453.37516203704</v>
      </c>
      <c r="Q34" s="79" t="s">
        <v>610</v>
      </c>
      <c r="R34" s="79"/>
      <c r="S34" s="79"/>
      <c r="T34" s="79"/>
      <c r="U34" s="79"/>
      <c r="V34" s="82" t="s">
        <v>857</v>
      </c>
      <c r="W34" s="81">
        <v>43453.37516203704</v>
      </c>
      <c r="X34" s="82" t="s">
        <v>1182</v>
      </c>
      <c r="Y34" s="79"/>
      <c r="Z34" s="79"/>
      <c r="AA34" s="85" t="s">
        <v>1569</v>
      </c>
      <c r="AB34" s="79"/>
      <c r="AC34" s="79" t="b">
        <v>0</v>
      </c>
      <c r="AD34" s="79">
        <v>0</v>
      </c>
      <c r="AE34" s="85" t="s">
        <v>1953</v>
      </c>
      <c r="AF34" s="79" t="b">
        <v>0</v>
      </c>
      <c r="AG34" s="79" t="s">
        <v>1996</v>
      </c>
      <c r="AH34" s="79"/>
      <c r="AI34" s="85" t="s">
        <v>1953</v>
      </c>
      <c r="AJ34" s="79" t="b">
        <v>0</v>
      </c>
      <c r="AK34" s="79">
        <v>116</v>
      </c>
      <c r="AL34" s="85" t="s">
        <v>1719</v>
      </c>
      <c r="AM34" s="79" t="s">
        <v>2008</v>
      </c>
      <c r="AN34" s="79" t="b">
        <v>0</v>
      </c>
      <c r="AO34" s="85" t="s">
        <v>1719</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1</v>
      </c>
      <c r="BG34" s="49">
        <v>3.8461538461538463</v>
      </c>
      <c r="BH34" s="48">
        <v>1</v>
      </c>
      <c r="BI34" s="49">
        <v>3.8461538461538463</v>
      </c>
      <c r="BJ34" s="48">
        <v>25</v>
      </c>
      <c r="BK34" s="49">
        <v>96.15384615384616</v>
      </c>
      <c r="BL34" s="48">
        <v>26</v>
      </c>
    </row>
    <row r="35" spans="1:64" ht="15">
      <c r="A35" s="64" t="s">
        <v>244</v>
      </c>
      <c r="B35" s="64" t="s">
        <v>391</v>
      </c>
      <c r="C35" s="65"/>
      <c r="D35" s="66"/>
      <c r="E35" s="67"/>
      <c r="F35" s="68"/>
      <c r="G35" s="65"/>
      <c r="H35" s="69"/>
      <c r="I35" s="70"/>
      <c r="J35" s="70"/>
      <c r="K35" s="34" t="s">
        <v>65</v>
      </c>
      <c r="L35" s="77">
        <v>44</v>
      </c>
      <c r="M35" s="77"/>
      <c r="N35" s="72"/>
      <c r="O35" s="79" t="s">
        <v>600</v>
      </c>
      <c r="P35" s="81">
        <v>43453.37763888889</v>
      </c>
      <c r="Q35" s="79" t="s">
        <v>610</v>
      </c>
      <c r="R35" s="79"/>
      <c r="S35" s="79"/>
      <c r="T35" s="79"/>
      <c r="U35" s="79"/>
      <c r="V35" s="82" t="s">
        <v>858</v>
      </c>
      <c r="W35" s="81">
        <v>43453.37763888889</v>
      </c>
      <c r="X35" s="82" t="s">
        <v>1183</v>
      </c>
      <c r="Y35" s="79"/>
      <c r="Z35" s="79"/>
      <c r="AA35" s="85" t="s">
        <v>1570</v>
      </c>
      <c r="AB35" s="79"/>
      <c r="AC35" s="79" t="b">
        <v>0</v>
      </c>
      <c r="AD35" s="79">
        <v>0</v>
      </c>
      <c r="AE35" s="85" t="s">
        <v>1953</v>
      </c>
      <c r="AF35" s="79" t="b">
        <v>0</v>
      </c>
      <c r="AG35" s="79" t="s">
        <v>1996</v>
      </c>
      <c r="AH35" s="79"/>
      <c r="AI35" s="85" t="s">
        <v>1953</v>
      </c>
      <c r="AJ35" s="79" t="b">
        <v>0</v>
      </c>
      <c r="AK35" s="79">
        <v>116</v>
      </c>
      <c r="AL35" s="85" t="s">
        <v>1719</v>
      </c>
      <c r="AM35" s="79" t="s">
        <v>2008</v>
      </c>
      <c r="AN35" s="79" t="b">
        <v>0</v>
      </c>
      <c r="AO35" s="85" t="s">
        <v>1719</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1</v>
      </c>
      <c r="BG35" s="49">
        <v>3.8461538461538463</v>
      </c>
      <c r="BH35" s="48">
        <v>1</v>
      </c>
      <c r="BI35" s="49">
        <v>3.8461538461538463</v>
      </c>
      <c r="BJ35" s="48">
        <v>25</v>
      </c>
      <c r="BK35" s="49">
        <v>96.15384615384616</v>
      </c>
      <c r="BL35" s="48">
        <v>26</v>
      </c>
    </row>
    <row r="36" spans="1:64" ht="15">
      <c r="A36" s="64" t="s">
        <v>245</v>
      </c>
      <c r="B36" s="64" t="s">
        <v>391</v>
      </c>
      <c r="C36" s="65"/>
      <c r="D36" s="66"/>
      <c r="E36" s="67"/>
      <c r="F36" s="68"/>
      <c r="G36" s="65"/>
      <c r="H36" s="69"/>
      <c r="I36" s="70"/>
      <c r="J36" s="70"/>
      <c r="K36" s="34" t="s">
        <v>65</v>
      </c>
      <c r="L36" s="77">
        <v>45</v>
      </c>
      <c r="M36" s="77"/>
      <c r="N36" s="72"/>
      <c r="O36" s="79" t="s">
        <v>600</v>
      </c>
      <c r="P36" s="81">
        <v>43453.37877314815</v>
      </c>
      <c r="Q36" s="79" t="s">
        <v>610</v>
      </c>
      <c r="R36" s="79"/>
      <c r="S36" s="79"/>
      <c r="T36" s="79"/>
      <c r="U36" s="79"/>
      <c r="V36" s="82" t="s">
        <v>859</v>
      </c>
      <c r="W36" s="81">
        <v>43453.37877314815</v>
      </c>
      <c r="X36" s="82" t="s">
        <v>1184</v>
      </c>
      <c r="Y36" s="79"/>
      <c r="Z36" s="79"/>
      <c r="AA36" s="85" t="s">
        <v>1571</v>
      </c>
      <c r="AB36" s="79"/>
      <c r="AC36" s="79" t="b">
        <v>0</v>
      </c>
      <c r="AD36" s="79">
        <v>0</v>
      </c>
      <c r="AE36" s="85" t="s">
        <v>1953</v>
      </c>
      <c r="AF36" s="79" t="b">
        <v>0</v>
      </c>
      <c r="AG36" s="79" t="s">
        <v>1996</v>
      </c>
      <c r="AH36" s="79"/>
      <c r="AI36" s="85" t="s">
        <v>1953</v>
      </c>
      <c r="AJ36" s="79" t="b">
        <v>0</v>
      </c>
      <c r="AK36" s="79">
        <v>116</v>
      </c>
      <c r="AL36" s="85" t="s">
        <v>1719</v>
      </c>
      <c r="AM36" s="79" t="s">
        <v>2010</v>
      </c>
      <c r="AN36" s="79" t="b">
        <v>0</v>
      </c>
      <c r="AO36" s="85" t="s">
        <v>1719</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1</v>
      </c>
      <c r="BG36" s="49">
        <v>3.8461538461538463</v>
      </c>
      <c r="BH36" s="48">
        <v>1</v>
      </c>
      <c r="BI36" s="49">
        <v>3.8461538461538463</v>
      </c>
      <c r="BJ36" s="48">
        <v>25</v>
      </c>
      <c r="BK36" s="49">
        <v>96.15384615384616</v>
      </c>
      <c r="BL36" s="48">
        <v>26</v>
      </c>
    </row>
    <row r="37" spans="1:64" ht="15">
      <c r="A37" s="64" t="s">
        <v>246</v>
      </c>
      <c r="B37" s="64" t="s">
        <v>391</v>
      </c>
      <c r="C37" s="65"/>
      <c r="D37" s="66"/>
      <c r="E37" s="67"/>
      <c r="F37" s="68"/>
      <c r="G37" s="65"/>
      <c r="H37" s="69"/>
      <c r="I37" s="70"/>
      <c r="J37" s="70"/>
      <c r="K37" s="34" t="s">
        <v>65</v>
      </c>
      <c r="L37" s="77">
        <v>46</v>
      </c>
      <c r="M37" s="77"/>
      <c r="N37" s="72"/>
      <c r="O37" s="79" t="s">
        <v>600</v>
      </c>
      <c r="P37" s="81">
        <v>43453.37880787037</v>
      </c>
      <c r="Q37" s="79" t="s">
        <v>610</v>
      </c>
      <c r="R37" s="79"/>
      <c r="S37" s="79"/>
      <c r="T37" s="79"/>
      <c r="U37" s="79"/>
      <c r="V37" s="82" t="s">
        <v>860</v>
      </c>
      <c r="W37" s="81">
        <v>43453.37880787037</v>
      </c>
      <c r="X37" s="82" t="s">
        <v>1185</v>
      </c>
      <c r="Y37" s="79"/>
      <c r="Z37" s="79"/>
      <c r="AA37" s="85" t="s">
        <v>1572</v>
      </c>
      <c r="AB37" s="79"/>
      <c r="AC37" s="79" t="b">
        <v>0</v>
      </c>
      <c r="AD37" s="79">
        <v>0</v>
      </c>
      <c r="AE37" s="85" t="s">
        <v>1953</v>
      </c>
      <c r="AF37" s="79" t="b">
        <v>0</v>
      </c>
      <c r="AG37" s="79" t="s">
        <v>1996</v>
      </c>
      <c r="AH37" s="79"/>
      <c r="AI37" s="85" t="s">
        <v>1953</v>
      </c>
      <c r="AJ37" s="79" t="b">
        <v>0</v>
      </c>
      <c r="AK37" s="79">
        <v>116</v>
      </c>
      <c r="AL37" s="85" t="s">
        <v>1719</v>
      </c>
      <c r="AM37" s="79" t="s">
        <v>2010</v>
      </c>
      <c r="AN37" s="79" t="b">
        <v>0</v>
      </c>
      <c r="AO37" s="85" t="s">
        <v>1719</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1</v>
      </c>
      <c r="BG37" s="49">
        <v>3.8461538461538463</v>
      </c>
      <c r="BH37" s="48">
        <v>1</v>
      </c>
      <c r="BI37" s="49">
        <v>3.8461538461538463</v>
      </c>
      <c r="BJ37" s="48">
        <v>25</v>
      </c>
      <c r="BK37" s="49">
        <v>96.15384615384616</v>
      </c>
      <c r="BL37" s="48">
        <v>26</v>
      </c>
    </row>
    <row r="38" spans="1:64" ht="15">
      <c r="A38" s="64" t="s">
        <v>247</v>
      </c>
      <c r="B38" s="64" t="s">
        <v>391</v>
      </c>
      <c r="C38" s="65"/>
      <c r="D38" s="66"/>
      <c r="E38" s="67"/>
      <c r="F38" s="68"/>
      <c r="G38" s="65"/>
      <c r="H38" s="69"/>
      <c r="I38" s="70"/>
      <c r="J38" s="70"/>
      <c r="K38" s="34" t="s">
        <v>65</v>
      </c>
      <c r="L38" s="77">
        <v>47</v>
      </c>
      <c r="M38" s="77"/>
      <c r="N38" s="72"/>
      <c r="O38" s="79" t="s">
        <v>600</v>
      </c>
      <c r="P38" s="81">
        <v>43453.38130787037</v>
      </c>
      <c r="Q38" s="79" t="s">
        <v>610</v>
      </c>
      <c r="R38" s="79"/>
      <c r="S38" s="79"/>
      <c r="T38" s="79"/>
      <c r="U38" s="79"/>
      <c r="V38" s="82" t="s">
        <v>861</v>
      </c>
      <c r="W38" s="81">
        <v>43453.38130787037</v>
      </c>
      <c r="X38" s="82" t="s">
        <v>1186</v>
      </c>
      <c r="Y38" s="79"/>
      <c r="Z38" s="79"/>
      <c r="AA38" s="85" t="s">
        <v>1573</v>
      </c>
      <c r="AB38" s="79"/>
      <c r="AC38" s="79" t="b">
        <v>0</v>
      </c>
      <c r="AD38" s="79">
        <v>0</v>
      </c>
      <c r="AE38" s="85" t="s">
        <v>1953</v>
      </c>
      <c r="AF38" s="79" t="b">
        <v>0</v>
      </c>
      <c r="AG38" s="79" t="s">
        <v>1996</v>
      </c>
      <c r="AH38" s="79"/>
      <c r="AI38" s="85" t="s">
        <v>1953</v>
      </c>
      <c r="AJ38" s="79" t="b">
        <v>0</v>
      </c>
      <c r="AK38" s="79">
        <v>116</v>
      </c>
      <c r="AL38" s="85" t="s">
        <v>1719</v>
      </c>
      <c r="AM38" s="79" t="s">
        <v>2008</v>
      </c>
      <c r="AN38" s="79" t="b">
        <v>0</v>
      </c>
      <c r="AO38" s="85" t="s">
        <v>1719</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1</v>
      </c>
      <c r="BG38" s="49">
        <v>3.8461538461538463</v>
      </c>
      <c r="BH38" s="48">
        <v>1</v>
      </c>
      <c r="BI38" s="49">
        <v>3.8461538461538463</v>
      </c>
      <c r="BJ38" s="48">
        <v>25</v>
      </c>
      <c r="BK38" s="49">
        <v>96.15384615384616</v>
      </c>
      <c r="BL38" s="48">
        <v>26</v>
      </c>
    </row>
    <row r="39" spans="1:64" ht="15">
      <c r="A39" s="64" t="s">
        <v>248</v>
      </c>
      <c r="B39" s="64" t="s">
        <v>391</v>
      </c>
      <c r="C39" s="65"/>
      <c r="D39" s="66"/>
      <c r="E39" s="67"/>
      <c r="F39" s="68"/>
      <c r="G39" s="65"/>
      <c r="H39" s="69"/>
      <c r="I39" s="70"/>
      <c r="J39" s="70"/>
      <c r="K39" s="34" t="s">
        <v>65</v>
      </c>
      <c r="L39" s="77">
        <v>48</v>
      </c>
      <c r="M39" s="77"/>
      <c r="N39" s="72"/>
      <c r="O39" s="79" t="s">
        <v>600</v>
      </c>
      <c r="P39" s="81">
        <v>43453.38496527778</v>
      </c>
      <c r="Q39" s="79" t="s">
        <v>610</v>
      </c>
      <c r="R39" s="79"/>
      <c r="S39" s="79"/>
      <c r="T39" s="79"/>
      <c r="U39" s="79"/>
      <c r="V39" s="82" t="s">
        <v>862</v>
      </c>
      <c r="W39" s="81">
        <v>43453.38496527778</v>
      </c>
      <c r="X39" s="82" t="s">
        <v>1187</v>
      </c>
      <c r="Y39" s="79"/>
      <c r="Z39" s="79"/>
      <c r="AA39" s="85" t="s">
        <v>1574</v>
      </c>
      <c r="AB39" s="79"/>
      <c r="AC39" s="79" t="b">
        <v>0</v>
      </c>
      <c r="AD39" s="79">
        <v>0</v>
      </c>
      <c r="AE39" s="85" t="s">
        <v>1953</v>
      </c>
      <c r="AF39" s="79" t="b">
        <v>0</v>
      </c>
      <c r="AG39" s="79" t="s">
        <v>1996</v>
      </c>
      <c r="AH39" s="79"/>
      <c r="AI39" s="85" t="s">
        <v>1953</v>
      </c>
      <c r="AJ39" s="79" t="b">
        <v>0</v>
      </c>
      <c r="AK39" s="79">
        <v>116</v>
      </c>
      <c r="AL39" s="85" t="s">
        <v>1719</v>
      </c>
      <c r="AM39" s="79" t="s">
        <v>2008</v>
      </c>
      <c r="AN39" s="79" t="b">
        <v>0</v>
      </c>
      <c r="AO39" s="85" t="s">
        <v>1719</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1</v>
      </c>
      <c r="BG39" s="49">
        <v>3.8461538461538463</v>
      </c>
      <c r="BH39" s="48">
        <v>1</v>
      </c>
      <c r="BI39" s="49">
        <v>3.8461538461538463</v>
      </c>
      <c r="BJ39" s="48">
        <v>25</v>
      </c>
      <c r="BK39" s="49">
        <v>96.15384615384616</v>
      </c>
      <c r="BL39" s="48">
        <v>26</v>
      </c>
    </row>
    <row r="40" spans="1:64" ht="15">
      <c r="A40" s="64" t="s">
        <v>249</v>
      </c>
      <c r="B40" s="64" t="s">
        <v>391</v>
      </c>
      <c r="C40" s="65"/>
      <c r="D40" s="66"/>
      <c r="E40" s="67"/>
      <c r="F40" s="68"/>
      <c r="G40" s="65"/>
      <c r="H40" s="69"/>
      <c r="I40" s="70"/>
      <c r="J40" s="70"/>
      <c r="K40" s="34" t="s">
        <v>65</v>
      </c>
      <c r="L40" s="77">
        <v>49</v>
      </c>
      <c r="M40" s="77"/>
      <c r="N40" s="72"/>
      <c r="O40" s="79" t="s">
        <v>600</v>
      </c>
      <c r="P40" s="81">
        <v>43453.38947916667</v>
      </c>
      <c r="Q40" s="79" t="s">
        <v>610</v>
      </c>
      <c r="R40" s="79"/>
      <c r="S40" s="79"/>
      <c r="T40" s="79"/>
      <c r="U40" s="79"/>
      <c r="V40" s="82" t="s">
        <v>863</v>
      </c>
      <c r="W40" s="81">
        <v>43453.38947916667</v>
      </c>
      <c r="X40" s="82" t="s">
        <v>1188</v>
      </c>
      <c r="Y40" s="79"/>
      <c r="Z40" s="79"/>
      <c r="AA40" s="85" t="s">
        <v>1575</v>
      </c>
      <c r="AB40" s="79"/>
      <c r="AC40" s="79" t="b">
        <v>0</v>
      </c>
      <c r="AD40" s="79">
        <v>0</v>
      </c>
      <c r="AE40" s="85" t="s">
        <v>1953</v>
      </c>
      <c r="AF40" s="79" t="b">
        <v>0</v>
      </c>
      <c r="AG40" s="79" t="s">
        <v>1996</v>
      </c>
      <c r="AH40" s="79"/>
      <c r="AI40" s="85" t="s">
        <v>1953</v>
      </c>
      <c r="AJ40" s="79" t="b">
        <v>0</v>
      </c>
      <c r="AK40" s="79">
        <v>116</v>
      </c>
      <c r="AL40" s="85" t="s">
        <v>1719</v>
      </c>
      <c r="AM40" s="79" t="s">
        <v>2008</v>
      </c>
      <c r="AN40" s="79" t="b">
        <v>0</v>
      </c>
      <c r="AO40" s="85" t="s">
        <v>1719</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1</v>
      </c>
      <c r="BG40" s="49">
        <v>3.8461538461538463</v>
      </c>
      <c r="BH40" s="48">
        <v>1</v>
      </c>
      <c r="BI40" s="49">
        <v>3.8461538461538463</v>
      </c>
      <c r="BJ40" s="48">
        <v>25</v>
      </c>
      <c r="BK40" s="49">
        <v>96.15384615384616</v>
      </c>
      <c r="BL40" s="48">
        <v>26</v>
      </c>
    </row>
    <row r="41" spans="1:64" ht="15">
      <c r="A41" s="64" t="s">
        <v>250</v>
      </c>
      <c r="B41" s="64" t="s">
        <v>391</v>
      </c>
      <c r="C41" s="65"/>
      <c r="D41" s="66"/>
      <c r="E41" s="67"/>
      <c r="F41" s="68"/>
      <c r="G41" s="65"/>
      <c r="H41" s="69"/>
      <c r="I41" s="70"/>
      <c r="J41" s="70"/>
      <c r="K41" s="34" t="s">
        <v>65</v>
      </c>
      <c r="L41" s="77">
        <v>50</v>
      </c>
      <c r="M41" s="77"/>
      <c r="N41" s="72"/>
      <c r="O41" s="79" t="s">
        <v>600</v>
      </c>
      <c r="P41" s="81">
        <v>43453.39696759259</v>
      </c>
      <c r="Q41" s="79" t="s">
        <v>610</v>
      </c>
      <c r="R41" s="79"/>
      <c r="S41" s="79"/>
      <c r="T41" s="79"/>
      <c r="U41" s="79"/>
      <c r="V41" s="82" t="s">
        <v>864</v>
      </c>
      <c r="W41" s="81">
        <v>43453.39696759259</v>
      </c>
      <c r="X41" s="82" t="s">
        <v>1189</v>
      </c>
      <c r="Y41" s="79"/>
      <c r="Z41" s="79"/>
      <c r="AA41" s="85" t="s">
        <v>1576</v>
      </c>
      <c r="AB41" s="79"/>
      <c r="AC41" s="79" t="b">
        <v>0</v>
      </c>
      <c r="AD41" s="79">
        <v>0</v>
      </c>
      <c r="AE41" s="85" t="s">
        <v>1953</v>
      </c>
      <c r="AF41" s="79" t="b">
        <v>0</v>
      </c>
      <c r="AG41" s="79" t="s">
        <v>1996</v>
      </c>
      <c r="AH41" s="79"/>
      <c r="AI41" s="85" t="s">
        <v>1953</v>
      </c>
      <c r="AJ41" s="79" t="b">
        <v>0</v>
      </c>
      <c r="AK41" s="79">
        <v>116</v>
      </c>
      <c r="AL41" s="85" t="s">
        <v>1719</v>
      </c>
      <c r="AM41" s="79" t="s">
        <v>2010</v>
      </c>
      <c r="AN41" s="79" t="b">
        <v>0</v>
      </c>
      <c r="AO41" s="85" t="s">
        <v>1719</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1</v>
      </c>
      <c r="BG41" s="49">
        <v>3.8461538461538463</v>
      </c>
      <c r="BH41" s="48">
        <v>1</v>
      </c>
      <c r="BI41" s="49">
        <v>3.8461538461538463</v>
      </c>
      <c r="BJ41" s="48">
        <v>25</v>
      </c>
      <c r="BK41" s="49">
        <v>96.15384615384616</v>
      </c>
      <c r="BL41" s="48">
        <v>26</v>
      </c>
    </row>
    <row r="42" spans="1:64" ht="15">
      <c r="A42" s="64" t="s">
        <v>251</v>
      </c>
      <c r="B42" s="64" t="s">
        <v>391</v>
      </c>
      <c r="C42" s="65"/>
      <c r="D42" s="66"/>
      <c r="E42" s="67"/>
      <c r="F42" s="68"/>
      <c r="G42" s="65"/>
      <c r="H42" s="69"/>
      <c r="I42" s="70"/>
      <c r="J42" s="70"/>
      <c r="K42" s="34" t="s">
        <v>65</v>
      </c>
      <c r="L42" s="77">
        <v>51</v>
      </c>
      <c r="M42" s="77"/>
      <c r="N42" s="72"/>
      <c r="O42" s="79" t="s">
        <v>600</v>
      </c>
      <c r="P42" s="81">
        <v>43453.397893518515</v>
      </c>
      <c r="Q42" s="79" t="s">
        <v>610</v>
      </c>
      <c r="R42" s="79"/>
      <c r="S42" s="79"/>
      <c r="T42" s="79"/>
      <c r="U42" s="79"/>
      <c r="V42" s="82" t="s">
        <v>865</v>
      </c>
      <c r="W42" s="81">
        <v>43453.397893518515</v>
      </c>
      <c r="X42" s="82" t="s">
        <v>1190</v>
      </c>
      <c r="Y42" s="79"/>
      <c r="Z42" s="79"/>
      <c r="AA42" s="85" t="s">
        <v>1577</v>
      </c>
      <c r="AB42" s="79"/>
      <c r="AC42" s="79" t="b">
        <v>0</v>
      </c>
      <c r="AD42" s="79">
        <v>0</v>
      </c>
      <c r="AE42" s="85" t="s">
        <v>1953</v>
      </c>
      <c r="AF42" s="79" t="b">
        <v>0</v>
      </c>
      <c r="AG42" s="79" t="s">
        <v>1996</v>
      </c>
      <c r="AH42" s="79"/>
      <c r="AI42" s="85" t="s">
        <v>1953</v>
      </c>
      <c r="AJ42" s="79" t="b">
        <v>0</v>
      </c>
      <c r="AK42" s="79">
        <v>116</v>
      </c>
      <c r="AL42" s="85" t="s">
        <v>1719</v>
      </c>
      <c r="AM42" s="79" t="s">
        <v>2008</v>
      </c>
      <c r="AN42" s="79" t="b">
        <v>0</v>
      </c>
      <c r="AO42" s="85" t="s">
        <v>1719</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1</v>
      </c>
      <c r="BG42" s="49">
        <v>3.8461538461538463</v>
      </c>
      <c r="BH42" s="48">
        <v>1</v>
      </c>
      <c r="BI42" s="49">
        <v>3.8461538461538463</v>
      </c>
      <c r="BJ42" s="48">
        <v>25</v>
      </c>
      <c r="BK42" s="49">
        <v>96.15384615384616</v>
      </c>
      <c r="BL42" s="48">
        <v>26</v>
      </c>
    </row>
    <row r="43" spans="1:64" ht="15">
      <c r="A43" s="64" t="s">
        <v>252</v>
      </c>
      <c r="B43" s="64" t="s">
        <v>391</v>
      </c>
      <c r="C43" s="65"/>
      <c r="D43" s="66"/>
      <c r="E43" s="67"/>
      <c r="F43" s="68"/>
      <c r="G43" s="65"/>
      <c r="H43" s="69"/>
      <c r="I43" s="70"/>
      <c r="J43" s="70"/>
      <c r="K43" s="34" t="s">
        <v>65</v>
      </c>
      <c r="L43" s="77">
        <v>52</v>
      </c>
      <c r="M43" s="77"/>
      <c r="N43" s="72"/>
      <c r="O43" s="79" t="s">
        <v>600</v>
      </c>
      <c r="P43" s="81">
        <v>43453.403125</v>
      </c>
      <c r="Q43" s="79" t="s">
        <v>610</v>
      </c>
      <c r="R43" s="79"/>
      <c r="S43" s="79"/>
      <c r="T43" s="79"/>
      <c r="U43" s="79"/>
      <c r="V43" s="82" t="s">
        <v>866</v>
      </c>
      <c r="W43" s="81">
        <v>43453.403125</v>
      </c>
      <c r="X43" s="82" t="s">
        <v>1191</v>
      </c>
      <c r="Y43" s="79"/>
      <c r="Z43" s="79"/>
      <c r="AA43" s="85" t="s">
        <v>1578</v>
      </c>
      <c r="AB43" s="79"/>
      <c r="AC43" s="79" t="b">
        <v>0</v>
      </c>
      <c r="AD43" s="79">
        <v>0</v>
      </c>
      <c r="AE43" s="85" t="s">
        <v>1953</v>
      </c>
      <c r="AF43" s="79" t="b">
        <v>0</v>
      </c>
      <c r="AG43" s="79" t="s">
        <v>1996</v>
      </c>
      <c r="AH43" s="79"/>
      <c r="AI43" s="85" t="s">
        <v>1953</v>
      </c>
      <c r="AJ43" s="79" t="b">
        <v>0</v>
      </c>
      <c r="AK43" s="79">
        <v>116</v>
      </c>
      <c r="AL43" s="85" t="s">
        <v>1719</v>
      </c>
      <c r="AM43" s="79" t="s">
        <v>2010</v>
      </c>
      <c r="AN43" s="79" t="b">
        <v>0</v>
      </c>
      <c r="AO43" s="85" t="s">
        <v>1719</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1</v>
      </c>
      <c r="BG43" s="49">
        <v>3.8461538461538463</v>
      </c>
      <c r="BH43" s="48">
        <v>1</v>
      </c>
      <c r="BI43" s="49">
        <v>3.8461538461538463</v>
      </c>
      <c r="BJ43" s="48">
        <v>25</v>
      </c>
      <c r="BK43" s="49">
        <v>96.15384615384616</v>
      </c>
      <c r="BL43" s="48">
        <v>26</v>
      </c>
    </row>
    <row r="44" spans="1:64" ht="15">
      <c r="A44" s="64" t="s">
        <v>253</v>
      </c>
      <c r="B44" s="64" t="s">
        <v>391</v>
      </c>
      <c r="C44" s="65"/>
      <c r="D44" s="66"/>
      <c r="E44" s="67"/>
      <c r="F44" s="68"/>
      <c r="G44" s="65"/>
      <c r="H44" s="69"/>
      <c r="I44" s="70"/>
      <c r="J44" s="70"/>
      <c r="K44" s="34" t="s">
        <v>65</v>
      </c>
      <c r="L44" s="77">
        <v>53</v>
      </c>
      <c r="M44" s="77"/>
      <c r="N44" s="72"/>
      <c r="O44" s="79" t="s">
        <v>600</v>
      </c>
      <c r="P44" s="81">
        <v>43453.40422453704</v>
      </c>
      <c r="Q44" s="79" t="s">
        <v>610</v>
      </c>
      <c r="R44" s="79"/>
      <c r="S44" s="79"/>
      <c r="T44" s="79"/>
      <c r="U44" s="79"/>
      <c r="V44" s="82" t="s">
        <v>867</v>
      </c>
      <c r="W44" s="81">
        <v>43453.40422453704</v>
      </c>
      <c r="X44" s="82" t="s">
        <v>1192</v>
      </c>
      <c r="Y44" s="79"/>
      <c r="Z44" s="79"/>
      <c r="AA44" s="85" t="s">
        <v>1579</v>
      </c>
      <c r="AB44" s="79"/>
      <c r="AC44" s="79" t="b">
        <v>0</v>
      </c>
      <c r="AD44" s="79">
        <v>0</v>
      </c>
      <c r="AE44" s="85" t="s">
        <v>1953</v>
      </c>
      <c r="AF44" s="79" t="b">
        <v>0</v>
      </c>
      <c r="AG44" s="79" t="s">
        <v>1996</v>
      </c>
      <c r="AH44" s="79"/>
      <c r="AI44" s="85" t="s">
        <v>1953</v>
      </c>
      <c r="AJ44" s="79" t="b">
        <v>0</v>
      </c>
      <c r="AK44" s="79">
        <v>116</v>
      </c>
      <c r="AL44" s="85" t="s">
        <v>1719</v>
      </c>
      <c r="AM44" s="79" t="s">
        <v>2007</v>
      </c>
      <c r="AN44" s="79" t="b">
        <v>0</v>
      </c>
      <c r="AO44" s="85" t="s">
        <v>1719</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1</v>
      </c>
      <c r="BG44" s="49">
        <v>3.8461538461538463</v>
      </c>
      <c r="BH44" s="48">
        <v>1</v>
      </c>
      <c r="BI44" s="49">
        <v>3.8461538461538463</v>
      </c>
      <c r="BJ44" s="48">
        <v>25</v>
      </c>
      <c r="BK44" s="49">
        <v>96.15384615384616</v>
      </c>
      <c r="BL44" s="48">
        <v>26</v>
      </c>
    </row>
    <row r="45" spans="1:64" ht="15">
      <c r="A45" s="64" t="s">
        <v>254</v>
      </c>
      <c r="B45" s="64" t="s">
        <v>391</v>
      </c>
      <c r="C45" s="65"/>
      <c r="D45" s="66"/>
      <c r="E45" s="67"/>
      <c r="F45" s="68"/>
      <c r="G45" s="65"/>
      <c r="H45" s="69"/>
      <c r="I45" s="70"/>
      <c r="J45" s="70"/>
      <c r="K45" s="34" t="s">
        <v>65</v>
      </c>
      <c r="L45" s="77">
        <v>54</v>
      </c>
      <c r="M45" s="77"/>
      <c r="N45" s="72"/>
      <c r="O45" s="79" t="s">
        <v>600</v>
      </c>
      <c r="P45" s="81">
        <v>43453.405173611114</v>
      </c>
      <c r="Q45" s="79" t="s">
        <v>610</v>
      </c>
      <c r="R45" s="79"/>
      <c r="S45" s="79"/>
      <c r="T45" s="79"/>
      <c r="U45" s="79"/>
      <c r="V45" s="82" t="s">
        <v>868</v>
      </c>
      <c r="W45" s="81">
        <v>43453.405173611114</v>
      </c>
      <c r="X45" s="82" t="s">
        <v>1193</v>
      </c>
      <c r="Y45" s="79"/>
      <c r="Z45" s="79"/>
      <c r="AA45" s="85" t="s">
        <v>1580</v>
      </c>
      <c r="AB45" s="79"/>
      <c r="AC45" s="79" t="b">
        <v>0</v>
      </c>
      <c r="AD45" s="79">
        <v>0</v>
      </c>
      <c r="AE45" s="85" t="s">
        <v>1953</v>
      </c>
      <c r="AF45" s="79" t="b">
        <v>0</v>
      </c>
      <c r="AG45" s="79" t="s">
        <v>1996</v>
      </c>
      <c r="AH45" s="79"/>
      <c r="AI45" s="85" t="s">
        <v>1953</v>
      </c>
      <c r="AJ45" s="79" t="b">
        <v>0</v>
      </c>
      <c r="AK45" s="79">
        <v>116</v>
      </c>
      <c r="AL45" s="85" t="s">
        <v>1719</v>
      </c>
      <c r="AM45" s="79" t="s">
        <v>2010</v>
      </c>
      <c r="AN45" s="79" t="b">
        <v>0</v>
      </c>
      <c r="AO45" s="85" t="s">
        <v>1719</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1</v>
      </c>
      <c r="BG45" s="49">
        <v>3.8461538461538463</v>
      </c>
      <c r="BH45" s="48">
        <v>1</v>
      </c>
      <c r="BI45" s="49">
        <v>3.8461538461538463</v>
      </c>
      <c r="BJ45" s="48">
        <v>25</v>
      </c>
      <c r="BK45" s="49">
        <v>96.15384615384616</v>
      </c>
      <c r="BL45" s="48">
        <v>26</v>
      </c>
    </row>
    <row r="46" spans="1:64" ht="15">
      <c r="A46" s="64" t="s">
        <v>255</v>
      </c>
      <c r="B46" s="64" t="s">
        <v>391</v>
      </c>
      <c r="C46" s="65"/>
      <c r="D46" s="66"/>
      <c r="E46" s="67"/>
      <c r="F46" s="68"/>
      <c r="G46" s="65"/>
      <c r="H46" s="69"/>
      <c r="I46" s="70"/>
      <c r="J46" s="70"/>
      <c r="K46" s="34" t="s">
        <v>65</v>
      </c>
      <c r="L46" s="77">
        <v>55</v>
      </c>
      <c r="M46" s="77"/>
      <c r="N46" s="72"/>
      <c r="O46" s="79" t="s">
        <v>600</v>
      </c>
      <c r="P46" s="81">
        <v>43453.409479166665</v>
      </c>
      <c r="Q46" s="79" t="s">
        <v>610</v>
      </c>
      <c r="R46" s="79"/>
      <c r="S46" s="79"/>
      <c r="T46" s="79"/>
      <c r="U46" s="79"/>
      <c r="V46" s="82" t="s">
        <v>869</v>
      </c>
      <c r="W46" s="81">
        <v>43453.409479166665</v>
      </c>
      <c r="X46" s="82" t="s">
        <v>1194</v>
      </c>
      <c r="Y46" s="79"/>
      <c r="Z46" s="79"/>
      <c r="AA46" s="85" t="s">
        <v>1581</v>
      </c>
      <c r="AB46" s="79"/>
      <c r="AC46" s="79" t="b">
        <v>0</v>
      </c>
      <c r="AD46" s="79">
        <v>0</v>
      </c>
      <c r="AE46" s="85" t="s">
        <v>1953</v>
      </c>
      <c r="AF46" s="79" t="b">
        <v>0</v>
      </c>
      <c r="AG46" s="79" t="s">
        <v>1996</v>
      </c>
      <c r="AH46" s="79"/>
      <c r="AI46" s="85" t="s">
        <v>1953</v>
      </c>
      <c r="AJ46" s="79" t="b">
        <v>0</v>
      </c>
      <c r="AK46" s="79">
        <v>116</v>
      </c>
      <c r="AL46" s="85" t="s">
        <v>1719</v>
      </c>
      <c r="AM46" s="79" t="s">
        <v>2008</v>
      </c>
      <c r="AN46" s="79" t="b">
        <v>0</v>
      </c>
      <c r="AO46" s="85" t="s">
        <v>1719</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1</v>
      </c>
      <c r="BG46" s="49">
        <v>3.8461538461538463</v>
      </c>
      <c r="BH46" s="48">
        <v>1</v>
      </c>
      <c r="BI46" s="49">
        <v>3.8461538461538463</v>
      </c>
      <c r="BJ46" s="48">
        <v>25</v>
      </c>
      <c r="BK46" s="49">
        <v>96.15384615384616</v>
      </c>
      <c r="BL46" s="48">
        <v>26</v>
      </c>
    </row>
    <row r="47" spans="1:64" ht="15">
      <c r="A47" s="64" t="s">
        <v>256</v>
      </c>
      <c r="B47" s="64" t="s">
        <v>391</v>
      </c>
      <c r="C47" s="65"/>
      <c r="D47" s="66"/>
      <c r="E47" s="67"/>
      <c r="F47" s="68"/>
      <c r="G47" s="65"/>
      <c r="H47" s="69"/>
      <c r="I47" s="70"/>
      <c r="J47" s="70"/>
      <c r="K47" s="34" t="s">
        <v>65</v>
      </c>
      <c r="L47" s="77">
        <v>56</v>
      </c>
      <c r="M47" s="77"/>
      <c r="N47" s="72"/>
      <c r="O47" s="79" t="s">
        <v>600</v>
      </c>
      <c r="P47" s="81">
        <v>43453.41239583334</v>
      </c>
      <c r="Q47" s="79" t="s">
        <v>610</v>
      </c>
      <c r="R47" s="79"/>
      <c r="S47" s="79"/>
      <c r="T47" s="79"/>
      <c r="U47" s="79"/>
      <c r="V47" s="82" t="s">
        <v>870</v>
      </c>
      <c r="W47" s="81">
        <v>43453.41239583334</v>
      </c>
      <c r="X47" s="82" t="s">
        <v>1195</v>
      </c>
      <c r="Y47" s="79"/>
      <c r="Z47" s="79"/>
      <c r="AA47" s="85" t="s">
        <v>1582</v>
      </c>
      <c r="AB47" s="79"/>
      <c r="AC47" s="79" t="b">
        <v>0</v>
      </c>
      <c r="AD47" s="79">
        <v>0</v>
      </c>
      <c r="AE47" s="85" t="s">
        <v>1953</v>
      </c>
      <c r="AF47" s="79" t="b">
        <v>0</v>
      </c>
      <c r="AG47" s="79" t="s">
        <v>1996</v>
      </c>
      <c r="AH47" s="79"/>
      <c r="AI47" s="85" t="s">
        <v>1953</v>
      </c>
      <c r="AJ47" s="79" t="b">
        <v>0</v>
      </c>
      <c r="AK47" s="79">
        <v>116</v>
      </c>
      <c r="AL47" s="85" t="s">
        <v>1719</v>
      </c>
      <c r="AM47" s="79" t="s">
        <v>2006</v>
      </c>
      <c r="AN47" s="79" t="b">
        <v>0</v>
      </c>
      <c r="AO47" s="85" t="s">
        <v>1719</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1</v>
      </c>
      <c r="BG47" s="49">
        <v>3.8461538461538463</v>
      </c>
      <c r="BH47" s="48">
        <v>1</v>
      </c>
      <c r="BI47" s="49">
        <v>3.8461538461538463</v>
      </c>
      <c r="BJ47" s="48">
        <v>25</v>
      </c>
      <c r="BK47" s="49">
        <v>96.15384615384616</v>
      </c>
      <c r="BL47" s="48">
        <v>26</v>
      </c>
    </row>
    <row r="48" spans="1:64" ht="15">
      <c r="A48" s="64" t="s">
        <v>257</v>
      </c>
      <c r="B48" s="64" t="s">
        <v>391</v>
      </c>
      <c r="C48" s="65"/>
      <c r="D48" s="66"/>
      <c r="E48" s="67"/>
      <c r="F48" s="68"/>
      <c r="G48" s="65"/>
      <c r="H48" s="69"/>
      <c r="I48" s="70"/>
      <c r="J48" s="70"/>
      <c r="K48" s="34" t="s">
        <v>65</v>
      </c>
      <c r="L48" s="77">
        <v>57</v>
      </c>
      <c r="M48" s="77"/>
      <c r="N48" s="72"/>
      <c r="O48" s="79" t="s">
        <v>600</v>
      </c>
      <c r="P48" s="81">
        <v>43453.41806712963</v>
      </c>
      <c r="Q48" s="79" t="s">
        <v>610</v>
      </c>
      <c r="R48" s="79"/>
      <c r="S48" s="79"/>
      <c r="T48" s="79"/>
      <c r="U48" s="79"/>
      <c r="V48" s="82" t="s">
        <v>871</v>
      </c>
      <c r="W48" s="81">
        <v>43453.41806712963</v>
      </c>
      <c r="X48" s="82" t="s">
        <v>1196</v>
      </c>
      <c r="Y48" s="79"/>
      <c r="Z48" s="79"/>
      <c r="AA48" s="85" t="s">
        <v>1583</v>
      </c>
      <c r="AB48" s="79"/>
      <c r="AC48" s="79" t="b">
        <v>0</v>
      </c>
      <c r="AD48" s="79">
        <v>0</v>
      </c>
      <c r="AE48" s="85" t="s">
        <v>1953</v>
      </c>
      <c r="AF48" s="79" t="b">
        <v>0</v>
      </c>
      <c r="AG48" s="79" t="s">
        <v>1996</v>
      </c>
      <c r="AH48" s="79"/>
      <c r="AI48" s="85" t="s">
        <v>1953</v>
      </c>
      <c r="AJ48" s="79" t="b">
        <v>0</v>
      </c>
      <c r="AK48" s="79">
        <v>116</v>
      </c>
      <c r="AL48" s="85" t="s">
        <v>1719</v>
      </c>
      <c r="AM48" s="79" t="s">
        <v>2010</v>
      </c>
      <c r="AN48" s="79" t="b">
        <v>0</v>
      </c>
      <c r="AO48" s="85" t="s">
        <v>1719</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1</v>
      </c>
      <c r="BG48" s="49">
        <v>3.8461538461538463</v>
      </c>
      <c r="BH48" s="48">
        <v>1</v>
      </c>
      <c r="BI48" s="49">
        <v>3.8461538461538463</v>
      </c>
      <c r="BJ48" s="48">
        <v>25</v>
      </c>
      <c r="BK48" s="49">
        <v>96.15384615384616</v>
      </c>
      <c r="BL48" s="48">
        <v>26</v>
      </c>
    </row>
    <row r="49" spans="1:64" ht="15">
      <c r="A49" s="64" t="s">
        <v>258</v>
      </c>
      <c r="B49" s="64" t="s">
        <v>391</v>
      </c>
      <c r="C49" s="65"/>
      <c r="D49" s="66"/>
      <c r="E49" s="67"/>
      <c r="F49" s="68"/>
      <c r="G49" s="65"/>
      <c r="H49" s="69"/>
      <c r="I49" s="70"/>
      <c r="J49" s="70"/>
      <c r="K49" s="34" t="s">
        <v>65</v>
      </c>
      <c r="L49" s="77">
        <v>58</v>
      </c>
      <c r="M49" s="77"/>
      <c r="N49" s="72"/>
      <c r="O49" s="79" t="s">
        <v>600</v>
      </c>
      <c r="P49" s="81">
        <v>43453.42134259259</v>
      </c>
      <c r="Q49" s="79" t="s">
        <v>610</v>
      </c>
      <c r="R49" s="79"/>
      <c r="S49" s="79"/>
      <c r="T49" s="79"/>
      <c r="U49" s="79"/>
      <c r="V49" s="82" t="s">
        <v>872</v>
      </c>
      <c r="W49" s="81">
        <v>43453.42134259259</v>
      </c>
      <c r="X49" s="82" t="s">
        <v>1197</v>
      </c>
      <c r="Y49" s="79"/>
      <c r="Z49" s="79"/>
      <c r="AA49" s="85" t="s">
        <v>1584</v>
      </c>
      <c r="AB49" s="79"/>
      <c r="AC49" s="79" t="b">
        <v>0</v>
      </c>
      <c r="AD49" s="79">
        <v>0</v>
      </c>
      <c r="AE49" s="85" t="s">
        <v>1953</v>
      </c>
      <c r="AF49" s="79" t="b">
        <v>0</v>
      </c>
      <c r="AG49" s="79" t="s">
        <v>1996</v>
      </c>
      <c r="AH49" s="79"/>
      <c r="AI49" s="85" t="s">
        <v>1953</v>
      </c>
      <c r="AJ49" s="79" t="b">
        <v>0</v>
      </c>
      <c r="AK49" s="79">
        <v>116</v>
      </c>
      <c r="AL49" s="85" t="s">
        <v>1719</v>
      </c>
      <c r="AM49" s="79" t="s">
        <v>2011</v>
      </c>
      <c r="AN49" s="79" t="b">
        <v>0</v>
      </c>
      <c r="AO49" s="85" t="s">
        <v>1719</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1</v>
      </c>
      <c r="BG49" s="49">
        <v>3.8461538461538463</v>
      </c>
      <c r="BH49" s="48">
        <v>1</v>
      </c>
      <c r="BI49" s="49">
        <v>3.8461538461538463</v>
      </c>
      <c r="BJ49" s="48">
        <v>25</v>
      </c>
      <c r="BK49" s="49">
        <v>96.15384615384616</v>
      </c>
      <c r="BL49" s="48">
        <v>26</v>
      </c>
    </row>
    <row r="50" spans="1:64" ht="15">
      <c r="A50" s="64" t="s">
        <v>259</v>
      </c>
      <c r="B50" s="64" t="s">
        <v>391</v>
      </c>
      <c r="C50" s="65"/>
      <c r="D50" s="66"/>
      <c r="E50" s="67"/>
      <c r="F50" s="68"/>
      <c r="G50" s="65"/>
      <c r="H50" s="69"/>
      <c r="I50" s="70"/>
      <c r="J50" s="70"/>
      <c r="K50" s="34" t="s">
        <v>65</v>
      </c>
      <c r="L50" s="77">
        <v>59</v>
      </c>
      <c r="M50" s="77"/>
      <c r="N50" s="72"/>
      <c r="O50" s="79" t="s">
        <v>600</v>
      </c>
      <c r="P50" s="81">
        <v>43453.42171296296</v>
      </c>
      <c r="Q50" s="79" t="s">
        <v>610</v>
      </c>
      <c r="R50" s="79"/>
      <c r="S50" s="79"/>
      <c r="T50" s="79"/>
      <c r="U50" s="79"/>
      <c r="V50" s="82" t="s">
        <v>873</v>
      </c>
      <c r="W50" s="81">
        <v>43453.42171296296</v>
      </c>
      <c r="X50" s="82" t="s">
        <v>1198</v>
      </c>
      <c r="Y50" s="79"/>
      <c r="Z50" s="79"/>
      <c r="AA50" s="85" t="s">
        <v>1585</v>
      </c>
      <c r="AB50" s="79"/>
      <c r="AC50" s="79" t="b">
        <v>0</v>
      </c>
      <c r="AD50" s="79">
        <v>0</v>
      </c>
      <c r="AE50" s="85" t="s">
        <v>1953</v>
      </c>
      <c r="AF50" s="79" t="b">
        <v>0</v>
      </c>
      <c r="AG50" s="79" t="s">
        <v>1996</v>
      </c>
      <c r="AH50" s="79"/>
      <c r="AI50" s="85" t="s">
        <v>1953</v>
      </c>
      <c r="AJ50" s="79" t="b">
        <v>0</v>
      </c>
      <c r="AK50" s="79">
        <v>116</v>
      </c>
      <c r="AL50" s="85" t="s">
        <v>1719</v>
      </c>
      <c r="AM50" s="79" t="s">
        <v>2008</v>
      </c>
      <c r="AN50" s="79" t="b">
        <v>0</v>
      </c>
      <c r="AO50" s="85" t="s">
        <v>1719</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1</v>
      </c>
      <c r="BG50" s="49">
        <v>3.8461538461538463</v>
      </c>
      <c r="BH50" s="48">
        <v>1</v>
      </c>
      <c r="BI50" s="49">
        <v>3.8461538461538463</v>
      </c>
      <c r="BJ50" s="48">
        <v>25</v>
      </c>
      <c r="BK50" s="49">
        <v>96.15384615384616</v>
      </c>
      <c r="BL50" s="48">
        <v>26</v>
      </c>
    </row>
    <row r="51" spans="1:64" ht="15">
      <c r="A51" s="64" t="s">
        <v>260</v>
      </c>
      <c r="B51" s="64" t="s">
        <v>391</v>
      </c>
      <c r="C51" s="65"/>
      <c r="D51" s="66"/>
      <c r="E51" s="67"/>
      <c r="F51" s="68"/>
      <c r="G51" s="65"/>
      <c r="H51" s="69"/>
      <c r="I51" s="70"/>
      <c r="J51" s="70"/>
      <c r="K51" s="34" t="s">
        <v>65</v>
      </c>
      <c r="L51" s="77">
        <v>60</v>
      </c>
      <c r="M51" s="77"/>
      <c r="N51" s="72"/>
      <c r="O51" s="79" t="s">
        <v>600</v>
      </c>
      <c r="P51" s="81">
        <v>43453.42601851852</v>
      </c>
      <c r="Q51" s="79" t="s">
        <v>610</v>
      </c>
      <c r="R51" s="79"/>
      <c r="S51" s="79"/>
      <c r="T51" s="79"/>
      <c r="U51" s="79"/>
      <c r="V51" s="82" t="s">
        <v>874</v>
      </c>
      <c r="W51" s="81">
        <v>43453.42601851852</v>
      </c>
      <c r="X51" s="82" t="s">
        <v>1199</v>
      </c>
      <c r="Y51" s="79"/>
      <c r="Z51" s="79"/>
      <c r="AA51" s="85" t="s">
        <v>1586</v>
      </c>
      <c r="AB51" s="79"/>
      <c r="AC51" s="79" t="b">
        <v>0</v>
      </c>
      <c r="AD51" s="79">
        <v>0</v>
      </c>
      <c r="AE51" s="85" t="s">
        <v>1953</v>
      </c>
      <c r="AF51" s="79" t="b">
        <v>0</v>
      </c>
      <c r="AG51" s="79" t="s">
        <v>1996</v>
      </c>
      <c r="AH51" s="79"/>
      <c r="AI51" s="85" t="s">
        <v>1953</v>
      </c>
      <c r="AJ51" s="79" t="b">
        <v>0</v>
      </c>
      <c r="AK51" s="79">
        <v>116</v>
      </c>
      <c r="AL51" s="85" t="s">
        <v>1719</v>
      </c>
      <c r="AM51" s="79" t="s">
        <v>2008</v>
      </c>
      <c r="AN51" s="79" t="b">
        <v>0</v>
      </c>
      <c r="AO51" s="85" t="s">
        <v>1719</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1</v>
      </c>
      <c r="BG51" s="49">
        <v>3.8461538461538463</v>
      </c>
      <c r="BH51" s="48">
        <v>1</v>
      </c>
      <c r="BI51" s="49">
        <v>3.8461538461538463</v>
      </c>
      <c r="BJ51" s="48">
        <v>25</v>
      </c>
      <c r="BK51" s="49">
        <v>96.15384615384616</v>
      </c>
      <c r="BL51" s="48">
        <v>26</v>
      </c>
    </row>
    <row r="52" spans="1:64" ht="15">
      <c r="A52" s="64" t="s">
        <v>261</v>
      </c>
      <c r="B52" s="64" t="s">
        <v>391</v>
      </c>
      <c r="C52" s="65"/>
      <c r="D52" s="66"/>
      <c r="E52" s="67"/>
      <c r="F52" s="68"/>
      <c r="G52" s="65"/>
      <c r="H52" s="69"/>
      <c r="I52" s="70"/>
      <c r="J52" s="70"/>
      <c r="K52" s="34" t="s">
        <v>65</v>
      </c>
      <c r="L52" s="77">
        <v>61</v>
      </c>
      <c r="M52" s="77"/>
      <c r="N52" s="72"/>
      <c r="O52" s="79" t="s">
        <v>600</v>
      </c>
      <c r="P52" s="81">
        <v>43453.42895833333</v>
      </c>
      <c r="Q52" s="79" t="s">
        <v>610</v>
      </c>
      <c r="R52" s="79"/>
      <c r="S52" s="79"/>
      <c r="T52" s="79"/>
      <c r="U52" s="79"/>
      <c r="V52" s="82" t="s">
        <v>875</v>
      </c>
      <c r="W52" s="81">
        <v>43453.42895833333</v>
      </c>
      <c r="X52" s="82" t="s">
        <v>1200</v>
      </c>
      <c r="Y52" s="79"/>
      <c r="Z52" s="79"/>
      <c r="AA52" s="85" t="s">
        <v>1587</v>
      </c>
      <c r="AB52" s="79"/>
      <c r="AC52" s="79" t="b">
        <v>0</v>
      </c>
      <c r="AD52" s="79">
        <v>0</v>
      </c>
      <c r="AE52" s="85" t="s">
        <v>1953</v>
      </c>
      <c r="AF52" s="79" t="b">
        <v>0</v>
      </c>
      <c r="AG52" s="79" t="s">
        <v>1996</v>
      </c>
      <c r="AH52" s="79"/>
      <c r="AI52" s="85" t="s">
        <v>1953</v>
      </c>
      <c r="AJ52" s="79" t="b">
        <v>0</v>
      </c>
      <c r="AK52" s="79">
        <v>116</v>
      </c>
      <c r="AL52" s="85" t="s">
        <v>1719</v>
      </c>
      <c r="AM52" s="79" t="s">
        <v>2012</v>
      </c>
      <c r="AN52" s="79" t="b">
        <v>0</v>
      </c>
      <c r="AO52" s="85" t="s">
        <v>1719</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1</v>
      </c>
      <c r="BG52" s="49">
        <v>3.8461538461538463</v>
      </c>
      <c r="BH52" s="48">
        <v>1</v>
      </c>
      <c r="BI52" s="49">
        <v>3.8461538461538463</v>
      </c>
      <c r="BJ52" s="48">
        <v>25</v>
      </c>
      <c r="BK52" s="49">
        <v>96.15384615384616</v>
      </c>
      <c r="BL52" s="48">
        <v>26</v>
      </c>
    </row>
    <row r="53" spans="1:64" ht="15">
      <c r="A53" s="64" t="s">
        <v>262</v>
      </c>
      <c r="B53" s="64" t="s">
        <v>391</v>
      </c>
      <c r="C53" s="65"/>
      <c r="D53" s="66"/>
      <c r="E53" s="67"/>
      <c r="F53" s="68"/>
      <c r="G53" s="65"/>
      <c r="H53" s="69"/>
      <c r="I53" s="70"/>
      <c r="J53" s="70"/>
      <c r="K53" s="34" t="s">
        <v>65</v>
      </c>
      <c r="L53" s="77">
        <v>62</v>
      </c>
      <c r="M53" s="77"/>
      <c r="N53" s="72"/>
      <c r="O53" s="79" t="s">
        <v>600</v>
      </c>
      <c r="P53" s="81">
        <v>43453.42949074074</v>
      </c>
      <c r="Q53" s="79" t="s">
        <v>610</v>
      </c>
      <c r="R53" s="79"/>
      <c r="S53" s="79"/>
      <c r="T53" s="79"/>
      <c r="U53" s="79"/>
      <c r="V53" s="82" t="s">
        <v>876</v>
      </c>
      <c r="W53" s="81">
        <v>43453.42949074074</v>
      </c>
      <c r="X53" s="82" t="s">
        <v>1201</v>
      </c>
      <c r="Y53" s="79"/>
      <c r="Z53" s="79"/>
      <c r="AA53" s="85" t="s">
        <v>1588</v>
      </c>
      <c r="AB53" s="79"/>
      <c r="AC53" s="79" t="b">
        <v>0</v>
      </c>
      <c r="AD53" s="79">
        <v>0</v>
      </c>
      <c r="AE53" s="85" t="s">
        <v>1953</v>
      </c>
      <c r="AF53" s="79" t="b">
        <v>0</v>
      </c>
      <c r="AG53" s="79" t="s">
        <v>1996</v>
      </c>
      <c r="AH53" s="79"/>
      <c r="AI53" s="85" t="s">
        <v>1953</v>
      </c>
      <c r="AJ53" s="79" t="b">
        <v>0</v>
      </c>
      <c r="AK53" s="79">
        <v>116</v>
      </c>
      <c r="AL53" s="85" t="s">
        <v>1719</v>
      </c>
      <c r="AM53" s="79" t="s">
        <v>2010</v>
      </c>
      <c r="AN53" s="79" t="b">
        <v>0</v>
      </c>
      <c r="AO53" s="85" t="s">
        <v>1719</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0</v>
      </c>
      <c r="BE53" s="49">
        <v>0</v>
      </c>
      <c r="BF53" s="48">
        <v>1</v>
      </c>
      <c r="BG53" s="49">
        <v>3.8461538461538463</v>
      </c>
      <c r="BH53" s="48">
        <v>1</v>
      </c>
      <c r="BI53" s="49">
        <v>3.8461538461538463</v>
      </c>
      <c r="BJ53" s="48">
        <v>25</v>
      </c>
      <c r="BK53" s="49">
        <v>96.15384615384616</v>
      </c>
      <c r="BL53" s="48">
        <v>26</v>
      </c>
    </row>
    <row r="54" spans="1:64" ht="15">
      <c r="A54" s="64" t="s">
        <v>263</v>
      </c>
      <c r="B54" s="64" t="s">
        <v>391</v>
      </c>
      <c r="C54" s="65"/>
      <c r="D54" s="66"/>
      <c r="E54" s="67"/>
      <c r="F54" s="68"/>
      <c r="G54" s="65"/>
      <c r="H54" s="69"/>
      <c r="I54" s="70"/>
      <c r="J54" s="70"/>
      <c r="K54" s="34" t="s">
        <v>65</v>
      </c>
      <c r="L54" s="77">
        <v>63</v>
      </c>
      <c r="M54" s="77"/>
      <c r="N54" s="72"/>
      <c r="O54" s="79" t="s">
        <v>600</v>
      </c>
      <c r="P54" s="81">
        <v>43453.42957175926</v>
      </c>
      <c r="Q54" s="79" t="s">
        <v>610</v>
      </c>
      <c r="R54" s="79"/>
      <c r="S54" s="79"/>
      <c r="T54" s="79"/>
      <c r="U54" s="79"/>
      <c r="V54" s="82" t="s">
        <v>877</v>
      </c>
      <c r="W54" s="81">
        <v>43453.42957175926</v>
      </c>
      <c r="X54" s="82" t="s">
        <v>1202</v>
      </c>
      <c r="Y54" s="79"/>
      <c r="Z54" s="79"/>
      <c r="AA54" s="85" t="s">
        <v>1589</v>
      </c>
      <c r="AB54" s="79"/>
      <c r="AC54" s="79" t="b">
        <v>0</v>
      </c>
      <c r="AD54" s="79">
        <v>0</v>
      </c>
      <c r="AE54" s="85" t="s">
        <v>1953</v>
      </c>
      <c r="AF54" s="79" t="b">
        <v>0</v>
      </c>
      <c r="AG54" s="79" t="s">
        <v>1996</v>
      </c>
      <c r="AH54" s="79"/>
      <c r="AI54" s="85" t="s">
        <v>1953</v>
      </c>
      <c r="AJ54" s="79" t="b">
        <v>0</v>
      </c>
      <c r="AK54" s="79">
        <v>116</v>
      </c>
      <c r="AL54" s="85" t="s">
        <v>1719</v>
      </c>
      <c r="AM54" s="79" t="s">
        <v>2008</v>
      </c>
      <c r="AN54" s="79" t="b">
        <v>0</v>
      </c>
      <c r="AO54" s="85" t="s">
        <v>1719</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1</v>
      </c>
      <c r="BG54" s="49">
        <v>3.8461538461538463</v>
      </c>
      <c r="BH54" s="48">
        <v>1</v>
      </c>
      <c r="BI54" s="49">
        <v>3.8461538461538463</v>
      </c>
      <c r="BJ54" s="48">
        <v>25</v>
      </c>
      <c r="BK54" s="49">
        <v>96.15384615384616</v>
      </c>
      <c r="BL54" s="48">
        <v>26</v>
      </c>
    </row>
    <row r="55" spans="1:64" ht="15">
      <c r="A55" s="64" t="s">
        <v>264</v>
      </c>
      <c r="B55" s="64" t="s">
        <v>391</v>
      </c>
      <c r="C55" s="65"/>
      <c r="D55" s="66"/>
      <c r="E55" s="67"/>
      <c r="F55" s="68"/>
      <c r="G55" s="65"/>
      <c r="H55" s="69"/>
      <c r="I55" s="70"/>
      <c r="J55" s="70"/>
      <c r="K55" s="34" t="s">
        <v>65</v>
      </c>
      <c r="L55" s="77">
        <v>64</v>
      </c>
      <c r="M55" s="77"/>
      <c r="N55" s="72"/>
      <c r="O55" s="79" t="s">
        <v>600</v>
      </c>
      <c r="P55" s="81">
        <v>43453.43011574074</v>
      </c>
      <c r="Q55" s="79" t="s">
        <v>610</v>
      </c>
      <c r="R55" s="79"/>
      <c r="S55" s="79"/>
      <c r="T55" s="79"/>
      <c r="U55" s="79"/>
      <c r="V55" s="82" t="s">
        <v>878</v>
      </c>
      <c r="W55" s="81">
        <v>43453.43011574074</v>
      </c>
      <c r="X55" s="82" t="s">
        <v>1203</v>
      </c>
      <c r="Y55" s="79"/>
      <c r="Z55" s="79"/>
      <c r="AA55" s="85" t="s">
        <v>1590</v>
      </c>
      <c r="AB55" s="79"/>
      <c r="AC55" s="79" t="b">
        <v>0</v>
      </c>
      <c r="AD55" s="79">
        <v>0</v>
      </c>
      <c r="AE55" s="85" t="s">
        <v>1953</v>
      </c>
      <c r="AF55" s="79" t="b">
        <v>0</v>
      </c>
      <c r="AG55" s="79" t="s">
        <v>1996</v>
      </c>
      <c r="AH55" s="79"/>
      <c r="AI55" s="85" t="s">
        <v>1953</v>
      </c>
      <c r="AJ55" s="79" t="b">
        <v>0</v>
      </c>
      <c r="AK55" s="79">
        <v>116</v>
      </c>
      <c r="AL55" s="85" t="s">
        <v>1719</v>
      </c>
      <c r="AM55" s="79" t="s">
        <v>2007</v>
      </c>
      <c r="AN55" s="79" t="b">
        <v>0</v>
      </c>
      <c r="AO55" s="85" t="s">
        <v>1719</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1</v>
      </c>
      <c r="BG55" s="49">
        <v>3.8461538461538463</v>
      </c>
      <c r="BH55" s="48">
        <v>1</v>
      </c>
      <c r="BI55" s="49">
        <v>3.8461538461538463</v>
      </c>
      <c r="BJ55" s="48">
        <v>25</v>
      </c>
      <c r="BK55" s="49">
        <v>96.15384615384616</v>
      </c>
      <c r="BL55" s="48">
        <v>26</v>
      </c>
    </row>
    <row r="56" spans="1:64" ht="15">
      <c r="A56" s="64" t="s">
        <v>265</v>
      </c>
      <c r="B56" s="64" t="s">
        <v>391</v>
      </c>
      <c r="C56" s="65"/>
      <c r="D56" s="66"/>
      <c r="E56" s="67"/>
      <c r="F56" s="68"/>
      <c r="G56" s="65"/>
      <c r="H56" s="69"/>
      <c r="I56" s="70"/>
      <c r="J56" s="70"/>
      <c r="K56" s="34" t="s">
        <v>65</v>
      </c>
      <c r="L56" s="77">
        <v>65</v>
      </c>
      <c r="M56" s="77"/>
      <c r="N56" s="72"/>
      <c r="O56" s="79" t="s">
        <v>600</v>
      </c>
      <c r="P56" s="81">
        <v>43453.43017361111</v>
      </c>
      <c r="Q56" s="79" t="s">
        <v>610</v>
      </c>
      <c r="R56" s="79"/>
      <c r="S56" s="79"/>
      <c r="T56" s="79"/>
      <c r="U56" s="79"/>
      <c r="V56" s="82" t="s">
        <v>879</v>
      </c>
      <c r="W56" s="81">
        <v>43453.43017361111</v>
      </c>
      <c r="X56" s="82" t="s">
        <v>1204</v>
      </c>
      <c r="Y56" s="79"/>
      <c r="Z56" s="79"/>
      <c r="AA56" s="85" t="s">
        <v>1591</v>
      </c>
      <c r="AB56" s="79"/>
      <c r="AC56" s="79" t="b">
        <v>0</v>
      </c>
      <c r="AD56" s="79">
        <v>0</v>
      </c>
      <c r="AE56" s="85" t="s">
        <v>1953</v>
      </c>
      <c r="AF56" s="79" t="b">
        <v>0</v>
      </c>
      <c r="AG56" s="79" t="s">
        <v>1996</v>
      </c>
      <c r="AH56" s="79"/>
      <c r="AI56" s="85" t="s">
        <v>1953</v>
      </c>
      <c r="AJ56" s="79" t="b">
        <v>0</v>
      </c>
      <c r="AK56" s="79">
        <v>116</v>
      </c>
      <c r="AL56" s="85" t="s">
        <v>1719</v>
      </c>
      <c r="AM56" s="79" t="s">
        <v>2008</v>
      </c>
      <c r="AN56" s="79" t="b">
        <v>0</v>
      </c>
      <c r="AO56" s="85" t="s">
        <v>1719</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1</v>
      </c>
      <c r="BG56" s="49">
        <v>3.8461538461538463</v>
      </c>
      <c r="BH56" s="48">
        <v>1</v>
      </c>
      <c r="BI56" s="49">
        <v>3.8461538461538463</v>
      </c>
      <c r="BJ56" s="48">
        <v>25</v>
      </c>
      <c r="BK56" s="49">
        <v>96.15384615384616</v>
      </c>
      <c r="BL56" s="48">
        <v>26</v>
      </c>
    </row>
    <row r="57" spans="1:64" ht="15">
      <c r="A57" s="64" t="s">
        <v>266</v>
      </c>
      <c r="B57" s="64" t="s">
        <v>391</v>
      </c>
      <c r="C57" s="65"/>
      <c r="D57" s="66"/>
      <c r="E57" s="67"/>
      <c r="F57" s="68"/>
      <c r="G57" s="65"/>
      <c r="H57" s="69"/>
      <c r="I57" s="70"/>
      <c r="J57" s="70"/>
      <c r="K57" s="34" t="s">
        <v>65</v>
      </c>
      <c r="L57" s="77">
        <v>66</v>
      </c>
      <c r="M57" s="77"/>
      <c r="N57" s="72"/>
      <c r="O57" s="79" t="s">
        <v>600</v>
      </c>
      <c r="P57" s="81">
        <v>43453.43032407408</v>
      </c>
      <c r="Q57" s="79" t="s">
        <v>610</v>
      </c>
      <c r="R57" s="79"/>
      <c r="S57" s="79"/>
      <c r="T57" s="79"/>
      <c r="U57" s="79"/>
      <c r="V57" s="82" t="s">
        <v>880</v>
      </c>
      <c r="W57" s="81">
        <v>43453.43032407408</v>
      </c>
      <c r="X57" s="82" t="s">
        <v>1205</v>
      </c>
      <c r="Y57" s="79"/>
      <c r="Z57" s="79"/>
      <c r="AA57" s="85" t="s">
        <v>1592</v>
      </c>
      <c r="AB57" s="79"/>
      <c r="AC57" s="79" t="b">
        <v>0</v>
      </c>
      <c r="AD57" s="79">
        <v>0</v>
      </c>
      <c r="AE57" s="85" t="s">
        <v>1953</v>
      </c>
      <c r="AF57" s="79" t="b">
        <v>0</v>
      </c>
      <c r="AG57" s="79" t="s">
        <v>1996</v>
      </c>
      <c r="AH57" s="79"/>
      <c r="AI57" s="85" t="s">
        <v>1953</v>
      </c>
      <c r="AJ57" s="79" t="b">
        <v>0</v>
      </c>
      <c r="AK57" s="79">
        <v>116</v>
      </c>
      <c r="AL57" s="85" t="s">
        <v>1719</v>
      </c>
      <c r="AM57" s="79" t="s">
        <v>2008</v>
      </c>
      <c r="AN57" s="79" t="b">
        <v>0</v>
      </c>
      <c r="AO57" s="85" t="s">
        <v>1719</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1</v>
      </c>
      <c r="BG57" s="49">
        <v>3.8461538461538463</v>
      </c>
      <c r="BH57" s="48">
        <v>1</v>
      </c>
      <c r="BI57" s="49">
        <v>3.8461538461538463</v>
      </c>
      <c r="BJ57" s="48">
        <v>25</v>
      </c>
      <c r="BK57" s="49">
        <v>96.15384615384616</v>
      </c>
      <c r="BL57" s="48">
        <v>26</v>
      </c>
    </row>
    <row r="58" spans="1:64" ht="15">
      <c r="A58" s="64" t="s">
        <v>267</v>
      </c>
      <c r="B58" s="64" t="s">
        <v>391</v>
      </c>
      <c r="C58" s="65"/>
      <c r="D58" s="66"/>
      <c r="E58" s="67"/>
      <c r="F58" s="68"/>
      <c r="G58" s="65"/>
      <c r="H58" s="69"/>
      <c r="I58" s="70"/>
      <c r="J58" s="70"/>
      <c r="K58" s="34" t="s">
        <v>65</v>
      </c>
      <c r="L58" s="77">
        <v>67</v>
      </c>
      <c r="M58" s="77"/>
      <c r="N58" s="72"/>
      <c r="O58" s="79" t="s">
        <v>600</v>
      </c>
      <c r="P58" s="81">
        <v>43453.43037037037</v>
      </c>
      <c r="Q58" s="79" t="s">
        <v>610</v>
      </c>
      <c r="R58" s="79"/>
      <c r="S58" s="79"/>
      <c r="T58" s="79"/>
      <c r="U58" s="79"/>
      <c r="V58" s="82" t="s">
        <v>881</v>
      </c>
      <c r="W58" s="81">
        <v>43453.43037037037</v>
      </c>
      <c r="X58" s="82" t="s">
        <v>1206</v>
      </c>
      <c r="Y58" s="79"/>
      <c r="Z58" s="79"/>
      <c r="AA58" s="85" t="s">
        <v>1593</v>
      </c>
      <c r="AB58" s="79"/>
      <c r="AC58" s="79" t="b">
        <v>0</v>
      </c>
      <c r="AD58" s="79">
        <v>0</v>
      </c>
      <c r="AE58" s="85" t="s">
        <v>1953</v>
      </c>
      <c r="AF58" s="79" t="b">
        <v>0</v>
      </c>
      <c r="AG58" s="79" t="s">
        <v>1996</v>
      </c>
      <c r="AH58" s="79"/>
      <c r="AI58" s="85" t="s">
        <v>1953</v>
      </c>
      <c r="AJ58" s="79" t="b">
        <v>0</v>
      </c>
      <c r="AK58" s="79">
        <v>116</v>
      </c>
      <c r="AL58" s="85" t="s">
        <v>1719</v>
      </c>
      <c r="AM58" s="79" t="s">
        <v>2009</v>
      </c>
      <c r="AN58" s="79" t="b">
        <v>0</v>
      </c>
      <c r="AO58" s="85" t="s">
        <v>1719</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1</v>
      </c>
      <c r="BG58" s="49">
        <v>3.8461538461538463</v>
      </c>
      <c r="BH58" s="48">
        <v>1</v>
      </c>
      <c r="BI58" s="49">
        <v>3.8461538461538463</v>
      </c>
      <c r="BJ58" s="48">
        <v>25</v>
      </c>
      <c r="BK58" s="49">
        <v>96.15384615384616</v>
      </c>
      <c r="BL58" s="48">
        <v>26</v>
      </c>
    </row>
    <row r="59" spans="1:64" ht="15">
      <c r="A59" s="64" t="s">
        <v>268</v>
      </c>
      <c r="B59" s="64" t="s">
        <v>391</v>
      </c>
      <c r="C59" s="65"/>
      <c r="D59" s="66"/>
      <c r="E59" s="67"/>
      <c r="F59" s="68"/>
      <c r="G59" s="65"/>
      <c r="H59" s="69"/>
      <c r="I59" s="70"/>
      <c r="J59" s="70"/>
      <c r="K59" s="34" t="s">
        <v>65</v>
      </c>
      <c r="L59" s="77">
        <v>68</v>
      </c>
      <c r="M59" s="77"/>
      <c r="N59" s="72"/>
      <c r="O59" s="79" t="s">
        <v>600</v>
      </c>
      <c r="P59" s="81">
        <v>43453.43046296296</v>
      </c>
      <c r="Q59" s="79" t="s">
        <v>610</v>
      </c>
      <c r="R59" s="79"/>
      <c r="S59" s="79"/>
      <c r="T59" s="79"/>
      <c r="U59" s="79"/>
      <c r="V59" s="82" t="s">
        <v>882</v>
      </c>
      <c r="W59" s="81">
        <v>43453.43046296296</v>
      </c>
      <c r="X59" s="82" t="s">
        <v>1207</v>
      </c>
      <c r="Y59" s="79"/>
      <c r="Z59" s="79"/>
      <c r="AA59" s="85" t="s">
        <v>1594</v>
      </c>
      <c r="AB59" s="79"/>
      <c r="AC59" s="79" t="b">
        <v>0</v>
      </c>
      <c r="AD59" s="79">
        <v>0</v>
      </c>
      <c r="AE59" s="85" t="s">
        <v>1953</v>
      </c>
      <c r="AF59" s="79" t="b">
        <v>0</v>
      </c>
      <c r="AG59" s="79" t="s">
        <v>1996</v>
      </c>
      <c r="AH59" s="79"/>
      <c r="AI59" s="85" t="s">
        <v>1953</v>
      </c>
      <c r="AJ59" s="79" t="b">
        <v>0</v>
      </c>
      <c r="AK59" s="79">
        <v>116</v>
      </c>
      <c r="AL59" s="85" t="s">
        <v>1719</v>
      </c>
      <c r="AM59" s="79" t="s">
        <v>2008</v>
      </c>
      <c r="AN59" s="79" t="b">
        <v>0</v>
      </c>
      <c r="AO59" s="85" t="s">
        <v>1719</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1</v>
      </c>
      <c r="BG59" s="49">
        <v>3.8461538461538463</v>
      </c>
      <c r="BH59" s="48">
        <v>1</v>
      </c>
      <c r="BI59" s="49">
        <v>3.8461538461538463</v>
      </c>
      <c r="BJ59" s="48">
        <v>25</v>
      </c>
      <c r="BK59" s="49">
        <v>96.15384615384616</v>
      </c>
      <c r="BL59" s="48">
        <v>26</v>
      </c>
    </row>
    <row r="60" spans="1:64" ht="15">
      <c r="A60" s="64" t="s">
        <v>269</v>
      </c>
      <c r="B60" s="64" t="s">
        <v>391</v>
      </c>
      <c r="C60" s="65"/>
      <c r="D60" s="66"/>
      <c r="E60" s="67"/>
      <c r="F60" s="68"/>
      <c r="G60" s="65"/>
      <c r="H60" s="69"/>
      <c r="I60" s="70"/>
      <c r="J60" s="70"/>
      <c r="K60" s="34" t="s">
        <v>65</v>
      </c>
      <c r="L60" s="77">
        <v>69</v>
      </c>
      <c r="M60" s="77"/>
      <c r="N60" s="72"/>
      <c r="O60" s="79" t="s">
        <v>600</v>
      </c>
      <c r="P60" s="81">
        <v>43453.430763888886</v>
      </c>
      <c r="Q60" s="79" t="s">
        <v>610</v>
      </c>
      <c r="R60" s="79"/>
      <c r="S60" s="79"/>
      <c r="T60" s="79"/>
      <c r="U60" s="79"/>
      <c r="V60" s="82" t="s">
        <v>883</v>
      </c>
      <c r="W60" s="81">
        <v>43453.430763888886</v>
      </c>
      <c r="X60" s="82" t="s">
        <v>1208</v>
      </c>
      <c r="Y60" s="79"/>
      <c r="Z60" s="79"/>
      <c r="AA60" s="85" t="s">
        <v>1595</v>
      </c>
      <c r="AB60" s="79"/>
      <c r="AC60" s="79" t="b">
        <v>0</v>
      </c>
      <c r="AD60" s="79">
        <v>0</v>
      </c>
      <c r="AE60" s="85" t="s">
        <v>1953</v>
      </c>
      <c r="AF60" s="79" t="b">
        <v>0</v>
      </c>
      <c r="AG60" s="79" t="s">
        <v>1996</v>
      </c>
      <c r="AH60" s="79"/>
      <c r="AI60" s="85" t="s">
        <v>1953</v>
      </c>
      <c r="AJ60" s="79" t="b">
        <v>0</v>
      </c>
      <c r="AK60" s="79">
        <v>116</v>
      </c>
      <c r="AL60" s="85" t="s">
        <v>1719</v>
      </c>
      <c r="AM60" s="79" t="s">
        <v>2007</v>
      </c>
      <c r="AN60" s="79" t="b">
        <v>0</v>
      </c>
      <c r="AO60" s="85" t="s">
        <v>1719</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0</v>
      </c>
      <c r="BE60" s="49">
        <v>0</v>
      </c>
      <c r="BF60" s="48">
        <v>1</v>
      </c>
      <c r="BG60" s="49">
        <v>3.8461538461538463</v>
      </c>
      <c r="BH60" s="48">
        <v>1</v>
      </c>
      <c r="BI60" s="49">
        <v>3.8461538461538463</v>
      </c>
      <c r="BJ60" s="48">
        <v>25</v>
      </c>
      <c r="BK60" s="49">
        <v>96.15384615384616</v>
      </c>
      <c r="BL60" s="48">
        <v>26</v>
      </c>
    </row>
    <row r="61" spans="1:64" ht="15">
      <c r="A61" s="64" t="s">
        <v>270</v>
      </c>
      <c r="B61" s="64" t="s">
        <v>391</v>
      </c>
      <c r="C61" s="65"/>
      <c r="D61" s="66"/>
      <c r="E61" s="67"/>
      <c r="F61" s="68"/>
      <c r="G61" s="65"/>
      <c r="H61" s="69"/>
      <c r="I61" s="70"/>
      <c r="J61" s="70"/>
      <c r="K61" s="34" t="s">
        <v>65</v>
      </c>
      <c r="L61" s="77">
        <v>70</v>
      </c>
      <c r="M61" s="77"/>
      <c r="N61" s="72"/>
      <c r="O61" s="79" t="s">
        <v>600</v>
      </c>
      <c r="P61" s="81">
        <v>43453.43100694445</v>
      </c>
      <c r="Q61" s="79" t="s">
        <v>610</v>
      </c>
      <c r="R61" s="79"/>
      <c r="S61" s="79"/>
      <c r="T61" s="79"/>
      <c r="U61" s="79"/>
      <c r="V61" s="82" t="s">
        <v>884</v>
      </c>
      <c r="W61" s="81">
        <v>43453.43100694445</v>
      </c>
      <c r="X61" s="82" t="s">
        <v>1209</v>
      </c>
      <c r="Y61" s="79"/>
      <c r="Z61" s="79"/>
      <c r="AA61" s="85" t="s">
        <v>1596</v>
      </c>
      <c r="AB61" s="79"/>
      <c r="AC61" s="79" t="b">
        <v>0</v>
      </c>
      <c r="AD61" s="79">
        <v>0</v>
      </c>
      <c r="AE61" s="85" t="s">
        <v>1953</v>
      </c>
      <c r="AF61" s="79" t="b">
        <v>0</v>
      </c>
      <c r="AG61" s="79" t="s">
        <v>1996</v>
      </c>
      <c r="AH61" s="79"/>
      <c r="AI61" s="85" t="s">
        <v>1953</v>
      </c>
      <c r="AJ61" s="79" t="b">
        <v>0</v>
      </c>
      <c r="AK61" s="79">
        <v>116</v>
      </c>
      <c r="AL61" s="85" t="s">
        <v>1719</v>
      </c>
      <c r="AM61" s="79" t="s">
        <v>2007</v>
      </c>
      <c r="AN61" s="79" t="b">
        <v>0</v>
      </c>
      <c r="AO61" s="85" t="s">
        <v>1719</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0</v>
      </c>
      <c r="BE61" s="49">
        <v>0</v>
      </c>
      <c r="BF61" s="48">
        <v>1</v>
      </c>
      <c r="BG61" s="49">
        <v>3.8461538461538463</v>
      </c>
      <c r="BH61" s="48">
        <v>1</v>
      </c>
      <c r="BI61" s="49">
        <v>3.8461538461538463</v>
      </c>
      <c r="BJ61" s="48">
        <v>25</v>
      </c>
      <c r="BK61" s="49">
        <v>96.15384615384616</v>
      </c>
      <c r="BL61" s="48">
        <v>26</v>
      </c>
    </row>
    <row r="62" spans="1:64" ht="15">
      <c r="A62" s="64" t="s">
        <v>271</v>
      </c>
      <c r="B62" s="64" t="s">
        <v>391</v>
      </c>
      <c r="C62" s="65"/>
      <c r="D62" s="66"/>
      <c r="E62" s="67"/>
      <c r="F62" s="68"/>
      <c r="G62" s="65"/>
      <c r="H62" s="69"/>
      <c r="I62" s="70"/>
      <c r="J62" s="70"/>
      <c r="K62" s="34" t="s">
        <v>65</v>
      </c>
      <c r="L62" s="77">
        <v>71</v>
      </c>
      <c r="M62" s="77"/>
      <c r="N62" s="72"/>
      <c r="O62" s="79" t="s">
        <v>600</v>
      </c>
      <c r="P62" s="81">
        <v>43453.43108796296</v>
      </c>
      <c r="Q62" s="79" t="s">
        <v>610</v>
      </c>
      <c r="R62" s="79"/>
      <c r="S62" s="79"/>
      <c r="T62" s="79"/>
      <c r="U62" s="79"/>
      <c r="V62" s="82" t="s">
        <v>885</v>
      </c>
      <c r="W62" s="81">
        <v>43453.43108796296</v>
      </c>
      <c r="X62" s="82" t="s">
        <v>1210</v>
      </c>
      <c r="Y62" s="79"/>
      <c r="Z62" s="79"/>
      <c r="AA62" s="85" t="s">
        <v>1597</v>
      </c>
      <c r="AB62" s="79"/>
      <c r="AC62" s="79" t="b">
        <v>0</v>
      </c>
      <c r="AD62" s="79">
        <v>0</v>
      </c>
      <c r="AE62" s="85" t="s">
        <v>1953</v>
      </c>
      <c r="AF62" s="79" t="b">
        <v>0</v>
      </c>
      <c r="AG62" s="79" t="s">
        <v>1996</v>
      </c>
      <c r="AH62" s="79"/>
      <c r="AI62" s="85" t="s">
        <v>1953</v>
      </c>
      <c r="AJ62" s="79" t="b">
        <v>0</v>
      </c>
      <c r="AK62" s="79">
        <v>116</v>
      </c>
      <c r="AL62" s="85" t="s">
        <v>1719</v>
      </c>
      <c r="AM62" s="79" t="s">
        <v>2008</v>
      </c>
      <c r="AN62" s="79" t="b">
        <v>0</v>
      </c>
      <c r="AO62" s="85" t="s">
        <v>1719</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1</v>
      </c>
      <c r="BG62" s="49">
        <v>3.8461538461538463</v>
      </c>
      <c r="BH62" s="48">
        <v>1</v>
      </c>
      <c r="BI62" s="49">
        <v>3.8461538461538463</v>
      </c>
      <c r="BJ62" s="48">
        <v>25</v>
      </c>
      <c r="BK62" s="49">
        <v>96.15384615384616</v>
      </c>
      <c r="BL62" s="48">
        <v>26</v>
      </c>
    </row>
    <row r="63" spans="1:64" ht="15">
      <c r="A63" s="64" t="s">
        <v>272</v>
      </c>
      <c r="B63" s="64" t="s">
        <v>391</v>
      </c>
      <c r="C63" s="65"/>
      <c r="D63" s="66"/>
      <c r="E63" s="67"/>
      <c r="F63" s="68"/>
      <c r="G63" s="65"/>
      <c r="H63" s="69"/>
      <c r="I63" s="70"/>
      <c r="J63" s="70"/>
      <c r="K63" s="34" t="s">
        <v>65</v>
      </c>
      <c r="L63" s="77">
        <v>72</v>
      </c>
      <c r="M63" s="77"/>
      <c r="N63" s="72"/>
      <c r="O63" s="79" t="s">
        <v>600</v>
      </c>
      <c r="P63" s="81">
        <v>43453.431296296294</v>
      </c>
      <c r="Q63" s="79" t="s">
        <v>610</v>
      </c>
      <c r="R63" s="79"/>
      <c r="S63" s="79"/>
      <c r="T63" s="79"/>
      <c r="U63" s="79"/>
      <c r="V63" s="82" t="s">
        <v>886</v>
      </c>
      <c r="W63" s="81">
        <v>43453.431296296294</v>
      </c>
      <c r="X63" s="82" t="s">
        <v>1211</v>
      </c>
      <c r="Y63" s="79"/>
      <c r="Z63" s="79"/>
      <c r="AA63" s="85" t="s">
        <v>1598</v>
      </c>
      <c r="AB63" s="79"/>
      <c r="AC63" s="79" t="b">
        <v>0</v>
      </c>
      <c r="AD63" s="79">
        <v>0</v>
      </c>
      <c r="AE63" s="85" t="s">
        <v>1953</v>
      </c>
      <c r="AF63" s="79" t="b">
        <v>0</v>
      </c>
      <c r="AG63" s="79" t="s">
        <v>1996</v>
      </c>
      <c r="AH63" s="79"/>
      <c r="AI63" s="85" t="s">
        <v>1953</v>
      </c>
      <c r="AJ63" s="79" t="b">
        <v>0</v>
      </c>
      <c r="AK63" s="79">
        <v>116</v>
      </c>
      <c r="AL63" s="85" t="s">
        <v>1719</v>
      </c>
      <c r="AM63" s="79" t="s">
        <v>2010</v>
      </c>
      <c r="AN63" s="79" t="b">
        <v>0</v>
      </c>
      <c r="AO63" s="85" t="s">
        <v>1719</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1</v>
      </c>
      <c r="BG63" s="49">
        <v>3.8461538461538463</v>
      </c>
      <c r="BH63" s="48">
        <v>1</v>
      </c>
      <c r="BI63" s="49">
        <v>3.8461538461538463</v>
      </c>
      <c r="BJ63" s="48">
        <v>25</v>
      </c>
      <c r="BK63" s="49">
        <v>96.15384615384616</v>
      </c>
      <c r="BL63" s="48">
        <v>26</v>
      </c>
    </row>
    <row r="64" spans="1:64" ht="15">
      <c r="A64" s="64" t="s">
        <v>273</v>
      </c>
      <c r="B64" s="64" t="s">
        <v>391</v>
      </c>
      <c r="C64" s="65"/>
      <c r="D64" s="66"/>
      <c r="E64" s="67"/>
      <c r="F64" s="68"/>
      <c r="G64" s="65"/>
      <c r="H64" s="69"/>
      <c r="I64" s="70"/>
      <c r="J64" s="70"/>
      <c r="K64" s="34" t="s">
        <v>65</v>
      </c>
      <c r="L64" s="77">
        <v>73</v>
      </c>
      <c r="M64" s="77"/>
      <c r="N64" s="72"/>
      <c r="O64" s="79" t="s">
        <v>600</v>
      </c>
      <c r="P64" s="81">
        <v>43453.431446759256</v>
      </c>
      <c r="Q64" s="79" t="s">
        <v>610</v>
      </c>
      <c r="R64" s="79"/>
      <c r="S64" s="79"/>
      <c r="T64" s="79"/>
      <c r="U64" s="79"/>
      <c r="V64" s="82" t="s">
        <v>887</v>
      </c>
      <c r="W64" s="81">
        <v>43453.431446759256</v>
      </c>
      <c r="X64" s="82" t="s">
        <v>1212</v>
      </c>
      <c r="Y64" s="79"/>
      <c r="Z64" s="79"/>
      <c r="AA64" s="85" t="s">
        <v>1599</v>
      </c>
      <c r="AB64" s="79"/>
      <c r="AC64" s="79" t="b">
        <v>0</v>
      </c>
      <c r="AD64" s="79">
        <v>0</v>
      </c>
      <c r="AE64" s="85" t="s">
        <v>1953</v>
      </c>
      <c r="AF64" s="79" t="b">
        <v>0</v>
      </c>
      <c r="AG64" s="79" t="s">
        <v>1996</v>
      </c>
      <c r="AH64" s="79"/>
      <c r="AI64" s="85" t="s">
        <v>1953</v>
      </c>
      <c r="AJ64" s="79" t="b">
        <v>0</v>
      </c>
      <c r="AK64" s="79">
        <v>116</v>
      </c>
      <c r="AL64" s="85" t="s">
        <v>1719</v>
      </c>
      <c r="AM64" s="79" t="s">
        <v>2008</v>
      </c>
      <c r="AN64" s="79" t="b">
        <v>0</v>
      </c>
      <c r="AO64" s="85" t="s">
        <v>1719</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1</v>
      </c>
      <c r="BG64" s="49">
        <v>3.8461538461538463</v>
      </c>
      <c r="BH64" s="48">
        <v>1</v>
      </c>
      <c r="BI64" s="49">
        <v>3.8461538461538463</v>
      </c>
      <c r="BJ64" s="48">
        <v>25</v>
      </c>
      <c r="BK64" s="49">
        <v>96.15384615384616</v>
      </c>
      <c r="BL64" s="48">
        <v>26</v>
      </c>
    </row>
    <row r="65" spans="1:64" ht="15">
      <c r="A65" s="64" t="s">
        <v>274</v>
      </c>
      <c r="B65" s="64" t="s">
        <v>391</v>
      </c>
      <c r="C65" s="65"/>
      <c r="D65" s="66"/>
      <c r="E65" s="67"/>
      <c r="F65" s="68"/>
      <c r="G65" s="65"/>
      <c r="H65" s="69"/>
      <c r="I65" s="70"/>
      <c r="J65" s="70"/>
      <c r="K65" s="34" t="s">
        <v>65</v>
      </c>
      <c r="L65" s="77">
        <v>74</v>
      </c>
      <c r="M65" s="77"/>
      <c r="N65" s="72"/>
      <c r="O65" s="79" t="s">
        <v>600</v>
      </c>
      <c r="P65" s="81">
        <v>43453.431608796294</v>
      </c>
      <c r="Q65" s="79" t="s">
        <v>610</v>
      </c>
      <c r="R65" s="79"/>
      <c r="S65" s="79"/>
      <c r="T65" s="79"/>
      <c r="U65" s="79"/>
      <c r="V65" s="82" t="s">
        <v>888</v>
      </c>
      <c r="W65" s="81">
        <v>43453.431608796294</v>
      </c>
      <c r="X65" s="82" t="s">
        <v>1213</v>
      </c>
      <c r="Y65" s="79"/>
      <c r="Z65" s="79"/>
      <c r="AA65" s="85" t="s">
        <v>1600</v>
      </c>
      <c r="AB65" s="79"/>
      <c r="AC65" s="79" t="b">
        <v>0</v>
      </c>
      <c r="AD65" s="79">
        <v>0</v>
      </c>
      <c r="AE65" s="85" t="s">
        <v>1953</v>
      </c>
      <c r="AF65" s="79" t="b">
        <v>0</v>
      </c>
      <c r="AG65" s="79" t="s">
        <v>1996</v>
      </c>
      <c r="AH65" s="79"/>
      <c r="AI65" s="85" t="s">
        <v>1953</v>
      </c>
      <c r="AJ65" s="79" t="b">
        <v>0</v>
      </c>
      <c r="AK65" s="79">
        <v>116</v>
      </c>
      <c r="AL65" s="85" t="s">
        <v>1719</v>
      </c>
      <c r="AM65" s="79" t="s">
        <v>2010</v>
      </c>
      <c r="AN65" s="79" t="b">
        <v>0</v>
      </c>
      <c r="AO65" s="85" t="s">
        <v>1719</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1</v>
      </c>
      <c r="BG65" s="49">
        <v>3.8461538461538463</v>
      </c>
      <c r="BH65" s="48">
        <v>1</v>
      </c>
      <c r="BI65" s="49">
        <v>3.8461538461538463</v>
      </c>
      <c r="BJ65" s="48">
        <v>25</v>
      </c>
      <c r="BK65" s="49">
        <v>96.15384615384616</v>
      </c>
      <c r="BL65" s="48">
        <v>26</v>
      </c>
    </row>
    <row r="66" spans="1:64" ht="15">
      <c r="A66" s="64" t="s">
        <v>275</v>
      </c>
      <c r="B66" s="64" t="s">
        <v>391</v>
      </c>
      <c r="C66" s="65"/>
      <c r="D66" s="66"/>
      <c r="E66" s="67"/>
      <c r="F66" s="68"/>
      <c r="G66" s="65"/>
      <c r="H66" s="69"/>
      <c r="I66" s="70"/>
      <c r="J66" s="70"/>
      <c r="K66" s="34" t="s">
        <v>65</v>
      </c>
      <c r="L66" s="77">
        <v>75</v>
      </c>
      <c r="M66" s="77"/>
      <c r="N66" s="72"/>
      <c r="O66" s="79" t="s">
        <v>600</v>
      </c>
      <c r="P66" s="81">
        <v>43453.43174768519</v>
      </c>
      <c r="Q66" s="79" t="s">
        <v>610</v>
      </c>
      <c r="R66" s="79"/>
      <c r="S66" s="79"/>
      <c r="T66" s="79"/>
      <c r="U66" s="79"/>
      <c r="V66" s="82" t="s">
        <v>889</v>
      </c>
      <c r="W66" s="81">
        <v>43453.43174768519</v>
      </c>
      <c r="X66" s="82" t="s">
        <v>1214</v>
      </c>
      <c r="Y66" s="79"/>
      <c r="Z66" s="79"/>
      <c r="AA66" s="85" t="s">
        <v>1601</v>
      </c>
      <c r="AB66" s="79"/>
      <c r="AC66" s="79" t="b">
        <v>0</v>
      </c>
      <c r="AD66" s="79">
        <v>0</v>
      </c>
      <c r="AE66" s="85" t="s">
        <v>1953</v>
      </c>
      <c r="AF66" s="79" t="b">
        <v>0</v>
      </c>
      <c r="AG66" s="79" t="s">
        <v>1996</v>
      </c>
      <c r="AH66" s="79"/>
      <c r="AI66" s="85" t="s">
        <v>1953</v>
      </c>
      <c r="AJ66" s="79" t="b">
        <v>0</v>
      </c>
      <c r="AK66" s="79">
        <v>116</v>
      </c>
      <c r="AL66" s="85" t="s">
        <v>1719</v>
      </c>
      <c r="AM66" s="79" t="s">
        <v>2008</v>
      </c>
      <c r="AN66" s="79" t="b">
        <v>0</v>
      </c>
      <c r="AO66" s="85" t="s">
        <v>1719</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1</v>
      </c>
      <c r="BG66" s="49">
        <v>3.8461538461538463</v>
      </c>
      <c r="BH66" s="48">
        <v>1</v>
      </c>
      <c r="BI66" s="49">
        <v>3.8461538461538463</v>
      </c>
      <c r="BJ66" s="48">
        <v>25</v>
      </c>
      <c r="BK66" s="49">
        <v>96.15384615384616</v>
      </c>
      <c r="BL66" s="48">
        <v>26</v>
      </c>
    </row>
    <row r="67" spans="1:64" ht="15">
      <c r="A67" s="64" t="s">
        <v>276</v>
      </c>
      <c r="B67" s="64" t="s">
        <v>391</v>
      </c>
      <c r="C67" s="65"/>
      <c r="D67" s="66"/>
      <c r="E67" s="67"/>
      <c r="F67" s="68"/>
      <c r="G67" s="65"/>
      <c r="H67" s="69"/>
      <c r="I67" s="70"/>
      <c r="J67" s="70"/>
      <c r="K67" s="34" t="s">
        <v>65</v>
      </c>
      <c r="L67" s="77">
        <v>76</v>
      </c>
      <c r="M67" s="77"/>
      <c r="N67" s="72"/>
      <c r="O67" s="79" t="s">
        <v>600</v>
      </c>
      <c r="P67" s="81">
        <v>43453.431979166664</v>
      </c>
      <c r="Q67" s="79" t="s">
        <v>610</v>
      </c>
      <c r="R67" s="79"/>
      <c r="S67" s="79"/>
      <c r="T67" s="79"/>
      <c r="U67" s="79"/>
      <c r="V67" s="82" t="s">
        <v>890</v>
      </c>
      <c r="W67" s="81">
        <v>43453.431979166664</v>
      </c>
      <c r="X67" s="82" t="s">
        <v>1215</v>
      </c>
      <c r="Y67" s="79"/>
      <c r="Z67" s="79"/>
      <c r="AA67" s="85" t="s">
        <v>1602</v>
      </c>
      <c r="AB67" s="79"/>
      <c r="AC67" s="79" t="b">
        <v>0</v>
      </c>
      <c r="AD67" s="79">
        <v>0</v>
      </c>
      <c r="AE67" s="85" t="s">
        <v>1953</v>
      </c>
      <c r="AF67" s="79" t="b">
        <v>0</v>
      </c>
      <c r="AG67" s="79" t="s">
        <v>1996</v>
      </c>
      <c r="AH67" s="79"/>
      <c r="AI67" s="85" t="s">
        <v>1953</v>
      </c>
      <c r="AJ67" s="79" t="b">
        <v>0</v>
      </c>
      <c r="AK67" s="79">
        <v>116</v>
      </c>
      <c r="AL67" s="85" t="s">
        <v>1719</v>
      </c>
      <c r="AM67" s="79" t="s">
        <v>2008</v>
      </c>
      <c r="AN67" s="79" t="b">
        <v>0</v>
      </c>
      <c r="AO67" s="85" t="s">
        <v>1719</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0</v>
      </c>
      <c r="BE67" s="49">
        <v>0</v>
      </c>
      <c r="BF67" s="48">
        <v>1</v>
      </c>
      <c r="BG67" s="49">
        <v>3.8461538461538463</v>
      </c>
      <c r="BH67" s="48">
        <v>1</v>
      </c>
      <c r="BI67" s="49">
        <v>3.8461538461538463</v>
      </c>
      <c r="BJ67" s="48">
        <v>25</v>
      </c>
      <c r="BK67" s="49">
        <v>96.15384615384616</v>
      </c>
      <c r="BL67" s="48">
        <v>26</v>
      </c>
    </row>
    <row r="68" spans="1:64" ht="15">
      <c r="A68" s="64" t="s">
        <v>277</v>
      </c>
      <c r="B68" s="64" t="s">
        <v>391</v>
      </c>
      <c r="C68" s="65"/>
      <c r="D68" s="66"/>
      <c r="E68" s="67"/>
      <c r="F68" s="68"/>
      <c r="G68" s="65"/>
      <c r="H68" s="69"/>
      <c r="I68" s="70"/>
      <c r="J68" s="70"/>
      <c r="K68" s="34" t="s">
        <v>65</v>
      </c>
      <c r="L68" s="77">
        <v>77</v>
      </c>
      <c r="M68" s="77"/>
      <c r="N68" s="72"/>
      <c r="O68" s="79" t="s">
        <v>600</v>
      </c>
      <c r="P68" s="81">
        <v>43453.43239583333</v>
      </c>
      <c r="Q68" s="79" t="s">
        <v>610</v>
      </c>
      <c r="R68" s="79"/>
      <c r="S68" s="79"/>
      <c r="T68" s="79"/>
      <c r="U68" s="79"/>
      <c r="V68" s="82" t="s">
        <v>891</v>
      </c>
      <c r="W68" s="81">
        <v>43453.43239583333</v>
      </c>
      <c r="X68" s="82" t="s">
        <v>1216</v>
      </c>
      <c r="Y68" s="79"/>
      <c r="Z68" s="79"/>
      <c r="AA68" s="85" t="s">
        <v>1603</v>
      </c>
      <c r="AB68" s="79"/>
      <c r="AC68" s="79" t="b">
        <v>0</v>
      </c>
      <c r="AD68" s="79">
        <v>0</v>
      </c>
      <c r="AE68" s="85" t="s">
        <v>1953</v>
      </c>
      <c r="AF68" s="79" t="b">
        <v>0</v>
      </c>
      <c r="AG68" s="79" t="s">
        <v>1996</v>
      </c>
      <c r="AH68" s="79"/>
      <c r="AI68" s="85" t="s">
        <v>1953</v>
      </c>
      <c r="AJ68" s="79" t="b">
        <v>0</v>
      </c>
      <c r="AK68" s="79">
        <v>116</v>
      </c>
      <c r="AL68" s="85" t="s">
        <v>1719</v>
      </c>
      <c r="AM68" s="79" t="s">
        <v>2009</v>
      </c>
      <c r="AN68" s="79" t="b">
        <v>0</v>
      </c>
      <c r="AO68" s="85" t="s">
        <v>1719</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1</v>
      </c>
      <c r="BG68" s="49">
        <v>3.8461538461538463</v>
      </c>
      <c r="BH68" s="48">
        <v>1</v>
      </c>
      <c r="BI68" s="49">
        <v>3.8461538461538463</v>
      </c>
      <c r="BJ68" s="48">
        <v>25</v>
      </c>
      <c r="BK68" s="49">
        <v>96.15384615384616</v>
      </c>
      <c r="BL68" s="48">
        <v>26</v>
      </c>
    </row>
    <row r="69" spans="1:64" ht="15">
      <c r="A69" s="64" t="s">
        <v>278</v>
      </c>
      <c r="B69" s="64" t="s">
        <v>391</v>
      </c>
      <c r="C69" s="65"/>
      <c r="D69" s="66"/>
      <c r="E69" s="67"/>
      <c r="F69" s="68"/>
      <c r="G69" s="65"/>
      <c r="H69" s="69"/>
      <c r="I69" s="70"/>
      <c r="J69" s="70"/>
      <c r="K69" s="34" t="s">
        <v>65</v>
      </c>
      <c r="L69" s="77">
        <v>78</v>
      </c>
      <c r="M69" s="77"/>
      <c r="N69" s="72"/>
      <c r="O69" s="79" t="s">
        <v>600</v>
      </c>
      <c r="P69" s="81">
        <v>43453.43247685185</v>
      </c>
      <c r="Q69" s="79" t="s">
        <v>610</v>
      </c>
      <c r="R69" s="79"/>
      <c r="S69" s="79"/>
      <c r="T69" s="79"/>
      <c r="U69" s="79"/>
      <c r="V69" s="82" t="s">
        <v>892</v>
      </c>
      <c r="W69" s="81">
        <v>43453.43247685185</v>
      </c>
      <c r="X69" s="82" t="s">
        <v>1217</v>
      </c>
      <c r="Y69" s="79"/>
      <c r="Z69" s="79"/>
      <c r="AA69" s="85" t="s">
        <v>1604</v>
      </c>
      <c r="AB69" s="79"/>
      <c r="AC69" s="79" t="b">
        <v>0</v>
      </c>
      <c r="AD69" s="79">
        <v>0</v>
      </c>
      <c r="AE69" s="85" t="s">
        <v>1953</v>
      </c>
      <c r="AF69" s="79" t="b">
        <v>0</v>
      </c>
      <c r="AG69" s="79" t="s">
        <v>1996</v>
      </c>
      <c r="AH69" s="79"/>
      <c r="AI69" s="85" t="s">
        <v>1953</v>
      </c>
      <c r="AJ69" s="79" t="b">
        <v>0</v>
      </c>
      <c r="AK69" s="79">
        <v>116</v>
      </c>
      <c r="AL69" s="85" t="s">
        <v>1719</v>
      </c>
      <c r="AM69" s="79" t="s">
        <v>2010</v>
      </c>
      <c r="AN69" s="79" t="b">
        <v>0</v>
      </c>
      <c r="AO69" s="85" t="s">
        <v>1719</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1</v>
      </c>
      <c r="BG69" s="49">
        <v>3.8461538461538463</v>
      </c>
      <c r="BH69" s="48">
        <v>1</v>
      </c>
      <c r="BI69" s="49">
        <v>3.8461538461538463</v>
      </c>
      <c r="BJ69" s="48">
        <v>25</v>
      </c>
      <c r="BK69" s="49">
        <v>96.15384615384616</v>
      </c>
      <c r="BL69" s="48">
        <v>26</v>
      </c>
    </row>
    <row r="70" spans="1:64" ht="15">
      <c r="A70" s="64" t="s">
        <v>279</v>
      </c>
      <c r="B70" s="64" t="s">
        <v>391</v>
      </c>
      <c r="C70" s="65"/>
      <c r="D70" s="66"/>
      <c r="E70" s="67"/>
      <c r="F70" s="68"/>
      <c r="G70" s="65"/>
      <c r="H70" s="69"/>
      <c r="I70" s="70"/>
      <c r="J70" s="70"/>
      <c r="K70" s="34" t="s">
        <v>65</v>
      </c>
      <c r="L70" s="77">
        <v>79</v>
      </c>
      <c r="M70" s="77"/>
      <c r="N70" s="72"/>
      <c r="O70" s="79" t="s">
        <v>600</v>
      </c>
      <c r="P70" s="81">
        <v>43453.432858796295</v>
      </c>
      <c r="Q70" s="79" t="s">
        <v>610</v>
      </c>
      <c r="R70" s="79"/>
      <c r="S70" s="79"/>
      <c r="T70" s="79"/>
      <c r="U70" s="79"/>
      <c r="V70" s="82" t="s">
        <v>893</v>
      </c>
      <c r="W70" s="81">
        <v>43453.432858796295</v>
      </c>
      <c r="X70" s="82" t="s">
        <v>1218</v>
      </c>
      <c r="Y70" s="79"/>
      <c r="Z70" s="79"/>
      <c r="AA70" s="85" t="s">
        <v>1605</v>
      </c>
      <c r="AB70" s="79"/>
      <c r="AC70" s="79" t="b">
        <v>0</v>
      </c>
      <c r="AD70" s="79">
        <v>0</v>
      </c>
      <c r="AE70" s="85" t="s">
        <v>1953</v>
      </c>
      <c r="AF70" s="79" t="b">
        <v>0</v>
      </c>
      <c r="AG70" s="79" t="s">
        <v>1996</v>
      </c>
      <c r="AH70" s="79"/>
      <c r="AI70" s="85" t="s">
        <v>1953</v>
      </c>
      <c r="AJ70" s="79" t="b">
        <v>0</v>
      </c>
      <c r="AK70" s="79">
        <v>116</v>
      </c>
      <c r="AL70" s="85" t="s">
        <v>1719</v>
      </c>
      <c r="AM70" s="79" t="s">
        <v>2010</v>
      </c>
      <c r="AN70" s="79" t="b">
        <v>0</v>
      </c>
      <c r="AO70" s="85" t="s">
        <v>1719</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1</v>
      </c>
      <c r="BG70" s="49">
        <v>3.8461538461538463</v>
      </c>
      <c r="BH70" s="48">
        <v>1</v>
      </c>
      <c r="BI70" s="49">
        <v>3.8461538461538463</v>
      </c>
      <c r="BJ70" s="48">
        <v>25</v>
      </c>
      <c r="BK70" s="49">
        <v>96.15384615384616</v>
      </c>
      <c r="BL70" s="48">
        <v>26</v>
      </c>
    </row>
    <row r="71" spans="1:64" ht="15">
      <c r="A71" s="64" t="s">
        <v>280</v>
      </c>
      <c r="B71" s="64" t="s">
        <v>391</v>
      </c>
      <c r="C71" s="65"/>
      <c r="D71" s="66"/>
      <c r="E71" s="67"/>
      <c r="F71" s="68"/>
      <c r="G71" s="65"/>
      <c r="H71" s="69"/>
      <c r="I71" s="70"/>
      <c r="J71" s="70"/>
      <c r="K71" s="34" t="s">
        <v>65</v>
      </c>
      <c r="L71" s="77">
        <v>80</v>
      </c>
      <c r="M71" s="77"/>
      <c r="N71" s="72"/>
      <c r="O71" s="79" t="s">
        <v>600</v>
      </c>
      <c r="P71" s="81">
        <v>43453.43288194444</v>
      </c>
      <c r="Q71" s="79" t="s">
        <v>610</v>
      </c>
      <c r="R71" s="79"/>
      <c r="S71" s="79"/>
      <c r="T71" s="79"/>
      <c r="U71" s="79"/>
      <c r="V71" s="82" t="s">
        <v>894</v>
      </c>
      <c r="W71" s="81">
        <v>43453.43288194444</v>
      </c>
      <c r="X71" s="82" t="s">
        <v>1219</v>
      </c>
      <c r="Y71" s="79"/>
      <c r="Z71" s="79"/>
      <c r="AA71" s="85" t="s">
        <v>1606</v>
      </c>
      <c r="AB71" s="79"/>
      <c r="AC71" s="79" t="b">
        <v>0</v>
      </c>
      <c r="AD71" s="79">
        <v>0</v>
      </c>
      <c r="AE71" s="85" t="s">
        <v>1953</v>
      </c>
      <c r="AF71" s="79" t="b">
        <v>0</v>
      </c>
      <c r="AG71" s="79" t="s">
        <v>1996</v>
      </c>
      <c r="AH71" s="79"/>
      <c r="AI71" s="85" t="s">
        <v>1953</v>
      </c>
      <c r="AJ71" s="79" t="b">
        <v>0</v>
      </c>
      <c r="AK71" s="79">
        <v>116</v>
      </c>
      <c r="AL71" s="85" t="s">
        <v>1719</v>
      </c>
      <c r="AM71" s="79" t="s">
        <v>2007</v>
      </c>
      <c r="AN71" s="79" t="b">
        <v>0</v>
      </c>
      <c r="AO71" s="85" t="s">
        <v>1719</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1</v>
      </c>
      <c r="BG71" s="49">
        <v>3.8461538461538463</v>
      </c>
      <c r="BH71" s="48">
        <v>1</v>
      </c>
      <c r="BI71" s="49">
        <v>3.8461538461538463</v>
      </c>
      <c r="BJ71" s="48">
        <v>25</v>
      </c>
      <c r="BK71" s="49">
        <v>96.15384615384616</v>
      </c>
      <c r="BL71" s="48">
        <v>26</v>
      </c>
    </row>
    <row r="72" spans="1:64" ht="15">
      <c r="A72" s="64" t="s">
        <v>281</v>
      </c>
      <c r="B72" s="64" t="s">
        <v>391</v>
      </c>
      <c r="C72" s="65"/>
      <c r="D72" s="66"/>
      <c r="E72" s="67"/>
      <c r="F72" s="68"/>
      <c r="G72" s="65"/>
      <c r="H72" s="69"/>
      <c r="I72" s="70"/>
      <c r="J72" s="70"/>
      <c r="K72" s="34" t="s">
        <v>65</v>
      </c>
      <c r="L72" s="77">
        <v>81</v>
      </c>
      <c r="M72" s="77"/>
      <c r="N72" s="72"/>
      <c r="O72" s="79" t="s">
        <v>600</v>
      </c>
      <c r="P72" s="81">
        <v>43453.43329861111</v>
      </c>
      <c r="Q72" s="79" t="s">
        <v>610</v>
      </c>
      <c r="R72" s="79"/>
      <c r="S72" s="79"/>
      <c r="T72" s="79"/>
      <c r="U72" s="79"/>
      <c r="V72" s="82" t="s">
        <v>895</v>
      </c>
      <c r="W72" s="81">
        <v>43453.43329861111</v>
      </c>
      <c r="X72" s="82" t="s">
        <v>1220</v>
      </c>
      <c r="Y72" s="79"/>
      <c r="Z72" s="79"/>
      <c r="AA72" s="85" t="s">
        <v>1607</v>
      </c>
      <c r="AB72" s="79"/>
      <c r="AC72" s="79" t="b">
        <v>0</v>
      </c>
      <c r="AD72" s="79">
        <v>0</v>
      </c>
      <c r="AE72" s="85" t="s">
        <v>1953</v>
      </c>
      <c r="AF72" s="79" t="b">
        <v>0</v>
      </c>
      <c r="AG72" s="79" t="s">
        <v>1996</v>
      </c>
      <c r="AH72" s="79"/>
      <c r="AI72" s="85" t="s">
        <v>1953</v>
      </c>
      <c r="AJ72" s="79" t="b">
        <v>0</v>
      </c>
      <c r="AK72" s="79">
        <v>116</v>
      </c>
      <c r="AL72" s="85" t="s">
        <v>1719</v>
      </c>
      <c r="AM72" s="79" t="s">
        <v>2008</v>
      </c>
      <c r="AN72" s="79" t="b">
        <v>0</v>
      </c>
      <c r="AO72" s="85" t="s">
        <v>1719</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1</v>
      </c>
      <c r="BG72" s="49">
        <v>3.8461538461538463</v>
      </c>
      <c r="BH72" s="48">
        <v>1</v>
      </c>
      <c r="BI72" s="49">
        <v>3.8461538461538463</v>
      </c>
      <c r="BJ72" s="48">
        <v>25</v>
      </c>
      <c r="BK72" s="49">
        <v>96.15384615384616</v>
      </c>
      <c r="BL72" s="48">
        <v>26</v>
      </c>
    </row>
    <row r="73" spans="1:64" ht="15">
      <c r="A73" s="64" t="s">
        <v>282</v>
      </c>
      <c r="B73" s="64" t="s">
        <v>391</v>
      </c>
      <c r="C73" s="65"/>
      <c r="D73" s="66"/>
      <c r="E73" s="67"/>
      <c r="F73" s="68"/>
      <c r="G73" s="65"/>
      <c r="H73" s="69"/>
      <c r="I73" s="70"/>
      <c r="J73" s="70"/>
      <c r="K73" s="34" t="s">
        <v>65</v>
      </c>
      <c r="L73" s="77">
        <v>82</v>
      </c>
      <c r="M73" s="77"/>
      <c r="N73" s="72"/>
      <c r="O73" s="79" t="s">
        <v>600</v>
      </c>
      <c r="P73" s="81">
        <v>43453.43349537037</v>
      </c>
      <c r="Q73" s="79" t="s">
        <v>610</v>
      </c>
      <c r="R73" s="79"/>
      <c r="S73" s="79"/>
      <c r="T73" s="79"/>
      <c r="U73" s="79"/>
      <c r="V73" s="82" t="s">
        <v>896</v>
      </c>
      <c r="W73" s="81">
        <v>43453.43349537037</v>
      </c>
      <c r="X73" s="82" t="s">
        <v>1221</v>
      </c>
      <c r="Y73" s="79"/>
      <c r="Z73" s="79"/>
      <c r="AA73" s="85" t="s">
        <v>1608</v>
      </c>
      <c r="AB73" s="79"/>
      <c r="AC73" s="79" t="b">
        <v>0</v>
      </c>
      <c r="AD73" s="79">
        <v>0</v>
      </c>
      <c r="AE73" s="85" t="s">
        <v>1953</v>
      </c>
      <c r="AF73" s="79" t="b">
        <v>0</v>
      </c>
      <c r="AG73" s="79" t="s">
        <v>1996</v>
      </c>
      <c r="AH73" s="79"/>
      <c r="AI73" s="85" t="s">
        <v>1953</v>
      </c>
      <c r="AJ73" s="79" t="b">
        <v>0</v>
      </c>
      <c r="AK73" s="79">
        <v>116</v>
      </c>
      <c r="AL73" s="85" t="s">
        <v>1719</v>
      </c>
      <c r="AM73" s="79" t="s">
        <v>2008</v>
      </c>
      <c r="AN73" s="79" t="b">
        <v>0</v>
      </c>
      <c r="AO73" s="85" t="s">
        <v>1719</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1</v>
      </c>
      <c r="BG73" s="49">
        <v>3.8461538461538463</v>
      </c>
      <c r="BH73" s="48">
        <v>1</v>
      </c>
      <c r="BI73" s="49">
        <v>3.8461538461538463</v>
      </c>
      <c r="BJ73" s="48">
        <v>25</v>
      </c>
      <c r="BK73" s="49">
        <v>96.15384615384616</v>
      </c>
      <c r="BL73" s="48">
        <v>26</v>
      </c>
    </row>
    <row r="74" spans="1:64" ht="15">
      <c r="A74" s="64" t="s">
        <v>283</v>
      </c>
      <c r="B74" s="64" t="s">
        <v>391</v>
      </c>
      <c r="C74" s="65"/>
      <c r="D74" s="66"/>
      <c r="E74" s="67"/>
      <c r="F74" s="68"/>
      <c r="G74" s="65"/>
      <c r="H74" s="69"/>
      <c r="I74" s="70"/>
      <c r="J74" s="70"/>
      <c r="K74" s="34" t="s">
        <v>65</v>
      </c>
      <c r="L74" s="77">
        <v>83</v>
      </c>
      <c r="M74" s="77"/>
      <c r="N74" s="72"/>
      <c r="O74" s="79" t="s">
        <v>600</v>
      </c>
      <c r="P74" s="81">
        <v>43453.43457175926</v>
      </c>
      <c r="Q74" s="79" t="s">
        <v>610</v>
      </c>
      <c r="R74" s="79"/>
      <c r="S74" s="79"/>
      <c r="T74" s="79"/>
      <c r="U74" s="79"/>
      <c r="V74" s="82" t="s">
        <v>897</v>
      </c>
      <c r="W74" s="81">
        <v>43453.43457175926</v>
      </c>
      <c r="X74" s="82" t="s">
        <v>1222</v>
      </c>
      <c r="Y74" s="79"/>
      <c r="Z74" s="79"/>
      <c r="AA74" s="85" t="s">
        <v>1609</v>
      </c>
      <c r="AB74" s="79"/>
      <c r="AC74" s="79" t="b">
        <v>0</v>
      </c>
      <c r="AD74" s="79">
        <v>0</v>
      </c>
      <c r="AE74" s="85" t="s">
        <v>1953</v>
      </c>
      <c r="AF74" s="79" t="b">
        <v>0</v>
      </c>
      <c r="AG74" s="79" t="s">
        <v>1996</v>
      </c>
      <c r="AH74" s="79"/>
      <c r="AI74" s="85" t="s">
        <v>1953</v>
      </c>
      <c r="AJ74" s="79" t="b">
        <v>0</v>
      </c>
      <c r="AK74" s="79">
        <v>116</v>
      </c>
      <c r="AL74" s="85" t="s">
        <v>1719</v>
      </c>
      <c r="AM74" s="79" t="s">
        <v>2008</v>
      </c>
      <c r="AN74" s="79" t="b">
        <v>0</v>
      </c>
      <c r="AO74" s="85" t="s">
        <v>1719</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0</v>
      </c>
      <c r="BE74" s="49">
        <v>0</v>
      </c>
      <c r="BF74" s="48">
        <v>1</v>
      </c>
      <c r="BG74" s="49">
        <v>3.8461538461538463</v>
      </c>
      <c r="BH74" s="48">
        <v>1</v>
      </c>
      <c r="BI74" s="49">
        <v>3.8461538461538463</v>
      </c>
      <c r="BJ74" s="48">
        <v>25</v>
      </c>
      <c r="BK74" s="49">
        <v>96.15384615384616</v>
      </c>
      <c r="BL74" s="48">
        <v>26</v>
      </c>
    </row>
    <row r="75" spans="1:64" ht="15">
      <c r="A75" s="64" t="s">
        <v>284</v>
      </c>
      <c r="B75" s="64" t="s">
        <v>391</v>
      </c>
      <c r="C75" s="65"/>
      <c r="D75" s="66"/>
      <c r="E75" s="67"/>
      <c r="F75" s="68"/>
      <c r="G75" s="65"/>
      <c r="H75" s="69"/>
      <c r="I75" s="70"/>
      <c r="J75" s="70"/>
      <c r="K75" s="34" t="s">
        <v>65</v>
      </c>
      <c r="L75" s="77">
        <v>84</v>
      </c>
      <c r="M75" s="77"/>
      <c r="N75" s="72"/>
      <c r="O75" s="79" t="s">
        <v>600</v>
      </c>
      <c r="P75" s="81">
        <v>43453.434965277775</v>
      </c>
      <c r="Q75" s="79" t="s">
        <v>610</v>
      </c>
      <c r="R75" s="79"/>
      <c r="S75" s="79"/>
      <c r="T75" s="79"/>
      <c r="U75" s="79"/>
      <c r="V75" s="82" t="s">
        <v>898</v>
      </c>
      <c r="W75" s="81">
        <v>43453.434965277775</v>
      </c>
      <c r="X75" s="82" t="s">
        <v>1223</v>
      </c>
      <c r="Y75" s="79"/>
      <c r="Z75" s="79"/>
      <c r="AA75" s="85" t="s">
        <v>1610</v>
      </c>
      <c r="AB75" s="79"/>
      <c r="AC75" s="79" t="b">
        <v>0</v>
      </c>
      <c r="AD75" s="79">
        <v>0</v>
      </c>
      <c r="AE75" s="85" t="s">
        <v>1953</v>
      </c>
      <c r="AF75" s="79" t="b">
        <v>0</v>
      </c>
      <c r="AG75" s="79" t="s">
        <v>1996</v>
      </c>
      <c r="AH75" s="79"/>
      <c r="AI75" s="85" t="s">
        <v>1953</v>
      </c>
      <c r="AJ75" s="79" t="b">
        <v>0</v>
      </c>
      <c r="AK75" s="79">
        <v>116</v>
      </c>
      <c r="AL75" s="85" t="s">
        <v>1719</v>
      </c>
      <c r="AM75" s="79" t="s">
        <v>2008</v>
      </c>
      <c r="AN75" s="79" t="b">
        <v>0</v>
      </c>
      <c r="AO75" s="85" t="s">
        <v>1719</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0</v>
      </c>
      <c r="BE75" s="49">
        <v>0</v>
      </c>
      <c r="BF75" s="48">
        <v>1</v>
      </c>
      <c r="BG75" s="49">
        <v>3.8461538461538463</v>
      </c>
      <c r="BH75" s="48">
        <v>1</v>
      </c>
      <c r="BI75" s="49">
        <v>3.8461538461538463</v>
      </c>
      <c r="BJ75" s="48">
        <v>25</v>
      </c>
      <c r="BK75" s="49">
        <v>96.15384615384616</v>
      </c>
      <c r="BL75" s="48">
        <v>26</v>
      </c>
    </row>
    <row r="76" spans="1:64" ht="15">
      <c r="A76" s="64" t="s">
        <v>285</v>
      </c>
      <c r="B76" s="64" t="s">
        <v>391</v>
      </c>
      <c r="C76" s="65"/>
      <c r="D76" s="66"/>
      <c r="E76" s="67"/>
      <c r="F76" s="68"/>
      <c r="G76" s="65"/>
      <c r="H76" s="69"/>
      <c r="I76" s="70"/>
      <c r="J76" s="70"/>
      <c r="K76" s="34" t="s">
        <v>65</v>
      </c>
      <c r="L76" s="77">
        <v>85</v>
      </c>
      <c r="M76" s="77"/>
      <c r="N76" s="72"/>
      <c r="O76" s="79" t="s">
        <v>600</v>
      </c>
      <c r="P76" s="81">
        <v>43453.43524305556</v>
      </c>
      <c r="Q76" s="79" t="s">
        <v>610</v>
      </c>
      <c r="R76" s="79"/>
      <c r="S76" s="79"/>
      <c r="T76" s="79"/>
      <c r="U76" s="79"/>
      <c r="V76" s="82" t="s">
        <v>899</v>
      </c>
      <c r="W76" s="81">
        <v>43453.43524305556</v>
      </c>
      <c r="X76" s="82" t="s">
        <v>1224</v>
      </c>
      <c r="Y76" s="79"/>
      <c r="Z76" s="79"/>
      <c r="AA76" s="85" t="s">
        <v>1611</v>
      </c>
      <c r="AB76" s="79"/>
      <c r="AC76" s="79" t="b">
        <v>0</v>
      </c>
      <c r="AD76" s="79">
        <v>0</v>
      </c>
      <c r="AE76" s="85" t="s">
        <v>1953</v>
      </c>
      <c r="AF76" s="79" t="b">
        <v>0</v>
      </c>
      <c r="AG76" s="79" t="s">
        <v>1996</v>
      </c>
      <c r="AH76" s="79"/>
      <c r="AI76" s="85" t="s">
        <v>1953</v>
      </c>
      <c r="AJ76" s="79" t="b">
        <v>0</v>
      </c>
      <c r="AK76" s="79">
        <v>116</v>
      </c>
      <c r="AL76" s="85" t="s">
        <v>1719</v>
      </c>
      <c r="AM76" s="79" t="s">
        <v>2008</v>
      </c>
      <c r="AN76" s="79" t="b">
        <v>0</v>
      </c>
      <c r="AO76" s="85" t="s">
        <v>1719</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1</v>
      </c>
      <c r="BG76" s="49">
        <v>3.8461538461538463</v>
      </c>
      <c r="BH76" s="48">
        <v>1</v>
      </c>
      <c r="BI76" s="49">
        <v>3.8461538461538463</v>
      </c>
      <c r="BJ76" s="48">
        <v>25</v>
      </c>
      <c r="BK76" s="49">
        <v>96.15384615384616</v>
      </c>
      <c r="BL76" s="48">
        <v>26</v>
      </c>
    </row>
    <row r="77" spans="1:64" ht="15">
      <c r="A77" s="64" t="s">
        <v>286</v>
      </c>
      <c r="B77" s="64" t="s">
        <v>391</v>
      </c>
      <c r="C77" s="65"/>
      <c r="D77" s="66"/>
      <c r="E77" s="67"/>
      <c r="F77" s="68"/>
      <c r="G77" s="65"/>
      <c r="H77" s="69"/>
      <c r="I77" s="70"/>
      <c r="J77" s="70"/>
      <c r="K77" s="34" t="s">
        <v>65</v>
      </c>
      <c r="L77" s="77">
        <v>86</v>
      </c>
      <c r="M77" s="77"/>
      <c r="N77" s="72"/>
      <c r="O77" s="79" t="s">
        <v>600</v>
      </c>
      <c r="P77" s="81">
        <v>43453.435949074075</v>
      </c>
      <c r="Q77" s="79" t="s">
        <v>610</v>
      </c>
      <c r="R77" s="79"/>
      <c r="S77" s="79"/>
      <c r="T77" s="79"/>
      <c r="U77" s="79"/>
      <c r="V77" s="82" t="s">
        <v>900</v>
      </c>
      <c r="W77" s="81">
        <v>43453.435949074075</v>
      </c>
      <c r="X77" s="82" t="s">
        <v>1225</v>
      </c>
      <c r="Y77" s="79"/>
      <c r="Z77" s="79"/>
      <c r="AA77" s="85" t="s">
        <v>1612</v>
      </c>
      <c r="AB77" s="79"/>
      <c r="AC77" s="79" t="b">
        <v>0</v>
      </c>
      <c r="AD77" s="79">
        <v>0</v>
      </c>
      <c r="AE77" s="85" t="s">
        <v>1953</v>
      </c>
      <c r="AF77" s="79" t="b">
        <v>0</v>
      </c>
      <c r="AG77" s="79" t="s">
        <v>1996</v>
      </c>
      <c r="AH77" s="79"/>
      <c r="AI77" s="85" t="s">
        <v>1953</v>
      </c>
      <c r="AJ77" s="79" t="b">
        <v>0</v>
      </c>
      <c r="AK77" s="79">
        <v>116</v>
      </c>
      <c r="AL77" s="85" t="s">
        <v>1719</v>
      </c>
      <c r="AM77" s="79" t="s">
        <v>2008</v>
      </c>
      <c r="AN77" s="79" t="b">
        <v>0</v>
      </c>
      <c r="AO77" s="85" t="s">
        <v>1719</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1</v>
      </c>
      <c r="BG77" s="49">
        <v>3.8461538461538463</v>
      </c>
      <c r="BH77" s="48">
        <v>1</v>
      </c>
      <c r="BI77" s="49">
        <v>3.8461538461538463</v>
      </c>
      <c r="BJ77" s="48">
        <v>25</v>
      </c>
      <c r="BK77" s="49">
        <v>96.15384615384616</v>
      </c>
      <c r="BL77" s="48">
        <v>26</v>
      </c>
    </row>
    <row r="78" spans="1:64" ht="15">
      <c r="A78" s="64" t="s">
        <v>287</v>
      </c>
      <c r="B78" s="64" t="s">
        <v>391</v>
      </c>
      <c r="C78" s="65"/>
      <c r="D78" s="66"/>
      <c r="E78" s="67"/>
      <c r="F78" s="68"/>
      <c r="G78" s="65"/>
      <c r="H78" s="69"/>
      <c r="I78" s="70"/>
      <c r="J78" s="70"/>
      <c r="K78" s="34" t="s">
        <v>65</v>
      </c>
      <c r="L78" s="77">
        <v>87</v>
      </c>
      <c r="M78" s="77"/>
      <c r="N78" s="72"/>
      <c r="O78" s="79" t="s">
        <v>600</v>
      </c>
      <c r="P78" s="81">
        <v>43453.43733796296</v>
      </c>
      <c r="Q78" s="79" t="s">
        <v>610</v>
      </c>
      <c r="R78" s="79"/>
      <c r="S78" s="79"/>
      <c r="T78" s="79"/>
      <c r="U78" s="79"/>
      <c r="V78" s="82" t="s">
        <v>901</v>
      </c>
      <c r="W78" s="81">
        <v>43453.43733796296</v>
      </c>
      <c r="X78" s="82" t="s">
        <v>1226</v>
      </c>
      <c r="Y78" s="79"/>
      <c r="Z78" s="79"/>
      <c r="AA78" s="85" t="s">
        <v>1613</v>
      </c>
      <c r="AB78" s="79"/>
      <c r="AC78" s="79" t="b">
        <v>0</v>
      </c>
      <c r="AD78" s="79">
        <v>0</v>
      </c>
      <c r="AE78" s="85" t="s">
        <v>1953</v>
      </c>
      <c r="AF78" s="79" t="b">
        <v>0</v>
      </c>
      <c r="AG78" s="79" t="s">
        <v>1996</v>
      </c>
      <c r="AH78" s="79"/>
      <c r="AI78" s="85" t="s">
        <v>1953</v>
      </c>
      <c r="AJ78" s="79" t="b">
        <v>0</v>
      </c>
      <c r="AK78" s="79">
        <v>116</v>
      </c>
      <c r="AL78" s="85" t="s">
        <v>1719</v>
      </c>
      <c r="AM78" s="79" t="s">
        <v>2008</v>
      </c>
      <c r="AN78" s="79" t="b">
        <v>0</v>
      </c>
      <c r="AO78" s="85" t="s">
        <v>1719</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1</v>
      </c>
      <c r="BG78" s="49">
        <v>3.8461538461538463</v>
      </c>
      <c r="BH78" s="48">
        <v>1</v>
      </c>
      <c r="BI78" s="49">
        <v>3.8461538461538463</v>
      </c>
      <c r="BJ78" s="48">
        <v>25</v>
      </c>
      <c r="BK78" s="49">
        <v>96.15384615384616</v>
      </c>
      <c r="BL78" s="48">
        <v>26</v>
      </c>
    </row>
    <row r="79" spans="1:64" ht="15">
      <c r="A79" s="64" t="s">
        <v>288</v>
      </c>
      <c r="B79" s="64" t="s">
        <v>391</v>
      </c>
      <c r="C79" s="65"/>
      <c r="D79" s="66"/>
      <c r="E79" s="67"/>
      <c r="F79" s="68"/>
      <c r="G79" s="65"/>
      <c r="H79" s="69"/>
      <c r="I79" s="70"/>
      <c r="J79" s="70"/>
      <c r="K79" s="34" t="s">
        <v>65</v>
      </c>
      <c r="L79" s="77">
        <v>88</v>
      </c>
      <c r="M79" s="77"/>
      <c r="N79" s="72"/>
      <c r="O79" s="79" t="s">
        <v>600</v>
      </c>
      <c r="P79" s="81">
        <v>43453.4375</v>
      </c>
      <c r="Q79" s="79" t="s">
        <v>610</v>
      </c>
      <c r="R79" s="79"/>
      <c r="S79" s="79"/>
      <c r="T79" s="79"/>
      <c r="U79" s="79"/>
      <c r="V79" s="82" t="s">
        <v>902</v>
      </c>
      <c r="W79" s="81">
        <v>43453.4375</v>
      </c>
      <c r="X79" s="82" t="s">
        <v>1227</v>
      </c>
      <c r="Y79" s="79"/>
      <c r="Z79" s="79"/>
      <c r="AA79" s="85" t="s">
        <v>1614</v>
      </c>
      <c r="AB79" s="79"/>
      <c r="AC79" s="79" t="b">
        <v>0</v>
      </c>
      <c r="AD79" s="79">
        <v>0</v>
      </c>
      <c r="AE79" s="85" t="s">
        <v>1953</v>
      </c>
      <c r="AF79" s="79" t="b">
        <v>0</v>
      </c>
      <c r="AG79" s="79" t="s">
        <v>1996</v>
      </c>
      <c r="AH79" s="79"/>
      <c r="AI79" s="85" t="s">
        <v>1953</v>
      </c>
      <c r="AJ79" s="79" t="b">
        <v>0</v>
      </c>
      <c r="AK79" s="79">
        <v>116</v>
      </c>
      <c r="AL79" s="85" t="s">
        <v>1719</v>
      </c>
      <c r="AM79" s="79" t="s">
        <v>2007</v>
      </c>
      <c r="AN79" s="79" t="b">
        <v>0</v>
      </c>
      <c r="AO79" s="85" t="s">
        <v>1719</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0</v>
      </c>
      <c r="BE79" s="49">
        <v>0</v>
      </c>
      <c r="BF79" s="48">
        <v>1</v>
      </c>
      <c r="BG79" s="49">
        <v>3.8461538461538463</v>
      </c>
      <c r="BH79" s="48">
        <v>1</v>
      </c>
      <c r="BI79" s="49">
        <v>3.8461538461538463</v>
      </c>
      <c r="BJ79" s="48">
        <v>25</v>
      </c>
      <c r="BK79" s="49">
        <v>96.15384615384616</v>
      </c>
      <c r="BL79" s="48">
        <v>26</v>
      </c>
    </row>
    <row r="80" spans="1:64" ht="15">
      <c r="A80" s="64" t="s">
        <v>289</v>
      </c>
      <c r="B80" s="64" t="s">
        <v>391</v>
      </c>
      <c r="C80" s="65"/>
      <c r="D80" s="66"/>
      <c r="E80" s="67"/>
      <c r="F80" s="68"/>
      <c r="G80" s="65"/>
      <c r="H80" s="69"/>
      <c r="I80" s="70"/>
      <c r="J80" s="70"/>
      <c r="K80" s="34" t="s">
        <v>65</v>
      </c>
      <c r="L80" s="77">
        <v>89</v>
      </c>
      <c r="M80" s="77"/>
      <c r="N80" s="72"/>
      <c r="O80" s="79" t="s">
        <v>600</v>
      </c>
      <c r="P80" s="81">
        <v>43453.43755787037</v>
      </c>
      <c r="Q80" s="79" t="s">
        <v>610</v>
      </c>
      <c r="R80" s="79"/>
      <c r="S80" s="79"/>
      <c r="T80" s="79"/>
      <c r="U80" s="79"/>
      <c r="V80" s="82" t="s">
        <v>903</v>
      </c>
      <c r="W80" s="81">
        <v>43453.43755787037</v>
      </c>
      <c r="X80" s="82" t="s">
        <v>1228</v>
      </c>
      <c r="Y80" s="79"/>
      <c r="Z80" s="79"/>
      <c r="AA80" s="85" t="s">
        <v>1615</v>
      </c>
      <c r="AB80" s="79"/>
      <c r="AC80" s="79" t="b">
        <v>0</v>
      </c>
      <c r="AD80" s="79">
        <v>0</v>
      </c>
      <c r="AE80" s="85" t="s">
        <v>1953</v>
      </c>
      <c r="AF80" s="79" t="b">
        <v>0</v>
      </c>
      <c r="AG80" s="79" t="s">
        <v>1996</v>
      </c>
      <c r="AH80" s="79"/>
      <c r="AI80" s="85" t="s">
        <v>1953</v>
      </c>
      <c r="AJ80" s="79" t="b">
        <v>0</v>
      </c>
      <c r="AK80" s="79">
        <v>116</v>
      </c>
      <c r="AL80" s="85" t="s">
        <v>1719</v>
      </c>
      <c r="AM80" s="79" t="s">
        <v>2007</v>
      </c>
      <c r="AN80" s="79" t="b">
        <v>0</v>
      </c>
      <c r="AO80" s="85" t="s">
        <v>1719</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0</v>
      </c>
      <c r="BE80" s="49">
        <v>0</v>
      </c>
      <c r="BF80" s="48">
        <v>1</v>
      </c>
      <c r="BG80" s="49">
        <v>3.8461538461538463</v>
      </c>
      <c r="BH80" s="48">
        <v>1</v>
      </c>
      <c r="BI80" s="49">
        <v>3.8461538461538463</v>
      </c>
      <c r="BJ80" s="48">
        <v>25</v>
      </c>
      <c r="BK80" s="49">
        <v>96.15384615384616</v>
      </c>
      <c r="BL80" s="48">
        <v>26</v>
      </c>
    </row>
    <row r="81" spans="1:64" ht="15">
      <c r="A81" s="64" t="s">
        <v>290</v>
      </c>
      <c r="B81" s="64" t="s">
        <v>391</v>
      </c>
      <c r="C81" s="65"/>
      <c r="D81" s="66"/>
      <c r="E81" s="67"/>
      <c r="F81" s="68"/>
      <c r="G81" s="65"/>
      <c r="H81" s="69"/>
      <c r="I81" s="70"/>
      <c r="J81" s="70"/>
      <c r="K81" s="34" t="s">
        <v>65</v>
      </c>
      <c r="L81" s="77">
        <v>90</v>
      </c>
      <c r="M81" s="77"/>
      <c r="N81" s="72"/>
      <c r="O81" s="79" t="s">
        <v>600</v>
      </c>
      <c r="P81" s="81">
        <v>43453.45365740741</v>
      </c>
      <c r="Q81" s="79" t="s">
        <v>610</v>
      </c>
      <c r="R81" s="79"/>
      <c r="S81" s="79"/>
      <c r="T81" s="79"/>
      <c r="U81" s="79"/>
      <c r="V81" s="82" t="s">
        <v>904</v>
      </c>
      <c r="W81" s="81">
        <v>43453.45365740741</v>
      </c>
      <c r="X81" s="82" t="s">
        <v>1229</v>
      </c>
      <c r="Y81" s="79"/>
      <c r="Z81" s="79"/>
      <c r="AA81" s="85" t="s">
        <v>1616</v>
      </c>
      <c r="AB81" s="79"/>
      <c r="AC81" s="79" t="b">
        <v>0</v>
      </c>
      <c r="AD81" s="79">
        <v>0</v>
      </c>
      <c r="AE81" s="85" t="s">
        <v>1953</v>
      </c>
      <c r="AF81" s="79" t="b">
        <v>0</v>
      </c>
      <c r="AG81" s="79" t="s">
        <v>1996</v>
      </c>
      <c r="AH81" s="79"/>
      <c r="AI81" s="85" t="s">
        <v>1953</v>
      </c>
      <c r="AJ81" s="79" t="b">
        <v>0</v>
      </c>
      <c r="AK81" s="79">
        <v>315</v>
      </c>
      <c r="AL81" s="85" t="s">
        <v>1719</v>
      </c>
      <c r="AM81" s="79" t="s">
        <v>2008</v>
      </c>
      <c r="AN81" s="79" t="b">
        <v>0</v>
      </c>
      <c r="AO81" s="85" t="s">
        <v>1719</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0</v>
      </c>
      <c r="BE81" s="49">
        <v>0</v>
      </c>
      <c r="BF81" s="48">
        <v>1</v>
      </c>
      <c r="BG81" s="49">
        <v>3.8461538461538463</v>
      </c>
      <c r="BH81" s="48">
        <v>1</v>
      </c>
      <c r="BI81" s="49">
        <v>3.8461538461538463</v>
      </c>
      <c r="BJ81" s="48">
        <v>25</v>
      </c>
      <c r="BK81" s="49">
        <v>96.15384615384616</v>
      </c>
      <c r="BL81" s="48">
        <v>26</v>
      </c>
    </row>
    <row r="82" spans="1:64" ht="15">
      <c r="A82" s="64" t="s">
        <v>291</v>
      </c>
      <c r="B82" s="64" t="s">
        <v>391</v>
      </c>
      <c r="C82" s="65"/>
      <c r="D82" s="66"/>
      <c r="E82" s="67"/>
      <c r="F82" s="68"/>
      <c r="G82" s="65"/>
      <c r="H82" s="69"/>
      <c r="I82" s="70"/>
      <c r="J82" s="70"/>
      <c r="K82" s="34" t="s">
        <v>65</v>
      </c>
      <c r="L82" s="77">
        <v>91</v>
      </c>
      <c r="M82" s="77"/>
      <c r="N82" s="72"/>
      <c r="O82" s="79" t="s">
        <v>600</v>
      </c>
      <c r="P82" s="81">
        <v>43453.45375</v>
      </c>
      <c r="Q82" s="79" t="s">
        <v>610</v>
      </c>
      <c r="R82" s="79"/>
      <c r="S82" s="79"/>
      <c r="T82" s="79"/>
      <c r="U82" s="79"/>
      <c r="V82" s="82" t="s">
        <v>905</v>
      </c>
      <c r="W82" s="81">
        <v>43453.45375</v>
      </c>
      <c r="X82" s="82" t="s">
        <v>1230</v>
      </c>
      <c r="Y82" s="79"/>
      <c r="Z82" s="79"/>
      <c r="AA82" s="85" t="s">
        <v>1617</v>
      </c>
      <c r="AB82" s="79"/>
      <c r="AC82" s="79" t="b">
        <v>0</v>
      </c>
      <c r="AD82" s="79">
        <v>0</v>
      </c>
      <c r="AE82" s="85" t="s">
        <v>1953</v>
      </c>
      <c r="AF82" s="79" t="b">
        <v>0</v>
      </c>
      <c r="AG82" s="79" t="s">
        <v>1996</v>
      </c>
      <c r="AH82" s="79"/>
      <c r="AI82" s="85" t="s">
        <v>1953</v>
      </c>
      <c r="AJ82" s="79" t="b">
        <v>0</v>
      </c>
      <c r="AK82" s="79">
        <v>315</v>
      </c>
      <c r="AL82" s="85" t="s">
        <v>1719</v>
      </c>
      <c r="AM82" s="79" t="s">
        <v>2008</v>
      </c>
      <c r="AN82" s="79" t="b">
        <v>0</v>
      </c>
      <c r="AO82" s="85" t="s">
        <v>1719</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1</v>
      </c>
      <c r="BG82" s="49">
        <v>3.8461538461538463</v>
      </c>
      <c r="BH82" s="48">
        <v>1</v>
      </c>
      <c r="BI82" s="49">
        <v>3.8461538461538463</v>
      </c>
      <c r="BJ82" s="48">
        <v>25</v>
      </c>
      <c r="BK82" s="49">
        <v>96.15384615384616</v>
      </c>
      <c r="BL82" s="48">
        <v>26</v>
      </c>
    </row>
    <row r="83" spans="1:64" ht="15">
      <c r="A83" s="64" t="s">
        <v>292</v>
      </c>
      <c r="B83" s="64" t="s">
        <v>391</v>
      </c>
      <c r="C83" s="65"/>
      <c r="D83" s="66"/>
      <c r="E83" s="67"/>
      <c r="F83" s="68"/>
      <c r="G83" s="65"/>
      <c r="H83" s="69"/>
      <c r="I83" s="70"/>
      <c r="J83" s="70"/>
      <c r="K83" s="34" t="s">
        <v>65</v>
      </c>
      <c r="L83" s="77">
        <v>92</v>
      </c>
      <c r="M83" s="77"/>
      <c r="N83" s="72"/>
      <c r="O83" s="79" t="s">
        <v>600</v>
      </c>
      <c r="P83" s="81">
        <v>43453.45376157408</v>
      </c>
      <c r="Q83" s="79" t="s">
        <v>610</v>
      </c>
      <c r="R83" s="79"/>
      <c r="S83" s="79"/>
      <c r="T83" s="79"/>
      <c r="U83" s="79"/>
      <c r="V83" s="82" t="s">
        <v>906</v>
      </c>
      <c r="W83" s="81">
        <v>43453.45376157408</v>
      </c>
      <c r="X83" s="82" t="s">
        <v>1231</v>
      </c>
      <c r="Y83" s="79"/>
      <c r="Z83" s="79"/>
      <c r="AA83" s="85" t="s">
        <v>1618</v>
      </c>
      <c r="AB83" s="79"/>
      <c r="AC83" s="79" t="b">
        <v>0</v>
      </c>
      <c r="AD83" s="79">
        <v>0</v>
      </c>
      <c r="AE83" s="85" t="s">
        <v>1953</v>
      </c>
      <c r="AF83" s="79" t="b">
        <v>0</v>
      </c>
      <c r="AG83" s="79" t="s">
        <v>1996</v>
      </c>
      <c r="AH83" s="79"/>
      <c r="AI83" s="85" t="s">
        <v>1953</v>
      </c>
      <c r="AJ83" s="79" t="b">
        <v>0</v>
      </c>
      <c r="AK83" s="79">
        <v>315</v>
      </c>
      <c r="AL83" s="85" t="s">
        <v>1719</v>
      </c>
      <c r="AM83" s="79" t="s">
        <v>2008</v>
      </c>
      <c r="AN83" s="79" t="b">
        <v>0</v>
      </c>
      <c r="AO83" s="85" t="s">
        <v>1719</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1</v>
      </c>
      <c r="BG83" s="49">
        <v>3.8461538461538463</v>
      </c>
      <c r="BH83" s="48">
        <v>1</v>
      </c>
      <c r="BI83" s="49">
        <v>3.8461538461538463</v>
      </c>
      <c r="BJ83" s="48">
        <v>25</v>
      </c>
      <c r="BK83" s="49">
        <v>96.15384615384616</v>
      </c>
      <c r="BL83" s="48">
        <v>26</v>
      </c>
    </row>
    <row r="84" spans="1:64" ht="15">
      <c r="A84" s="64" t="s">
        <v>293</v>
      </c>
      <c r="B84" s="64" t="s">
        <v>391</v>
      </c>
      <c r="C84" s="65"/>
      <c r="D84" s="66"/>
      <c r="E84" s="67"/>
      <c r="F84" s="68"/>
      <c r="G84" s="65"/>
      <c r="H84" s="69"/>
      <c r="I84" s="70"/>
      <c r="J84" s="70"/>
      <c r="K84" s="34" t="s">
        <v>65</v>
      </c>
      <c r="L84" s="77">
        <v>93</v>
      </c>
      <c r="M84" s="77"/>
      <c r="N84" s="72"/>
      <c r="O84" s="79" t="s">
        <v>600</v>
      </c>
      <c r="P84" s="81">
        <v>43453.45449074074</v>
      </c>
      <c r="Q84" s="79" t="s">
        <v>610</v>
      </c>
      <c r="R84" s="79"/>
      <c r="S84" s="79"/>
      <c r="T84" s="79"/>
      <c r="U84" s="79"/>
      <c r="V84" s="82" t="s">
        <v>907</v>
      </c>
      <c r="W84" s="81">
        <v>43453.45449074074</v>
      </c>
      <c r="X84" s="82" t="s">
        <v>1232</v>
      </c>
      <c r="Y84" s="79"/>
      <c r="Z84" s="79"/>
      <c r="AA84" s="85" t="s">
        <v>1619</v>
      </c>
      <c r="AB84" s="79"/>
      <c r="AC84" s="79" t="b">
        <v>0</v>
      </c>
      <c r="AD84" s="79">
        <v>0</v>
      </c>
      <c r="AE84" s="85" t="s">
        <v>1953</v>
      </c>
      <c r="AF84" s="79" t="b">
        <v>0</v>
      </c>
      <c r="AG84" s="79" t="s">
        <v>1996</v>
      </c>
      <c r="AH84" s="79"/>
      <c r="AI84" s="85" t="s">
        <v>1953</v>
      </c>
      <c r="AJ84" s="79" t="b">
        <v>0</v>
      </c>
      <c r="AK84" s="79">
        <v>315</v>
      </c>
      <c r="AL84" s="85" t="s">
        <v>1719</v>
      </c>
      <c r="AM84" s="79" t="s">
        <v>2010</v>
      </c>
      <c r="AN84" s="79" t="b">
        <v>0</v>
      </c>
      <c r="AO84" s="85" t="s">
        <v>1719</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1</v>
      </c>
      <c r="BG84" s="49">
        <v>3.8461538461538463</v>
      </c>
      <c r="BH84" s="48">
        <v>1</v>
      </c>
      <c r="BI84" s="49">
        <v>3.8461538461538463</v>
      </c>
      <c r="BJ84" s="48">
        <v>25</v>
      </c>
      <c r="BK84" s="49">
        <v>96.15384615384616</v>
      </c>
      <c r="BL84" s="48">
        <v>26</v>
      </c>
    </row>
    <row r="85" spans="1:64" ht="15">
      <c r="A85" s="64" t="s">
        <v>294</v>
      </c>
      <c r="B85" s="64" t="s">
        <v>391</v>
      </c>
      <c r="C85" s="65"/>
      <c r="D85" s="66"/>
      <c r="E85" s="67"/>
      <c r="F85" s="68"/>
      <c r="G85" s="65"/>
      <c r="H85" s="69"/>
      <c r="I85" s="70"/>
      <c r="J85" s="70"/>
      <c r="K85" s="34" t="s">
        <v>65</v>
      </c>
      <c r="L85" s="77">
        <v>94</v>
      </c>
      <c r="M85" s="77"/>
      <c r="N85" s="72"/>
      <c r="O85" s="79" t="s">
        <v>600</v>
      </c>
      <c r="P85" s="81">
        <v>43453.45575231482</v>
      </c>
      <c r="Q85" s="79" t="s">
        <v>610</v>
      </c>
      <c r="R85" s="79"/>
      <c r="S85" s="79"/>
      <c r="T85" s="79"/>
      <c r="U85" s="79"/>
      <c r="V85" s="82" t="s">
        <v>908</v>
      </c>
      <c r="W85" s="81">
        <v>43453.45575231482</v>
      </c>
      <c r="X85" s="82" t="s">
        <v>1233</v>
      </c>
      <c r="Y85" s="79"/>
      <c r="Z85" s="79"/>
      <c r="AA85" s="85" t="s">
        <v>1620</v>
      </c>
      <c r="AB85" s="79"/>
      <c r="AC85" s="79" t="b">
        <v>0</v>
      </c>
      <c r="AD85" s="79">
        <v>0</v>
      </c>
      <c r="AE85" s="85" t="s">
        <v>1953</v>
      </c>
      <c r="AF85" s="79" t="b">
        <v>0</v>
      </c>
      <c r="AG85" s="79" t="s">
        <v>1996</v>
      </c>
      <c r="AH85" s="79"/>
      <c r="AI85" s="85" t="s">
        <v>1953</v>
      </c>
      <c r="AJ85" s="79" t="b">
        <v>0</v>
      </c>
      <c r="AK85" s="79">
        <v>315</v>
      </c>
      <c r="AL85" s="85" t="s">
        <v>1719</v>
      </c>
      <c r="AM85" s="79" t="s">
        <v>2010</v>
      </c>
      <c r="AN85" s="79" t="b">
        <v>0</v>
      </c>
      <c r="AO85" s="85" t="s">
        <v>1719</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1</v>
      </c>
      <c r="BG85" s="49">
        <v>3.8461538461538463</v>
      </c>
      <c r="BH85" s="48">
        <v>1</v>
      </c>
      <c r="BI85" s="49">
        <v>3.8461538461538463</v>
      </c>
      <c r="BJ85" s="48">
        <v>25</v>
      </c>
      <c r="BK85" s="49">
        <v>96.15384615384616</v>
      </c>
      <c r="BL85" s="48">
        <v>26</v>
      </c>
    </row>
    <row r="86" spans="1:64" ht="15">
      <c r="A86" s="64" t="s">
        <v>295</v>
      </c>
      <c r="B86" s="64" t="s">
        <v>391</v>
      </c>
      <c r="C86" s="65"/>
      <c r="D86" s="66"/>
      <c r="E86" s="67"/>
      <c r="F86" s="68"/>
      <c r="G86" s="65"/>
      <c r="H86" s="69"/>
      <c r="I86" s="70"/>
      <c r="J86" s="70"/>
      <c r="K86" s="34" t="s">
        <v>65</v>
      </c>
      <c r="L86" s="77">
        <v>95</v>
      </c>
      <c r="M86" s="77"/>
      <c r="N86" s="72"/>
      <c r="O86" s="79" t="s">
        <v>600</v>
      </c>
      <c r="P86" s="81">
        <v>43453.45842592593</v>
      </c>
      <c r="Q86" s="79" t="s">
        <v>610</v>
      </c>
      <c r="R86" s="79"/>
      <c r="S86" s="79"/>
      <c r="T86" s="79"/>
      <c r="U86" s="79"/>
      <c r="V86" s="82" t="s">
        <v>909</v>
      </c>
      <c r="W86" s="81">
        <v>43453.45842592593</v>
      </c>
      <c r="X86" s="82" t="s">
        <v>1234</v>
      </c>
      <c r="Y86" s="79"/>
      <c r="Z86" s="79"/>
      <c r="AA86" s="85" t="s">
        <v>1621</v>
      </c>
      <c r="AB86" s="79"/>
      <c r="AC86" s="79" t="b">
        <v>0</v>
      </c>
      <c r="AD86" s="79">
        <v>0</v>
      </c>
      <c r="AE86" s="85" t="s">
        <v>1953</v>
      </c>
      <c r="AF86" s="79" t="b">
        <v>0</v>
      </c>
      <c r="AG86" s="79" t="s">
        <v>1996</v>
      </c>
      <c r="AH86" s="79"/>
      <c r="AI86" s="85" t="s">
        <v>1953</v>
      </c>
      <c r="AJ86" s="79" t="b">
        <v>0</v>
      </c>
      <c r="AK86" s="79">
        <v>319</v>
      </c>
      <c r="AL86" s="85" t="s">
        <v>1719</v>
      </c>
      <c r="AM86" s="79" t="s">
        <v>2010</v>
      </c>
      <c r="AN86" s="79" t="b">
        <v>0</v>
      </c>
      <c r="AO86" s="85" t="s">
        <v>1719</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0</v>
      </c>
      <c r="BE86" s="49">
        <v>0</v>
      </c>
      <c r="BF86" s="48">
        <v>1</v>
      </c>
      <c r="BG86" s="49">
        <v>3.8461538461538463</v>
      </c>
      <c r="BH86" s="48">
        <v>1</v>
      </c>
      <c r="BI86" s="49">
        <v>3.8461538461538463</v>
      </c>
      <c r="BJ86" s="48">
        <v>25</v>
      </c>
      <c r="BK86" s="49">
        <v>96.15384615384616</v>
      </c>
      <c r="BL86" s="48">
        <v>26</v>
      </c>
    </row>
    <row r="87" spans="1:64" ht="15">
      <c r="A87" s="64" t="s">
        <v>296</v>
      </c>
      <c r="B87" s="64" t="s">
        <v>391</v>
      </c>
      <c r="C87" s="65"/>
      <c r="D87" s="66"/>
      <c r="E87" s="67"/>
      <c r="F87" s="68"/>
      <c r="G87" s="65"/>
      <c r="H87" s="69"/>
      <c r="I87" s="70"/>
      <c r="J87" s="70"/>
      <c r="K87" s="34" t="s">
        <v>65</v>
      </c>
      <c r="L87" s="77">
        <v>96</v>
      </c>
      <c r="M87" s="77"/>
      <c r="N87" s="72"/>
      <c r="O87" s="79" t="s">
        <v>600</v>
      </c>
      <c r="P87" s="81">
        <v>43453.466782407406</v>
      </c>
      <c r="Q87" s="79" t="s">
        <v>610</v>
      </c>
      <c r="R87" s="79"/>
      <c r="S87" s="79"/>
      <c r="T87" s="79"/>
      <c r="U87" s="79"/>
      <c r="V87" s="82" t="s">
        <v>910</v>
      </c>
      <c r="W87" s="81">
        <v>43453.466782407406</v>
      </c>
      <c r="X87" s="82" t="s">
        <v>1235</v>
      </c>
      <c r="Y87" s="79"/>
      <c r="Z87" s="79"/>
      <c r="AA87" s="85" t="s">
        <v>1622</v>
      </c>
      <c r="AB87" s="79"/>
      <c r="AC87" s="79" t="b">
        <v>0</v>
      </c>
      <c r="AD87" s="79">
        <v>0</v>
      </c>
      <c r="AE87" s="85" t="s">
        <v>1953</v>
      </c>
      <c r="AF87" s="79" t="b">
        <v>0</v>
      </c>
      <c r="AG87" s="79" t="s">
        <v>1996</v>
      </c>
      <c r="AH87" s="79"/>
      <c r="AI87" s="85" t="s">
        <v>1953</v>
      </c>
      <c r="AJ87" s="79" t="b">
        <v>0</v>
      </c>
      <c r="AK87" s="79">
        <v>315</v>
      </c>
      <c r="AL87" s="85" t="s">
        <v>1719</v>
      </c>
      <c r="AM87" s="79" t="s">
        <v>2008</v>
      </c>
      <c r="AN87" s="79" t="b">
        <v>0</v>
      </c>
      <c r="AO87" s="85" t="s">
        <v>1719</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0</v>
      </c>
      <c r="BE87" s="49">
        <v>0</v>
      </c>
      <c r="BF87" s="48">
        <v>1</v>
      </c>
      <c r="BG87" s="49">
        <v>3.8461538461538463</v>
      </c>
      <c r="BH87" s="48">
        <v>1</v>
      </c>
      <c r="BI87" s="49">
        <v>3.8461538461538463</v>
      </c>
      <c r="BJ87" s="48">
        <v>25</v>
      </c>
      <c r="BK87" s="49">
        <v>96.15384615384616</v>
      </c>
      <c r="BL87" s="48">
        <v>26</v>
      </c>
    </row>
    <row r="88" spans="1:64" ht="15">
      <c r="A88" s="64" t="s">
        <v>297</v>
      </c>
      <c r="B88" s="64" t="s">
        <v>391</v>
      </c>
      <c r="C88" s="65"/>
      <c r="D88" s="66"/>
      <c r="E88" s="67"/>
      <c r="F88" s="68"/>
      <c r="G88" s="65"/>
      <c r="H88" s="69"/>
      <c r="I88" s="70"/>
      <c r="J88" s="70"/>
      <c r="K88" s="34" t="s">
        <v>65</v>
      </c>
      <c r="L88" s="77">
        <v>97</v>
      </c>
      <c r="M88" s="77"/>
      <c r="N88" s="72"/>
      <c r="O88" s="79" t="s">
        <v>600</v>
      </c>
      <c r="P88" s="81">
        <v>43453.46707175926</v>
      </c>
      <c r="Q88" s="79" t="s">
        <v>610</v>
      </c>
      <c r="R88" s="79"/>
      <c r="S88" s="79"/>
      <c r="T88" s="79"/>
      <c r="U88" s="79"/>
      <c r="V88" s="82" t="s">
        <v>911</v>
      </c>
      <c r="W88" s="81">
        <v>43453.46707175926</v>
      </c>
      <c r="X88" s="82" t="s">
        <v>1236</v>
      </c>
      <c r="Y88" s="79"/>
      <c r="Z88" s="79"/>
      <c r="AA88" s="85" t="s">
        <v>1623</v>
      </c>
      <c r="AB88" s="79"/>
      <c r="AC88" s="79" t="b">
        <v>0</v>
      </c>
      <c r="AD88" s="79">
        <v>0</v>
      </c>
      <c r="AE88" s="85" t="s">
        <v>1953</v>
      </c>
      <c r="AF88" s="79" t="b">
        <v>0</v>
      </c>
      <c r="AG88" s="79" t="s">
        <v>1996</v>
      </c>
      <c r="AH88" s="79"/>
      <c r="AI88" s="85" t="s">
        <v>1953</v>
      </c>
      <c r="AJ88" s="79" t="b">
        <v>0</v>
      </c>
      <c r="AK88" s="79">
        <v>315</v>
      </c>
      <c r="AL88" s="85" t="s">
        <v>1719</v>
      </c>
      <c r="AM88" s="79" t="s">
        <v>2008</v>
      </c>
      <c r="AN88" s="79" t="b">
        <v>0</v>
      </c>
      <c r="AO88" s="85" t="s">
        <v>1719</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1</v>
      </c>
      <c r="BG88" s="49">
        <v>3.8461538461538463</v>
      </c>
      <c r="BH88" s="48">
        <v>1</v>
      </c>
      <c r="BI88" s="49">
        <v>3.8461538461538463</v>
      </c>
      <c r="BJ88" s="48">
        <v>25</v>
      </c>
      <c r="BK88" s="49">
        <v>96.15384615384616</v>
      </c>
      <c r="BL88" s="48">
        <v>26</v>
      </c>
    </row>
    <row r="89" spans="1:64" ht="15">
      <c r="A89" s="64" t="s">
        <v>298</v>
      </c>
      <c r="B89" s="64" t="s">
        <v>391</v>
      </c>
      <c r="C89" s="65"/>
      <c r="D89" s="66"/>
      <c r="E89" s="67"/>
      <c r="F89" s="68"/>
      <c r="G89" s="65"/>
      <c r="H89" s="69"/>
      <c r="I89" s="70"/>
      <c r="J89" s="70"/>
      <c r="K89" s="34" t="s">
        <v>65</v>
      </c>
      <c r="L89" s="77">
        <v>98</v>
      </c>
      <c r="M89" s="77"/>
      <c r="N89" s="72"/>
      <c r="O89" s="79" t="s">
        <v>600</v>
      </c>
      <c r="P89" s="81">
        <v>43453.46841435185</v>
      </c>
      <c r="Q89" s="79" t="s">
        <v>610</v>
      </c>
      <c r="R89" s="79"/>
      <c r="S89" s="79"/>
      <c r="T89" s="79"/>
      <c r="U89" s="79"/>
      <c r="V89" s="82" t="s">
        <v>912</v>
      </c>
      <c r="W89" s="81">
        <v>43453.46841435185</v>
      </c>
      <c r="X89" s="82" t="s">
        <v>1237</v>
      </c>
      <c r="Y89" s="79"/>
      <c r="Z89" s="79"/>
      <c r="AA89" s="85" t="s">
        <v>1624</v>
      </c>
      <c r="AB89" s="79"/>
      <c r="AC89" s="79" t="b">
        <v>0</v>
      </c>
      <c r="AD89" s="79">
        <v>0</v>
      </c>
      <c r="AE89" s="85" t="s">
        <v>1953</v>
      </c>
      <c r="AF89" s="79" t="b">
        <v>0</v>
      </c>
      <c r="AG89" s="79" t="s">
        <v>1996</v>
      </c>
      <c r="AH89" s="79"/>
      <c r="AI89" s="85" t="s">
        <v>1953</v>
      </c>
      <c r="AJ89" s="79" t="b">
        <v>0</v>
      </c>
      <c r="AK89" s="79">
        <v>315</v>
      </c>
      <c r="AL89" s="85" t="s">
        <v>1719</v>
      </c>
      <c r="AM89" s="79" t="s">
        <v>2008</v>
      </c>
      <c r="AN89" s="79" t="b">
        <v>0</v>
      </c>
      <c r="AO89" s="85" t="s">
        <v>1719</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1</v>
      </c>
      <c r="BG89" s="49">
        <v>3.8461538461538463</v>
      </c>
      <c r="BH89" s="48">
        <v>1</v>
      </c>
      <c r="BI89" s="49">
        <v>3.8461538461538463</v>
      </c>
      <c r="BJ89" s="48">
        <v>25</v>
      </c>
      <c r="BK89" s="49">
        <v>96.15384615384616</v>
      </c>
      <c r="BL89" s="48">
        <v>26</v>
      </c>
    </row>
    <row r="90" spans="1:64" ht="15">
      <c r="A90" s="64" t="s">
        <v>299</v>
      </c>
      <c r="B90" s="64" t="s">
        <v>391</v>
      </c>
      <c r="C90" s="65"/>
      <c r="D90" s="66"/>
      <c r="E90" s="67"/>
      <c r="F90" s="68"/>
      <c r="G90" s="65"/>
      <c r="H90" s="69"/>
      <c r="I90" s="70"/>
      <c r="J90" s="70"/>
      <c r="K90" s="34" t="s">
        <v>65</v>
      </c>
      <c r="L90" s="77">
        <v>99</v>
      </c>
      <c r="M90" s="77"/>
      <c r="N90" s="72"/>
      <c r="O90" s="79" t="s">
        <v>600</v>
      </c>
      <c r="P90" s="81">
        <v>43453.46878472222</v>
      </c>
      <c r="Q90" s="79" t="s">
        <v>610</v>
      </c>
      <c r="R90" s="79"/>
      <c r="S90" s="79"/>
      <c r="T90" s="79"/>
      <c r="U90" s="79"/>
      <c r="V90" s="82" t="s">
        <v>913</v>
      </c>
      <c r="W90" s="81">
        <v>43453.46878472222</v>
      </c>
      <c r="X90" s="82" t="s">
        <v>1238</v>
      </c>
      <c r="Y90" s="79"/>
      <c r="Z90" s="79"/>
      <c r="AA90" s="85" t="s">
        <v>1625</v>
      </c>
      <c r="AB90" s="79"/>
      <c r="AC90" s="79" t="b">
        <v>0</v>
      </c>
      <c r="AD90" s="79">
        <v>0</v>
      </c>
      <c r="AE90" s="85" t="s">
        <v>1953</v>
      </c>
      <c r="AF90" s="79" t="b">
        <v>0</v>
      </c>
      <c r="AG90" s="79" t="s">
        <v>1996</v>
      </c>
      <c r="AH90" s="79"/>
      <c r="AI90" s="85" t="s">
        <v>1953</v>
      </c>
      <c r="AJ90" s="79" t="b">
        <v>0</v>
      </c>
      <c r="AK90" s="79">
        <v>315</v>
      </c>
      <c r="AL90" s="85" t="s">
        <v>1719</v>
      </c>
      <c r="AM90" s="79" t="s">
        <v>2008</v>
      </c>
      <c r="AN90" s="79" t="b">
        <v>0</v>
      </c>
      <c r="AO90" s="85" t="s">
        <v>1719</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1</v>
      </c>
      <c r="BG90" s="49">
        <v>3.8461538461538463</v>
      </c>
      <c r="BH90" s="48">
        <v>1</v>
      </c>
      <c r="BI90" s="49">
        <v>3.8461538461538463</v>
      </c>
      <c r="BJ90" s="48">
        <v>25</v>
      </c>
      <c r="BK90" s="49">
        <v>96.15384615384616</v>
      </c>
      <c r="BL90" s="48">
        <v>26</v>
      </c>
    </row>
    <row r="91" spans="1:64" ht="15">
      <c r="A91" s="64" t="s">
        <v>300</v>
      </c>
      <c r="B91" s="64" t="s">
        <v>391</v>
      </c>
      <c r="C91" s="65"/>
      <c r="D91" s="66"/>
      <c r="E91" s="67"/>
      <c r="F91" s="68"/>
      <c r="G91" s="65"/>
      <c r="H91" s="69"/>
      <c r="I91" s="70"/>
      <c r="J91" s="70"/>
      <c r="K91" s="34" t="s">
        <v>65</v>
      </c>
      <c r="L91" s="77">
        <v>100</v>
      </c>
      <c r="M91" s="77"/>
      <c r="N91" s="72"/>
      <c r="O91" s="79" t="s">
        <v>600</v>
      </c>
      <c r="P91" s="81">
        <v>43453.47840277778</v>
      </c>
      <c r="Q91" s="79" t="s">
        <v>610</v>
      </c>
      <c r="R91" s="79"/>
      <c r="S91" s="79"/>
      <c r="T91" s="79"/>
      <c r="U91" s="79"/>
      <c r="V91" s="82" t="s">
        <v>914</v>
      </c>
      <c r="W91" s="81">
        <v>43453.47840277778</v>
      </c>
      <c r="X91" s="82" t="s">
        <v>1239</v>
      </c>
      <c r="Y91" s="79"/>
      <c r="Z91" s="79"/>
      <c r="AA91" s="85" t="s">
        <v>1626</v>
      </c>
      <c r="AB91" s="79"/>
      <c r="AC91" s="79" t="b">
        <v>0</v>
      </c>
      <c r="AD91" s="79">
        <v>0</v>
      </c>
      <c r="AE91" s="85" t="s">
        <v>1953</v>
      </c>
      <c r="AF91" s="79" t="b">
        <v>0</v>
      </c>
      <c r="AG91" s="79" t="s">
        <v>1996</v>
      </c>
      <c r="AH91" s="79"/>
      <c r="AI91" s="85" t="s">
        <v>1953</v>
      </c>
      <c r="AJ91" s="79" t="b">
        <v>0</v>
      </c>
      <c r="AK91" s="79">
        <v>315</v>
      </c>
      <c r="AL91" s="85" t="s">
        <v>1719</v>
      </c>
      <c r="AM91" s="79" t="s">
        <v>2010</v>
      </c>
      <c r="AN91" s="79" t="b">
        <v>0</v>
      </c>
      <c r="AO91" s="85" t="s">
        <v>1719</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1</v>
      </c>
      <c r="BG91" s="49">
        <v>3.8461538461538463</v>
      </c>
      <c r="BH91" s="48">
        <v>1</v>
      </c>
      <c r="BI91" s="49">
        <v>3.8461538461538463</v>
      </c>
      <c r="BJ91" s="48">
        <v>25</v>
      </c>
      <c r="BK91" s="49">
        <v>96.15384615384616</v>
      </c>
      <c r="BL91" s="48">
        <v>26</v>
      </c>
    </row>
    <row r="92" spans="1:64" ht="15">
      <c r="A92" s="64" t="s">
        <v>301</v>
      </c>
      <c r="B92" s="64" t="s">
        <v>391</v>
      </c>
      <c r="C92" s="65"/>
      <c r="D92" s="66"/>
      <c r="E92" s="67"/>
      <c r="F92" s="68"/>
      <c r="G92" s="65"/>
      <c r="H92" s="69"/>
      <c r="I92" s="70"/>
      <c r="J92" s="70"/>
      <c r="K92" s="34" t="s">
        <v>65</v>
      </c>
      <c r="L92" s="77">
        <v>101</v>
      </c>
      <c r="M92" s="77"/>
      <c r="N92" s="72"/>
      <c r="O92" s="79" t="s">
        <v>600</v>
      </c>
      <c r="P92" s="81">
        <v>43453.48105324074</v>
      </c>
      <c r="Q92" s="79" t="s">
        <v>610</v>
      </c>
      <c r="R92" s="79"/>
      <c r="S92" s="79"/>
      <c r="T92" s="79"/>
      <c r="U92" s="79"/>
      <c r="V92" s="82" t="s">
        <v>915</v>
      </c>
      <c r="W92" s="81">
        <v>43453.48105324074</v>
      </c>
      <c r="X92" s="82" t="s">
        <v>1240</v>
      </c>
      <c r="Y92" s="79"/>
      <c r="Z92" s="79"/>
      <c r="AA92" s="85" t="s">
        <v>1627</v>
      </c>
      <c r="AB92" s="79"/>
      <c r="AC92" s="79" t="b">
        <v>0</v>
      </c>
      <c r="AD92" s="79">
        <v>0</v>
      </c>
      <c r="AE92" s="85" t="s">
        <v>1953</v>
      </c>
      <c r="AF92" s="79" t="b">
        <v>0</v>
      </c>
      <c r="AG92" s="79" t="s">
        <v>1996</v>
      </c>
      <c r="AH92" s="79"/>
      <c r="AI92" s="85" t="s">
        <v>1953</v>
      </c>
      <c r="AJ92" s="79" t="b">
        <v>0</v>
      </c>
      <c r="AK92" s="79">
        <v>315</v>
      </c>
      <c r="AL92" s="85" t="s">
        <v>1719</v>
      </c>
      <c r="AM92" s="79" t="s">
        <v>2008</v>
      </c>
      <c r="AN92" s="79" t="b">
        <v>0</v>
      </c>
      <c r="AO92" s="85" t="s">
        <v>1719</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0</v>
      </c>
      <c r="BE92" s="49">
        <v>0</v>
      </c>
      <c r="BF92" s="48">
        <v>1</v>
      </c>
      <c r="BG92" s="49">
        <v>3.8461538461538463</v>
      </c>
      <c r="BH92" s="48">
        <v>1</v>
      </c>
      <c r="BI92" s="49">
        <v>3.8461538461538463</v>
      </c>
      <c r="BJ92" s="48">
        <v>25</v>
      </c>
      <c r="BK92" s="49">
        <v>96.15384615384616</v>
      </c>
      <c r="BL92" s="48">
        <v>26</v>
      </c>
    </row>
    <row r="93" spans="1:64" ht="15">
      <c r="A93" s="64" t="s">
        <v>302</v>
      </c>
      <c r="B93" s="64" t="s">
        <v>391</v>
      </c>
      <c r="C93" s="65"/>
      <c r="D93" s="66"/>
      <c r="E93" s="67"/>
      <c r="F93" s="68"/>
      <c r="G93" s="65"/>
      <c r="H93" s="69"/>
      <c r="I93" s="70"/>
      <c r="J93" s="70"/>
      <c r="K93" s="34" t="s">
        <v>65</v>
      </c>
      <c r="L93" s="77">
        <v>102</v>
      </c>
      <c r="M93" s="77"/>
      <c r="N93" s="72"/>
      <c r="O93" s="79" t="s">
        <v>600</v>
      </c>
      <c r="P93" s="81">
        <v>43453.48672453704</v>
      </c>
      <c r="Q93" s="79" t="s">
        <v>610</v>
      </c>
      <c r="R93" s="79"/>
      <c r="S93" s="79"/>
      <c r="T93" s="79"/>
      <c r="U93" s="79"/>
      <c r="V93" s="82" t="s">
        <v>916</v>
      </c>
      <c r="W93" s="81">
        <v>43453.48672453704</v>
      </c>
      <c r="X93" s="82" t="s">
        <v>1241</v>
      </c>
      <c r="Y93" s="79"/>
      <c r="Z93" s="79"/>
      <c r="AA93" s="85" t="s">
        <v>1628</v>
      </c>
      <c r="AB93" s="79"/>
      <c r="AC93" s="79" t="b">
        <v>0</v>
      </c>
      <c r="AD93" s="79">
        <v>0</v>
      </c>
      <c r="AE93" s="85" t="s">
        <v>1953</v>
      </c>
      <c r="AF93" s="79" t="b">
        <v>0</v>
      </c>
      <c r="AG93" s="79" t="s">
        <v>1996</v>
      </c>
      <c r="AH93" s="79"/>
      <c r="AI93" s="85" t="s">
        <v>1953</v>
      </c>
      <c r="AJ93" s="79" t="b">
        <v>0</v>
      </c>
      <c r="AK93" s="79">
        <v>315</v>
      </c>
      <c r="AL93" s="85" t="s">
        <v>1719</v>
      </c>
      <c r="AM93" s="79" t="s">
        <v>2008</v>
      </c>
      <c r="AN93" s="79" t="b">
        <v>0</v>
      </c>
      <c r="AO93" s="85" t="s">
        <v>1719</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0</v>
      </c>
      <c r="BE93" s="49">
        <v>0</v>
      </c>
      <c r="BF93" s="48">
        <v>1</v>
      </c>
      <c r="BG93" s="49">
        <v>3.8461538461538463</v>
      </c>
      <c r="BH93" s="48">
        <v>1</v>
      </c>
      <c r="BI93" s="49">
        <v>3.8461538461538463</v>
      </c>
      <c r="BJ93" s="48">
        <v>25</v>
      </c>
      <c r="BK93" s="49">
        <v>96.15384615384616</v>
      </c>
      <c r="BL93" s="48">
        <v>26</v>
      </c>
    </row>
    <row r="94" spans="1:64" ht="15">
      <c r="A94" s="64" t="s">
        <v>303</v>
      </c>
      <c r="B94" s="64" t="s">
        <v>391</v>
      </c>
      <c r="C94" s="65"/>
      <c r="D94" s="66"/>
      <c r="E94" s="67"/>
      <c r="F94" s="68"/>
      <c r="G94" s="65"/>
      <c r="H94" s="69"/>
      <c r="I94" s="70"/>
      <c r="J94" s="70"/>
      <c r="K94" s="34" t="s">
        <v>65</v>
      </c>
      <c r="L94" s="77">
        <v>103</v>
      </c>
      <c r="M94" s="77"/>
      <c r="N94" s="72"/>
      <c r="O94" s="79" t="s">
        <v>600</v>
      </c>
      <c r="P94" s="81">
        <v>43453.489803240744</v>
      </c>
      <c r="Q94" s="79" t="s">
        <v>610</v>
      </c>
      <c r="R94" s="79"/>
      <c r="S94" s="79"/>
      <c r="T94" s="79"/>
      <c r="U94" s="79"/>
      <c r="V94" s="82" t="s">
        <v>917</v>
      </c>
      <c r="W94" s="81">
        <v>43453.489803240744</v>
      </c>
      <c r="X94" s="82" t="s">
        <v>1242</v>
      </c>
      <c r="Y94" s="79"/>
      <c r="Z94" s="79"/>
      <c r="AA94" s="85" t="s">
        <v>1629</v>
      </c>
      <c r="AB94" s="79"/>
      <c r="AC94" s="79" t="b">
        <v>0</v>
      </c>
      <c r="AD94" s="79">
        <v>0</v>
      </c>
      <c r="AE94" s="85" t="s">
        <v>1953</v>
      </c>
      <c r="AF94" s="79" t="b">
        <v>0</v>
      </c>
      <c r="AG94" s="79" t="s">
        <v>1996</v>
      </c>
      <c r="AH94" s="79"/>
      <c r="AI94" s="85" t="s">
        <v>1953</v>
      </c>
      <c r="AJ94" s="79" t="b">
        <v>0</v>
      </c>
      <c r="AK94" s="79">
        <v>315</v>
      </c>
      <c r="AL94" s="85" t="s">
        <v>1719</v>
      </c>
      <c r="AM94" s="79" t="s">
        <v>2008</v>
      </c>
      <c r="AN94" s="79" t="b">
        <v>0</v>
      </c>
      <c r="AO94" s="85" t="s">
        <v>1719</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0</v>
      </c>
      <c r="BE94" s="49">
        <v>0</v>
      </c>
      <c r="BF94" s="48">
        <v>1</v>
      </c>
      <c r="BG94" s="49">
        <v>3.8461538461538463</v>
      </c>
      <c r="BH94" s="48">
        <v>1</v>
      </c>
      <c r="BI94" s="49">
        <v>3.8461538461538463</v>
      </c>
      <c r="BJ94" s="48">
        <v>25</v>
      </c>
      <c r="BK94" s="49">
        <v>96.15384615384616</v>
      </c>
      <c r="BL94" s="48">
        <v>26</v>
      </c>
    </row>
    <row r="95" spans="1:64" ht="15">
      <c r="A95" s="64" t="s">
        <v>304</v>
      </c>
      <c r="B95" s="64" t="s">
        <v>391</v>
      </c>
      <c r="C95" s="65"/>
      <c r="D95" s="66"/>
      <c r="E95" s="67"/>
      <c r="F95" s="68"/>
      <c r="G95" s="65"/>
      <c r="H95" s="69"/>
      <c r="I95" s="70"/>
      <c r="J95" s="70"/>
      <c r="K95" s="34" t="s">
        <v>65</v>
      </c>
      <c r="L95" s="77">
        <v>104</v>
      </c>
      <c r="M95" s="77"/>
      <c r="N95" s="72"/>
      <c r="O95" s="79" t="s">
        <v>600</v>
      </c>
      <c r="P95" s="81">
        <v>43453.49108796296</v>
      </c>
      <c r="Q95" s="79" t="s">
        <v>610</v>
      </c>
      <c r="R95" s="79"/>
      <c r="S95" s="79"/>
      <c r="T95" s="79"/>
      <c r="U95" s="79"/>
      <c r="V95" s="82" t="s">
        <v>918</v>
      </c>
      <c r="W95" s="81">
        <v>43453.49108796296</v>
      </c>
      <c r="X95" s="82" t="s">
        <v>1243</v>
      </c>
      <c r="Y95" s="79"/>
      <c r="Z95" s="79"/>
      <c r="AA95" s="85" t="s">
        <v>1630</v>
      </c>
      <c r="AB95" s="79"/>
      <c r="AC95" s="79" t="b">
        <v>0</v>
      </c>
      <c r="AD95" s="79">
        <v>0</v>
      </c>
      <c r="AE95" s="85" t="s">
        <v>1953</v>
      </c>
      <c r="AF95" s="79" t="b">
        <v>0</v>
      </c>
      <c r="AG95" s="79" t="s">
        <v>1996</v>
      </c>
      <c r="AH95" s="79"/>
      <c r="AI95" s="85" t="s">
        <v>1953</v>
      </c>
      <c r="AJ95" s="79" t="b">
        <v>0</v>
      </c>
      <c r="AK95" s="79">
        <v>315</v>
      </c>
      <c r="AL95" s="85" t="s">
        <v>1719</v>
      </c>
      <c r="AM95" s="79" t="s">
        <v>2008</v>
      </c>
      <c r="AN95" s="79" t="b">
        <v>0</v>
      </c>
      <c r="AO95" s="85" t="s">
        <v>1719</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0</v>
      </c>
      <c r="BE95" s="49">
        <v>0</v>
      </c>
      <c r="BF95" s="48">
        <v>1</v>
      </c>
      <c r="BG95" s="49">
        <v>3.8461538461538463</v>
      </c>
      <c r="BH95" s="48">
        <v>1</v>
      </c>
      <c r="BI95" s="49">
        <v>3.8461538461538463</v>
      </c>
      <c r="BJ95" s="48">
        <v>25</v>
      </c>
      <c r="BK95" s="49">
        <v>96.15384615384616</v>
      </c>
      <c r="BL95" s="48">
        <v>26</v>
      </c>
    </row>
    <row r="96" spans="1:64" ht="15">
      <c r="A96" s="64" t="s">
        <v>305</v>
      </c>
      <c r="B96" s="64" t="s">
        <v>391</v>
      </c>
      <c r="C96" s="65"/>
      <c r="D96" s="66"/>
      <c r="E96" s="67"/>
      <c r="F96" s="68"/>
      <c r="G96" s="65"/>
      <c r="H96" s="69"/>
      <c r="I96" s="70"/>
      <c r="J96" s="70"/>
      <c r="K96" s="34" t="s">
        <v>65</v>
      </c>
      <c r="L96" s="77">
        <v>105</v>
      </c>
      <c r="M96" s="77"/>
      <c r="N96" s="72"/>
      <c r="O96" s="79" t="s">
        <v>600</v>
      </c>
      <c r="P96" s="81">
        <v>43453.49356481482</v>
      </c>
      <c r="Q96" s="79" t="s">
        <v>610</v>
      </c>
      <c r="R96" s="79"/>
      <c r="S96" s="79"/>
      <c r="T96" s="79"/>
      <c r="U96" s="79"/>
      <c r="V96" s="82" t="s">
        <v>919</v>
      </c>
      <c r="W96" s="81">
        <v>43453.49356481482</v>
      </c>
      <c r="X96" s="82" t="s">
        <v>1244</v>
      </c>
      <c r="Y96" s="79"/>
      <c r="Z96" s="79"/>
      <c r="AA96" s="85" t="s">
        <v>1631</v>
      </c>
      <c r="AB96" s="79"/>
      <c r="AC96" s="79" t="b">
        <v>0</v>
      </c>
      <c r="AD96" s="79">
        <v>0</v>
      </c>
      <c r="AE96" s="85" t="s">
        <v>1953</v>
      </c>
      <c r="AF96" s="79" t="b">
        <v>0</v>
      </c>
      <c r="AG96" s="79" t="s">
        <v>1996</v>
      </c>
      <c r="AH96" s="79"/>
      <c r="AI96" s="85" t="s">
        <v>1953</v>
      </c>
      <c r="AJ96" s="79" t="b">
        <v>0</v>
      </c>
      <c r="AK96" s="79">
        <v>315</v>
      </c>
      <c r="AL96" s="85" t="s">
        <v>1719</v>
      </c>
      <c r="AM96" s="79" t="s">
        <v>2008</v>
      </c>
      <c r="AN96" s="79" t="b">
        <v>0</v>
      </c>
      <c r="AO96" s="85" t="s">
        <v>1719</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1</v>
      </c>
      <c r="BG96" s="49">
        <v>3.8461538461538463</v>
      </c>
      <c r="BH96" s="48">
        <v>1</v>
      </c>
      <c r="BI96" s="49">
        <v>3.8461538461538463</v>
      </c>
      <c r="BJ96" s="48">
        <v>25</v>
      </c>
      <c r="BK96" s="49">
        <v>96.15384615384616</v>
      </c>
      <c r="BL96" s="48">
        <v>26</v>
      </c>
    </row>
    <row r="97" spans="1:64" ht="15">
      <c r="A97" s="64" t="s">
        <v>306</v>
      </c>
      <c r="B97" s="64" t="s">
        <v>391</v>
      </c>
      <c r="C97" s="65"/>
      <c r="D97" s="66"/>
      <c r="E97" s="67"/>
      <c r="F97" s="68"/>
      <c r="G97" s="65"/>
      <c r="H97" s="69"/>
      <c r="I97" s="70"/>
      <c r="J97" s="70"/>
      <c r="K97" s="34" t="s">
        <v>65</v>
      </c>
      <c r="L97" s="77">
        <v>106</v>
      </c>
      <c r="M97" s="77"/>
      <c r="N97" s="72"/>
      <c r="O97" s="79" t="s">
        <v>600</v>
      </c>
      <c r="P97" s="81">
        <v>43453.497708333336</v>
      </c>
      <c r="Q97" s="79" t="s">
        <v>610</v>
      </c>
      <c r="R97" s="79"/>
      <c r="S97" s="79"/>
      <c r="T97" s="79"/>
      <c r="U97" s="79"/>
      <c r="V97" s="82" t="s">
        <v>920</v>
      </c>
      <c r="W97" s="81">
        <v>43453.497708333336</v>
      </c>
      <c r="X97" s="82" t="s">
        <v>1245</v>
      </c>
      <c r="Y97" s="79"/>
      <c r="Z97" s="79"/>
      <c r="AA97" s="85" t="s">
        <v>1632</v>
      </c>
      <c r="AB97" s="79"/>
      <c r="AC97" s="79" t="b">
        <v>0</v>
      </c>
      <c r="AD97" s="79">
        <v>0</v>
      </c>
      <c r="AE97" s="85" t="s">
        <v>1953</v>
      </c>
      <c r="AF97" s="79" t="b">
        <v>0</v>
      </c>
      <c r="AG97" s="79" t="s">
        <v>1996</v>
      </c>
      <c r="AH97" s="79"/>
      <c r="AI97" s="85" t="s">
        <v>1953</v>
      </c>
      <c r="AJ97" s="79" t="b">
        <v>0</v>
      </c>
      <c r="AK97" s="79">
        <v>315</v>
      </c>
      <c r="AL97" s="85" t="s">
        <v>1719</v>
      </c>
      <c r="AM97" s="79" t="s">
        <v>2010</v>
      </c>
      <c r="AN97" s="79" t="b">
        <v>0</v>
      </c>
      <c r="AO97" s="85" t="s">
        <v>1719</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0</v>
      </c>
      <c r="BE97" s="49">
        <v>0</v>
      </c>
      <c r="BF97" s="48">
        <v>1</v>
      </c>
      <c r="BG97" s="49">
        <v>3.8461538461538463</v>
      </c>
      <c r="BH97" s="48">
        <v>1</v>
      </c>
      <c r="BI97" s="49">
        <v>3.8461538461538463</v>
      </c>
      <c r="BJ97" s="48">
        <v>25</v>
      </c>
      <c r="BK97" s="49">
        <v>96.15384615384616</v>
      </c>
      <c r="BL97" s="48">
        <v>26</v>
      </c>
    </row>
    <row r="98" spans="1:64" ht="15">
      <c r="A98" s="64" t="s">
        <v>307</v>
      </c>
      <c r="B98" s="64" t="s">
        <v>391</v>
      </c>
      <c r="C98" s="65"/>
      <c r="D98" s="66"/>
      <c r="E98" s="67"/>
      <c r="F98" s="68"/>
      <c r="G98" s="65"/>
      <c r="H98" s="69"/>
      <c r="I98" s="70"/>
      <c r="J98" s="70"/>
      <c r="K98" s="34" t="s">
        <v>65</v>
      </c>
      <c r="L98" s="77">
        <v>107</v>
      </c>
      <c r="M98" s="77"/>
      <c r="N98" s="72"/>
      <c r="O98" s="79" t="s">
        <v>600</v>
      </c>
      <c r="P98" s="81">
        <v>43453.50126157407</v>
      </c>
      <c r="Q98" s="79" t="s">
        <v>610</v>
      </c>
      <c r="R98" s="79"/>
      <c r="S98" s="79"/>
      <c r="T98" s="79"/>
      <c r="U98" s="79"/>
      <c r="V98" s="82" t="s">
        <v>921</v>
      </c>
      <c r="W98" s="81">
        <v>43453.50126157407</v>
      </c>
      <c r="X98" s="82" t="s">
        <v>1246</v>
      </c>
      <c r="Y98" s="79"/>
      <c r="Z98" s="79"/>
      <c r="AA98" s="85" t="s">
        <v>1633</v>
      </c>
      <c r="AB98" s="79"/>
      <c r="AC98" s="79" t="b">
        <v>0</v>
      </c>
      <c r="AD98" s="79">
        <v>0</v>
      </c>
      <c r="AE98" s="85" t="s">
        <v>1953</v>
      </c>
      <c r="AF98" s="79" t="b">
        <v>0</v>
      </c>
      <c r="AG98" s="79" t="s">
        <v>1996</v>
      </c>
      <c r="AH98" s="79"/>
      <c r="AI98" s="85" t="s">
        <v>1953</v>
      </c>
      <c r="AJ98" s="79" t="b">
        <v>0</v>
      </c>
      <c r="AK98" s="79">
        <v>315</v>
      </c>
      <c r="AL98" s="85" t="s">
        <v>1719</v>
      </c>
      <c r="AM98" s="79" t="s">
        <v>2008</v>
      </c>
      <c r="AN98" s="79" t="b">
        <v>0</v>
      </c>
      <c r="AO98" s="85" t="s">
        <v>1719</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0</v>
      </c>
      <c r="BE98" s="49">
        <v>0</v>
      </c>
      <c r="BF98" s="48">
        <v>1</v>
      </c>
      <c r="BG98" s="49">
        <v>3.8461538461538463</v>
      </c>
      <c r="BH98" s="48">
        <v>1</v>
      </c>
      <c r="BI98" s="49">
        <v>3.8461538461538463</v>
      </c>
      <c r="BJ98" s="48">
        <v>25</v>
      </c>
      <c r="BK98" s="49">
        <v>96.15384615384616</v>
      </c>
      <c r="BL98" s="48">
        <v>26</v>
      </c>
    </row>
    <row r="99" spans="1:64" ht="15">
      <c r="A99" s="64" t="s">
        <v>308</v>
      </c>
      <c r="B99" s="64" t="s">
        <v>391</v>
      </c>
      <c r="C99" s="65"/>
      <c r="D99" s="66"/>
      <c r="E99" s="67"/>
      <c r="F99" s="68"/>
      <c r="G99" s="65"/>
      <c r="H99" s="69"/>
      <c r="I99" s="70"/>
      <c r="J99" s="70"/>
      <c r="K99" s="34" t="s">
        <v>65</v>
      </c>
      <c r="L99" s="77">
        <v>108</v>
      </c>
      <c r="M99" s="77"/>
      <c r="N99" s="72"/>
      <c r="O99" s="79" t="s">
        <v>600</v>
      </c>
      <c r="P99" s="81">
        <v>43453.50734953704</v>
      </c>
      <c r="Q99" s="79" t="s">
        <v>610</v>
      </c>
      <c r="R99" s="79"/>
      <c r="S99" s="79"/>
      <c r="T99" s="79"/>
      <c r="U99" s="79"/>
      <c r="V99" s="82" t="s">
        <v>922</v>
      </c>
      <c r="W99" s="81">
        <v>43453.50734953704</v>
      </c>
      <c r="X99" s="82" t="s">
        <v>1247</v>
      </c>
      <c r="Y99" s="79"/>
      <c r="Z99" s="79"/>
      <c r="AA99" s="85" t="s">
        <v>1634</v>
      </c>
      <c r="AB99" s="79"/>
      <c r="AC99" s="79" t="b">
        <v>0</v>
      </c>
      <c r="AD99" s="79">
        <v>0</v>
      </c>
      <c r="AE99" s="85" t="s">
        <v>1953</v>
      </c>
      <c r="AF99" s="79" t="b">
        <v>0</v>
      </c>
      <c r="AG99" s="79" t="s">
        <v>1996</v>
      </c>
      <c r="AH99" s="79"/>
      <c r="AI99" s="85" t="s">
        <v>1953</v>
      </c>
      <c r="AJ99" s="79" t="b">
        <v>0</v>
      </c>
      <c r="AK99" s="79">
        <v>315</v>
      </c>
      <c r="AL99" s="85" t="s">
        <v>1719</v>
      </c>
      <c r="AM99" s="79" t="s">
        <v>2008</v>
      </c>
      <c r="AN99" s="79" t="b">
        <v>0</v>
      </c>
      <c r="AO99" s="85" t="s">
        <v>1719</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0</v>
      </c>
      <c r="BE99" s="49">
        <v>0</v>
      </c>
      <c r="BF99" s="48">
        <v>1</v>
      </c>
      <c r="BG99" s="49">
        <v>3.8461538461538463</v>
      </c>
      <c r="BH99" s="48">
        <v>1</v>
      </c>
      <c r="BI99" s="49">
        <v>3.8461538461538463</v>
      </c>
      <c r="BJ99" s="48">
        <v>25</v>
      </c>
      <c r="BK99" s="49">
        <v>96.15384615384616</v>
      </c>
      <c r="BL99" s="48">
        <v>26</v>
      </c>
    </row>
    <row r="100" spans="1:64" ht="15">
      <c r="A100" s="64" t="s">
        <v>309</v>
      </c>
      <c r="B100" s="64" t="s">
        <v>391</v>
      </c>
      <c r="C100" s="65"/>
      <c r="D100" s="66"/>
      <c r="E100" s="67"/>
      <c r="F100" s="68"/>
      <c r="G100" s="65"/>
      <c r="H100" s="69"/>
      <c r="I100" s="70"/>
      <c r="J100" s="70"/>
      <c r="K100" s="34" t="s">
        <v>65</v>
      </c>
      <c r="L100" s="77">
        <v>109</v>
      </c>
      <c r="M100" s="77"/>
      <c r="N100" s="72"/>
      <c r="O100" s="79" t="s">
        <v>600</v>
      </c>
      <c r="P100" s="81">
        <v>43453.51707175926</v>
      </c>
      <c r="Q100" s="79" t="s">
        <v>610</v>
      </c>
      <c r="R100" s="79"/>
      <c r="S100" s="79"/>
      <c r="T100" s="79"/>
      <c r="U100" s="79"/>
      <c r="V100" s="82" t="s">
        <v>923</v>
      </c>
      <c r="W100" s="81">
        <v>43453.51707175926</v>
      </c>
      <c r="X100" s="82" t="s">
        <v>1248</v>
      </c>
      <c r="Y100" s="79"/>
      <c r="Z100" s="79"/>
      <c r="AA100" s="85" t="s">
        <v>1635</v>
      </c>
      <c r="AB100" s="79"/>
      <c r="AC100" s="79" t="b">
        <v>0</v>
      </c>
      <c r="AD100" s="79">
        <v>0</v>
      </c>
      <c r="AE100" s="85" t="s">
        <v>1953</v>
      </c>
      <c r="AF100" s="79" t="b">
        <v>0</v>
      </c>
      <c r="AG100" s="79" t="s">
        <v>1996</v>
      </c>
      <c r="AH100" s="79"/>
      <c r="AI100" s="85" t="s">
        <v>1953</v>
      </c>
      <c r="AJ100" s="79" t="b">
        <v>0</v>
      </c>
      <c r="AK100" s="79">
        <v>315</v>
      </c>
      <c r="AL100" s="85" t="s">
        <v>1719</v>
      </c>
      <c r="AM100" s="79" t="s">
        <v>2008</v>
      </c>
      <c r="AN100" s="79" t="b">
        <v>0</v>
      </c>
      <c r="AO100" s="85" t="s">
        <v>1719</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0</v>
      </c>
      <c r="BE100" s="49">
        <v>0</v>
      </c>
      <c r="BF100" s="48">
        <v>1</v>
      </c>
      <c r="BG100" s="49">
        <v>3.8461538461538463</v>
      </c>
      <c r="BH100" s="48">
        <v>1</v>
      </c>
      <c r="BI100" s="49">
        <v>3.8461538461538463</v>
      </c>
      <c r="BJ100" s="48">
        <v>25</v>
      </c>
      <c r="BK100" s="49">
        <v>96.15384615384616</v>
      </c>
      <c r="BL100" s="48">
        <v>26</v>
      </c>
    </row>
    <row r="101" spans="1:64" ht="15">
      <c r="A101" s="64" t="s">
        <v>310</v>
      </c>
      <c r="B101" s="64" t="s">
        <v>391</v>
      </c>
      <c r="C101" s="65"/>
      <c r="D101" s="66"/>
      <c r="E101" s="67"/>
      <c r="F101" s="68"/>
      <c r="G101" s="65"/>
      <c r="H101" s="69"/>
      <c r="I101" s="70"/>
      <c r="J101" s="70"/>
      <c r="K101" s="34" t="s">
        <v>65</v>
      </c>
      <c r="L101" s="77">
        <v>110</v>
      </c>
      <c r="M101" s="77"/>
      <c r="N101" s="72"/>
      <c r="O101" s="79" t="s">
        <v>600</v>
      </c>
      <c r="P101" s="81">
        <v>43453.51935185185</v>
      </c>
      <c r="Q101" s="79" t="s">
        <v>610</v>
      </c>
      <c r="R101" s="79"/>
      <c r="S101" s="79"/>
      <c r="T101" s="79"/>
      <c r="U101" s="79"/>
      <c r="V101" s="82" t="s">
        <v>924</v>
      </c>
      <c r="W101" s="81">
        <v>43453.51935185185</v>
      </c>
      <c r="X101" s="82" t="s">
        <v>1249</v>
      </c>
      <c r="Y101" s="79"/>
      <c r="Z101" s="79"/>
      <c r="AA101" s="85" t="s">
        <v>1636</v>
      </c>
      <c r="AB101" s="79"/>
      <c r="AC101" s="79" t="b">
        <v>0</v>
      </c>
      <c r="AD101" s="79">
        <v>0</v>
      </c>
      <c r="AE101" s="85" t="s">
        <v>1953</v>
      </c>
      <c r="AF101" s="79" t="b">
        <v>0</v>
      </c>
      <c r="AG101" s="79" t="s">
        <v>1996</v>
      </c>
      <c r="AH101" s="79"/>
      <c r="AI101" s="85" t="s">
        <v>1953</v>
      </c>
      <c r="AJ101" s="79" t="b">
        <v>0</v>
      </c>
      <c r="AK101" s="79">
        <v>315</v>
      </c>
      <c r="AL101" s="85" t="s">
        <v>1719</v>
      </c>
      <c r="AM101" s="79" t="s">
        <v>2010</v>
      </c>
      <c r="AN101" s="79" t="b">
        <v>0</v>
      </c>
      <c r="AO101" s="85" t="s">
        <v>1719</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0</v>
      </c>
      <c r="BE101" s="49">
        <v>0</v>
      </c>
      <c r="BF101" s="48">
        <v>1</v>
      </c>
      <c r="BG101" s="49">
        <v>3.8461538461538463</v>
      </c>
      <c r="BH101" s="48">
        <v>1</v>
      </c>
      <c r="BI101" s="49">
        <v>3.8461538461538463</v>
      </c>
      <c r="BJ101" s="48">
        <v>25</v>
      </c>
      <c r="BK101" s="49">
        <v>96.15384615384616</v>
      </c>
      <c r="BL101" s="48">
        <v>26</v>
      </c>
    </row>
    <row r="102" spans="1:64" ht="15">
      <c r="A102" s="64" t="s">
        <v>311</v>
      </c>
      <c r="B102" s="64" t="s">
        <v>391</v>
      </c>
      <c r="C102" s="65"/>
      <c r="D102" s="66"/>
      <c r="E102" s="67"/>
      <c r="F102" s="68"/>
      <c r="G102" s="65"/>
      <c r="H102" s="69"/>
      <c r="I102" s="70"/>
      <c r="J102" s="70"/>
      <c r="K102" s="34" t="s">
        <v>65</v>
      </c>
      <c r="L102" s="77">
        <v>111</v>
      </c>
      <c r="M102" s="77"/>
      <c r="N102" s="72"/>
      <c r="O102" s="79" t="s">
        <v>600</v>
      </c>
      <c r="P102" s="81">
        <v>43453.52290509259</v>
      </c>
      <c r="Q102" s="79" t="s">
        <v>610</v>
      </c>
      <c r="R102" s="79"/>
      <c r="S102" s="79"/>
      <c r="T102" s="79"/>
      <c r="U102" s="79"/>
      <c r="V102" s="82" t="s">
        <v>925</v>
      </c>
      <c r="W102" s="81">
        <v>43453.52290509259</v>
      </c>
      <c r="X102" s="82" t="s">
        <v>1250</v>
      </c>
      <c r="Y102" s="79"/>
      <c r="Z102" s="79"/>
      <c r="AA102" s="85" t="s">
        <v>1637</v>
      </c>
      <c r="AB102" s="79"/>
      <c r="AC102" s="79" t="b">
        <v>0</v>
      </c>
      <c r="AD102" s="79">
        <v>0</v>
      </c>
      <c r="AE102" s="85" t="s">
        <v>1953</v>
      </c>
      <c r="AF102" s="79" t="b">
        <v>0</v>
      </c>
      <c r="AG102" s="79" t="s">
        <v>1996</v>
      </c>
      <c r="AH102" s="79"/>
      <c r="AI102" s="85" t="s">
        <v>1953</v>
      </c>
      <c r="AJ102" s="79" t="b">
        <v>0</v>
      </c>
      <c r="AK102" s="79">
        <v>315</v>
      </c>
      <c r="AL102" s="85" t="s">
        <v>1719</v>
      </c>
      <c r="AM102" s="79" t="s">
        <v>2010</v>
      </c>
      <c r="AN102" s="79" t="b">
        <v>0</v>
      </c>
      <c r="AO102" s="85" t="s">
        <v>1719</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0</v>
      </c>
      <c r="BE102" s="49">
        <v>0</v>
      </c>
      <c r="BF102" s="48">
        <v>1</v>
      </c>
      <c r="BG102" s="49">
        <v>3.8461538461538463</v>
      </c>
      <c r="BH102" s="48">
        <v>1</v>
      </c>
      <c r="BI102" s="49">
        <v>3.8461538461538463</v>
      </c>
      <c r="BJ102" s="48">
        <v>25</v>
      </c>
      <c r="BK102" s="49">
        <v>96.15384615384616</v>
      </c>
      <c r="BL102" s="48">
        <v>26</v>
      </c>
    </row>
    <row r="103" spans="1:64" ht="15">
      <c r="A103" s="64" t="s">
        <v>312</v>
      </c>
      <c r="B103" s="64" t="s">
        <v>391</v>
      </c>
      <c r="C103" s="65"/>
      <c r="D103" s="66"/>
      <c r="E103" s="67"/>
      <c r="F103" s="68"/>
      <c r="G103" s="65"/>
      <c r="H103" s="69"/>
      <c r="I103" s="70"/>
      <c r="J103" s="70"/>
      <c r="K103" s="34" t="s">
        <v>65</v>
      </c>
      <c r="L103" s="77">
        <v>112</v>
      </c>
      <c r="M103" s="77"/>
      <c r="N103" s="72"/>
      <c r="O103" s="79" t="s">
        <v>600</v>
      </c>
      <c r="P103" s="81">
        <v>43453.52297453704</v>
      </c>
      <c r="Q103" s="79" t="s">
        <v>610</v>
      </c>
      <c r="R103" s="79"/>
      <c r="S103" s="79"/>
      <c r="T103" s="79"/>
      <c r="U103" s="79"/>
      <c r="V103" s="82" t="s">
        <v>926</v>
      </c>
      <c r="W103" s="81">
        <v>43453.52297453704</v>
      </c>
      <c r="X103" s="82" t="s">
        <v>1251</v>
      </c>
      <c r="Y103" s="79"/>
      <c r="Z103" s="79"/>
      <c r="AA103" s="85" t="s">
        <v>1638</v>
      </c>
      <c r="AB103" s="79"/>
      <c r="AC103" s="79" t="b">
        <v>0</v>
      </c>
      <c r="AD103" s="79">
        <v>0</v>
      </c>
      <c r="AE103" s="85" t="s">
        <v>1953</v>
      </c>
      <c r="AF103" s="79" t="b">
        <v>0</v>
      </c>
      <c r="AG103" s="79" t="s">
        <v>1996</v>
      </c>
      <c r="AH103" s="79"/>
      <c r="AI103" s="85" t="s">
        <v>1953</v>
      </c>
      <c r="AJ103" s="79" t="b">
        <v>0</v>
      </c>
      <c r="AK103" s="79">
        <v>315</v>
      </c>
      <c r="AL103" s="85" t="s">
        <v>1719</v>
      </c>
      <c r="AM103" s="79" t="s">
        <v>2010</v>
      </c>
      <c r="AN103" s="79" t="b">
        <v>0</v>
      </c>
      <c r="AO103" s="85" t="s">
        <v>1719</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0</v>
      </c>
      <c r="BE103" s="49">
        <v>0</v>
      </c>
      <c r="BF103" s="48">
        <v>1</v>
      </c>
      <c r="BG103" s="49">
        <v>3.8461538461538463</v>
      </c>
      <c r="BH103" s="48">
        <v>1</v>
      </c>
      <c r="BI103" s="49">
        <v>3.8461538461538463</v>
      </c>
      <c r="BJ103" s="48">
        <v>25</v>
      </c>
      <c r="BK103" s="49">
        <v>96.15384615384616</v>
      </c>
      <c r="BL103" s="48">
        <v>26</v>
      </c>
    </row>
    <row r="104" spans="1:64" ht="15">
      <c r="A104" s="64" t="s">
        <v>313</v>
      </c>
      <c r="B104" s="64" t="s">
        <v>391</v>
      </c>
      <c r="C104" s="65"/>
      <c r="D104" s="66"/>
      <c r="E104" s="67"/>
      <c r="F104" s="68"/>
      <c r="G104" s="65"/>
      <c r="H104" s="69"/>
      <c r="I104" s="70"/>
      <c r="J104" s="70"/>
      <c r="K104" s="34" t="s">
        <v>65</v>
      </c>
      <c r="L104" s="77">
        <v>113</v>
      </c>
      <c r="M104" s="77"/>
      <c r="N104" s="72"/>
      <c r="O104" s="79" t="s">
        <v>600</v>
      </c>
      <c r="P104" s="81">
        <v>43453.53266203704</v>
      </c>
      <c r="Q104" s="79" t="s">
        <v>610</v>
      </c>
      <c r="R104" s="79"/>
      <c r="S104" s="79"/>
      <c r="T104" s="79"/>
      <c r="U104" s="79"/>
      <c r="V104" s="82" t="s">
        <v>927</v>
      </c>
      <c r="W104" s="81">
        <v>43453.53266203704</v>
      </c>
      <c r="X104" s="82" t="s">
        <v>1252</v>
      </c>
      <c r="Y104" s="79"/>
      <c r="Z104" s="79"/>
      <c r="AA104" s="85" t="s">
        <v>1639</v>
      </c>
      <c r="AB104" s="79"/>
      <c r="AC104" s="79" t="b">
        <v>0</v>
      </c>
      <c r="AD104" s="79">
        <v>0</v>
      </c>
      <c r="AE104" s="85" t="s">
        <v>1953</v>
      </c>
      <c r="AF104" s="79" t="b">
        <v>0</v>
      </c>
      <c r="AG104" s="79" t="s">
        <v>1996</v>
      </c>
      <c r="AH104" s="79"/>
      <c r="AI104" s="85" t="s">
        <v>1953</v>
      </c>
      <c r="AJ104" s="79" t="b">
        <v>0</v>
      </c>
      <c r="AK104" s="79">
        <v>315</v>
      </c>
      <c r="AL104" s="85" t="s">
        <v>1719</v>
      </c>
      <c r="AM104" s="79" t="s">
        <v>2007</v>
      </c>
      <c r="AN104" s="79" t="b">
        <v>0</v>
      </c>
      <c r="AO104" s="85" t="s">
        <v>1719</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1</v>
      </c>
      <c r="BG104" s="49">
        <v>3.8461538461538463</v>
      </c>
      <c r="BH104" s="48">
        <v>1</v>
      </c>
      <c r="BI104" s="49">
        <v>3.8461538461538463</v>
      </c>
      <c r="BJ104" s="48">
        <v>25</v>
      </c>
      <c r="BK104" s="49">
        <v>96.15384615384616</v>
      </c>
      <c r="BL104" s="48">
        <v>26</v>
      </c>
    </row>
    <row r="105" spans="1:64" ht="15">
      <c r="A105" s="64" t="s">
        <v>314</v>
      </c>
      <c r="B105" s="64" t="s">
        <v>391</v>
      </c>
      <c r="C105" s="65"/>
      <c r="D105" s="66"/>
      <c r="E105" s="67"/>
      <c r="F105" s="68"/>
      <c r="G105" s="65"/>
      <c r="H105" s="69"/>
      <c r="I105" s="70"/>
      <c r="J105" s="70"/>
      <c r="K105" s="34" t="s">
        <v>65</v>
      </c>
      <c r="L105" s="77">
        <v>114</v>
      </c>
      <c r="M105" s="77"/>
      <c r="N105" s="72"/>
      <c r="O105" s="79" t="s">
        <v>600</v>
      </c>
      <c r="P105" s="81">
        <v>43453.5375462963</v>
      </c>
      <c r="Q105" s="79" t="s">
        <v>610</v>
      </c>
      <c r="R105" s="79"/>
      <c r="S105" s="79"/>
      <c r="T105" s="79"/>
      <c r="U105" s="79"/>
      <c r="V105" s="82" t="s">
        <v>928</v>
      </c>
      <c r="W105" s="81">
        <v>43453.5375462963</v>
      </c>
      <c r="X105" s="82" t="s">
        <v>1253</v>
      </c>
      <c r="Y105" s="79"/>
      <c r="Z105" s="79"/>
      <c r="AA105" s="85" t="s">
        <v>1640</v>
      </c>
      <c r="AB105" s="79"/>
      <c r="AC105" s="79" t="b">
        <v>0</v>
      </c>
      <c r="AD105" s="79">
        <v>0</v>
      </c>
      <c r="AE105" s="85" t="s">
        <v>1953</v>
      </c>
      <c r="AF105" s="79" t="b">
        <v>0</v>
      </c>
      <c r="AG105" s="79" t="s">
        <v>1996</v>
      </c>
      <c r="AH105" s="79"/>
      <c r="AI105" s="85" t="s">
        <v>1953</v>
      </c>
      <c r="AJ105" s="79" t="b">
        <v>0</v>
      </c>
      <c r="AK105" s="79">
        <v>315</v>
      </c>
      <c r="AL105" s="85" t="s">
        <v>1719</v>
      </c>
      <c r="AM105" s="79" t="s">
        <v>2010</v>
      </c>
      <c r="AN105" s="79" t="b">
        <v>0</v>
      </c>
      <c r="AO105" s="85" t="s">
        <v>1719</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0</v>
      </c>
      <c r="BE105" s="49">
        <v>0</v>
      </c>
      <c r="BF105" s="48">
        <v>1</v>
      </c>
      <c r="BG105" s="49">
        <v>3.8461538461538463</v>
      </c>
      <c r="BH105" s="48">
        <v>1</v>
      </c>
      <c r="BI105" s="49">
        <v>3.8461538461538463</v>
      </c>
      <c r="BJ105" s="48">
        <v>25</v>
      </c>
      <c r="BK105" s="49">
        <v>96.15384615384616</v>
      </c>
      <c r="BL105" s="48">
        <v>26</v>
      </c>
    </row>
    <row r="106" spans="1:64" ht="15">
      <c r="A106" s="64" t="s">
        <v>315</v>
      </c>
      <c r="B106" s="64" t="s">
        <v>552</v>
      </c>
      <c r="C106" s="65"/>
      <c r="D106" s="66"/>
      <c r="E106" s="67"/>
      <c r="F106" s="68"/>
      <c r="G106" s="65"/>
      <c r="H106" s="69"/>
      <c r="I106" s="70"/>
      <c r="J106" s="70"/>
      <c r="K106" s="34" t="s">
        <v>65</v>
      </c>
      <c r="L106" s="77">
        <v>115</v>
      </c>
      <c r="M106" s="77"/>
      <c r="N106" s="72"/>
      <c r="O106" s="79" t="s">
        <v>600</v>
      </c>
      <c r="P106" s="81">
        <v>43453.296377314815</v>
      </c>
      <c r="Q106" s="79" t="s">
        <v>611</v>
      </c>
      <c r="R106" s="82" t="s">
        <v>720</v>
      </c>
      <c r="S106" s="79" t="s">
        <v>763</v>
      </c>
      <c r="T106" s="79"/>
      <c r="U106" s="82" t="s">
        <v>810</v>
      </c>
      <c r="V106" s="82" t="s">
        <v>810</v>
      </c>
      <c r="W106" s="81">
        <v>43453.296377314815</v>
      </c>
      <c r="X106" s="82" t="s">
        <v>1254</v>
      </c>
      <c r="Y106" s="79"/>
      <c r="Z106" s="79"/>
      <c r="AA106" s="85" t="s">
        <v>1641</v>
      </c>
      <c r="AB106" s="85" t="s">
        <v>1929</v>
      </c>
      <c r="AC106" s="79" t="b">
        <v>0</v>
      </c>
      <c r="AD106" s="79">
        <v>0</v>
      </c>
      <c r="AE106" s="85" t="s">
        <v>1959</v>
      </c>
      <c r="AF106" s="79" t="b">
        <v>0</v>
      </c>
      <c r="AG106" s="79" t="s">
        <v>1997</v>
      </c>
      <c r="AH106" s="79"/>
      <c r="AI106" s="85" t="s">
        <v>1953</v>
      </c>
      <c r="AJ106" s="79" t="b">
        <v>0</v>
      </c>
      <c r="AK106" s="79">
        <v>0</v>
      </c>
      <c r="AL106" s="85" t="s">
        <v>1953</v>
      </c>
      <c r="AM106" s="79" t="s">
        <v>2007</v>
      </c>
      <c r="AN106" s="79" t="b">
        <v>0</v>
      </c>
      <c r="AO106" s="85" t="s">
        <v>1929</v>
      </c>
      <c r="AP106" s="79" t="s">
        <v>176</v>
      </c>
      <c r="AQ106" s="79">
        <v>0</v>
      </c>
      <c r="AR106" s="79">
        <v>0</v>
      </c>
      <c r="AS106" s="79"/>
      <c r="AT106" s="79"/>
      <c r="AU106" s="79"/>
      <c r="AV106" s="79"/>
      <c r="AW106" s="79"/>
      <c r="AX106" s="79"/>
      <c r="AY106" s="79"/>
      <c r="AZ106" s="79"/>
      <c r="BA106">
        <v>2</v>
      </c>
      <c r="BB106" s="78" t="str">
        <f>REPLACE(INDEX(GroupVertices[Group],MATCH(Edges24[[#This Row],[Vertex 1]],GroupVertices[Vertex],0)),1,1,"")</f>
        <v>10</v>
      </c>
      <c r="BC106" s="78" t="str">
        <f>REPLACE(INDEX(GroupVertices[Group],MATCH(Edges24[[#This Row],[Vertex 2]],GroupVertices[Vertex],0)),1,1,"")</f>
        <v>10</v>
      </c>
      <c r="BD106" s="48"/>
      <c r="BE106" s="49"/>
      <c r="BF106" s="48"/>
      <c r="BG106" s="49"/>
      <c r="BH106" s="48"/>
      <c r="BI106" s="49"/>
      <c r="BJ106" s="48"/>
      <c r="BK106" s="49"/>
      <c r="BL106" s="48"/>
    </row>
    <row r="107" spans="1:64" ht="15">
      <c r="A107" s="64" t="s">
        <v>315</v>
      </c>
      <c r="B107" s="64" t="s">
        <v>552</v>
      </c>
      <c r="C107" s="65"/>
      <c r="D107" s="66"/>
      <c r="E107" s="67"/>
      <c r="F107" s="68"/>
      <c r="G107" s="65"/>
      <c r="H107" s="69"/>
      <c r="I107" s="70"/>
      <c r="J107" s="70"/>
      <c r="K107" s="34" t="s">
        <v>65</v>
      </c>
      <c r="L107" s="77">
        <v>116</v>
      </c>
      <c r="M107" s="77"/>
      <c r="N107" s="72"/>
      <c r="O107" s="79" t="s">
        <v>600</v>
      </c>
      <c r="P107" s="81">
        <v>43453.560011574074</v>
      </c>
      <c r="Q107" s="79" t="s">
        <v>612</v>
      </c>
      <c r="R107" s="82" t="s">
        <v>721</v>
      </c>
      <c r="S107" s="79" t="s">
        <v>763</v>
      </c>
      <c r="T107" s="79"/>
      <c r="U107" s="79"/>
      <c r="V107" s="82" t="s">
        <v>929</v>
      </c>
      <c r="W107" s="81">
        <v>43453.560011574074</v>
      </c>
      <c r="X107" s="82" t="s">
        <v>1255</v>
      </c>
      <c r="Y107" s="79"/>
      <c r="Z107" s="79"/>
      <c r="AA107" s="85" t="s">
        <v>1642</v>
      </c>
      <c r="AB107" s="85" t="s">
        <v>1930</v>
      </c>
      <c r="AC107" s="79" t="b">
        <v>0</v>
      </c>
      <c r="AD107" s="79">
        <v>0</v>
      </c>
      <c r="AE107" s="85" t="s">
        <v>1960</v>
      </c>
      <c r="AF107" s="79" t="b">
        <v>0</v>
      </c>
      <c r="AG107" s="79" t="s">
        <v>1997</v>
      </c>
      <c r="AH107" s="79"/>
      <c r="AI107" s="85" t="s">
        <v>1953</v>
      </c>
      <c r="AJ107" s="79" t="b">
        <v>0</v>
      </c>
      <c r="AK107" s="79">
        <v>0</v>
      </c>
      <c r="AL107" s="85" t="s">
        <v>1953</v>
      </c>
      <c r="AM107" s="79" t="s">
        <v>2007</v>
      </c>
      <c r="AN107" s="79" t="b">
        <v>0</v>
      </c>
      <c r="AO107" s="85" t="s">
        <v>1930</v>
      </c>
      <c r="AP107" s="79" t="s">
        <v>176</v>
      </c>
      <c r="AQ107" s="79">
        <v>0</v>
      </c>
      <c r="AR107" s="79">
        <v>0</v>
      </c>
      <c r="AS107" s="79"/>
      <c r="AT107" s="79"/>
      <c r="AU107" s="79"/>
      <c r="AV107" s="79"/>
      <c r="AW107" s="79"/>
      <c r="AX107" s="79"/>
      <c r="AY107" s="79"/>
      <c r="AZ107" s="79"/>
      <c r="BA107">
        <v>2</v>
      </c>
      <c r="BB107" s="78" t="str">
        <f>REPLACE(INDEX(GroupVertices[Group],MATCH(Edges24[[#This Row],[Vertex 1]],GroupVertices[Vertex],0)),1,1,"")</f>
        <v>10</v>
      </c>
      <c r="BC107" s="78" t="str">
        <f>REPLACE(INDEX(GroupVertices[Group],MATCH(Edges24[[#This Row],[Vertex 2]],GroupVertices[Vertex],0)),1,1,"")</f>
        <v>10</v>
      </c>
      <c r="BD107" s="48"/>
      <c r="BE107" s="49"/>
      <c r="BF107" s="48"/>
      <c r="BG107" s="49"/>
      <c r="BH107" s="48"/>
      <c r="BI107" s="49"/>
      <c r="BJ107" s="48"/>
      <c r="BK107" s="49"/>
      <c r="BL107" s="48"/>
    </row>
    <row r="108" spans="1:64" ht="15">
      <c r="A108" s="64" t="s">
        <v>315</v>
      </c>
      <c r="B108" s="64" t="s">
        <v>315</v>
      </c>
      <c r="C108" s="65"/>
      <c r="D108" s="66"/>
      <c r="E108" s="67"/>
      <c r="F108" s="68"/>
      <c r="G108" s="65"/>
      <c r="H108" s="69"/>
      <c r="I108" s="70"/>
      <c r="J108" s="70"/>
      <c r="K108" s="34" t="s">
        <v>65</v>
      </c>
      <c r="L108" s="77">
        <v>125</v>
      </c>
      <c r="M108" s="77"/>
      <c r="N108" s="72"/>
      <c r="O108" s="79" t="s">
        <v>176</v>
      </c>
      <c r="P108" s="81">
        <v>43452.28451388889</v>
      </c>
      <c r="Q108" s="79" t="s">
        <v>613</v>
      </c>
      <c r="R108" s="82" t="s">
        <v>720</v>
      </c>
      <c r="S108" s="79" t="s">
        <v>763</v>
      </c>
      <c r="T108" s="79"/>
      <c r="U108" s="82" t="s">
        <v>811</v>
      </c>
      <c r="V108" s="82" t="s">
        <v>811</v>
      </c>
      <c r="W108" s="81">
        <v>43452.28451388889</v>
      </c>
      <c r="X108" s="82" t="s">
        <v>1256</v>
      </c>
      <c r="Y108" s="79"/>
      <c r="Z108" s="79"/>
      <c r="AA108" s="85" t="s">
        <v>1643</v>
      </c>
      <c r="AB108" s="85" t="s">
        <v>1931</v>
      </c>
      <c r="AC108" s="79" t="b">
        <v>0</v>
      </c>
      <c r="AD108" s="79">
        <v>0</v>
      </c>
      <c r="AE108" s="85" t="s">
        <v>1959</v>
      </c>
      <c r="AF108" s="79" t="b">
        <v>0</v>
      </c>
      <c r="AG108" s="79" t="s">
        <v>1997</v>
      </c>
      <c r="AH108" s="79"/>
      <c r="AI108" s="85" t="s">
        <v>1953</v>
      </c>
      <c r="AJ108" s="79" t="b">
        <v>0</v>
      </c>
      <c r="AK108" s="79">
        <v>0</v>
      </c>
      <c r="AL108" s="85" t="s">
        <v>1953</v>
      </c>
      <c r="AM108" s="79" t="s">
        <v>2007</v>
      </c>
      <c r="AN108" s="79" t="b">
        <v>0</v>
      </c>
      <c r="AO108" s="85" t="s">
        <v>1931</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10</v>
      </c>
      <c r="BC108" s="78" t="str">
        <f>REPLACE(INDEX(GroupVertices[Group],MATCH(Edges24[[#This Row],[Vertex 2]],GroupVertices[Vertex],0)),1,1,"")</f>
        <v>10</v>
      </c>
      <c r="BD108" s="48">
        <v>0</v>
      </c>
      <c r="BE108" s="49">
        <v>0</v>
      </c>
      <c r="BF108" s="48">
        <v>0</v>
      </c>
      <c r="BG108" s="49">
        <v>0</v>
      </c>
      <c r="BH108" s="48">
        <v>0</v>
      </c>
      <c r="BI108" s="49">
        <v>0</v>
      </c>
      <c r="BJ108" s="48">
        <v>23</v>
      </c>
      <c r="BK108" s="49">
        <v>100</v>
      </c>
      <c r="BL108" s="48">
        <v>23</v>
      </c>
    </row>
    <row r="109" spans="1:64" ht="15">
      <c r="A109" s="64" t="s">
        <v>316</v>
      </c>
      <c r="B109" s="64" t="s">
        <v>391</v>
      </c>
      <c r="C109" s="65"/>
      <c r="D109" s="66"/>
      <c r="E109" s="67"/>
      <c r="F109" s="68"/>
      <c r="G109" s="65"/>
      <c r="H109" s="69"/>
      <c r="I109" s="70"/>
      <c r="J109" s="70"/>
      <c r="K109" s="34" t="s">
        <v>65</v>
      </c>
      <c r="L109" s="77">
        <v>126</v>
      </c>
      <c r="M109" s="77"/>
      <c r="N109" s="72"/>
      <c r="O109" s="79" t="s">
        <v>600</v>
      </c>
      <c r="P109" s="81">
        <v>43453.56859953704</v>
      </c>
      <c r="Q109" s="79" t="s">
        <v>610</v>
      </c>
      <c r="R109" s="79"/>
      <c r="S109" s="79"/>
      <c r="T109" s="79"/>
      <c r="U109" s="79"/>
      <c r="V109" s="82" t="s">
        <v>930</v>
      </c>
      <c r="W109" s="81">
        <v>43453.56859953704</v>
      </c>
      <c r="X109" s="82" t="s">
        <v>1257</v>
      </c>
      <c r="Y109" s="79"/>
      <c r="Z109" s="79"/>
      <c r="AA109" s="85" t="s">
        <v>1644</v>
      </c>
      <c r="AB109" s="79"/>
      <c r="AC109" s="79" t="b">
        <v>0</v>
      </c>
      <c r="AD109" s="79">
        <v>0</v>
      </c>
      <c r="AE109" s="85" t="s">
        <v>1953</v>
      </c>
      <c r="AF109" s="79" t="b">
        <v>0</v>
      </c>
      <c r="AG109" s="79" t="s">
        <v>1996</v>
      </c>
      <c r="AH109" s="79"/>
      <c r="AI109" s="85" t="s">
        <v>1953</v>
      </c>
      <c r="AJ109" s="79" t="b">
        <v>0</v>
      </c>
      <c r="AK109" s="79">
        <v>315</v>
      </c>
      <c r="AL109" s="85" t="s">
        <v>1719</v>
      </c>
      <c r="AM109" s="79" t="s">
        <v>2010</v>
      </c>
      <c r="AN109" s="79" t="b">
        <v>0</v>
      </c>
      <c r="AO109" s="85" t="s">
        <v>1719</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1</v>
      </c>
      <c r="BD109" s="48">
        <v>0</v>
      </c>
      <c r="BE109" s="49">
        <v>0</v>
      </c>
      <c r="BF109" s="48">
        <v>1</v>
      </c>
      <c r="BG109" s="49">
        <v>3.8461538461538463</v>
      </c>
      <c r="BH109" s="48">
        <v>1</v>
      </c>
      <c r="BI109" s="49">
        <v>3.8461538461538463</v>
      </c>
      <c r="BJ109" s="48">
        <v>25</v>
      </c>
      <c r="BK109" s="49">
        <v>96.15384615384616</v>
      </c>
      <c r="BL109" s="48">
        <v>26</v>
      </c>
    </row>
    <row r="110" spans="1:64" ht="15">
      <c r="A110" s="64" t="s">
        <v>317</v>
      </c>
      <c r="B110" s="64" t="s">
        <v>391</v>
      </c>
      <c r="C110" s="65"/>
      <c r="D110" s="66"/>
      <c r="E110" s="67"/>
      <c r="F110" s="68"/>
      <c r="G110" s="65"/>
      <c r="H110" s="69"/>
      <c r="I110" s="70"/>
      <c r="J110" s="70"/>
      <c r="K110" s="34" t="s">
        <v>65</v>
      </c>
      <c r="L110" s="77">
        <v>127</v>
      </c>
      <c r="M110" s="77"/>
      <c r="N110" s="72"/>
      <c r="O110" s="79" t="s">
        <v>600</v>
      </c>
      <c r="P110" s="81">
        <v>43453.573217592595</v>
      </c>
      <c r="Q110" s="79" t="s">
        <v>610</v>
      </c>
      <c r="R110" s="79"/>
      <c r="S110" s="79"/>
      <c r="T110" s="79"/>
      <c r="U110" s="79"/>
      <c r="V110" s="82" t="s">
        <v>931</v>
      </c>
      <c r="W110" s="81">
        <v>43453.573217592595</v>
      </c>
      <c r="X110" s="82" t="s">
        <v>1258</v>
      </c>
      <c r="Y110" s="79"/>
      <c r="Z110" s="79"/>
      <c r="AA110" s="85" t="s">
        <v>1645</v>
      </c>
      <c r="AB110" s="79"/>
      <c r="AC110" s="79" t="b">
        <v>0</v>
      </c>
      <c r="AD110" s="79">
        <v>0</v>
      </c>
      <c r="AE110" s="85" t="s">
        <v>1953</v>
      </c>
      <c r="AF110" s="79" t="b">
        <v>0</v>
      </c>
      <c r="AG110" s="79" t="s">
        <v>1996</v>
      </c>
      <c r="AH110" s="79"/>
      <c r="AI110" s="85" t="s">
        <v>1953</v>
      </c>
      <c r="AJ110" s="79" t="b">
        <v>0</v>
      </c>
      <c r="AK110" s="79">
        <v>315</v>
      </c>
      <c r="AL110" s="85" t="s">
        <v>1719</v>
      </c>
      <c r="AM110" s="79" t="s">
        <v>2008</v>
      </c>
      <c r="AN110" s="79" t="b">
        <v>0</v>
      </c>
      <c r="AO110" s="85" t="s">
        <v>1719</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v>0</v>
      </c>
      <c r="BE110" s="49">
        <v>0</v>
      </c>
      <c r="BF110" s="48">
        <v>1</v>
      </c>
      <c r="BG110" s="49">
        <v>3.8461538461538463</v>
      </c>
      <c r="BH110" s="48">
        <v>1</v>
      </c>
      <c r="BI110" s="49">
        <v>3.8461538461538463</v>
      </c>
      <c r="BJ110" s="48">
        <v>25</v>
      </c>
      <c r="BK110" s="49">
        <v>96.15384615384616</v>
      </c>
      <c r="BL110" s="48">
        <v>26</v>
      </c>
    </row>
    <row r="111" spans="1:64" ht="15">
      <c r="A111" s="64" t="s">
        <v>318</v>
      </c>
      <c r="B111" s="64" t="s">
        <v>391</v>
      </c>
      <c r="C111" s="65"/>
      <c r="D111" s="66"/>
      <c r="E111" s="67"/>
      <c r="F111" s="68"/>
      <c r="G111" s="65"/>
      <c r="H111" s="69"/>
      <c r="I111" s="70"/>
      <c r="J111" s="70"/>
      <c r="K111" s="34" t="s">
        <v>65</v>
      </c>
      <c r="L111" s="77">
        <v>128</v>
      </c>
      <c r="M111" s="77"/>
      <c r="N111" s="72"/>
      <c r="O111" s="79" t="s">
        <v>600</v>
      </c>
      <c r="P111" s="81">
        <v>43453.5775462963</v>
      </c>
      <c r="Q111" s="79" t="s">
        <v>610</v>
      </c>
      <c r="R111" s="79"/>
      <c r="S111" s="79"/>
      <c r="T111" s="79"/>
      <c r="U111" s="79"/>
      <c r="V111" s="82" t="s">
        <v>932</v>
      </c>
      <c r="W111" s="81">
        <v>43453.5775462963</v>
      </c>
      <c r="X111" s="82" t="s">
        <v>1259</v>
      </c>
      <c r="Y111" s="79"/>
      <c r="Z111" s="79"/>
      <c r="AA111" s="85" t="s">
        <v>1646</v>
      </c>
      <c r="AB111" s="79"/>
      <c r="AC111" s="79" t="b">
        <v>0</v>
      </c>
      <c r="AD111" s="79">
        <v>0</v>
      </c>
      <c r="AE111" s="85" t="s">
        <v>1953</v>
      </c>
      <c r="AF111" s="79" t="b">
        <v>0</v>
      </c>
      <c r="AG111" s="79" t="s">
        <v>1996</v>
      </c>
      <c r="AH111" s="79"/>
      <c r="AI111" s="85" t="s">
        <v>1953</v>
      </c>
      <c r="AJ111" s="79" t="b">
        <v>0</v>
      </c>
      <c r="AK111" s="79">
        <v>315</v>
      </c>
      <c r="AL111" s="85" t="s">
        <v>1719</v>
      </c>
      <c r="AM111" s="79" t="s">
        <v>2008</v>
      </c>
      <c r="AN111" s="79" t="b">
        <v>0</v>
      </c>
      <c r="AO111" s="85" t="s">
        <v>1719</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0</v>
      </c>
      <c r="BE111" s="49">
        <v>0</v>
      </c>
      <c r="BF111" s="48">
        <v>1</v>
      </c>
      <c r="BG111" s="49">
        <v>3.8461538461538463</v>
      </c>
      <c r="BH111" s="48">
        <v>1</v>
      </c>
      <c r="BI111" s="49">
        <v>3.8461538461538463</v>
      </c>
      <c r="BJ111" s="48">
        <v>25</v>
      </c>
      <c r="BK111" s="49">
        <v>96.15384615384616</v>
      </c>
      <c r="BL111" s="48">
        <v>26</v>
      </c>
    </row>
    <row r="112" spans="1:64" ht="15">
      <c r="A112" s="64" t="s">
        <v>319</v>
      </c>
      <c r="B112" s="64" t="s">
        <v>391</v>
      </c>
      <c r="C112" s="65"/>
      <c r="D112" s="66"/>
      <c r="E112" s="67"/>
      <c r="F112" s="68"/>
      <c r="G112" s="65"/>
      <c r="H112" s="69"/>
      <c r="I112" s="70"/>
      <c r="J112" s="70"/>
      <c r="K112" s="34" t="s">
        <v>65</v>
      </c>
      <c r="L112" s="77">
        <v>129</v>
      </c>
      <c r="M112" s="77"/>
      <c r="N112" s="72"/>
      <c r="O112" s="79" t="s">
        <v>600</v>
      </c>
      <c r="P112" s="81">
        <v>43453.600752314815</v>
      </c>
      <c r="Q112" s="79" t="s">
        <v>610</v>
      </c>
      <c r="R112" s="79"/>
      <c r="S112" s="79"/>
      <c r="T112" s="79"/>
      <c r="U112" s="79"/>
      <c r="V112" s="82" t="s">
        <v>933</v>
      </c>
      <c r="W112" s="81">
        <v>43453.600752314815</v>
      </c>
      <c r="X112" s="82" t="s">
        <v>1260</v>
      </c>
      <c r="Y112" s="79"/>
      <c r="Z112" s="79"/>
      <c r="AA112" s="85" t="s">
        <v>1647</v>
      </c>
      <c r="AB112" s="79"/>
      <c r="AC112" s="79" t="b">
        <v>0</v>
      </c>
      <c r="AD112" s="79">
        <v>0</v>
      </c>
      <c r="AE112" s="85" t="s">
        <v>1953</v>
      </c>
      <c r="AF112" s="79" t="b">
        <v>0</v>
      </c>
      <c r="AG112" s="79" t="s">
        <v>1996</v>
      </c>
      <c r="AH112" s="79"/>
      <c r="AI112" s="85" t="s">
        <v>1953</v>
      </c>
      <c r="AJ112" s="79" t="b">
        <v>0</v>
      </c>
      <c r="AK112" s="79">
        <v>315</v>
      </c>
      <c r="AL112" s="85" t="s">
        <v>1719</v>
      </c>
      <c r="AM112" s="79" t="s">
        <v>2010</v>
      </c>
      <c r="AN112" s="79" t="b">
        <v>0</v>
      </c>
      <c r="AO112" s="85" t="s">
        <v>1719</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v>0</v>
      </c>
      <c r="BE112" s="49">
        <v>0</v>
      </c>
      <c r="BF112" s="48">
        <v>1</v>
      </c>
      <c r="BG112" s="49">
        <v>3.8461538461538463</v>
      </c>
      <c r="BH112" s="48">
        <v>1</v>
      </c>
      <c r="BI112" s="49">
        <v>3.8461538461538463</v>
      </c>
      <c r="BJ112" s="48">
        <v>25</v>
      </c>
      <c r="BK112" s="49">
        <v>96.15384615384616</v>
      </c>
      <c r="BL112" s="48">
        <v>26</v>
      </c>
    </row>
    <row r="113" spans="1:64" ht="15">
      <c r="A113" s="64" t="s">
        <v>320</v>
      </c>
      <c r="B113" s="64" t="s">
        <v>391</v>
      </c>
      <c r="C113" s="65"/>
      <c r="D113" s="66"/>
      <c r="E113" s="67"/>
      <c r="F113" s="68"/>
      <c r="G113" s="65"/>
      <c r="H113" s="69"/>
      <c r="I113" s="70"/>
      <c r="J113" s="70"/>
      <c r="K113" s="34" t="s">
        <v>65</v>
      </c>
      <c r="L113" s="77">
        <v>130</v>
      </c>
      <c r="M113" s="77"/>
      <c r="N113" s="72"/>
      <c r="O113" s="79" t="s">
        <v>600</v>
      </c>
      <c r="P113" s="81">
        <v>43453.606400462966</v>
      </c>
      <c r="Q113" s="79" t="s">
        <v>610</v>
      </c>
      <c r="R113" s="79"/>
      <c r="S113" s="79"/>
      <c r="T113" s="79"/>
      <c r="U113" s="79"/>
      <c r="V113" s="82" t="s">
        <v>934</v>
      </c>
      <c r="W113" s="81">
        <v>43453.606400462966</v>
      </c>
      <c r="X113" s="82" t="s">
        <v>1261</v>
      </c>
      <c r="Y113" s="79"/>
      <c r="Z113" s="79"/>
      <c r="AA113" s="85" t="s">
        <v>1648</v>
      </c>
      <c r="AB113" s="79"/>
      <c r="AC113" s="79" t="b">
        <v>0</v>
      </c>
      <c r="AD113" s="79">
        <v>0</v>
      </c>
      <c r="AE113" s="85" t="s">
        <v>1953</v>
      </c>
      <c r="AF113" s="79" t="b">
        <v>0</v>
      </c>
      <c r="AG113" s="79" t="s">
        <v>1996</v>
      </c>
      <c r="AH113" s="79"/>
      <c r="AI113" s="85" t="s">
        <v>1953</v>
      </c>
      <c r="AJ113" s="79" t="b">
        <v>0</v>
      </c>
      <c r="AK113" s="79">
        <v>315</v>
      </c>
      <c r="AL113" s="85" t="s">
        <v>1719</v>
      </c>
      <c r="AM113" s="79" t="s">
        <v>2008</v>
      </c>
      <c r="AN113" s="79" t="b">
        <v>0</v>
      </c>
      <c r="AO113" s="85" t="s">
        <v>1719</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0</v>
      </c>
      <c r="BE113" s="49">
        <v>0</v>
      </c>
      <c r="BF113" s="48">
        <v>1</v>
      </c>
      <c r="BG113" s="49">
        <v>3.8461538461538463</v>
      </c>
      <c r="BH113" s="48">
        <v>1</v>
      </c>
      <c r="BI113" s="49">
        <v>3.8461538461538463</v>
      </c>
      <c r="BJ113" s="48">
        <v>25</v>
      </c>
      <c r="BK113" s="49">
        <v>96.15384615384616</v>
      </c>
      <c r="BL113" s="48">
        <v>26</v>
      </c>
    </row>
    <row r="114" spans="1:64" ht="15">
      <c r="A114" s="64" t="s">
        <v>321</v>
      </c>
      <c r="B114" s="64" t="s">
        <v>391</v>
      </c>
      <c r="C114" s="65"/>
      <c r="D114" s="66"/>
      <c r="E114" s="67"/>
      <c r="F114" s="68"/>
      <c r="G114" s="65"/>
      <c r="H114" s="69"/>
      <c r="I114" s="70"/>
      <c r="J114" s="70"/>
      <c r="K114" s="34" t="s">
        <v>65</v>
      </c>
      <c r="L114" s="77">
        <v>131</v>
      </c>
      <c r="M114" s="77"/>
      <c r="N114" s="72"/>
      <c r="O114" s="79" t="s">
        <v>600</v>
      </c>
      <c r="P114" s="81">
        <v>43453.61510416667</v>
      </c>
      <c r="Q114" s="79" t="s">
        <v>610</v>
      </c>
      <c r="R114" s="79"/>
      <c r="S114" s="79"/>
      <c r="T114" s="79"/>
      <c r="U114" s="79"/>
      <c r="V114" s="82" t="s">
        <v>935</v>
      </c>
      <c r="W114" s="81">
        <v>43453.61510416667</v>
      </c>
      <c r="X114" s="82" t="s">
        <v>1262</v>
      </c>
      <c r="Y114" s="79"/>
      <c r="Z114" s="79"/>
      <c r="AA114" s="85" t="s">
        <v>1649</v>
      </c>
      <c r="AB114" s="79"/>
      <c r="AC114" s="79" t="b">
        <v>0</v>
      </c>
      <c r="AD114" s="79">
        <v>0</v>
      </c>
      <c r="AE114" s="85" t="s">
        <v>1953</v>
      </c>
      <c r="AF114" s="79" t="b">
        <v>0</v>
      </c>
      <c r="AG114" s="79" t="s">
        <v>1996</v>
      </c>
      <c r="AH114" s="79"/>
      <c r="AI114" s="85" t="s">
        <v>1953</v>
      </c>
      <c r="AJ114" s="79" t="b">
        <v>0</v>
      </c>
      <c r="AK114" s="79">
        <v>315</v>
      </c>
      <c r="AL114" s="85" t="s">
        <v>1719</v>
      </c>
      <c r="AM114" s="79" t="s">
        <v>2010</v>
      </c>
      <c r="AN114" s="79" t="b">
        <v>0</v>
      </c>
      <c r="AO114" s="85" t="s">
        <v>1719</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0</v>
      </c>
      <c r="BE114" s="49">
        <v>0</v>
      </c>
      <c r="BF114" s="48">
        <v>1</v>
      </c>
      <c r="BG114" s="49">
        <v>3.8461538461538463</v>
      </c>
      <c r="BH114" s="48">
        <v>1</v>
      </c>
      <c r="BI114" s="49">
        <v>3.8461538461538463</v>
      </c>
      <c r="BJ114" s="48">
        <v>25</v>
      </c>
      <c r="BK114" s="49">
        <v>96.15384615384616</v>
      </c>
      <c r="BL114" s="48">
        <v>26</v>
      </c>
    </row>
    <row r="115" spans="1:64" ht="15">
      <c r="A115" s="64" t="s">
        <v>322</v>
      </c>
      <c r="B115" s="64" t="s">
        <v>417</v>
      </c>
      <c r="C115" s="65"/>
      <c r="D115" s="66"/>
      <c r="E115" s="67"/>
      <c r="F115" s="68"/>
      <c r="G115" s="65"/>
      <c r="H115" s="69"/>
      <c r="I115" s="70"/>
      <c r="J115" s="70"/>
      <c r="K115" s="34" t="s">
        <v>65</v>
      </c>
      <c r="L115" s="77">
        <v>132</v>
      </c>
      <c r="M115" s="77"/>
      <c r="N115" s="72"/>
      <c r="O115" s="79" t="s">
        <v>600</v>
      </c>
      <c r="P115" s="81">
        <v>43453.618935185186</v>
      </c>
      <c r="Q115" s="79" t="s">
        <v>614</v>
      </c>
      <c r="R115" s="79"/>
      <c r="S115" s="79"/>
      <c r="T115" s="79"/>
      <c r="U115" s="79"/>
      <c r="V115" s="82" t="s">
        <v>936</v>
      </c>
      <c r="W115" s="81">
        <v>43453.618935185186</v>
      </c>
      <c r="X115" s="82" t="s">
        <v>1263</v>
      </c>
      <c r="Y115" s="79"/>
      <c r="Z115" s="79"/>
      <c r="AA115" s="85" t="s">
        <v>1650</v>
      </c>
      <c r="AB115" s="79"/>
      <c r="AC115" s="79" t="b">
        <v>0</v>
      </c>
      <c r="AD115" s="79">
        <v>0</v>
      </c>
      <c r="AE115" s="85" t="s">
        <v>1953</v>
      </c>
      <c r="AF115" s="79" t="b">
        <v>0</v>
      </c>
      <c r="AG115" s="79" t="s">
        <v>1995</v>
      </c>
      <c r="AH115" s="79"/>
      <c r="AI115" s="85" t="s">
        <v>1953</v>
      </c>
      <c r="AJ115" s="79" t="b">
        <v>0</v>
      </c>
      <c r="AK115" s="79">
        <v>2</v>
      </c>
      <c r="AL115" s="85" t="s">
        <v>1749</v>
      </c>
      <c r="AM115" s="79" t="s">
        <v>2008</v>
      </c>
      <c r="AN115" s="79" t="b">
        <v>0</v>
      </c>
      <c r="AO115" s="85" t="s">
        <v>1749</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9</v>
      </c>
      <c r="BC115" s="78" t="str">
        <f>REPLACE(INDEX(GroupVertices[Group],MATCH(Edges24[[#This Row],[Vertex 2]],GroupVertices[Vertex],0)),1,1,"")</f>
        <v>9</v>
      </c>
      <c r="BD115" s="48">
        <v>1</v>
      </c>
      <c r="BE115" s="49">
        <v>5</v>
      </c>
      <c r="BF115" s="48">
        <v>0</v>
      </c>
      <c r="BG115" s="49">
        <v>0</v>
      </c>
      <c r="BH115" s="48">
        <v>0</v>
      </c>
      <c r="BI115" s="49">
        <v>0</v>
      </c>
      <c r="BJ115" s="48">
        <v>19</v>
      </c>
      <c r="BK115" s="49">
        <v>95</v>
      </c>
      <c r="BL115" s="48">
        <v>20</v>
      </c>
    </row>
    <row r="116" spans="1:64" ht="15">
      <c r="A116" s="64" t="s">
        <v>323</v>
      </c>
      <c r="B116" s="64" t="s">
        <v>391</v>
      </c>
      <c r="C116" s="65"/>
      <c r="D116" s="66"/>
      <c r="E116" s="67"/>
      <c r="F116" s="68"/>
      <c r="G116" s="65"/>
      <c r="H116" s="69"/>
      <c r="I116" s="70"/>
      <c r="J116" s="70"/>
      <c r="K116" s="34" t="s">
        <v>65</v>
      </c>
      <c r="L116" s="77">
        <v>133</v>
      </c>
      <c r="M116" s="77"/>
      <c r="N116" s="72"/>
      <c r="O116" s="79" t="s">
        <v>600</v>
      </c>
      <c r="P116" s="81">
        <v>43453.67171296296</v>
      </c>
      <c r="Q116" s="79" t="s">
        <v>610</v>
      </c>
      <c r="R116" s="79"/>
      <c r="S116" s="79"/>
      <c r="T116" s="79"/>
      <c r="U116" s="79"/>
      <c r="V116" s="82" t="s">
        <v>937</v>
      </c>
      <c r="W116" s="81">
        <v>43453.67171296296</v>
      </c>
      <c r="X116" s="82" t="s">
        <v>1264</v>
      </c>
      <c r="Y116" s="79"/>
      <c r="Z116" s="79"/>
      <c r="AA116" s="85" t="s">
        <v>1651</v>
      </c>
      <c r="AB116" s="79"/>
      <c r="AC116" s="79" t="b">
        <v>0</v>
      </c>
      <c r="AD116" s="79">
        <v>0</v>
      </c>
      <c r="AE116" s="85" t="s">
        <v>1953</v>
      </c>
      <c r="AF116" s="79" t="b">
        <v>0</v>
      </c>
      <c r="AG116" s="79" t="s">
        <v>1996</v>
      </c>
      <c r="AH116" s="79"/>
      <c r="AI116" s="85" t="s">
        <v>1953</v>
      </c>
      <c r="AJ116" s="79" t="b">
        <v>0</v>
      </c>
      <c r="AK116" s="79">
        <v>315</v>
      </c>
      <c r="AL116" s="85" t="s">
        <v>1719</v>
      </c>
      <c r="AM116" s="79" t="s">
        <v>2010</v>
      </c>
      <c r="AN116" s="79" t="b">
        <v>0</v>
      </c>
      <c r="AO116" s="85" t="s">
        <v>1719</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0</v>
      </c>
      <c r="BE116" s="49">
        <v>0</v>
      </c>
      <c r="BF116" s="48">
        <v>1</v>
      </c>
      <c r="BG116" s="49">
        <v>3.8461538461538463</v>
      </c>
      <c r="BH116" s="48">
        <v>1</v>
      </c>
      <c r="BI116" s="49">
        <v>3.8461538461538463</v>
      </c>
      <c r="BJ116" s="48">
        <v>25</v>
      </c>
      <c r="BK116" s="49">
        <v>96.15384615384616</v>
      </c>
      <c r="BL116" s="48">
        <v>26</v>
      </c>
    </row>
    <row r="117" spans="1:64" ht="15">
      <c r="A117" s="64" t="s">
        <v>324</v>
      </c>
      <c r="B117" s="64" t="s">
        <v>391</v>
      </c>
      <c r="C117" s="65"/>
      <c r="D117" s="66"/>
      <c r="E117" s="67"/>
      <c r="F117" s="68"/>
      <c r="G117" s="65"/>
      <c r="H117" s="69"/>
      <c r="I117" s="70"/>
      <c r="J117" s="70"/>
      <c r="K117" s="34" t="s">
        <v>65</v>
      </c>
      <c r="L117" s="77">
        <v>134</v>
      </c>
      <c r="M117" s="77"/>
      <c r="N117" s="72"/>
      <c r="O117" s="79" t="s">
        <v>600</v>
      </c>
      <c r="P117" s="81">
        <v>43453.71959490741</v>
      </c>
      <c r="Q117" s="79" t="s">
        <v>610</v>
      </c>
      <c r="R117" s="79"/>
      <c r="S117" s="79"/>
      <c r="T117" s="79"/>
      <c r="U117" s="79"/>
      <c r="V117" s="82" t="s">
        <v>938</v>
      </c>
      <c r="W117" s="81">
        <v>43453.71959490741</v>
      </c>
      <c r="X117" s="82" t="s">
        <v>1265</v>
      </c>
      <c r="Y117" s="79"/>
      <c r="Z117" s="79"/>
      <c r="AA117" s="85" t="s">
        <v>1652</v>
      </c>
      <c r="AB117" s="79"/>
      <c r="AC117" s="79" t="b">
        <v>0</v>
      </c>
      <c r="AD117" s="79">
        <v>0</v>
      </c>
      <c r="AE117" s="85" t="s">
        <v>1953</v>
      </c>
      <c r="AF117" s="79" t="b">
        <v>0</v>
      </c>
      <c r="AG117" s="79" t="s">
        <v>1996</v>
      </c>
      <c r="AH117" s="79"/>
      <c r="AI117" s="85" t="s">
        <v>1953</v>
      </c>
      <c r="AJ117" s="79" t="b">
        <v>0</v>
      </c>
      <c r="AK117" s="79">
        <v>315</v>
      </c>
      <c r="AL117" s="85" t="s">
        <v>1719</v>
      </c>
      <c r="AM117" s="79" t="s">
        <v>2006</v>
      </c>
      <c r="AN117" s="79" t="b">
        <v>0</v>
      </c>
      <c r="AO117" s="85" t="s">
        <v>1719</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v>0</v>
      </c>
      <c r="BE117" s="49">
        <v>0</v>
      </c>
      <c r="BF117" s="48">
        <v>1</v>
      </c>
      <c r="BG117" s="49">
        <v>3.8461538461538463</v>
      </c>
      <c r="BH117" s="48">
        <v>1</v>
      </c>
      <c r="BI117" s="49">
        <v>3.8461538461538463</v>
      </c>
      <c r="BJ117" s="48">
        <v>25</v>
      </c>
      <c r="BK117" s="49">
        <v>96.15384615384616</v>
      </c>
      <c r="BL117" s="48">
        <v>26</v>
      </c>
    </row>
    <row r="118" spans="1:64" ht="15">
      <c r="A118" s="64" t="s">
        <v>325</v>
      </c>
      <c r="B118" s="64" t="s">
        <v>391</v>
      </c>
      <c r="C118" s="65"/>
      <c r="D118" s="66"/>
      <c r="E118" s="67"/>
      <c r="F118" s="68"/>
      <c r="G118" s="65"/>
      <c r="H118" s="69"/>
      <c r="I118" s="70"/>
      <c r="J118" s="70"/>
      <c r="K118" s="34" t="s">
        <v>65</v>
      </c>
      <c r="L118" s="77">
        <v>135</v>
      </c>
      <c r="M118" s="77"/>
      <c r="N118" s="72"/>
      <c r="O118" s="79" t="s">
        <v>600</v>
      </c>
      <c r="P118" s="81">
        <v>43453.74928240741</v>
      </c>
      <c r="Q118" s="79" t="s">
        <v>610</v>
      </c>
      <c r="R118" s="79"/>
      <c r="S118" s="79"/>
      <c r="T118" s="79"/>
      <c r="U118" s="79"/>
      <c r="V118" s="82" t="s">
        <v>939</v>
      </c>
      <c r="W118" s="81">
        <v>43453.74928240741</v>
      </c>
      <c r="X118" s="82" t="s">
        <v>1266</v>
      </c>
      <c r="Y118" s="79"/>
      <c r="Z118" s="79"/>
      <c r="AA118" s="85" t="s">
        <v>1653</v>
      </c>
      <c r="AB118" s="79"/>
      <c r="AC118" s="79" t="b">
        <v>0</v>
      </c>
      <c r="AD118" s="79">
        <v>0</v>
      </c>
      <c r="AE118" s="85" t="s">
        <v>1953</v>
      </c>
      <c r="AF118" s="79" t="b">
        <v>0</v>
      </c>
      <c r="AG118" s="79" t="s">
        <v>1996</v>
      </c>
      <c r="AH118" s="79"/>
      <c r="AI118" s="85" t="s">
        <v>1953</v>
      </c>
      <c r="AJ118" s="79" t="b">
        <v>0</v>
      </c>
      <c r="AK118" s="79">
        <v>315</v>
      </c>
      <c r="AL118" s="85" t="s">
        <v>1719</v>
      </c>
      <c r="AM118" s="79" t="s">
        <v>2008</v>
      </c>
      <c r="AN118" s="79" t="b">
        <v>0</v>
      </c>
      <c r="AO118" s="85" t="s">
        <v>1719</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1</v>
      </c>
      <c r="BD118" s="48">
        <v>0</v>
      </c>
      <c r="BE118" s="49">
        <v>0</v>
      </c>
      <c r="BF118" s="48">
        <v>1</v>
      </c>
      <c r="BG118" s="49">
        <v>3.8461538461538463</v>
      </c>
      <c r="BH118" s="48">
        <v>1</v>
      </c>
      <c r="BI118" s="49">
        <v>3.8461538461538463</v>
      </c>
      <c r="BJ118" s="48">
        <v>25</v>
      </c>
      <c r="BK118" s="49">
        <v>96.15384615384616</v>
      </c>
      <c r="BL118" s="48">
        <v>26</v>
      </c>
    </row>
    <row r="119" spans="1:64" ht="15">
      <c r="A119" s="64" t="s">
        <v>326</v>
      </c>
      <c r="B119" s="64" t="s">
        <v>391</v>
      </c>
      <c r="C119" s="65"/>
      <c r="D119" s="66"/>
      <c r="E119" s="67"/>
      <c r="F119" s="68"/>
      <c r="G119" s="65"/>
      <c r="H119" s="69"/>
      <c r="I119" s="70"/>
      <c r="J119" s="70"/>
      <c r="K119" s="34" t="s">
        <v>65</v>
      </c>
      <c r="L119" s="77">
        <v>136</v>
      </c>
      <c r="M119" s="77"/>
      <c r="N119" s="72"/>
      <c r="O119" s="79" t="s">
        <v>600</v>
      </c>
      <c r="P119" s="81">
        <v>43453.8271875</v>
      </c>
      <c r="Q119" s="79" t="s">
        <v>610</v>
      </c>
      <c r="R119" s="79"/>
      <c r="S119" s="79"/>
      <c r="T119" s="79"/>
      <c r="U119" s="79"/>
      <c r="V119" s="82" t="s">
        <v>940</v>
      </c>
      <c r="W119" s="81">
        <v>43453.8271875</v>
      </c>
      <c r="X119" s="82" t="s">
        <v>1267</v>
      </c>
      <c r="Y119" s="79"/>
      <c r="Z119" s="79"/>
      <c r="AA119" s="85" t="s">
        <v>1654</v>
      </c>
      <c r="AB119" s="79"/>
      <c r="AC119" s="79" t="b">
        <v>0</v>
      </c>
      <c r="AD119" s="79">
        <v>0</v>
      </c>
      <c r="AE119" s="85" t="s">
        <v>1953</v>
      </c>
      <c r="AF119" s="79" t="b">
        <v>0</v>
      </c>
      <c r="AG119" s="79" t="s">
        <v>1996</v>
      </c>
      <c r="AH119" s="79"/>
      <c r="AI119" s="85" t="s">
        <v>1953</v>
      </c>
      <c r="AJ119" s="79" t="b">
        <v>0</v>
      </c>
      <c r="AK119" s="79">
        <v>315</v>
      </c>
      <c r="AL119" s="85" t="s">
        <v>1719</v>
      </c>
      <c r="AM119" s="79" t="s">
        <v>2010</v>
      </c>
      <c r="AN119" s="79" t="b">
        <v>0</v>
      </c>
      <c r="AO119" s="85" t="s">
        <v>1719</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v>
      </c>
      <c r="BC119" s="78" t="str">
        <f>REPLACE(INDEX(GroupVertices[Group],MATCH(Edges24[[#This Row],[Vertex 2]],GroupVertices[Vertex],0)),1,1,"")</f>
        <v>1</v>
      </c>
      <c r="BD119" s="48">
        <v>0</v>
      </c>
      <c r="BE119" s="49">
        <v>0</v>
      </c>
      <c r="BF119" s="48">
        <v>1</v>
      </c>
      <c r="BG119" s="49">
        <v>3.8461538461538463</v>
      </c>
      <c r="BH119" s="48">
        <v>1</v>
      </c>
      <c r="BI119" s="49">
        <v>3.8461538461538463</v>
      </c>
      <c r="BJ119" s="48">
        <v>25</v>
      </c>
      <c r="BK119" s="49">
        <v>96.15384615384616</v>
      </c>
      <c r="BL119" s="48">
        <v>26</v>
      </c>
    </row>
    <row r="120" spans="1:64" ht="15">
      <c r="A120" s="64" t="s">
        <v>327</v>
      </c>
      <c r="B120" s="64" t="s">
        <v>391</v>
      </c>
      <c r="C120" s="65"/>
      <c r="D120" s="66"/>
      <c r="E120" s="67"/>
      <c r="F120" s="68"/>
      <c r="G120" s="65"/>
      <c r="H120" s="69"/>
      <c r="I120" s="70"/>
      <c r="J120" s="70"/>
      <c r="K120" s="34" t="s">
        <v>65</v>
      </c>
      <c r="L120" s="77">
        <v>137</v>
      </c>
      <c r="M120" s="77"/>
      <c r="N120" s="72"/>
      <c r="O120" s="79" t="s">
        <v>600</v>
      </c>
      <c r="P120" s="81">
        <v>43453.85023148148</v>
      </c>
      <c r="Q120" s="79" t="s">
        <v>610</v>
      </c>
      <c r="R120" s="79"/>
      <c r="S120" s="79"/>
      <c r="T120" s="79"/>
      <c r="U120" s="79"/>
      <c r="V120" s="82" t="s">
        <v>941</v>
      </c>
      <c r="W120" s="81">
        <v>43453.85023148148</v>
      </c>
      <c r="X120" s="82" t="s">
        <v>1268</v>
      </c>
      <c r="Y120" s="79"/>
      <c r="Z120" s="79"/>
      <c r="AA120" s="85" t="s">
        <v>1655</v>
      </c>
      <c r="AB120" s="79"/>
      <c r="AC120" s="79" t="b">
        <v>0</v>
      </c>
      <c r="AD120" s="79">
        <v>0</v>
      </c>
      <c r="AE120" s="85" t="s">
        <v>1953</v>
      </c>
      <c r="AF120" s="79" t="b">
        <v>0</v>
      </c>
      <c r="AG120" s="79" t="s">
        <v>1996</v>
      </c>
      <c r="AH120" s="79"/>
      <c r="AI120" s="85" t="s">
        <v>1953</v>
      </c>
      <c r="AJ120" s="79" t="b">
        <v>0</v>
      </c>
      <c r="AK120" s="79">
        <v>315</v>
      </c>
      <c r="AL120" s="85" t="s">
        <v>1719</v>
      </c>
      <c r="AM120" s="79" t="s">
        <v>2008</v>
      </c>
      <c r="AN120" s="79" t="b">
        <v>0</v>
      </c>
      <c r="AO120" s="85" t="s">
        <v>1719</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0</v>
      </c>
      <c r="BE120" s="49">
        <v>0</v>
      </c>
      <c r="BF120" s="48">
        <v>1</v>
      </c>
      <c r="BG120" s="49">
        <v>3.8461538461538463</v>
      </c>
      <c r="BH120" s="48">
        <v>1</v>
      </c>
      <c r="BI120" s="49">
        <v>3.8461538461538463</v>
      </c>
      <c r="BJ120" s="48">
        <v>25</v>
      </c>
      <c r="BK120" s="49">
        <v>96.15384615384616</v>
      </c>
      <c r="BL120" s="48">
        <v>26</v>
      </c>
    </row>
    <row r="121" spans="1:64" ht="15">
      <c r="A121" s="64" t="s">
        <v>328</v>
      </c>
      <c r="B121" s="64" t="s">
        <v>391</v>
      </c>
      <c r="C121" s="65"/>
      <c r="D121" s="66"/>
      <c r="E121" s="67"/>
      <c r="F121" s="68"/>
      <c r="G121" s="65"/>
      <c r="H121" s="69"/>
      <c r="I121" s="70"/>
      <c r="J121" s="70"/>
      <c r="K121" s="34" t="s">
        <v>65</v>
      </c>
      <c r="L121" s="77">
        <v>138</v>
      </c>
      <c r="M121" s="77"/>
      <c r="N121" s="72"/>
      <c r="O121" s="79" t="s">
        <v>600</v>
      </c>
      <c r="P121" s="81">
        <v>43453.97298611111</v>
      </c>
      <c r="Q121" s="79" t="s">
        <v>610</v>
      </c>
      <c r="R121" s="79"/>
      <c r="S121" s="79"/>
      <c r="T121" s="79"/>
      <c r="U121" s="79"/>
      <c r="V121" s="82" t="s">
        <v>942</v>
      </c>
      <c r="W121" s="81">
        <v>43453.97298611111</v>
      </c>
      <c r="X121" s="82" t="s">
        <v>1269</v>
      </c>
      <c r="Y121" s="79"/>
      <c r="Z121" s="79"/>
      <c r="AA121" s="85" t="s">
        <v>1656</v>
      </c>
      <c r="AB121" s="79"/>
      <c r="AC121" s="79" t="b">
        <v>0</v>
      </c>
      <c r="AD121" s="79">
        <v>0</v>
      </c>
      <c r="AE121" s="85" t="s">
        <v>1953</v>
      </c>
      <c r="AF121" s="79" t="b">
        <v>0</v>
      </c>
      <c r="AG121" s="79" t="s">
        <v>1996</v>
      </c>
      <c r="AH121" s="79"/>
      <c r="AI121" s="85" t="s">
        <v>1953</v>
      </c>
      <c r="AJ121" s="79" t="b">
        <v>0</v>
      </c>
      <c r="AK121" s="79">
        <v>315</v>
      </c>
      <c r="AL121" s="85" t="s">
        <v>1719</v>
      </c>
      <c r="AM121" s="79" t="s">
        <v>2010</v>
      </c>
      <c r="AN121" s="79" t="b">
        <v>0</v>
      </c>
      <c r="AO121" s="85" t="s">
        <v>1719</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0</v>
      </c>
      <c r="BE121" s="49">
        <v>0</v>
      </c>
      <c r="BF121" s="48">
        <v>1</v>
      </c>
      <c r="BG121" s="49">
        <v>3.8461538461538463</v>
      </c>
      <c r="BH121" s="48">
        <v>1</v>
      </c>
      <c r="BI121" s="49">
        <v>3.8461538461538463</v>
      </c>
      <c r="BJ121" s="48">
        <v>25</v>
      </c>
      <c r="BK121" s="49">
        <v>96.15384615384616</v>
      </c>
      <c r="BL121" s="48">
        <v>26</v>
      </c>
    </row>
    <row r="122" spans="1:64" ht="15">
      <c r="A122" s="64" t="s">
        <v>329</v>
      </c>
      <c r="B122" s="64" t="s">
        <v>417</v>
      </c>
      <c r="C122" s="65"/>
      <c r="D122" s="66"/>
      <c r="E122" s="67"/>
      <c r="F122" s="68"/>
      <c r="G122" s="65"/>
      <c r="H122" s="69"/>
      <c r="I122" s="70"/>
      <c r="J122" s="70"/>
      <c r="K122" s="34" t="s">
        <v>65</v>
      </c>
      <c r="L122" s="77">
        <v>139</v>
      </c>
      <c r="M122" s="77"/>
      <c r="N122" s="72"/>
      <c r="O122" s="79" t="s">
        <v>600</v>
      </c>
      <c r="P122" s="81">
        <v>43453.975266203706</v>
      </c>
      <c r="Q122" s="79" t="s">
        <v>614</v>
      </c>
      <c r="R122" s="79"/>
      <c r="S122" s="79"/>
      <c r="T122" s="79"/>
      <c r="U122" s="79"/>
      <c r="V122" s="82" t="s">
        <v>943</v>
      </c>
      <c r="W122" s="81">
        <v>43453.975266203706</v>
      </c>
      <c r="X122" s="82" t="s">
        <v>1270</v>
      </c>
      <c r="Y122" s="79"/>
      <c r="Z122" s="79"/>
      <c r="AA122" s="85" t="s">
        <v>1657</v>
      </c>
      <c r="AB122" s="79"/>
      <c r="AC122" s="79" t="b">
        <v>0</v>
      </c>
      <c r="AD122" s="79">
        <v>0</v>
      </c>
      <c r="AE122" s="85" t="s">
        <v>1953</v>
      </c>
      <c r="AF122" s="79" t="b">
        <v>0</v>
      </c>
      <c r="AG122" s="79" t="s">
        <v>1995</v>
      </c>
      <c r="AH122" s="79"/>
      <c r="AI122" s="85" t="s">
        <v>1953</v>
      </c>
      <c r="AJ122" s="79" t="b">
        <v>0</v>
      </c>
      <c r="AK122" s="79">
        <v>2</v>
      </c>
      <c r="AL122" s="85" t="s">
        <v>1749</v>
      </c>
      <c r="AM122" s="79" t="s">
        <v>2007</v>
      </c>
      <c r="AN122" s="79" t="b">
        <v>0</v>
      </c>
      <c r="AO122" s="85" t="s">
        <v>1749</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9</v>
      </c>
      <c r="BC122" s="78" t="str">
        <f>REPLACE(INDEX(GroupVertices[Group],MATCH(Edges24[[#This Row],[Vertex 2]],GroupVertices[Vertex],0)),1,1,"")</f>
        <v>9</v>
      </c>
      <c r="BD122" s="48">
        <v>1</v>
      </c>
      <c r="BE122" s="49">
        <v>5</v>
      </c>
      <c r="BF122" s="48">
        <v>0</v>
      </c>
      <c r="BG122" s="49">
        <v>0</v>
      </c>
      <c r="BH122" s="48">
        <v>0</v>
      </c>
      <c r="BI122" s="49">
        <v>0</v>
      </c>
      <c r="BJ122" s="48">
        <v>19</v>
      </c>
      <c r="BK122" s="49">
        <v>95</v>
      </c>
      <c r="BL122" s="48">
        <v>20</v>
      </c>
    </row>
    <row r="123" spans="1:64" ht="15">
      <c r="A123" s="64" t="s">
        <v>330</v>
      </c>
      <c r="B123" s="64" t="s">
        <v>391</v>
      </c>
      <c r="C123" s="65"/>
      <c r="D123" s="66"/>
      <c r="E123" s="67"/>
      <c r="F123" s="68"/>
      <c r="G123" s="65"/>
      <c r="H123" s="69"/>
      <c r="I123" s="70"/>
      <c r="J123" s="70"/>
      <c r="K123" s="34" t="s">
        <v>65</v>
      </c>
      <c r="L123" s="77">
        <v>140</v>
      </c>
      <c r="M123" s="77"/>
      <c r="N123" s="72"/>
      <c r="O123" s="79" t="s">
        <v>600</v>
      </c>
      <c r="P123" s="81">
        <v>43454.02885416667</v>
      </c>
      <c r="Q123" s="79" t="s">
        <v>610</v>
      </c>
      <c r="R123" s="79"/>
      <c r="S123" s="79"/>
      <c r="T123" s="79"/>
      <c r="U123" s="79"/>
      <c r="V123" s="82" t="s">
        <v>944</v>
      </c>
      <c r="W123" s="81">
        <v>43454.02885416667</v>
      </c>
      <c r="X123" s="82" t="s">
        <v>1271</v>
      </c>
      <c r="Y123" s="79"/>
      <c r="Z123" s="79"/>
      <c r="AA123" s="85" t="s">
        <v>1658</v>
      </c>
      <c r="AB123" s="79"/>
      <c r="AC123" s="79" t="b">
        <v>0</v>
      </c>
      <c r="AD123" s="79">
        <v>0</v>
      </c>
      <c r="AE123" s="85" t="s">
        <v>1953</v>
      </c>
      <c r="AF123" s="79" t="b">
        <v>0</v>
      </c>
      <c r="AG123" s="79" t="s">
        <v>1996</v>
      </c>
      <c r="AH123" s="79"/>
      <c r="AI123" s="85" t="s">
        <v>1953</v>
      </c>
      <c r="AJ123" s="79" t="b">
        <v>0</v>
      </c>
      <c r="AK123" s="79">
        <v>315</v>
      </c>
      <c r="AL123" s="85" t="s">
        <v>1719</v>
      </c>
      <c r="AM123" s="79" t="s">
        <v>2008</v>
      </c>
      <c r="AN123" s="79" t="b">
        <v>0</v>
      </c>
      <c r="AO123" s="85" t="s">
        <v>1719</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1</v>
      </c>
      <c r="BD123" s="48">
        <v>0</v>
      </c>
      <c r="BE123" s="49">
        <v>0</v>
      </c>
      <c r="BF123" s="48">
        <v>1</v>
      </c>
      <c r="BG123" s="49">
        <v>3.8461538461538463</v>
      </c>
      <c r="BH123" s="48">
        <v>1</v>
      </c>
      <c r="BI123" s="49">
        <v>3.8461538461538463</v>
      </c>
      <c r="BJ123" s="48">
        <v>25</v>
      </c>
      <c r="BK123" s="49">
        <v>96.15384615384616</v>
      </c>
      <c r="BL123" s="48">
        <v>26</v>
      </c>
    </row>
    <row r="124" spans="1:64" ht="15">
      <c r="A124" s="64" t="s">
        <v>331</v>
      </c>
      <c r="B124" s="64" t="s">
        <v>391</v>
      </c>
      <c r="C124" s="65"/>
      <c r="D124" s="66"/>
      <c r="E124" s="67"/>
      <c r="F124" s="68"/>
      <c r="G124" s="65"/>
      <c r="H124" s="69"/>
      <c r="I124" s="70"/>
      <c r="J124" s="70"/>
      <c r="K124" s="34" t="s">
        <v>65</v>
      </c>
      <c r="L124" s="77">
        <v>141</v>
      </c>
      <c r="M124" s="77"/>
      <c r="N124" s="72"/>
      <c r="O124" s="79" t="s">
        <v>600</v>
      </c>
      <c r="P124" s="81">
        <v>43454.05681712963</v>
      </c>
      <c r="Q124" s="79" t="s">
        <v>610</v>
      </c>
      <c r="R124" s="79"/>
      <c r="S124" s="79"/>
      <c r="T124" s="79"/>
      <c r="U124" s="79"/>
      <c r="V124" s="82" t="s">
        <v>945</v>
      </c>
      <c r="W124" s="81">
        <v>43454.05681712963</v>
      </c>
      <c r="X124" s="82" t="s">
        <v>1272</v>
      </c>
      <c r="Y124" s="79"/>
      <c r="Z124" s="79"/>
      <c r="AA124" s="85" t="s">
        <v>1659</v>
      </c>
      <c r="AB124" s="79"/>
      <c r="AC124" s="79" t="b">
        <v>0</v>
      </c>
      <c r="AD124" s="79">
        <v>0</v>
      </c>
      <c r="AE124" s="85" t="s">
        <v>1953</v>
      </c>
      <c r="AF124" s="79" t="b">
        <v>0</v>
      </c>
      <c r="AG124" s="79" t="s">
        <v>1996</v>
      </c>
      <c r="AH124" s="79"/>
      <c r="AI124" s="85" t="s">
        <v>1953</v>
      </c>
      <c r="AJ124" s="79" t="b">
        <v>0</v>
      </c>
      <c r="AK124" s="79">
        <v>315</v>
      </c>
      <c r="AL124" s="85" t="s">
        <v>1719</v>
      </c>
      <c r="AM124" s="79" t="s">
        <v>2007</v>
      </c>
      <c r="AN124" s="79" t="b">
        <v>0</v>
      </c>
      <c r="AO124" s="85" t="s">
        <v>1719</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v>
      </c>
      <c r="BC124" s="78" t="str">
        <f>REPLACE(INDEX(GroupVertices[Group],MATCH(Edges24[[#This Row],[Vertex 2]],GroupVertices[Vertex],0)),1,1,"")</f>
        <v>1</v>
      </c>
      <c r="BD124" s="48">
        <v>0</v>
      </c>
      <c r="BE124" s="49">
        <v>0</v>
      </c>
      <c r="BF124" s="48">
        <v>1</v>
      </c>
      <c r="BG124" s="49">
        <v>3.8461538461538463</v>
      </c>
      <c r="BH124" s="48">
        <v>1</v>
      </c>
      <c r="BI124" s="49">
        <v>3.8461538461538463</v>
      </c>
      <c r="BJ124" s="48">
        <v>25</v>
      </c>
      <c r="BK124" s="49">
        <v>96.15384615384616</v>
      </c>
      <c r="BL124" s="48">
        <v>26</v>
      </c>
    </row>
    <row r="125" spans="1:64" ht="15">
      <c r="A125" s="64" t="s">
        <v>332</v>
      </c>
      <c r="B125" s="64" t="s">
        <v>391</v>
      </c>
      <c r="C125" s="65"/>
      <c r="D125" s="66"/>
      <c r="E125" s="67"/>
      <c r="F125" s="68"/>
      <c r="G125" s="65"/>
      <c r="H125" s="69"/>
      <c r="I125" s="70"/>
      <c r="J125" s="70"/>
      <c r="K125" s="34" t="s">
        <v>65</v>
      </c>
      <c r="L125" s="77">
        <v>142</v>
      </c>
      <c r="M125" s="77"/>
      <c r="N125" s="72"/>
      <c r="O125" s="79" t="s">
        <v>600</v>
      </c>
      <c r="P125" s="81">
        <v>43454.05810185185</v>
      </c>
      <c r="Q125" s="79" t="s">
        <v>610</v>
      </c>
      <c r="R125" s="79"/>
      <c r="S125" s="79"/>
      <c r="T125" s="79"/>
      <c r="U125" s="79"/>
      <c r="V125" s="82" t="s">
        <v>946</v>
      </c>
      <c r="W125" s="81">
        <v>43454.05810185185</v>
      </c>
      <c r="X125" s="82" t="s">
        <v>1273</v>
      </c>
      <c r="Y125" s="79"/>
      <c r="Z125" s="79"/>
      <c r="AA125" s="85" t="s">
        <v>1660</v>
      </c>
      <c r="AB125" s="79"/>
      <c r="AC125" s="79" t="b">
        <v>0</v>
      </c>
      <c r="AD125" s="79">
        <v>0</v>
      </c>
      <c r="AE125" s="85" t="s">
        <v>1953</v>
      </c>
      <c r="AF125" s="79" t="b">
        <v>0</v>
      </c>
      <c r="AG125" s="79" t="s">
        <v>1996</v>
      </c>
      <c r="AH125" s="79"/>
      <c r="AI125" s="85" t="s">
        <v>1953</v>
      </c>
      <c r="AJ125" s="79" t="b">
        <v>0</v>
      </c>
      <c r="AK125" s="79">
        <v>315</v>
      </c>
      <c r="AL125" s="85" t="s">
        <v>1719</v>
      </c>
      <c r="AM125" s="79" t="s">
        <v>2008</v>
      </c>
      <c r="AN125" s="79" t="b">
        <v>0</v>
      </c>
      <c r="AO125" s="85" t="s">
        <v>1719</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1</v>
      </c>
      <c r="BD125" s="48">
        <v>0</v>
      </c>
      <c r="BE125" s="49">
        <v>0</v>
      </c>
      <c r="BF125" s="48">
        <v>1</v>
      </c>
      <c r="BG125" s="49">
        <v>3.8461538461538463</v>
      </c>
      <c r="BH125" s="48">
        <v>1</v>
      </c>
      <c r="BI125" s="49">
        <v>3.8461538461538463</v>
      </c>
      <c r="BJ125" s="48">
        <v>25</v>
      </c>
      <c r="BK125" s="49">
        <v>96.15384615384616</v>
      </c>
      <c r="BL125" s="48">
        <v>26</v>
      </c>
    </row>
    <row r="126" spans="1:64" ht="15">
      <c r="A126" s="64" t="s">
        <v>333</v>
      </c>
      <c r="B126" s="64" t="s">
        <v>391</v>
      </c>
      <c r="C126" s="65"/>
      <c r="D126" s="66"/>
      <c r="E126" s="67"/>
      <c r="F126" s="68"/>
      <c r="G126" s="65"/>
      <c r="H126" s="69"/>
      <c r="I126" s="70"/>
      <c r="J126" s="70"/>
      <c r="K126" s="34" t="s">
        <v>65</v>
      </c>
      <c r="L126" s="77">
        <v>143</v>
      </c>
      <c r="M126" s="77"/>
      <c r="N126" s="72"/>
      <c r="O126" s="79" t="s">
        <v>600</v>
      </c>
      <c r="P126" s="81">
        <v>43454.05837962963</v>
      </c>
      <c r="Q126" s="79" t="s">
        <v>610</v>
      </c>
      <c r="R126" s="79"/>
      <c r="S126" s="79"/>
      <c r="T126" s="79"/>
      <c r="U126" s="79"/>
      <c r="V126" s="82" t="s">
        <v>947</v>
      </c>
      <c r="W126" s="81">
        <v>43454.05837962963</v>
      </c>
      <c r="X126" s="82" t="s">
        <v>1274</v>
      </c>
      <c r="Y126" s="79"/>
      <c r="Z126" s="79"/>
      <c r="AA126" s="85" t="s">
        <v>1661</v>
      </c>
      <c r="AB126" s="79"/>
      <c r="AC126" s="79" t="b">
        <v>0</v>
      </c>
      <c r="AD126" s="79">
        <v>0</v>
      </c>
      <c r="AE126" s="85" t="s">
        <v>1953</v>
      </c>
      <c r="AF126" s="79" t="b">
        <v>0</v>
      </c>
      <c r="AG126" s="79" t="s">
        <v>1996</v>
      </c>
      <c r="AH126" s="79"/>
      <c r="AI126" s="85" t="s">
        <v>1953</v>
      </c>
      <c r="AJ126" s="79" t="b">
        <v>0</v>
      </c>
      <c r="AK126" s="79">
        <v>315</v>
      </c>
      <c r="AL126" s="85" t="s">
        <v>1719</v>
      </c>
      <c r="AM126" s="79" t="s">
        <v>2007</v>
      </c>
      <c r="AN126" s="79" t="b">
        <v>0</v>
      </c>
      <c r="AO126" s="85" t="s">
        <v>1719</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v>0</v>
      </c>
      <c r="BE126" s="49">
        <v>0</v>
      </c>
      <c r="BF126" s="48">
        <v>1</v>
      </c>
      <c r="BG126" s="49">
        <v>3.8461538461538463</v>
      </c>
      <c r="BH126" s="48">
        <v>1</v>
      </c>
      <c r="BI126" s="49">
        <v>3.8461538461538463</v>
      </c>
      <c r="BJ126" s="48">
        <v>25</v>
      </c>
      <c r="BK126" s="49">
        <v>96.15384615384616</v>
      </c>
      <c r="BL126" s="48">
        <v>26</v>
      </c>
    </row>
    <row r="127" spans="1:64" ht="15">
      <c r="A127" s="64" t="s">
        <v>334</v>
      </c>
      <c r="B127" s="64" t="s">
        <v>391</v>
      </c>
      <c r="C127" s="65"/>
      <c r="D127" s="66"/>
      <c r="E127" s="67"/>
      <c r="F127" s="68"/>
      <c r="G127" s="65"/>
      <c r="H127" s="69"/>
      <c r="I127" s="70"/>
      <c r="J127" s="70"/>
      <c r="K127" s="34" t="s">
        <v>65</v>
      </c>
      <c r="L127" s="77">
        <v>144</v>
      </c>
      <c r="M127" s="77"/>
      <c r="N127" s="72"/>
      <c r="O127" s="79" t="s">
        <v>600</v>
      </c>
      <c r="P127" s="81">
        <v>43454.05856481481</v>
      </c>
      <c r="Q127" s="79" t="s">
        <v>610</v>
      </c>
      <c r="R127" s="79"/>
      <c r="S127" s="79"/>
      <c r="T127" s="79"/>
      <c r="U127" s="79"/>
      <c r="V127" s="82" t="s">
        <v>948</v>
      </c>
      <c r="W127" s="81">
        <v>43454.05856481481</v>
      </c>
      <c r="X127" s="82" t="s">
        <v>1275</v>
      </c>
      <c r="Y127" s="79"/>
      <c r="Z127" s="79"/>
      <c r="AA127" s="85" t="s">
        <v>1662</v>
      </c>
      <c r="AB127" s="79"/>
      <c r="AC127" s="79" t="b">
        <v>0</v>
      </c>
      <c r="AD127" s="79">
        <v>0</v>
      </c>
      <c r="AE127" s="85" t="s">
        <v>1953</v>
      </c>
      <c r="AF127" s="79" t="b">
        <v>0</v>
      </c>
      <c r="AG127" s="79" t="s">
        <v>1996</v>
      </c>
      <c r="AH127" s="79"/>
      <c r="AI127" s="85" t="s">
        <v>1953</v>
      </c>
      <c r="AJ127" s="79" t="b">
        <v>0</v>
      </c>
      <c r="AK127" s="79">
        <v>315</v>
      </c>
      <c r="AL127" s="85" t="s">
        <v>1719</v>
      </c>
      <c r="AM127" s="79" t="s">
        <v>2009</v>
      </c>
      <c r="AN127" s="79" t="b">
        <v>0</v>
      </c>
      <c r="AO127" s="85" t="s">
        <v>1719</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0</v>
      </c>
      <c r="BE127" s="49">
        <v>0</v>
      </c>
      <c r="BF127" s="48">
        <v>1</v>
      </c>
      <c r="BG127" s="49">
        <v>3.8461538461538463</v>
      </c>
      <c r="BH127" s="48">
        <v>1</v>
      </c>
      <c r="BI127" s="49">
        <v>3.8461538461538463</v>
      </c>
      <c r="BJ127" s="48">
        <v>25</v>
      </c>
      <c r="BK127" s="49">
        <v>96.15384615384616</v>
      </c>
      <c r="BL127" s="48">
        <v>26</v>
      </c>
    </row>
    <row r="128" spans="1:64" ht="15">
      <c r="A128" s="64" t="s">
        <v>335</v>
      </c>
      <c r="B128" s="64" t="s">
        <v>391</v>
      </c>
      <c r="C128" s="65"/>
      <c r="D128" s="66"/>
      <c r="E128" s="67"/>
      <c r="F128" s="68"/>
      <c r="G128" s="65"/>
      <c r="H128" s="69"/>
      <c r="I128" s="70"/>
      <c r="J128" s="70"/>
      <c r="K128" s="34" t="s">
        <v>65</v>
      </c>
      <c r="L128" s="77">
        <v>145</v>
      </c>
      <c r="M128" s="77"/>
      <c r="N128" s="72"/>
      <c r="O128" s="79" t="s">
        <v>600</v>
      </c>
      <c r="P128" s="81">
        <v>43454.05893518519</v>
      </c>
      <c r="Q128" s="79" t="s">
        <v>610</v>
      </c>
      <c r="R128" s="79"/>
      <c r="S128" s="79"/>
      <c r="T128" s="79"/>
      <c r="U128" s="79"/>
      <c r="V128" s="82" t="s">
        <v>949</v>
      </c>
      <c r="W128" s="81">
        <v>43454.05893518519</v>
      </c>
      <c r="X128" s="82" t="s">
        <v>1276</v>
      </c>
      <c r="Y128" s="79"/>
      <c r="Z128" s="79"/>
      <c r="AA128" s="85" t="s">
        <v>1663</v>
      </c>
      <c r="AB128" s="79"/>
      <c r="AC128" s="79" t="b">
        <v>0</v>
      </c>
      <c r="AD128" s="79">
        <v>0</v>
      </c>
      <c r="AE128" s="85" t="s">
        <v>1953</v>
      </c>
      <c r="AF128" s="79" t="b">
        <v>0</v>
      </c>
      <c r="AG128" s="79" t="s">
        <v>1996</v>
      </c>
      <c r="AH128" s="79"/>
      <c r="AI128" s="85" t="s">
        <v>1953</v>
      </c>
      <c r="AJ128" s="79" t="b">
        <v>0</v>
      </c>
      <c r="AK128" s="79">
        <v>315</v>
      </c>
      <c r="AL128" s="85" t="s">
        <v>1719</v>
      </c>
      <c r="AM128" s="79" t="s">
        <v>2010</v>
      </c>
      <c r="AN128" s="79" t="b">
        <v>0</v>
      </c>
      <c r="AO128" s="85" t="s">
        <v>1719</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v>0</v>
      </c>
      <c r="BE128" s="49">
        <v>0</v>
      </c>
      <c r="BF128" s="48">
        <v>1</v>
      </c>
      <c r="BG128" s="49">
        <v>3.8461538461538463</v>
      </c>
      <c r="BH128" s="48">
        <v>1</v>
      </c>
      <c r="BI128" s="49">
        <v>3.8461538461538463</v>
      </c>
      <c r="BJ128" s="48">
        <v>25</v>
      </c>
      <c r="BK128" s="49">
        <v>96.15384615384616</v>
      </c>
      <c r="BL128" s="48">
        <v>26</v>
      </c>
    </row>
    <row r="129" spans="1:64" ht="15">
      <c r="A129" s="64" t="s">
        <v>336</v>
      </c>
      <c r="B129" s="64" t="s">
        <v>391</v>
      </c>
      <c r="C129" s="65"/>
      <c r="D129" s="66"/>
      <c r="E129" s="67"/>
      <c r="F129" s="68"/>
      <c r="G129" s="65"/>
      <c r="H129" s="69"/>
      <c r="I129" s="70"/>
      <c r="J129" s="70"/>
      <c r="K129" s="34" t="s">
        <v>65</v>
      </c>
      <c r="L129" s="77">
        <v>146</v>
      </c>
      <c r="M129" s="77"/>
      <c r="N129" s="72"/>
      <c r="O129" s="79" t="s">
        <v>600</v>
      </c>
      <c r="P129" s="81">
        <v>43454.060636574075</v>
      </c>
      <c r="Q129" s="79" t="s">
        <v>610</v>
      </c>
      <c r="R129" s="79"/>
      <c r="S129" s="79"/>
      <c r="T129" s="79"/>
      <c r="U129" s="79"/>
      <c r="V129" s="82" t="s">
        <v>950</v>
      </c>
      <c r="W129" s="81">
        <v>43454.060636574075</v>
      </c>
      <c r="X129" s="82" t="s">
        <v>1277</v>
      </c>
      <c r="Y129" s="79"/>
      <c r="Z129" s="79"/>
      <c r="AA129" s="85" t="s">
        <v>1664</v>
      </c>
      <c r="AB129" s="79"/>
      <c r="AC129" s="79" t="b">
        <v>0</v>
      </c>
      <c r="AD129" s="79">
        <v>0</v>
      </c>
      <c r="AE129" s="85" t="s">
        <v>1953</v>
      </c>
      <c r="AF129" s="79" t="b">
        <v>0</v>
      </c>
      <c r="AG129" s="79" t="s">
        <v>1996</v>
      </c>
      <c r="AH129" s="79"/>
      <c r="AI129" s="85" t="s">
        <v>1953</v>
      </c>
      <c r="AJ129" s="79" t="b">
        <v>0</v>
      </c>
      <c r="AK129" s="79">
        <v>315</v>
      </c>
      <c r="AL129" s="85" t="s">
        <v>1719</v>
      </c>
      <c r="AM129" s="79" t="s">
        <v>2008</v>
      </c>
      <c r="AN129" s="79" t="b">
        <v>0</v>
      </c>
      <c r="AO129" s="85" t="s">
        <v>1719</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0</v>
      </c>
      <c r="BE129" s="49">
        <v>0</v>
      </c>
      <c r="BF129" s="48">
        <v>1</v>
      </c>
      <c r="BG129" s="49">
        <v>3.8461538461538463</v>
      </c>
      <c r="BH129" s="48">
        <v>1</v>
      </c>
      <c r="BI129" s="49">
        <v>3.8461538461538463</v>
      </c>
      <c r="BJ129" s="48">
        <v>25</v>
      </c>
      <c r="BK129" s="49">
        <v>96.15384615384616</v>
      </c>
      <c r="BL129" s="48">
        <v>26</v>
      </c>
    </row>
    <row r="130" spans="1:64" ht="15">
      <c r="A130" s="64" t="s">
        <v>337</v>
      </c>
      <c r="B130" s="64" t="s">
        <v>391</v>
      </c>
      <c r="C130" s="65"/>
      <c r="D130" s="66"/>
      <c r="E130" s="67"/>
      <c r="F130" s="68"/>
      <c r="G130" s="65"/>
      <c r="H130" s="69"/>
      <c r="I130" s="70"/>
      <c r="J130" s="70"/>
      <c r="K130" s="34" t="s">
        <v>65</v>
      </c>
      <c r="L130" s="77">
        <v>147</v>
      </c>
      <c r="M130" s="77"/>
      <c r="N130" s="72"/>
      <c r="O130" s="79" t="s">
        <v>600</v>
      </c>
      <c r="P130" s="81">
        <v>43454.06216435185</v>
      </c>
      <c r="Q130" s="79" t="s">
        <v>610</v>
      </c>
      <c r="R130" s="79"/>
      <c r="S130" s="79"/>
      <c r="T130" s="79"/>
      <c r="U130" s="79"/>
      <c r="V130" s="82" t="s">
        <v>951</v>
      </c>
      <c r="W130" s="81">
        <v>43454.06216435185</v>
      </c>
      <c r="X130" s="82" t="s">
        <v>1278</v>
      </c>
      <c r="Y130" s="79"/>
      <c r="Z130" s="79"/>
      <c r="AA130" s="85" t="s">
        <v>1665</v>
      </c>
      <c r="AB130" s="79"/>
      <c r="AC130" s="79" t="b">
        <v>0</v>
      </c>
      <c r="AD130" s="79">
        <v>0</v>
      </c>
      <c r="AE130" s="85" t="s">
        <v>1953</v>
      </c>
      <c r="AF130" s="79" t="b">
        <v>0</v>
      </c>
      <c r="AG130" s="79" t="s">
        <v>1996</v>
      </c>
      <c r="AH130" s="79"/>
      <c r="AI130" s="85" t="s">
        <v>1953</v>
      </c>
      <c r="AJ130" s="79" t="b">
        <v>0</v>
      </c>
      <c r="AK130" s="79">
        <v>315</v>
      </c>
      <c r="AL130" s="85" t="s">
        <v>1719</v>
      </c>
      <c r="AM130" s="79" t="s">
        <v>2008</v>
      </c>
      <c r="AN130" s="79" t="b">
        <v>0</v>
      </c>
      <c r="AO130" s="85" t="s">
        <v>1719</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0</v>
      </c>
      <c r="BE130" s="49">
        <v>0</v>
      </c>
      <c r="BF130" s="48">
        <v>1</v>
      </c>
      <c r="BG130" s="49">
        <v>3.8461538461538463</v>
      </c>
      <c r="BH130" s="48">
        <v>1</v>
      </c>
      <c r="BI130" s="49">
        <v>3.8461538461538463</v>
      </c>
      <c r="BJ130" s="48">
        <v>25</v>
      </c>
      <c r="BK130" s="49">
        <v>96.15384615384616</v>
      </c>
      <c r="BL130" s="48">
        <v>26</v>
      </c>
    </row>
    <row r="131" spans="1:64" ht="15">
      <c r="A131" s="64" t="s">
        <v>338</v>
      </c>
      <c r="B131" s="64" t="s">
        <v>391</v>
      </c>
      <c r="C131" s="65"/>
      <c r="D131" s="66"/>
      <c r="E131" s="67"/>
      <c r="F131" s="68"/>
      <c r="G131" s="65"/>
      <c r="H131" s="69"/>
      <c r="I131" s="70"/>
      <c r="J131" s="70"/>
      <c r="K131" s="34" t="s">
        <v>65</v>
      </c>
      <c r="L131" s="77">
        <v>148</v>
      </c>
      <c r="M131" s="77"/>
      <c r="N131" s="72"/>
      <c r="O131" s="79" t="s">
        <v>600</v>
      </c>
      <c r="P131" s="81">
        <v>43454.06216435185</v>
      </c>
      <c r="Q131" s="79" t="s">
        <v>610</v>
      </c>
      <c r="R131" s="79"/>
      <c r="S131" s="79"/>
      <c r="T131" s="79"/>
      <c r="U131" s="79"/>
      <c r="V131" s="82" t="s">
        <v>952</v>
      </c>
      <c r="W131" s="81">
        <v>43454.06216435185</v>
      </c>
      <c r="X131" s="82" t="s">
        <v>1279</v>
      </c>
      <c r="Y131" s="79"/>
      <c r="Z131" s="79"/>
      <c r="AA131" s="85" t="s">
        <v>1666</v>
      </c>
      <c r="AB131" s="79"/>
      <c r="AC131" s="79" t="b">
        <v>0</v>
      </c>
      <c r="AD131" s="79">
        <v>0</v>
      </c>
      <c r="AE131" s="85" t="s">
        <v>1953</v>
      </c>
      <c r="AF131" s="79" t="b">
        <v>0</v>
      </c>
      <c r="AG131" s="79" t="s">
        <v>1996</v>
      </c>
      <c r="AH131" s="79"/>
      <c r="AI131" s="85" t="s">
        <v>1953</v>
      </c>
      <c r="AJ131" s="79" t="b">
        <v>0</v>
      </c>
      <c r="AK131" s="79">
        <v>315</v>
      </c>
      <c r="AL131" s="85" t="s">
        <v>1719</v>
      </c>
      <c r="AM131" s="79" t="s">
        <v>2010</v>
      </c>
      <c r="AN131" s="79" t="b">
        <v>0</v>
      </c>
      <c r="AO131" s="85" t="s">
        <v>1719</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v>0</v>
      </c>
      <c r="BE131" s="49">
        <v>0</v>
      </c>
      <c r="BF131" s="48">
        <v>1</v>
      </c>
      <c r="BG131" s="49">
        <v>3.8461538461538463</v>
      </c>
      <c r="BH131" s="48">
        <v>1</v>
      </c>
      <c r="BI131" s="49">
        <v>3.8461538461538463</v>
      </c>
      <c r="BJ131" s="48">
        <v>25</v>
      </c>
      <c r="BK131" s="49">
        <v>96.15384615384616</v>
      </c>
      <c r="BL131" s="48">
        <v>26</v>
      </c>
    </row>
    <row r="132" spans="1:64" ht="15">
      <c r="A132" s="64" t="s">
        <v>339</v>
      </c>
      <c r="B132" s="64" t="s">
        <v>391</v>
      </c>
      <c r="C132" s="65"/>
      <c r="D132" s="66"/>
      <c r="E132" s="67"/>
      <c r="F132" s="68"/>
      <c r="G132" s="65"/>
      <c r="H132" s="69"/>
      <c r="I132" s="70"/>
      <c r="J132" s="70"/>
      <c r="K132" s="34" t="s">
        <v>65</v>
      </c>
      <c r="L132" s="77">
        <v>149</v>
      </c>
      <c r="M132" s="77"/>
      <c r="N132" s="72"/>
      <c r="O132" s="79" t="s">
        <v>600</v>
      </c>
      <c r="P132" s="81">
        <v>43454.06376157407</v>
      </c>
      <c r="Q132" s="79" t="s">
        <v>610</v>
      </c>
      <c r="R132" s="79"/>
      <c r="S132" s="79"/>
      <c r="T132" s="79"/>
      <c r="U132" s="79"/>
      <c r="V132" s="82" t="s">
        <v>953</v>
      </c>
      <c r="W132" s="81">
        <v>43454.06376157407</v>
      </c>
      <c r="X132" s="82" t="s">
        <v>1280</v>
      </c>
      <c r="Y132" s="79"/>
      <c r="Z132" s="79"/>
      <c r="AA132" s="85" t="s">
        <v>1667</v>
      </c>
      <c r="AB132" s="79"/>
      <c r="AC132" s="79" t="b">
        <v>0</v>
      </c>
      <c r="AD132" s="79">
        <v>0</v>
      </c>
      <c r="AE132" s="85" t="s">
        <v>1953</v>
      </c>
      <c r="AF132" s="79" t="b">
        <v>0</v>
      </c>
      <c r="AG132" s="79" t="s">
        <v>1996</v>
      </c>
      <c r="AH132" s="79"/>
      <c r="AI132" s="85" t="s">
        <v>1953</v>
      </c>
      <c r="AJ132" s="79" t="b">
        <v>0</v>
      </c>
      <c r="AK132" s="79">
        <v>315</v>
      </c>
      <c r="AL132" s="85" t="s">
        <v>1719</v>
      </c>
      <c r="AM132" s="79" t="s">
        <v>2008</v>
      </c>
      <c r="AN132" s="79" t="b">
        <v>0</v>
      </c>
      <c r="AO132" s="85" t="s">
        <v>1719</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v>0</v>
      </c>
      <c r="BE132" s="49">
        <v>0</v>
      </c>
      <c r="BF132" s="48">
        <v>1</v>
      </c>
      <c r="BG132" s="49">
        <v>3.8461538461538463</v>
      </c>
      <c r="BH132" s="48">
        <v>1</v>
      </c>
      <c r="BI132" s="49">
        <v>3.8461538461538463</v>
      </c>
      <c r="BJ132" s="48">
        <v>25</v>
      </c>
      <c r="BK132" s="49">
        <v>96.15384615384616</v>
      </c>
      <c r="BL132" s="48">
        <v>26</v>
      </c>
    </row>
    <row r="133" spans="1:64" ht="15">
      <c r="A133" s="64" t="s">
        <v>340</v>
      </c>
      <c r="B133" s="64" t="s">
        <v>391</v>
      </c>
      <c r="C133" s="65"/>
      <c r="D133" s="66"/>
      <c r="E133" s="67"/>
      <c r="F133" s="68"/>
      <c r="G133" s="65"/>
      <c r="H133" s="69"/>
      <c r="I133" s="70"/>
      <c r="J133" s="70"/>
      <c r="K133" s="34" t="s">
        <v>65</v>
      </c>
      <c r="L133" s="77">
        <v>150</v>
      </c>
      <c r="M133" s="77"/>
      <c r="N133" s="72"/>
      <c r="O133" s="79" t="s">
        <v>600</v>
      </c>
      <c r="P133" s="81">
        <v>43454.064050925925</v>
      </c>
      <c r="Q133" s="79" t="s">
        <v>610</v>
      </c>
      <c r="R133" s="79"/>
      <c r="S133" s="79"/>
      <c r="T133" s="79"/>
      <c r="U133" s="79"/>
      <c r="V133" s="82" t="s">
        <v>954</v>
      </c>
      <c r="W133" s="81">
        <v>43454.064050925925</v>
      </c>
      <c r="X133" s="82" t="s">
        <v>1281</v>
      </c>
      <c r="Y133" s="79"/>
      <c r="Z133" s="79"/>
      <c r="AA133" s="85" t="s">
        <v>1668</v>
      </c>
      <c r="AB133" s="79"/>
      <c r="AC133" s="79" t="b">
        <v>0</v>
      </c>
      <c r="AD133" s="79">
        <v>0</v>
      </c>
      <c r="AE133" s="85" t="s">
        <v>1953</v>
      </c>
      <c r="AF133" s="79" t="b">
        <v>0</v>
      </c>
      <c r="AG133" s="79" t="s">
        <v>1996</v>
      </c>
      <c r="AH133" s="79"/>
      <c r="AI133" s="85" t="s">
        <v>1953</v>
      </c>
      <c r="AJ133" s="79" t="b">
        <v>0</v>
      </c>
      <c r="AK133" s="79">
        <v>315</v>
      </c>
      <c r="AL133" s="85" t="s">
        <v>1719</v>
      </c>
      <c r="AM133" s="79" t="s">
        <v>2010</v>
      </c>
      <c r="AN133" s="79" t="b">
        <v>0</v>
      </c>
      <c r="AO133" s="85" t="s">
        <v>1719</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0</v>
      </c>
      <c r="BE133" s="49">
        <v>0</v>
      </c>
      <c r="BF133" s="48">
        <v>1</v>
      </c>
      <c r="BG133" s="49">
        <v>3.8461538461538463</v>
      </c>
      <c r="BH133" s="48">
        <v>1</v>
      </c>
      <c r="BI133" s="49">
        <v>3.8461538461538463</v>
      </c>
      <c r="BJ133" s="48">
        <v>25</v>
      </c>
      <c r="BK133" s="49">
        <v>96.15384615384616</v>
      </c>
      <c r="BL133" s="48">
        <v>26</v>
      </c>
    </row>
    <row r="134" spans="1:64" ht="15">
      <c r="A134" s="64" t="s">
        <v>341</v>
      </c>
      <c r="B134" s="64" t="s">
        <v>391</v>
      </c>
      <c r="C134" s="65"/>
      <c r="D134" s="66"/>
      <c r="E134" s="67"/>
      <c r="F134" s="68"/>
      <c r="G134" s="65"/>
      <c r="H134" s="69"/>
      <c r="I134" s="70"/>
      <c r="J134" s="70"/>
      <c r="K134" s="34" t="s">
        <v>65</v>
      </c>
      <c r="L134" s="77">
        <v>151</v>
      </c>
      <c r="M134" s="77"/>
      <c r="N134" s="72"/>
      <c r="O134" s="79" t="s">
        <v>600</v>
      </c>
      <c r="P134" s="81">
        <v>43454.06997685185</v>
      </c>
      <c r="Q134" s="79" t="s">
        <v>610</v>
      </c>
      <c r="R134" s="79"/>
      <c r="S134" s="79"/>
      <c r="T134" s="79"/>
      <c r="U134" s="79"/>
      <c r="V134" s="82" t="s">
        <v>955</v>
      </c>
      <c r="W134" s="81">
        <v>43454.06997685185</v>
      </c>
      <c r="X134" s="82" t="s">
        <v>1282</v>
      </c>
      <c r="Y134" s="79"/>
      <c r="Z134" s="79"/>
      <c r="AA134" s="85" t="s">
        <v>1669</v>
      </c>
      <c r="AB134" s="79"/>
      <c r="AC134" s="79" t="b">
        <v>0</v>
      </c>
      <c r="AD134" s="79">
        <v>0</v>
      </c>
      <c r="AE134" s="85" t="s">
        <v>1953</v>
      </c>
      <c r="AF134" s="79" t="b">
        <v>0</v>
      </c>
      <c r="AG134" s="79" t="s">
        <v>1996</v>
      </c>
      <c r="AH134" s="79"/>
      <c r="AI134" s="85" t="s">
        <v>1953</v>
      </c>
      <c r="AJ134" s="79" t="b">
        <v>0</v>
      </c>
      <c r="AK134" s="79">
        <v>315</v>
      </c>
      <c r="AL134" s="85" t="s">
        <v>1719</v>
      </c>
      <c r="AM134" s="79" t="s">
        <v>2007</v>
      </c>
      <c r="AN134" s="79" t="b">
        <v>0</v>
      </c>
      <c r="AO134" s="85" t="s">
        <v>1719</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0</v>
      </c>
      <c r="BE134" s="49">
        <v>0</v>
      </c>
      <c r="BF134" s="48">
        <v>1</v>
      </c>
      <c r="BG134" s="49">
        <v>3.8461538461538463</v>
      </c>
      <c r="BH134" s="48">
        <v>1</v>
      </c>
      <c r="BI134" s="49">
        <v>3.8461538461538463</v>
      </c>
      <c r="BJ134" s="48">
        <v>25</v>
      </c>
      <c r="BK134" s="49">
        <v>96.15384615384616</v>
      </c>
      <c r="BL134" s="48">
        <v>26</v>
      </c>
    </row>
    <row r="135" spans="1:64" ht="15">
      <c r="A135" s="64" t="s">
        <v>342</v>
      </c>
      <c r="B135" s="64" t="s">
        <v>391</v>
      </c>
      <c r="C135" s="65"/>
      <c r="D135" s="66"/>
      <c r="E135" s="67"/>
      <c r="F135" s="68"/>
      <c r="G135" s="65"/>
      <c r="H135" s="69"/>
      <c r="I135" s="70"/>
      <c r="J135" s="70"/>
      <c r="K135" s="34" t="s">
        <v>65</v>
      </c>
      <c r="L135" s="77">
        <v>152</v>
      </c>
      <c r="M135" s="77"/>
      <c r="N135" s="72"/>
      <c r="O135" s="79" t="s">
        <v>600</v>
      </c>
      <c r="P135" s="81">
        <v>43454.07177083333</v>
      </c>
      <c r="Q135" s="79" t="s">
        <v>610</v>
      </c>
      <c r="R135" s="79"/>
      <c r="S135" s="79"/>
      <c r="T135" s="79"/>
      <c r="U135" s="79"/>
      <c r="V135" s="82" t="s">
        <v>956</v>
      </c>
      <c r="W135" s="81">
        <v>43454.07177083333</v>
      </c>
      <c r="X135" s="82" t="s">
        <v>1283</v>
      </c>
      <c r="Y135" s="79"/>
      <c r="Z135" s="79"/>
      <c r="AA135" s="85" t="s">
        <v>1670</v>
      </c>
      <c r="AB135" s="79"/>
      <c r="AC135" s="79" t="b">
        <v>0</v>
      </c>
      <c r="AD135" s="79">
        <v>0</v>
      </c>
      <c r="AE135" s="85" t="s">
        <v>1953</v>
      </c>
      <c r="AF135" s="79" t="b">
        <v>0</v>
      </c>
      <c r="AG135" s="79" t="s">
        <v>1996</v>
      </c>
      <c r="AH135" s="79"/>
      <c r="AI135" s="85" t="s">
        <v>1953</v>
      </c>
      <c r="AJ135" s="79" t="b">
        <v>0</v>
      </c>
      <c r="AK135" s="79">
        <v>315</v>
      </c>
      <c r="AL135" s="85" t="s">
        <v>1719</v>
      </c>
      <c r="AM135" s="79" t="s">
        <v>2010</v>
      </c>
      <c r="AN135" s="79" t="b">
        <v>0</v>
      </c>
      <c r="AO135" s="85" t="s">
        <v>1719</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v>0</v>
      </c>
      <c r="BE135" s="49">
        <v>0</v>
      </c>
      <c r="BF135" s="48">
        <v>1</v>
      </c>
      <c r="BG135" s="49">
        <v>3.8461538461538463</v>
      </c>
      <c r="BH135" s="48">
        <v>1</v>
      </c>
      <c r="BI135" s="49">
        <v>3.8461538461538463</v>
      </c>
      <c r="BJ135" s="48">
        <v>25</v>
      </c>
      <c r="BK135" s="49">
        <v>96.15384615384616</v>
      </c>
      <c r="BL135" s="48">
        <v>26</v>
      </c>
    </row>
    <row r="136" spans="1:64" ht="15">
      <c r="A136" s="64" t="s">
        <v>343</v>
      </c>
      <c r="B136" s="64" t="s">
        <v>391</v>
      </c>
      <c r="C136" s="65"/>
      <c r="D136" s="66"/>
      <c r="E136" s="67"/>
      <c r="F136" s="68"/>
      <c r="G136" s="65"/>
      <c r="H136" s="69"/>
      <c r="I136" s="70"/>
      <c r="J136" s="70"/>
      <c r="K136" s="34" t="s">
        <v>65</v>
      </c>
      <c r="L136" s="77">
        <v>153</v>
      </c>
      <c r="M136" s="77"/>
      <c r="N136" s="72"/>
      <c r="O136" s="79" t="s">
        <v>600</v>
      </c>
      <c r="P136" s="81">
        <v>43454.07299768519</v>
      </c>
      <c r="Q136" s="79" t="s">
        <v>610</v>
      </c>
      <c r="R136" s="79"/>
      <c r="S136" s="79"/>
      <c r="T136" s="79"/>
      <c r="U136" s="79"/>
      <c r="V136" s="82" t="s">
        <v>957</v>
      </c>
      <c r="W136" s="81">
        <v>43454.07299768519</v>
      </c>
      <c r="X136" s="82" t="s">
        <v>1284</v>
      </c>
      <c r="Y136" s="79"/>
      <c r="Z136" s="79"/>
      <c r="AA136" s="85" t="s">
        <v>1671</v>
      </c>
      <c r="AB136" s="79"/>
      <c r="AC136" s="79" t="b">
        <v>0</v>
      </c>
      <c r="AD136" s="79">
        <v>0</v>
      </c>
      <c r="AE136" s="85" t="s">
        <v>1953</v>
      </c>
      <c r="AF136" s="79" t="b">
        <v>0</v>
      </c>
      <c r="AG136" s="79" t="s">
        <v>1996</v>
      </c>
      <c r="AH136" s="79"/>
      <c r="AI136" s="85" t="s">
        <v>1953</v>
      </c>
      <c r="AJ136" s="79" t="b">
        <v>0</v>
      </c>
      <c r="AK136" s="79">
        <v>315</v>
      </c>
      <c r="AL136" s="85" t="s">
        <v>1719</v>
      </c>
      <c r="AM136" s="79" t="s">
        <v>2008</v>
      </c>
      <c r="AN136" s="79" t="b">
        <v>0</v>
      </c>
      <c r="AO136" s="85" t="s">
        <v>1719</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v>0</v>
      </c>
      <c r="BE136" s="49">
        <v>0</v>
      </c>
      <c r="BF136" s="48">
        <v>1</v>
      </c>
      <c r="BG136" s="49">
        <v>3.8461538461538463</v>
      </c>
      <c r="BH136" s="48">
        <v>1</v>
      </c>
      <c r="BI136" s="49">
        <v>3.8461538461538463</v>
      </c>
      <c r="BJ136" s="48">
        <v>25</v>
      </c>
      <c r="BK136" s="49">
        <v>96.15384615384616</v>
      </c>
      <c r="BL136" s="48">
        <v>26</v>
      </c>
    </row>
    <row r="137" spans="1:64" ht="15">
      <c r="A137" s="64" t="s">
        <v>344</v>
      </c>
      <c r="B137" s="64" t="s">
        <v>391</v>
      </c>
      <c r="C137" s="65"/>
      <c r="D137" s="66"/>
      <c r="E137" s="67"/>
      <c r="F137" s="68"/>
      <c r="G137" s="65"/>
      <c r="H137" s="69"/>
      <c r="I137" s="70"/>
      <c r="J137" s="70"/>
      <c r="K137" s="34" t="s">
        <v>65</v>
      </c>
      <c r="L137" s="77">
        <v>154</v>
      </c>
      <c r="M137" s="77"/>
      <c r="N137" s="72"/>
      <c r="O137" s="79" t="s">
        <v>600</v>
      </c>
      <c r="P137" s="81">
        <v>43454.073599537034</v>
      </c>
      <c r="Q137" s="79" t="s">
        <v>610</v>
      </c>
      <c r="R137" s="79"/>
      <c r="S137" s="79"/>
      <c r="T137" s="79"/>
      <c r="U137" s="79"/>
      <c r="V137" s="82" t="s">
        <v>958</v>
      </c>
      <c r="W137" s="81">
        <v>43454.073599537034</v>
      </c>
      <c r="X137" s="82" t="s">
        <v>1285</v>
      </c>
      <c r="Y137" s="79"/>
      <c r="Z137" s="79"/>
      <c r="AA137" s="85" t="s">
        <v>1672</v>
      </c>
      <c r="AB137" s="79"/>
      <c r="AC137" s="79" t="b">
        <v>0</v>
      </c>
      <c r="AD137" s="79">
        <v>0</v>
      </c>
      <c r="AE137" s="85" t="s">
        <v>1953</v>
      </c>
      <c r="AF137" s="79" t="b">
        <v>0</v>
      </c>
      <c r="AG137" s="79" t="s">
        <v>1996</v>
      </c>
      <c r="AH137" s="79"/>
      <c r="AI137" s="85" t="s">
        <v>1953</v>
      </c>
      <c r="AJ137" s="79" t="b">
        <v>0</v>
      </c>
      <c r="AK137" s="79">
        <v>315</v>
      </c>
      <c r="AL137" s="85" t="s">
        <v>1719</v>
      </c>
      <c r="AM137" s="79" t="s">
        <v>2010</v>
      </c>
      <c r="AN137" s="79" t="b">
        <v>0</v>
      </c>
      <c r="AO137" s="85" t="s">
        <v>1719</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v>0</v>
      </c>
      <c r="BE137" s="49">
        <v>0</v>
      </c>
      <c r="BF137" s="48">
        <v>1</v>
      </c>
      <c r="BG137" s="49">
        <v>3.8461538461538463</v>
      </c>
      <c r="BH137" s="48">
        <v>1</v>
      </c>
      <c r="BI137" s="49">
        <v>3.8461538461538463</v>
      </c>
      <c r="BJ137" s="48">
        <v>25</v>
      </c>
      <c r="BK137" s="49">
        <v>96.15384615384616</v>
      </c>
      <c r="BL137" s="48">
        <v>26</v>
      </c>
    </row>
    <row r="138" spans="1:64" ht="15">
      <c r="A138" s="64" t="s">
        <v>345</v>
      </c>
      <c r="B138" s="64" t="s">
        <v>391</v>
      </c>
      <c r="C138" s="65"/>
      <c r="D138" s="66"/>
      <c r="E138" s="67"/>
      <c r="F138" s="68"/>
      <c r="G138" s="65"/>
      <c r="H138" s="69"/>
      <c r="I138" s="70"/>
      <c r="J138" s="70"/>
      <c r="K138" s="34" t="s">
        <v>65</v>
      </c>
      <c r="L138" s="77">
        <v>155</v>
      </c>
      <c r="M138" s="77"/>
      <c r="N138" s="72"/>
      <c r="O138" s="79" t="s">
        <v>600</v>
      </c>
      <c r="P138" s="81">
        <v>43454.07383101852</v>
      </c>
      <c r="Q138" s="79" t="s">
        <v>610</v>
      </c>
      <c r="R138" s="79"/>
      <c r="S138" s="79"/>
      <c r="T138" s="79"/>
      <c r="U138" s="79"/>
      <c r="V138" s="82" t="s">
        <v>959</v>
      </c>
      <c r="W138" s="81">
        <v>43454.07383101852</v>
      </c>
      <c r="X138" s="82" t="s">
        <v>1286</v>
      </c>
      <c r="Y138" s="79"/>
      <c r="Z138" s="79"/>
      <c r="AA138" s="85" t="s">
        <v>1673</v>
      </c>
      <c r="AB138" s="79"/>
      <c r="AC138" s="79" t="b">
        <v>0</v>
      </c>
      <c r="AD138" s="79">
        <v>0</v>
      </c>
      <c r="AE138" s="85" t="s">
        <v>1953</v>
      </c>
      <c r="AF138" s="79" t="b">
        <v>0</v>
      </c>
      <c r="AG138" s="79" t="s">
        <v>1996</v>
      </c>
      <c r="AH138" s="79"/>
      <c r="AI138" s="85" t="s">
        <v>1953</v>
      </c>
      <c r="AJ138" s="79" t="b">
        <v>0</v>
      </c>
      <c r="AK138" s="79">
        <v>315</v>
      </c>
      <c r="AL138" s="85" t="s">
        <v>1719</v>
      </c>
      <c r="AM138" s="79" t="s">
        <v>2010</v>
      </c>
      <c r="AN138" s="79" t="b">
        <v>0</v>
      </c>
      <c r="AO138" s="85" t="s">
        <v>1719</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v>0</v>
      </c>
      <c r="BE138" s="49">
        <v>0</v>
      </c>
      <c r="BF138" s="48">
        <v>1</v>
      </c>
      <c r="BG138" s="49">
        <v>3.8461538461538463</v>
      </c>
      <c r="BH138" s="48">
        <v>1</v>
      </c>
      <c r="BI138" s="49">
        <v>3.8461538461538463</v>
      </c>
      <c r="BJ138" s="48">
        <v>25</v>
      </c>
      <c r="BK138" s="49">
        <v>96.15384615384616</v>
      </c>
      <c r="BL138" s="48">
        <v>26</v>
      </c>
    </row>
    <row r="139" spans="1:64" ht="15">
      <c r="A139" s="64" t="s">
        <v>346</v>
      </c>
      <c r="B139" s="64" t="s">
        <v>391</v>
      </c>
      <c r="C139" s="65"/>
      <c r="D139" s="66"/>
      <c r="E139" s="67"/>
      <c r="F139" s="68"/>
      <c r="G139" s="65"/>
      <c r="H139" s="69"/>
      <c r="I139" s="70"/>
      <c r="J139" s="70"/>
      <c r="K139" s="34" t="s">
        <v>65</v>
      </c>
      <c r="L139" s="77">
        <v>156</v>
      </c>
      <c r="M139" s="77"/>
      <c r="N139" s="72"/>
      <c r="O139" s="79" t="s">
        <v>600</v>
      </c>
      <c r="P139" s="81">
        <v>43454.07398148148</v>
      </c>
      <c r="Q139" s="79" t="s">
        <v>610</v>
      </c>
      <c r="R139" s="79"/>
      <c r="S139" s="79"/>
      <c r="T139" s="79"/>
      <c r="U139" s="79"/>
      <c r="V139" s="82" t="s">
        <v>960</v>
      </c>
      <c r="W139" s="81">
        <v>43454.07398148148</v>
      </c>
      <c r="X139" s="82" t="s">
        <v>1287</v>
      </c>
      <c r="Y139" s="79"/>
      <c r="Z139" s="79"/>
      <c r="AA139" s="85" t="s">
        <v>1674</v>
      </c>
      <c r="AB139" s="79"/>
      <c r="AC139" s="79" t="b">
        <v>0</v>
      </c>
      <c r="AD139" s="79">
        <v>0</v>
      </c>
      <c r="AE139" s="85" t="s">
        <v>1953</v>
      </c>
      <c r="AF139" s="79" t="b">
        <v>0</v>
      </c>
      <c r="AG139" s="79" t="s">
        <v>1996</v>
      </c>
      <c r="AH139" s="79"/>
      <c r="AI139" s="85" t="s">
        <v>1953</v>
      </c>
      <c r="AJ139" s="79" t="b">
        <v>0</v>
      </c>
      <c r="AK139" s="79">
        <v>315</v>
      </c>
      <c r="AL139" s="85" t="s">
        <v>1719</v>
      </c>
      <c r="AM139" s="79" t="s">
        <v>2008</v>
      </c>
      <c r="AN139" s="79" t="b">
        <v>0</v>
      </c>
      <c r="AO139" s="85" t="s">
        <v>1719</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v>0</v>
      </c>
      <c r="BE139" s="49">
        <v>0</v>
      </c>
      <c r="BF139" s="48">
        <v>1</v>
      </c>
      <c r="BG139" s="49">
        <v>3.8461538461538463</v>
      </c>
      <c r="BH139" s="48">
        <v>1</v>
      </c>
      <c r="BI139" s="49">
        <v>3.8461538461538463</v>
      </c>
      <c r="BJ139" s="48">
        <v>25</v>
      </c>
      <c r="BK139" s="49">
        <v>96.15384615384616</v>
      </c>
      <c r="BL139" s="48">
        <v>26</v>
      </c>
    </row>
    <row r="140" spans="1:64" ht="15">
      <c r="A140" s="64" t="s">
        <v>347</v>
      </c>
      <c r="B140" s="64" t="s">
        <v>391</v>
      </c>
      <c r="C140" s="65"/>
      <c r="D140" s="66"/>
      <c r="E140" s="67"/>
      <c r="F140" s="68"/>
      <c r="G140" s="65"/>
      <c r="H140" s="69"/>
      <c r="I140" s="70"/>
      <c r="J140" s="70"/>
      <c r="K140" s="34" t="s">
        <v>65</v>
      </c>
      <c r="L140" s="77">
        <v>157</v>
      </c>
      <c r="M140" s="77"/>
      <c r="N140" s="72"/>
      <c r="O140" s="79" t="s">
        <v>600</v>
      </c>
      <c r="P140" s="81">
        <v>43454.07480324074</v>
      </c>
      <c r="Q140" s="79" t="s">
        <v>610</v>
      </c>
      <c r="R140" s="79"/>
      <c r="S140" s="79"/>
      <c r="T140" s="79"/>
      <c r="U140" s="79"/>
      <c r="V140" s="82" t="s">
        <v>961</v>
      </c>
      <c r="W140" s="81">
        <v>43454.07480324074</v>
      </c>
      <c r="X140" s="82" t="s">
        <v>1288</v>
      </c>
      <c r="Y140" s="79"/>
      <c r="Z140" s="79"/>
      <c r="AA140" s="85" t="s">
        <v>1675</v>
      </c>
      <c r="AB140" s="79"/>
      <c r="AC140" s="79" t="b">
        <v>0</v>
      </c>
      <c r="AD140" s="79">
        <v>0</v>
      </c>
      <c r="AE140" s="85" t="s">
        <v>1953</v>
      </c>
      <c r="AF140" s="79" t="b">
        <v>0</v>
      </c>
      <c r="AG140" s="79" t="s">
        <v>1996</v>
      </c>
      <c r="AH140" s="79"/>
      <c r="AI140" s="85" t="s">
        <v>1953</v>
      </c>
      <c r="AJ140" s="79" t="b">
        <v>0</v>
      </c>
      <c r="AK140" s="79">
        <v>315</v>
      </c>
      <c r="AL140" s="85" t="s">
        <v>1719</v>
      </c>
      <c r="AM140" s="79" t="s">
        <v>2008</v>
      </c>
      <c r="AN140" s="79" t="b">
        <v>0</v>
      </c>
      <c r="AO140" s="85" t="s">
        <v>1719</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0</v>
      </c>
      <c r="BE140" s="49">
        <v>0</v>
      </c>
      <c r="BF140" s="48">
        <v>1</v>
      </c>
      <c r="BG140" s="49">
        <v>3.8461538461538463</v>
      </c>
      <c r="BH140" s="48">
        <v>1</v>
      </c>
      <c r="BI140" s="49">
        <v>3.8461538461538463</v>
      </c>
      <c r="BJ140" s="48">
        <v>25</v>
      </c>
      <c r="BK140" s="49">
        <v>96.15384615384616</v>
      </c>
      <c r="BL140" s="48">
        <v>26</v>
      </c>
    </row>
    <row r="141" spans="1:64" ht="15">
      <c r="A141" s="64" t="s">
        <v>348</v>
      </c>
      <c r="B141" s="64" t="s">
        <v>391</v>
      </c>
      <c r="C141" s="65"/>
      <c r="D141" s="66"/>
      <c r="E141" s="67"/>
      <c r="F141" s="68"/>
      <c r="G141" s="65"/>
      <c r="H141" s="69"/>
      <c r="I141" s="70"/>
      <c r="J141" s="70"/>
      <c r="K141" s="34" t="s">
        <v>65</v>
      </c>
      <c r="L141" s="77">
        <v>158</v>
      </c>
      <c r="M141" s="77"/>
      <c r="N141" s="72"/>
      <c r="O141" s="79" t="s">
        <v>600</v>
      </c>
      <c r="P141" s="81">
        <v>43454.078622685185</v>
      </c>
      <c r="Q141" s="79" t="s">
        <v>610</v>
      </c>
      <c r="R141" s="79"/>
      <c r="S141" s="79"/>
      <c r="T141" s="79"/>
      <c r="U141" s="79"/>
      <c r="V141" s="82" t="s">
        <v>962</v>
      </c>
      <c r="W141" s="81">
        <v>43454.078622685185</v>
      </c>
      <c r="X141" s="82" t="s">
        <v>1289</v>
      </c>
      <c r="Y141" s="79"/>
      <c r="Z141" s="79"/>
      <c r="AA141" s="85" t="s">
        <v>1676</v>
      </c>
      <c r="AB141" s="79"/>
      <c r="AC141" s="79" t="b">
        <v>0</v>
      </c>
      <c r="AD141" s="79">
        <v>0</v>
      </c>
      <c r="AE141" s="85" t="s">
        <v>1953</v>
      </c>
      <c r="AF141" s="79" t="b">
        <v>0</v>
      </c>
      <c r="AG141" s="79" t="s">
        <v>1996</v>
      </c>
      <c r="AH141" s="79"/>
      <c r="AI141" s="85" t="s">
        <v>1953</v>
      </c>
      <c r="AJ141" s="79" t="b">
        <v>0</v>
      </c>
      <c r="AK141" s="79">
        <v>315</v>
      </c>
      <c r="AL141" s="85" t="s">
        <v>1719</v>
      </c>
      <c r="AM141" s="79" t="s">
        <v>2008</v>
      </c>
      <c r="AN141" s="79" t="b">
        <v>0</v>
      </c>
      <c r="AO141" s="85" t="s">
        <v>1719</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v>0</v>
      </c>
      <c r="BE141" s="49">
        <v>0</v>
      </c>
      <c r="BF141" s="48">
        <v>1</v>
      </c>
      <c r="BG141" s="49">
        <v>3.8461538461538463</v>
      </c>
      <c r="BH141" s="48">
        <v>1</v>
      </c>
      <c r="BI141" s="49">
        <v>3.8461538461538463</v>
      </c>
      <c r="BJ141" s="48">
        <v>25</v>
      </c>
      <c r="BK141" s="49">
        <v>96.15384615384616</v>
      </c>
      <c r="BL141" s="48">
        <v>26</v>
      </c>
    </row>
    <row r="142" spans="1:64" ht="15">
      <c r="A142" s="64" t="s">
        <v>349</v>
      </c>
      <c r="B142" s="64" t="s">
        <v>391</v>
      </c>
      <c r="C142" s="65"/>
      <c r="D142" s="66"/>
      <c r="E142" s="67"/>
      <c r="F142" s="68"/>
      <c r="G142" s="65"/>
      <c r="H142" s="69"/>
      <c r="I142" s="70"/>
      <c r="J142" s="70"/>
      <c r="K142" s="34" t="s">
        <v>65</v>
      </c>
      <c r="L142" s="77">
        <v>159</v>
      </c>
      <c r="M142" s="77"/>
      <c r="N142" s="72"/>
      <c r="O142" s="79" t="s">
        <v>600</v>
      </c>
      <c r="P142" s="81">
        <v>43454.082604166666</v>
      </c>
      <c r="Q142" s="79" t="s">
        <v>610</v>
      </c>
      <c r="R142" s="79"/>
      <c r="S142" s="79"/>
      <c r="T142" s="79"/>
      <c r="U142" s="79"/>
      <c r="V142" s="82" t="s">
        <v>963</v>
      </c>
      <c r="W142" s="81">
        <v>43454.082604166666</v>
      </c>
      <c r="X142" s="82" t="s">
        <v>1290</v>
      </c>
      <c r="Y142" s="79"/>
      <c r="Z142" s="79"/>
      <c r="AA142" s="85" t="s">
        <v>1677</v>
      </c>
      <c r="AB142" s="79"/>
      <c r="AC142" s="79" t="b">
        <v>0</v>
      </c>
      <c r="AD142" s="79">
        <v>0</v>
      </c>
      <c r="AE142" s="85" t="s">
        <v>1953</v>
      </c>
      <c r="AF142" s="79" t="b">
        <v>0</v>
      </c>
      <c r="AG142" s="79" t="s">
        <v>1996</v>
      </c>
      <c r="AH142" s="79"/>
      <c r="AI142" s="85" t="s">
        <v>1953</v>
      </c>
      <c r="AJ142" s="79" t="b">
        <v>0</v>
      </c>
      <c r="AK142" s="79">
        <v>315</v>
      </c>
      <c r="AL142" s="85" t="s">
        <v>1719</v>
      </c>
      <c r="AM142" s="79" t="s">
        <v>2010</v>
      </c>
      <c r="AN142" s="79" t="b">
        <v>0</v>
      </c>
      <c r="AO142" s="85" t="s">
        <v>1719</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v>0</v>
      </c>
      <c r="BE142" s="49">
        <v>0</v>
      </c>
      <c r="BF142" s="48">
        <v>1</v>
      </c>
      <c r="BG142" s="49">
        <v>3.8461538461538463</v>
      </c>
      <c r="BH142" s="48">
        <v>1</v>
      </c>
      <c r="BI142" s="49">
        <v>3.8461538461538463</v>
      </c>
      <c r="BJ142" s="48">
        <v>25</v>
      </c>
      <c r="BK142" s="49">
        <v>96.15384615384616</v>
      </c>
      <c r="BL142" s="48">
        <v>26</v>
      </c>
    </row>
    <row r="143" spans="1:64" ht="15">
      <c r="A143" s="64" t="s">
        <v>350</v>
      </c>
      <c r="B143" s="64" t="s">
        <v>391</v>
      </c>
      <c r="C143" s="65"/>
      <c r="D143" s="66"/>
      <c r="E143" s="67"/>
      <c r="F143" s="68"/>
      <c r="G143" s="65"/>
      <c r="H143" s="69"/>
      <c r="I143" s="70"/>
      <c r="J143" s="70"/>
      <c r="K143" s="34" t="s">
        <v>65</v>
      </c>
      <c r="L143" s="77">
        <v>160</v>
      </c>
      <c r="M143" s="77"/>
      <c r="N143" s="72"/>
      <c r="O143" s="79" t="s">
        <v>600</v>
      </c>
      <c r="P143" s="81">
        <v>43454.08936342593</v>
      </c>
      <c r="Q143" s="79" t="s">
        <v>610</v>
      </c>
      <c r="R143" s="79"/>
      <c r="S143" s="79"/>
      <c r="T143" s="79"/>
      <c r="U143" s="79"/>
      <c r="V143" s="82" t="s">
        <v>964</v>
      </c>
      <c r="W143" s="81">
        <v>43454.08936342593</v>
      </c>
      <c r="X143" s="82" t="s">
        <v>1291</v>
      </c>
      <c r="Y143" s="79"/>
      <c r="Z143" s="79"/>
      <c r="AA143" s="85" t="s">
        <v>1678</v>
      </c>
      <c r="AB143" s="79"/>
      <c r="AC143" s="79" t="b">
        <v>0</v>
      </c>
      <c r="AD143" s="79">
        <v>0</v>
      </c>
      <c r="AE143" s="85" t="s">
        <v>1953</v>
      </c>
      <c r="AF143" s="79" t="b">
        <v>0</v>
      </c>
      <c r="AG143" s="79" t="s">
        <v>1996</v>
      </c>
      <c r="AH143" s="79"/>
      <c r="AI143" s="85" t="s">
        <v>1953</v>
      </c>
      <c r="AJ143" s="79" t="b">
        <v>0</v>
      </c>
      <c r="AK143" s="79">
        <v>315</v>
      </c>
      <c r="AL143" s="85" t="s">
        <v>1719</v>
      </c>
      <c r="AM143" s="79" t="s">
        <v>2008</v>
      </c>
      <c r="AN143" s="79" t="b">
        <v>0</v>
      </c>
      <c r="AO143" s="85" t="s">
        <v>1719</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1</v>
      </c>
      <c r="BD143" s="48">
        <v>0</v>
      </c>
      <c r="BE143" s="49">
        <v>0</v>
      </c>
      <c r="BF143" s="48">
        <v>1</v>
      </c>
      <c r="BG143" s="49">
        <v>3.8461538461538463</v>
      </c>
      <c r="BH143" s="48">
        <v>1</v>
      </c>
      <c r="BI143" s="49">
        <v>3.8461538461538463</v>
      </c>
      <c r="BJ143" s="48">
        <v>25</v>
      </c>
      <c r="BK143" s="49">
        <v>96.15384615384616</v>
      </c>
      <c r="BL143" s="48">
        <v>26</v>
      </c>
    </row>
    <row r="144" spans="1:64" ht="15">
      <c r="A144" s="64" t="s">
        <v>351</v>
      </c>
      <c r="B144" s="64" t="s">
        <v>391</v>
      </c>
      <c r="C144" s="65"/>
      <c r="D144" s="66"/>
      <c r="E144" s="67"/>
      <c r="F144" s="68"/>
      <c r="G144" s="65"/>
      <c r="H144" s="69"/>
      <c r="I144" s="70"/>
      <c r="J144" s="70"/>
      <c r="K144" s="34" t="s">
        <v>65</v>
      </c>
      <c r="L144" s="77">
        <v>161</v>
      </c>
      <c r="M144" s="77"/>
      <c r="N144" s="72"/>
      <c r="O144" s="79" t="s">
        <v>600</v>
      </c>
      <c r="P144" s="81">
        <v>43454.094826388886</v>
      </c>
      <c r="Q144" s="79" t="s">
        <v>610</v>
      </c>
      <c r="R144" s="79"/>
      <c r="S144" s="79"/>
      <c r="T144" s="79"/>
      <c r="U144" s="79"/>
      <c r="V144" s="82" t="s">
        <v>965</v>
      </c>
      <c r="W144" s="81">
        <v>43454.094826388886</v>
      </c>
      <c r="X144" s="82" t="s">
        <v>1292</v>
      </c>
      <c r="Y144" s="79"/>
      <c r="Z144" s="79"/>
      <c r="AA144" s="85" t="s">
        <v>1679</v>
      </c>
      <c r="AB144" s="79"/>
      <c r="AC144" s="79" t="b">
        <v>0</v>
      </c>
      <c r="AD144" s="79">
        <v>0</v>
      </c>
      <c r="AE144" s="85" t="s">
        <v>1953</v>
      </c>
      <c r="AF144" s="79" t="b">
        <v>0</v>
      </c>
      <c r="AG144" s="79" t="s">
        <v>1996</v>
      </c>
      <c r="AH144" s="79"/>
      <c r="AI144" s="85" t="s">
        <v>1953</v>
      </c>
      <c r="AJ144" s="79" t="b">
        <v>0</v>
      </c>
      <c r="AK144" s="79">
        <v>315</v>
      </c>
      <c r="AL144" s="85" t="s">
        <v>1719</v>
      </c>
      <c r="AM144" s="79" t="s">
        <v>2008</v>
      </c>
      <c r="AN144" s="79" t="b">
        <v>0</v>
      </c>
      <c r="AO144" s="85" t="s">
        <v>1719</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v>0</v>
      </c>
      <c r="BE144" s="49">
        <v>0</v>
      </c>
      <c r="BF144" s="48">
        <v>1</v>
      </c>
      <c r="BG144" s="49">
        <v>3.8461538461538463</v>
      </c>
      <c r="BH144" s="48">
        <v>1</v>
      </c>
      <c r="BI144" s="49">
        <v>3.8461538461538463</v>
      </c>
      <c r="BJ144" s="48">
        <v>25</v>
      </c>
      <c r="BK144" s="49">
        <v>96.15384615384616</v>
      </c>
      <c r="BL144" s="48">
        <v>26</v>
      </c>
    </row>
    <row r="145" spans="1:64" ht="15">
      <c r="A145" s="64" t="s">
        <v>352</v>
      </c>
      <c r="B145" s="64" t="s">
        <v>391</v>
      </c>
      <c r="C145" s="65"/>
      <c r="D145" s="66"/>
      <c r="E145" s="67"/>
      <c r="F145" s="68"/>
      <c r="G145" s="65"/>
      <c r="H145" s="69"/>
      <c r="I145" s="70"/>
      <c r="J145" s="70"/>
      <c r="K145" s="34" t="s">
        <v>65</v>
      </c>
      <c r="L145" s="77">
        <v>162</v>
      </c>
      <c r="M145" s="77"/>
      <c r="N145" s="72"/>
      <c r="O145" s="79" t="s">
        <v>600</v>
      </c>
      <c r="P145" s="81">
        <v>43454.10040509259</v>
      </c>
      <c r="Q145" s="79" t="s">
        <v>610</v>
      </c>
      <c r="R145" s="79"/>
      <c r="S145" s="79"/>
      <c r="T145" s="79"/>
      <c r="U145" s="79"/>
      <c r="V145" s="82" t="s">
        <v>966</v>
      </c>
      <c r="W145" s="81">
        <v>43454.10040509259</v>
      </c>
      <c r="X145" s="82" t="s">
        <v>1293</v>
      </c>
      <c r="Y145" s="79"/>
      <c r="Z145" s="79"/>
      <c r="AA145" s="85" t="s">
        <v>1680</v>
      </c>
      <c r="AB145" s="79"/>
      <c r="AC145" s="79" t="b">
        <v>0</v>
      </c>
      <c r="AD145" s="79">
        <v>0</v>
      </c>
      <c r="AE145" s="85" t="s">
        <v>1953</v>
      </c>
      <c r="AF145" s="79" t="b">
        <v>0</v>
      </c>
      <c r="AG145" s="79" t="s">
        <v>1996</v>
      </c>
      <c r="AH145" s="79"/>
      <c r="AI145" s="85" t="s">
        <v>1953</v>
      </c>
      <c r="AJ145" s="79" t="b">
        <v>0</v>
      </c>
      <c r="AK145" s="79">
        <v>315</v>
      </c>
      <c r="AL145" s="85" t="s">
        <v>1719</v>
      </c>
      <c r="AM145" s="79" t="s">
        <v>2010</v>
      </c>
      <c r="AN145" s="79" t="b">
        <v>0</v>
      </c>
      <c r="AO145" s="85" t="s">
        <v>1719</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0</v>
      </c>
      <c r="BE145" s="49">
        <v>0</v>
      </c>
      <c r="BF145" s="48">
        <v>1</v>
      </c>
      <c r="BG145" s="49">
        <v>3.8461538461538463</v>
      </c>
      <c r="BH145" s="48">
        <v>1</v>
      </c>
      <c r="BI145" s="49">
        <v>3.8461538461538463</v>
      </c>
      <c r="BJ145" s="48">
        <v>25</v>
      </c>
      <c r="BK145" s="49">
        <v>96.15384615384616</v>
      </c>
      <c r="BL145" s="48">
        <v>26</v>
      </c>
    </row>
    <row r="146" spans="1:64" ht="15">
      <c r="A146" s="64" t="s">
        <v>353</v>
      </c>
      <c r="B146" s="64" t="s">
        <v>391</v>
      </c>
      <c r="C146" s="65"/>
      <c r="D146" s="66"/>
      <c r="E146" s="67"/>
      <c r="F146" s="68"/>
      <c r="G146" s="65"/>
      <c r="H146" s="69"/>
      <c r="I146" s="70"/>
      <c r="J146" s="70"/>
      <c r="K146" s="34" t="s">
        <v>65</v>
      </c>
      <c r="L146" s="77">
        <v>163</v>
      </c>
      <c r="M146" s="77"/>
      <c r="N146" s="72"/>
      <c r="O146" s="79" t="s">
        <v>600</v>
      </c>
      <c r="P146" s="81">
        <v>43454.10659722222</v>
      </c>
      <c r="Q146" s="79" t="s">
        <v>610</v>
      </c>
      <c r="R146" s="79"/>
      <c r="S146" s="79"/>
      <c r="T146" s="79"/>
      <c r="U146" s="79"/>
      <c r="V146" s="82" t="s">
        <v>967</v>
      </c>
      <c r="W146" s="81">
        <v>43454.10659722222</v>
      </c>
      <c r="X146" s="82" t="s">
        <v>1294</v>
      </c>
      <c r="Y146" s="79"/>
      <c r="Z146" s="79"/>
      <c r="AA146" s="85" t="s">
        <v>1681</v>
      </c>
      <c r="AB146" s="79"/>
      <c r="AC146" s="79" t="b">
        <v>0</v>
      </c>
      <c r="AD146" s="79">
        <v>0</v>
      </c>
      <c r="AE146" s="85" t="s">
        <v>1953</v>
      </c>
      <c r="AF146" s="79" t="b">
        <v>0</v>
      </c>
      <c r="AG146" s="79" t="s">
        <v>1996</v>
      </c>
      <c r="AH146" s="79"/>
      <c r="AI146" s="85" t="s">
        <v>1953</v>
      </c>
      <c r="AJ146" s="79" t="b">
        <v>0</v>
      </c>
      <c r="AK146" s="79">
        <v>315</v>
      </c>
      <c r="AL146" s="85" t="s">
        <v>1719</v>
      </c>
      <c r="AM146" s="79" t="s">
        <v>2010</v>
      </c>
      <c r="AN146" s="79" t="b">
        <v>0</v>
      </c>
      <c r="AO146" s="85" t="s">
        <v>1719</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v>0</v>
      </c>
      <c r="BE146" s="49">
        <v>0</v>
      </c>
      <c r="BF146" s="48">
        <v>1</v>
      </c>
      <c r="BG146" s="49">
        <v>3.8461538461538463</v>
      </c>
      <c r="BH146" s="48">
        <v>1</v>
      </c>
      <c r="BI146" s="49">
        <v>3.8461538461538463</v>
      </c>
      <c r="BJ146" s="48">
        <v>25</v>
      </c>
      <c r="BK146" s="49">
        <v>96.15384615384616</v>
      </c>
      <c r="BL146" s="48">
        <v>26</v>
      </c>
    </row>
    <row r="147" spans="1:64" ht="15">
      <c r="A147" s="64" t="s">
        <v>354</v>
      </c>
      <c r="B147" s="64" t="s">
        <v>391</v>
      </c>
      <c r="C147" s="65"/>
      <c r="D147" s="66"/>
      <c r="E147" s="67"/>
      <c r="F147" s="68"/>
      <c r="G147" s="65"/>
      <c r="H147" s="69"/>
      <c r="I147" s="70"/>
      <c r="J147" s="70"/>
      <c r="K147" s="34" t="s">
        <v>65</v>
      </c>
      <c r="L147" s="77">
        <v>164</v>
      </c>
      <c r="M147" s="77"/>
      <c r="N147" s="72"/>
      <c r="O147" s="79" t="s">
        <v>600</v>
      </c>
      <c r="P147" s="81">
        <v>43454.11924768519</v>
      </c>
      <c r="Q147" s="79" t="s">
        <v>610</v>
      </c>
      <c r="R147" s="79"/>
      <c r="S147" s="79"/>
      <c r="T147" s="79"/>
      <c r="U147" s="79"/>
      <c r="V147" s="82" t="s">
        <v>968</v>
      </c>
      <c r="W147" s="81">
        <v>43454.11924768519</v>
      </c>
      <c r="X147" s="82" t="s">
        <v>1295</v>
      </c>
      <c r="Y147" s="79"/>
      <c r="Z147" s="79"/>
      <c r="AA147" s="85" t="s">
        <v>1682</v>
      </c>
      <c r="AB147" s="79"/>
      <c r="AC147" s="79" t="b">
        <v>0</v>
      </c>
      <c r="AD147" s="79">
        <v>0</v>
      </c>
      <c r="AE147" s="85" t="s">
        <v>1953</v>
      </c>
      <c r="AF147" s="79" t="b">
        <v>0</v>
      </c>
      <c r="AG147" s="79" t="s">
        <v>1996</v>
      </c>
      <c r="AH147" s="79"/>
      <c r="AI147" s="85" t="s">
        <v>1953</v>
      </c>
      <c r="AJ147" s="79" t="b">
        <v>0</v>
      </c>
      <c r="AK147" s="79">
        <v>315</v>
      </c>
      <c r="AL147" s="85" t="s">
        <v>1719</v>
      </c>
      <c r="AM147" s="79" t="s">
        <v>2008</v>
      </c>
      <c r="AN147" s="79" t="b">
        <v>0</v>
      </c>
      <c r="AO147" s="85" t="s">
        <v>1719</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v>0</v>
      </c>
      <c r="BE147" s="49">
        <v>0</v>
      </c>
      <c r="BF147" s="48">
        <v>1</v>
      </c>
      <c r="BG147" s="49">
        <v>3.8461538461538463</v>
      </c>
      <c r="BH147" s="48">
        <v>1</v>
      </c>
      <c r="BI147" s="49">
        <v>3.8461538461538463</v>
      </c>
      <c r="BJ147" s="48">
        <v>25</v>
      </c>
      <c r="BK147" s="49">
        <v>96.15384615384616</v>
      </c>
      <c r="BL147" s="48">
        <v>26</v>
      </c>
    </row>
    <row r="148" spans="1:64" ht="15">
      <c r="A148" s="64" t="s">
        <v>355</v>
      </c>
      <c r="B148" s="64" t="s">
        <v>391</v>
      </c>
      <c r="C148" s="65"/>
      <c r="D148" s="66"/>
      <c r="E148" s="67"/>
      <c r="F148" s="68"/>
      <c r="G148" s="65"/>
      <c r="H148" s="69"/>
      <c r="I148" s="70"/>
      <c r="J148" s="70"/>
      <c r="K148" s="34" t="s">
        <v>65</v>
      </c>
      <c r="L148" s="77">
        <v>165</v>
      </c>
      <c r="M148" s="77"/>
      <c r="N148" s="72"/>
      <c r="O148" s="79" t="s">
        <v>600</v>
      </c>
      <c r="P148" s="81">
        <v>43454.12489583333</v>
      </c>
      <c r="Q148" s="79" t="s">
        <v>610</v>
      </c>
      <c r="R148" s="79"/>
      <c r="S148" s="79"/>
      <c r="T148" s="79"/>
      <c r="U148" s="79"/>
      <c r="V148" s="82" t="s">
        <v>969</v>
      </c>
      <c r="W148" s="81">
        <v>43454.12489583333</v>
      </c>
      <c r="X148" s="82" t="s">
        <v>1296</v>
      </c>
      <c r="Y148" s="79"/>
      <c r="Z148" s="79"/>
      <c r="AA148" s="85" t="s">
        <v>1683</v>
      </c>
      <c r="AB148" s="79"/>
      <c r="AC148" s="79" t="b">
        <v>0</v>
      </c>
      <c r="AD148" s="79">
        <v>0</v>
      </c>
      <c r="AE148" s="85" t="s">
        <v>1953</v>
      </c>
      <c r="AF148" s="79" t="b">
        <v>0</v>
      </c>
      <c r="AG148" s="79" t="s">
        <v>1996</v>
      </c>
      <c r="AH148" s="79"/>
      <c r="AI148" s="85" t="s">
        <v>1953</v>
      </c>
      <c r="AJ148" s="79" t="b">
        <v>0</v>
      </c>
      <c r="AK148" s="79">
        <v>315</v>
      </c>
      <c r="AL148" s="85" t="s">
        <v>1719</v>
      </c>
      <c r="AM148" s="79" t="s">
        <v>2008</v>
      </c>
      <c r="AN148" s="79" t="b">
        <v>0</v>
      </c>
      <c r="AO148" s="85" t="s">
        <v>1719</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1</v>
      </c>
      <c r="BD148" s="48">
        <v>0</v>
      </c>
      <c r="BE148" s="49">
        <v>0</v>
      </c>
      <c r="BF148" s="48">
        <v>1</v>
      </c>
      <c r="BG148" s="49">
        <v>3.8461538461538463</v>
      </c>
      <c r="BH148" s="48">
        <v>1</v>
      </c>
      <c r="BI148" s="49">
        <v>3.8461538461538463</v>
      </c>
      <c r="BJ148" s="48">
        <v>25</v>
      </c>
      <c r="BK148" s="49">
        <v>96.15384615384616</v>
      </c>
      <c r="BL148" s="48">
        <v>26</v>
      </c>
    </row>
    <row r="149" spans="1:64" ht="15">
      <c r="A149" s="64" t="s">
        <v>356</v>
      </c>
      <c r="B149" s="64" t="s">
        <v>391</v>
      </c>
      <c r="C149" s="65"/>
      <c r="D149" s="66"/>
      <c r="E149" s="67"/>
      <c r="F149" s="68"/>
      <c r="G149" s="65"/>
      <c r="H149" s="69"/>
      <c r="I149" s="70"/>
      <c r="J149" s="70"/>
      <c r="K149" s="34" t="s">
        <v>65</v>
      </c>
      <c r="L149" s="77">
        <v>166</v>
      </c>
      <c r="M149" s="77"/>
      <c r="N149" s="72"/>
      <c r="O149" s="79" t="s">
        <v>600</v>
      </c>
      <c r="P149" s="81">
        <v>43454.127592592595</v>
      </c>
      <c r="Q149" s="79" t="s">
        <v>610</v>
      </c>
      <c r="R149" s="79"/>
      <c r="S149" s="79"/>
      <c r="T149" s="79"/>
      <c r="U149" s="79"/>
      <c r="V149" s="82" t="s">
        <v>970</v>
      </c>
      <c r="W149" s="81">
        <v>43454.127592592595</v>
      </c>
      <c r="X149" s="82" t="s">
        <v>1297</v>
      </c>
      <c r="Y149" s="79"/>
      <c r="Z149" s="79"/>
      <c r="AA149" s="85" t="s">
        <v>1684</v>
      </c>
      <c r="AB149" s="79"/>
      <c r="AC149" s="79" t="b">
        <v>0</v>
      </c>
      <c r="AD149" s="79">
        <v>0</v>
      </c>
      <c r="AE149" s="85" t="s">
        <v>1953</v>
      </c>
      <c r="AF149" s="79" t="b">
        <v>0</v>
      </c>
      <c r="AG149" s="79" t="s">
        <v>1996</v>
      </c>
      <c r="AH149" s="79"/>
      <c r="AI149" s="85" t="s">
        <v>1953</v>
      </c>
      <c r="AJ149" s="79" t="b">
        <v>0</v>
      </c>
      <c r="AK149" s="79">
        <v>315</v>
      </c>
      <c r="AL149" s="85" t="s">
        <v>1719</v>
      </c>
      <c r="AM149" s="79" t="s">
        <v>2010</v>
      </c>
      <c r="AN149" s="79" t="b">
        <v>0</v>
      </c>
      <c r="AO149" s="85" t="s">
        <v>1719</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0</v>
      </c>
      <c r="BE149" s="49">
        <v>0</v>
      </c>
      <c r="BF149" s="48">
        <v>1</v>
      </c>
      <c r="BG149" s="49">
        <v>3.8461538461538463</v>
      </c>
      <c r="BH149" s="48">
        <v>1</v>
      </c>
      <c r="BI149" s="49">
        <v>3.8461538461538463</v>
      </c>
      <c r="BJ149" s="48">
        <v>25</v>
      </c>
      <c r="BK149" s="49">
        <v>96.15384615384616</v>
      </c>
      <c r="BL149" s="48">
        <v>26</v>
      </c>
    </row>
    <row r="150" spans="1:64" ht="15">
      <c r="A150" s="64" t="s">
        <v>357</v>
      </c>
      <c r="B150" s="64" t="s">
        <v>391</v>
      </c>
      <c r="C150" s="65"/>
      <c r="D150" s="66"/>
      <c r="E150" s="67"/>
      <c r="F150" s="68"/>
      <c r="G150" s="65"/>
      <c r="H150" s="69"/>
      <c r="I150" s="70"/>
      <c r="J150" s="70"/>
      <c r="K150" s="34" t="s">
        <v>65</v>
      </c>
      <c r="L150" s="77">
        <v>167</v>
      </c>
      <c r="M150" s="77"/>
      <c r="N150" s="72"/>
      <c r="O150" s="79" t="s">
        <v>600</v>
      </c>
      <c r="P150" s="81">
        <v>43454.143483796295</v>
      </c>
      <c r="Q150" s="79" t="s">
        <v>610</v>
      </c>
      <c r="R150" s="79"/>
      <c r="S150" s="79"/>
      <c r="T150" s="79"/>
      <c r="U150" s="79"/>
      <c r="V150" s="82" t="s">
        <v>971</v>
      </c>
      <c r="W150" s="81">
        <v>43454.143483796295</v>
      </c>
      <c r="X150" s="82" t="s">
        <v>1298</v>
      </c>
      <c r="Y150" s="79"/>
      <c r="Z150" s="79"/>
      <c r="AA150" s="85" t="s">
        <v>1685</v>
      </c>
      <c r="AB150" s="79"/>
      <c r="AC150" s="79" t="b">
        <v>0</v>
      </c>
      <c r="AD150" s="79">
        <v>0</v>
      </c>
      <c r="AE150" s="85" t="s">
        <v>1953</v>
      </c>
      <c r="AF150" s="79" t="b">
        <v>0</v>
      </c>
      <c r="AG150" s="79" t="s">
        <v>1996</v>
      </c>
      <c r="AH150" s="79"/>
      <c r="AI150" s="85" t="s">
        <v>1953</v>
      </c>
      <c r="AJ150" s="79" t="b">
        <v>0</v>
      </c>
      <c r="AK150" s="79">
        <v>315</v>
      </c>
      <c r="AL150" s="85" t="s">
        <v>1719</v>
      </c>
      <c r="AM150" s="79" t="s">
        <v>2008</v>
      </c>
      <c r="AN150" s="79" t="b">
        <v>0</v>
      </c>
      <c r="AO150" s="85" t="s">
        <v>1719</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0</v>
      </c>
      <c r="BE150" s="49">
        <v>0</v>
      </c>
      <c r="BF150" s="48">
        <v>1</v>
      </c>
      <c r="BG150" s="49">
        <v>3.8461538461538463</v>
      </c>
      <c r="BH150" s="48">
        <v>1</v>
      </c>
      <c r="BI150" s="49">
        <v>3.8461538461538463</v>
      </c>
      <c r="BJ150" s="48">
        <v>25</v>
      </c>
      <c r="BK150" s="49">
        <v>96.15384615384616</v>
      </c>
      <c r="BL150" s="48">
        <v>26</v>
      </c>
    </row>
    <row r="151" spans="1:64" ht="15">
      <c r="A151" s="64" t="s">
        <v>358</v>
      </c>
      <c r="B151" s="64" t="s">
        <v>391</v>
      </c>
      <c r="C151" s="65"/>
      <c r="D151" s="66"/>
      <c r="E151" s="67"/>
      <c r="F151" s="68"/>
      <c r="G151" s="65"/>
      <c r="H151" s="69"/>
      <c r="I151" s="70"/>
      <c r="J151" s="70"/>
      <c r="K151" s="34" t="s">
        <v>65</v>
      </c>
      <c r="L151" s="77">
        <v>168</v>
      </c>
      <c r="M151" s="77"/>
      <c r="N151" s="72"/>
      <c r="O151" s="79" t="s">
        <v>600</v>
      </c>
      <c r="P151" s="81">
        <v>43454.150775462964</v>
      </c>
      <c r="Q151" s="79" t="s">
        <v>610</v>
      </c>
      <c r="R151" s="79"/>
      <c r="S151" s="79"/>
      <c r="T151" s="79"/>
      <c r="U151" s="79"/>
      <c r="V151" s="82" t="s">
        <v>972</v>
      </c>
      <c r="W151" s="81">
        <v>43454.150775462964</v>
      </c>
      <c r="X151" s="82" t="s">
        <v>1299</v>
      </c>
      <c r="Y151" s="79"/>
      <c r="Z151" s="79"/>
      <c r="AA151" s="85" t="s">
        <v>1686</v>
      </c>
      <c r="AB151" s="79"/>
      <c r="AC151" s="79" t="b">
        <v>0</v>
      </c>
      <c r="AD151" s="79">
        <v>0</v>
      </c>
      <c r="AE151" s="85" t="s">
        <v>1953</v>
      </c>
      <c r="AF151" s="79" t="b">
        <v>0</v>
      </c>
      <c r="AG151" s="79" t="s">
        <v>1996</v>
      </c>
      <c r="AH151" s="79"/>
      <c r="AI151" s="85" t="s">
        <v>1953</v>
      </c>
      <c r="AJ151" s="79" t="b">
        <v>0</v>
      </c>
      <c r="AK151" s="79">
        <v>315</v>
      </c>
      <c r="AL151" s="85" t="s">
        <v>1719</v>
      </c>
      <c r="AM151" s="79" t="s">
        <v>2006</v>
      </c>
      <c r="AN151" s="79" t="b">
        <v>0</v>
      </c>
      <c r="AO151" s="85" t="s">
        <v>1719</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0</v>
      </c>
      <c r="BE151" s="49">
        <v>0</v>
      </c>
      <c r="BF151" s="48">
        <v>1</v>
      </c>
      <c r="BG151" s="49">
        <v>3.8461538461538463</v>
      </c>
      <c r="BH151" s="48">
        <v>1</v>
      </c>
      <c r="BI151" s="49">
        <v>3.8461538461538463</v>
      </c>
      <c r="BJ151" s="48">
        <v>25</v>
      </c>
      <c r="BK151" s="49">
        <v>96.15384615384616</v>
      </c>
      <c r="BL151" s="48">
        <v>26</v>
      </c>
    </row>
    <row r="152" spans="1:64" ht="15">
      <c r="A152" s="64" t="s">
        <v>359</v>
      </c>
      <c r="B152" s="64" t="s">
        <v>391</v>
      </c>
      <c r="C152" s="65"/>
      <c r="D152" s="66"/>
      <c r="E152" s="67"/>
      <c r="F152" s="68"/>
      <c r="G152" s="65"/>
      <c r="H152" s="69"/>
      <c r="I152" s="70"/>
      <c r="J152" s="70"/>
      <c r="K152" s="34" t="s">
        <v>65</v>
      </c>
      <c r="L152" s="77">
        <v>169</v>
      </c>
      <c r="M152" s="77"/>
      <c r="N152" s="72"/>
      <c r="O152" s="79" t="s">
        <v>600</v>
      </c>
      <c r="P152" s="81">
        <v>43454.15678240741</v>
      </c>
      <c r="Q152" s="79" t="s">
        <v>610</v>
      </c>
      <c r="R152" s="79"/>
      <c r="S152" s="79"/>
      <c r="T152" s="79"/>
      <c r="U152" s="79"/>
      <c r="V152" s="82" t="s">
        <v>973</v>
      </c>
      <c r="W152" s="81">
        <v>43454.15678240741</v>
      </c>
      <c r="X152" s="82" t="s">
        <v>1300</v>
      </c>
      <c r="Y152" s="79"/>
      <c r="Z152" s="79"/>
      <c r="AA152" s="85" t="s">
        <v>1687</v>
      </c>
      <c r="AB152" s="79"/>
      <c r="AC152" s="79" t="b">
        <v>0</v>
      </c>
      <c r="AD152" s="79">
        <v>0</v>
      </c>
      <c r="AE152" s="85" t="s">
        <v>1953</v>
      </c>
      <c r="AF152" s="79" t="b">
        <v>0</v>
      </c>
      <c r="AG152" s="79" t="s">
        <v>1996</v>
      </c>
      <c r="AH152" s="79"/>
      <c r="AI152" s="85" t="s">
        <v>1953</v>
      </c>
      <c r="AJ152" s="79" t="b">
        <v>0</v>
      </c>
      <c r="AK152" s="79">
        <v>315</v>
      </c>
      <c r="AL152" s="85" t="s">
        <v>1719</v>
      </c>
      <c r="AM152" s="79" t="s">
        <v>2010</v>
      </c>
      <c r="AN152" s="79" t="b">
        <v>0</v>
      </c>
      <c r="AO152" s="85" t="s">
        <v>1719</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0</v>
      </c>
      <c r="BE152" s="49">
        <v>0</v>
      </c>
      <c r="BF152" s="48">
        <v>1</v>
      </c>
      <c r="BG152" s="49">
        <v>3.8461538461538463</v>
      </c>
      <c r="BH152" s="48">
        <v>1</v>
      </c>
      <c r="BI152" s="49">
        <v>3.8461538461538463</v>
      </c>
      <c r="BJ152" s="48">
        <v>25</v>
      </c>
      <c r="BK152" s="49">
        <v>96.15384615384616</v>
      </c>
      <c r="BL152" s="48">
        <v>26</v>
      </c>
    </row>
    <row r="153" spans="1:64" ht="15">
      <c r="A153" s="64" t="s">
        <v>360</v>
      </c>
      <c r="B153" s="64" t="s">
        <v>391</v>
      </c>
      <c r="C153" s="65"/>
      <c r="D153" s="66"/>
      <c r="E153" s="67"/>
      <c r="F153" s="68"/>
      <c r="G153" s="65"/>
      <c r="H153" s="69"/>
      <c r="I153" s="70"/>
      <c r="J153" s="70"/>
      <c r="K153" s="34" t="s">
        <v>65</v>
      </c>
      <c r="L153" s="77">
        <v>170</v>
      </c>
      <c r="M153" s="77"/>
      <c r="N153" s="72"/>
      <c r="O153" s="79" t="s">
        <v>600</v>
      </c>
      <c r="P153" s="81">
        <v>43454.15928240741</v>
      </c>
      <c r="Q153" s="79" t="s">
        <v>610</v>
      </c>
      <c r="R153" s="79"/>
      <c r="S153" s="79"/>
      <c r="T153" s="79"/>
      <c r="U153" s="79"/>
      <c r="V153" s="82" t="s">
        <v>974</v>
      </c>
      <c r="W153" s="81">
        <v>43454.15928240741</v>
      </c>
      <c r="X153" s="82" t="s">
        <v>1301</v>
      </c>
      <c r="Y153" s="79"/>
      <c r="Z153" s="79"/>
      <c r="AA153" s="85" t="s">
        <v>1688</v>
      </c>
      <c r="AB153" s="79"/>
      <c r="AC153" s="79" t="b">
        <v>0</v>
      </c>
      <c r="AD153" s="79">
        <v>0</v>
      </c>
      <c r="AE153" s="85" t="s">
        <v>1953</v>
      </c>
      <c r="AF153" s="79" t="b">
        <v>0</v>
      </c>
      <c r="AG153" s="79" t="s">
        <v>1996</v>
      </c>
      <c r="AH153" s="79"/>
      <c r="AI153" s="85" t="s">
        <v>1953</v>
      </c>
      <c r="AJ153" s="79" t="b">
        <v>0</v>
      </c>
      <c r="AK153" s="79">
        <v>315</v>
      </c>
      <c r="AL153" s="85" t="s">
        <v>1719</v>
      </c>
      <c r="AM153" s="79" t="s">
        <v>2008</v>
      </c>
      <c r="AN153" s="79" t="b">
        <v>0</v>
      </c>
      <c r="AO153" s="85" t="s">
        <v>1719</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0</v>
      </c>
      <c r="BE153" s="49">
        <v>0</v>
      </c>
      <c r="BF153" s="48">
        <v>1</v>
      </c>
      <c r="BG153" s="49">
        <v>3.8461538461538463</v>
      </c>
      <c r="BH153" s="48">
        <v>1</v>
      </c>
      <c r="BI153" s="49">
        <v>3.8461538461538463</v>
      </c>
      <c r="BJ153" s="48">
        <v>25</v>
      </c>
      <c r="BK153" s="49">
        <v>96.15384615384616</v>
      </c>
      <c r="BL153" s="48">
        <v>26</v>
      </c>
    </row>
    <row r="154" spans="1:64" ht="15">
      <c r="A154" s="64" t="s">
        <v>361</v>
      </c>
      <c r="B154" s="64" t="s">
        <v>391</v>
      </c>
      <c r="C154" s="65"/>
      <c r="D154" s="66"/>
      <c r="E154" s="67"/>
      <c r="F154" s="68"/>
      <c r="G154" s="65"/>
      <c r="H154" s="69"/>
      <c r="I154" s="70"/>
      <c r="J154" s="70"/>
      <c r="K154" s="34" t="s">
        <v>65</v>
      </c>
      <c r="L154" s="77">
        <v>171</v>
      </c>
      <c r="M154" s="77"/>
      <c r="N154" s="72"/>
      <c r="O154" s="79" t="s">
        <v>600</v>
      </c>
      <c r="P154" s="81">
        <v>43454.181967592594</v>
      </c>
      <c r="Q154" s="79" t="s">
        <v>610</v>
      </c>
      <c r="R154" s="79"/>
      <c r="S154" s="79"/>
      <c r="T154" s="79"/>
      <c r="U154" s="79"/>
      <c r="V154" s="82" t="s">
        <v>975</v>
      </c>
      <c r="W154" s="81">
        <v>43454.181967592594</v>
      </c>
      <c r="X154" s="82" t="s">
        <v>1302</v>
      </c>
      <c r="Y154" s="79"/>
      <c r="Z154" s="79"/>
      <c r="AA154" s="85" t="s">
        <v>1689</v>
      </c>
      <c r="AB154" s="79"/>
      <c r="AC154" s="79" t="b">
        <v>0</v>
      </c>
      <c r="AD154" s="79">
        <v>0</v>
      </c>
      <c r="AE154" s="85" t="s">
        <v>1953</v>
      </c>
      <c r="AF154" s="79" t="b">
        <v>0</v>
      </c>
      <c r="AG154" s="79" t="s">
        <v>1996</v>
      </c>
      <c r="AH154" s="79"/>
      <c r="AI154" s="85" t="s">
        <v>1953</v>
      </c>
      <c r="AJ154" s="79" t="b">
        <v>0</v>
      </c>
      <c r="AK154" s="79">
        <v>315</v>
      </c>
      <c r="AL154" s="85" t="s">
        <v>1719</v>
      </c>
      <c r="AM154" s="79" t="s">
        <v>2010</v>
      </c>
      <c r="AN154" s="79" t="b">
        <v>0</v>
      </c>
      <c r="AO154" s="85" t="s">
        <v>1719</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v>0</v>
      </c>
      <c r="BE154" s="49">
        <v>0</v>
      </c>
      <c r="BF154" s="48">
        <v>1</v>
      </c>
      <c r="BG154" s="49">
        <v>3.8461538461538463</v>
      </c>
      <c r="BH154" s="48">
        <v>1</v>
      </c>
      <c r="BI154" s="49">
        <v>3.8461538461538463</v>
      </c>
      <c r="BJ154" s="48">
        <v>25</v>
      </c>
      <c r="BK154" s="49">
        <v>96.15384615384616</v>
      </c>
      <c r="BL154" s="48">
        <v>26</v>
      </c>
    </row>
    <row r="155" spans="1:64" ht="15">
      <c r="A155" s="64" t="s">
        <v>362</v>
      </c>
      <c r="B155" s="64" t="s">
        <v>391</v>
      </c>
      <c r="C155" s="65"/>
      <c r="D155" s="66"/>
      <c r="E155" s="67"/>
      <c r="F155" s="68"/>
      <c r="G155" s="65"/>
      <c r="H155" s="69"/>
      <c r="I155" s="70"/>
      <c r="J155" s="70"/>
      <c r="K155" s="34" t="s">
        <v>65</v>
      </c>
      <c r="L155" s="77">
        <v>172</v>
      </c>
      <c r="M155" s="77"/>
      <c r="N155" s="72"/>
      <c r="O155" s="79" t="s">
        <v>600</v>
      </c>
      <c r="P155" s="81">
        <v>43454.185694444444</v>
      </c>
      <c r="Q155" s="79" t="s">
        <v>610</v>
      </c>
      <c r="R155" s="79"/>
      <c r="S155" s="79"/>
      <c r="T155" s="79"/>
      <c r="U155" s="79"/>
      <c r="V155" s="82" t="s">
        <v>976</v>
      </c>
      <c r="W155" s="81">
        <v>43454.185694444444</v>
      </c>
      <c r="X155" s="82" t="s">
        <v>1303</v>
      </c>
      <c r="Y155" s="79"/>
      <c r="Z155" s="79"/>
      <c r="AA155" s="85" t="s">
        <v>1690</v>
      </c>
      <c r="AB155" s="79"/>
      <c r="AC155" s="79" t="b">
        <v>0</v>
      </c>
      <c r="AD155" s="79">
        <v>0</v>
      </c>
      <c r="AE155" s="85" t="s">
        <v>1953</v>
      </c>
      <c r="AF155" s="79" t="b">
        <v>0</v>
      </c>
      <c r="AG155" s="79" t="s">
        <v>1996</v>
      </c>
      <c r="AH155" s="79"/>
      <c r="AI155" s="85" t="s">
        <v>1953</v>
      </c>
      <c r="AJ155" s="79" t="b">
        <v>0</v>
      </c>
      <c r="AK155" s="79">
        <v>315</v>
      </c>
      <c r="AL155" s="85" t="s">
        <v>1719</v>
      </c>
      <c r="AM155" s="79" t="s">
        <v>2010</v>
      </c>
      <c r="AN155" s="79" t="b">
        <v>0</v>
      </c>
      <c r="AO155" s="85" t="s">
        <v>1719</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v>0</v>
      </c>
      <c r="BE155" s="49">
        <v>0</v>
      </c>
      <c r="BF155" s="48">
        <v>1</v>
      </c>
      <c r="BG155" s="49">
        <v>3.8461538461538463</v>
      </c>
      <c r="BH155" s="48">
        <v>1</v>
      </c>
      <c r="BI155" s="49">
        <v>3.8461538461538463</v>
      </c>
      <c r="BJ155" s="48">
        <v>25</v>
      </c>
      <c r="BK155" s="49">
        <v>96.15384615384616</v>
      </c>
      <c r="BL155" s="48">
        <v>26</v>
      </c>
    </row>
    <row r="156" spans="1:64" ht="15">
      <c r="A156" s="64" t="s">
        <v>363</v>
      </c>
      <c r="B156" s="64" t="s">
        <v>391</v>
      </c>
      <c r="C156" s="65"/>
      <c r="D156" s="66"/>
      <c r="E156" s="67"/>
      <c r="F156" s="68"/>
      <c r="G156" s="65"/>
      <c r="H156" s="69"/>
      <c r="I156" s="70"/>
      <c r="J156" s="70"/>
      <c r="K156" s="34" t="s">
        <v>65</v>
      </c>
      <c r="L156" s="77">
        <v>173</v>
      </c>
      <c r="M156" s="77"/>
      <c r="N156" s="72"/>
      <c r="O156" s="79" t="s">
        <v>600</v>
      </c>
      <c r="P156" s="81">
        <v>43454.19725694445</v>
      </c>
      <c r="Q156" s="79" t="s">
        <v>610</v>
      </c>
      <c r="R156" s="79"/>
      <c r="S156" s="79"/>
      <c r="T156" s="79"/>
      <c r="U156" s="79"/>
      <c r="V156" s="82" t="s">
        <v>977</v>
      </c>
      <c r="W156" s="81">
        <v>43454.19725694445</v>
      </c>
      <c r="X156" s="82" t="s">
        <v>1304</v>
      </c>
      <c r="Y156" s="79"/>
      <c r="Z156" s="79"/>
      <c r="AA156" s="85" t="s">
        <v>1691</v>
      </c>
      <c r="AB156" s="79"/>
      <c r="AC156" s="79" t="b">
        <v>0</v>
      </c>
      <c r="AD156" s="79">
        <v>0</v>
      </c>
      <c r="AE156" s="85" t="s">
        <v>1953</v>
      </c>
      <c r="AF156" s="79" t="b">
        <v>0</v>
      </c>
      <c r="AG156" s="79" t="s">
        <v>1996</v>
      </c>
      <c r="AH156" s="79"/>
      <c r="AI156" s="85" t="s">
        <v>1953</v>
      </c>
      <c r="AJ156" s="79" t="b">
        <v>0</v>
      </c>
      <c r="AK156" s="79">
        <v>315</v>
      </c>
      <c r="AL156" s="85" t="s">
        <v>1719</v>
      </c>
      <c r="AM156" s="79" t="s">
        <v>2008</v>
      </c>
      <c r="AN156" s="79" t="b">
        <v>0</v>
      </c>
      <c r="AO156" s="85" t="s">
        <v>1719</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v>0</v>
      </c>
      <c r="BE156" s="49">
        <v>0</v>
      </c>
      <c r="BF156" s="48">
        <v>1</v>
      </c>
      <c r="BG156" s="49">
        <v>3.8461538461538463</v>
      </c>
      <c r="BH156" s="48">
        <v>1</v>
      </c>
      <c r="BI156" s="49">
        <v>3.8461538461538463</v>
      </c>
      <c r="BJ156" s="48">
        <v>25</v>
      </c>
      <c r="BK156" s="49">
        <v>96.15384615384616</v>
      </c>
      <c r="BL156" s="48">
        <v>26</v>
      </c>
    </row>
    <row r="157" spans="1:64" ht="15">
      <c r="A157" s="64" t="s">
        <v>364</v>
      </c>
      <c r="B157" s="64" t="s">
        <v>391</v>
      </c>
      <c r="C157" s="65"/>
      <c r="D157" s="66"/>
      <c r="E157" s="67"/>
      <c r="F157" s="68"/>
      <c r="G157" s="65"/>
      <c r="H157" s="69"/>
      <c r="I157" s="70"/>
      <c r="J157" s="70"/>
      <c r="K157" s="34" t="s">
        <v>65</v>
      </c>
      <c r="L157" s="77">
        <v>174</v>
      </c>
      <c r="M157" s="77"/>
      <c r="N157" s="72"/>
      <c r="O157" s="79" t="s">
        <v>600</v>
      </c>
      <c r="P157" s="81">
        <v>43454.213275462964</v>
      </c>
      <c r="Q157" s="79" t="s">
        <v>610</v>
      </c>
      <c r="R157" s="79"/>
      <c r="S157" s="79"/>
      <c r="T157" s="79"/>
      <c r="U157" s="79"/>
      <c r="V157" s="82" t="s">
        <v>978</v>
      </c>
      <c r="W157" s="81">
        <v>43454.213275462964</v>
      </c>
      <c r="X157" s="82" t="s">
        <v>1305</v>
      </c>
      <c r="Y157" s="79"/>
      <c r="Z157" s="79"/>
      <c r="AA157" s="85" t="s">
        <v>1692</v>
      </c>
      <c r="AB157" s="79"/>
      <c r="AC157" s="79" t="b">
        <v>0</v>
      </c>
      <c r="AD157" s="79">
        <v>0</v>
      </c>
      <c r="AE157" s="85" t="s">
        <v>1953</v>
      </c>
      <c r="AF157" s="79" t="b">
        <v>0</v>
      </c>
      <c r="AG157" s="79" t="s">
        <v>1996</v>
      </c>
      <c r="AH157" s="79"/>
      <c r="AI157" s="85" t="s">
        <v>1953</v>
      </c>
      <c r="AJ157" s="79" t="b">
        <v>0</v>
      </c>
      <c r="AK157" s="79">
        <v>315</v>
      </c>
      <c r="AL157" s="85" t="s">
        <v>1719</v>
      </c>
      <c r="AM157" s="79" t="s">
        <v>2010</v>
      </c>
      <c r="AN157" s="79" t="b">
        <v>0</v>
      </c>
      <c r="AO157" s="85" t="s">
        <v>1719</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v>0</v>
      </c>
      <c r="BE157" s="49">
        <v>0</v>
      </c>
      <c r="BF157" s="48">
        <v>1</v>
      </c>
      <c r="BG157" s="49">
        <v>3.8461538461538463</v>
      </c>
      <c r="BH157" s="48">
        <v>1</v>
      </c>
      <c r="BI157" s="49">
        <v>3.8461538461538463</v>
      </c>
      <c r="BJ157" s="48">
        <v>25</v>
      </c>
      <c r="BK157" s="49">
        <v>96.15384615384616</v>
      </c>
      <c r="BL157" s="48">
        <v>26</v>
      </c>
    </row>
    <row r="158" spans="1:64" ht="15">
      <c r="A158" s="64" t="s">
        <v>365</v>
      </c>
      <c r="B158" s="64" t="s">
        <v>391</v>
      </c>
      <c r="C158" s="65"/>
      <c r="D158" s="66"/>
      <c r="E158" s="67"/>
      <c r="F158" s="68"/>
      <c r="G158" s="65"/>
      <c r="H158" s="69"/>
      <c r="I158" s="70"/>
      <c r="J158" s="70"/>
      <c r="K158" s="34" t="s">
        <v>65</v>
      </c>
      <c r="L158" s="77">
        <v>175</v>
      </c>
      <c r="M158" s="77"/>
      <c r="N158" s="72"/>
      <c r="O158" s="79" t="s">
        <v>600</v>
      </c>
      <c r="P158" s="81">
        <v>43454.21341435185</v>
      </c>
      <c r="Q158" s="79" t="s">
        <v>610</v>
      </c>
      <c r="R158" s="79"/>
      <c r="S158" s="79"/>
      <c r="T158" s="79"/>
      <c r="U158" s="79"/>
      <c r="V158" s="82" t="s">
        <v>979</v>
      </c>
      <c r="W158" s="81">
        <v>43454.21341435185</v>
      </c>
      <c r="X158" s="82" t="s">
        <v>1306</v>
      </c>
      <c r="Y158" s="79"/>
      <c r="Z158" s="79"/>
      <c r="AA158" s="85" t="s">
        <v>1693</v>
      </c>
      <c r="AB158" s="79"/>
      <c r="AC158" s="79" t="b">
        <v>0</v>
      </c>
      <c r="AD158" s="79">
        <v>0</v>
      </c>
      <c r="AE158" s="85" t="s">
        <v>1953</v>
      </c>
      <c r="AF158" s="79" t="b">
        <v>0</v>
      </c>
      <c r="AG158" s="79" t="s">
        <v>1996</v>
      </c>
      <c r="AH158" s="79"/>
      <c r="AI158" s="85" t="s">
        <v>1953</v>
      </c>
      <c r="AJ158" s="79" t="b">
        <v>0</v>
      </c>
      <c r="AK158" s="79">
        <v>315</v>
      </c>
      <c r="AL158" s="85" t="s">
        <v>1719</v>
      </c>
      <c r="AM158" s="79" t="s">
        <v>2010</v>
      </c>
      <c r="AN158" s="79" t="b">
        <v>0</v>
      </c>
      <c r="AO158" s="85" t="s">
        <v>1719</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0</v>
      </c>
      <c r="BE158" s="49">
        <v>0</v>
      </c>
      <c r="BF158" s="48">
        <v>1</v>
      </c>
      <c r="BG158" s="49">
        <v>3.8461538461538463</v>
      </c>
      <c r="BH158" s="48">
        <v>1</v>
      </c>
      <c r="BI158" s="49">
        <v>3.8461538461538463</v>
      </c>
      <c r="BJ158" s="48">
        <v>25</v>
      </c>
      <c r="BK158" s="49">
        <v>96.15384615384616</v>
      </c>
      <c r="BL158" s="48">
        <v>26</v>
      </c>
    </row>
    <row r="159" spans="1:64" ht="15">
      <c r="A159" s="64" t="s">
        <v>366</v>
      </c>
      <c r="B159" s="64" t="s">
        <v>391</v>
      </c>
      <c r="C159" s="65"/>
      <c r="D159" s="66"/>
      <c r="E159" s="67"/>
      <c r="F159" s="68"/>
      <c r="G159" s="65"/>
      <c r="H159" s="69"/>
      <c r="I159" s="70"/>
      <c r="J159" s="70"/>
      <c r="K159" s="34" t="s">
        <v>65</v>
      </c>
      <c r="L159" s="77">
        <v>176</v>
      </c>
      <c r="M159" s="77"/>
      <c r="N159" s="72"/>
      <c r="O159" s="79" t="s">
        <v>600</v>
      </c>
      <c r="P159" s="81">
        <v>43454.21658564815</v>
      </c>
      <c r="Q159" s="79" t="s">
        <v>610</v>
      </c>
      <c r="R159" s="79"/>
      <c r="S159" s="79"/>
      <c r="T159" s="79"/>
      <c r="U159" s="79"/>
      <c r="V159" s="82" t="s">
        <v>980</v>
      </c>
      <c r="W159" s="81">
        <v>43454.21658564815</v>
      </c>
      <c r="X159" s="82" t="s">
        <v>1307</v>
      </c>
      <c r="Y159" s="79"/>
      <c r="Z159" s="79"/>
      <c r="AA159" s="85" t="s">
        <v>1694</v>
      </c>
      <c r="AB159" s="79"/>
      <c r="AC159" s="79" t="b">
        <v>0</v>
      </c>
      <c r="AD159" s="79">
        <v>0</v>
      </c>
      <c r="AE159" s="85" t="s">
        <v>1953</v>
      </c>
      <c r="AF159" s="79" t="b">
        <v>0</v>
      </c>
      <c r="AG159" s="79" t="s">
        <v>1996</v>
      </c>
      <c r="AH159" s="79"/>
      <c r="AI159" s="85" t="s">
        <v>1953</v>
      </c>
      <c r="AJ159" s="79" t="b">
        <v>0</v>
      </c>
      <c r="AK159" s="79">
        <v>315</v>
      </c>
      <c r="AL159" s="85" t="s">
        <v>1719</v>
      </c>
      <c r="AM159" s="79" t="s">
        <v>2008</v>
      </c>
      <c r="AN159" s="79" t="b">
        <v>0</v>
      </c>
      <c r="AO159" s="85" t="s">
        <v>1719</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1</v>
      </c>
      <c r="BD159" s="48">
        <v>0</v>
      </c>
      <c r="BE159" s="49">
        <v>0</v>
      </c>
      <c r="BF159" s="48">
        <v>1</v>
      </c>
      <c r="BG159" s="49">
        <v>3.8461538461538463</v>
      </c>
      <c r="BH159" s="48">
        <v>1</v>
      </c>
      <c r="BI159" s="49">
        <v>3.8461538461538463</v>
      </c>
      <c r="BJ159" s="48">
        <v>25</v>
      </c>
      <c r="BK159" s="49">
        <v>96.15384615384616</v>
      </c>
      <c r="BL159" s="48">
        <v>26</v>
      </c>
    </row>
    <row r="160" spans="1:64" ht="15">
      <c r="A160" s="64" t="s">
        <v>367</v>
      </c>
      <c r="B160" s="64" t="s">
        <v>391</v>
      </c>
      <c r="C160" s="65"/>
      <c r="D160" s="66"/>
      <c r="E160" s="67"/>
      <c r="F160" s="68"/>
      <c r="G160" s="65"/>
      <c r="H160" s="69"/>
      <c r="I160" s="70"/>
      <c r="J160" s="70"/>
      <c r="K160" s="34" t="s">
        <v>65</v>
      </c>
      <c r="L160" s="77">
        <v>177</v>
      </c>
      <c r="M160" s="77"/>
      <c r="N160" s="72"/>
      <c r="O160" s="79" t="s">
        <v>600</v>
      </c>
      <c r="P160" s="81">
        <v>43454.26458333333</v>
      </c>
      <c r="Q160" s="79" t="s">
        <v>610</v>
      </c>
      <c r="R160" s="79"/>
      <c r="S160" s="79"/>
      <c r="T160" s="79"/>
      <c r="U160" s="79"/>
      <c r="V160" s="82" t="s">
        <v>981</v>
      </c>
      <c r="W160" s="81">
        <v>43454.26458333333</v>
      </c>
      <c r="X160" s="82" t="s">
        <v>1308</v>
      </c>
      <c r="Y160" s="79"/>
      <c r="Z160" s="79"/>
      <c r="AA160" s="85" t="s">
        <v>1695</v>
      </c>
      <c r="AB160" s="79"/>
      <c r="AC160" s="79" t="b">
        <v>0</v>
      </c>
      <c r="AD160" s="79">
        <v>0</v>
      </c>
      <c r="AE160" s="85" t="s">
        <v>1953</v>
      </c>
      <c r="AF160" s="79" t="b">
        <v>0</v>
      </c>
      <c r="AG160" s="79" t="s">
        <v>1996</v>
      </c>
      <c r="AH160" s="79"/>
      <c r="AI160" s="85" t="s">
        <v>1953</v>
      </c>
      <c r="AJ160" s="79" t="b">
        <v>0</v>
      </c>
      <c r="AK160" s="79">
        <v>315</v>
      </c>
      <c r="AL160" s="85" t="s">
        <v>1719</v>
      </c>
      <c r="AM160" s="79" t="s">
        <v>2008</v>
      </c>
      <c r="AN160" s="79" t="b">
        <v>0</v>
      </c>
      <c r="AO160" s="85" t="s">
        <v>1719</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0</v>
      </c>
      <c r="BE160" s="49">
        <v>0</v>
      </c>
      <c r="BF160" s="48">
        <v>1</v>
      </c>
      <c r="BG160" s="49">
        <v>3.8461538461538463</v>
      </c>
      <c r="BH160" s="48">
        <v>1</v>
      </c>
      <c r="BI160" s="49">
        <v>3.8461538461538463</v>
      </c>
      <c r="BJ160" s="48">
        <v>25</v>
      </c>
      <c r="BK160" s="49">
        <v>96.15384615384616</v>
      </c>
      <c r="BL160" s="48">
        <v>26</v>
      </c>
    </row>
    <row r="161" spans="1:64" ht="15">
      <c r="A161" s="64" t="s">
        <v>368</v>
      </c>
      <c r="B161" s="64" t="s">
        <v>391</v>
      </c>
      <c r="C161" s="65"/>
      <c r="D161" s="66"/>
      <c r="E161" s="67"/>
      <c r="F161" s="68"/>
      <c r="G161" s="65"/>
      <c r="H161" s="69"/>
      <c r="I161" s="70"/>
      <c r="J161" s="70"/>
      <c r="K161" s="34" t="s">
        <v>65</v>
      </c>
      <c r="L161" s="77">
        <v>178</v>
      </c>
      <c r="M161" s="77"/>
      <c r="N161" s="72"/>
      <c r="O161" s="79" t="s">
        <v>600</v>
      </c>
      <c r="P161" s="81">
        <v>43454.28215277778</v>
      </c>
      <c r="Q161" s="79" t="s">
        <v>610</v>
      </c>
      <c r="R161" s="79"/>
      <c r="S161" s="79"/>
      <c r="T161" s="79"/>
      <c r="U161" s="79"/>
      <c r="V161" s="82" t="s">
        <v>982</v>
      </c>
      <c r="W161" s="81">
        <v>43454.28215277778</v>
      </c>
      <c r="X161" s="82" t="s">
        <v>1309</v>
      </c>
      <c r="Y161" s="79"/>
      <c r="Z161" s="79"/>
      <c r="AA161" s="85" t="s">
        <v>1696</v>
      </c>
      <c r="AB161" s="79"/>
      <c r="AC161" s="79" t="b">
        <v>0</v>
      </c>
      <c r="AD161" s="79">
        <v>0</v>
      </c>
      <c r="AE161" s="85" t="s">
        <v>1953</v>
      </c>
      <c r="AF161" s="79" t="b">
        <v>0</v>
      </c>
      <c r="AG161" s="79" t="s">
        <v>1996</v>
      </c>
      <c r="AH161" s="79"/>
      <c r="AI161" s="85" t="s">
        <v>1953</v>
      </c>
      <c r="AJ161" s="79" t="b">
        <v>0</v>
      </c>
      <c r="AK161" s="79">
        <v>315</v>
      </c>
      <c r="AL161" s="85" t="s">
        <v>1719</v>
      </c>
      <c r="AM161" s="79" t="s">
        <v>2008</v>
      </c>
      <c r="AN161" s="79" t="b">
        <v>0</v>
      </c>
      <c r="AO161" s="85" t="s">
        <v>1719</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0</v>
      </c>
      <c r="BE161" s="49">
        <v>0</v>
      </c>
      <c r="BF161" s="48">
        <v>1</v>
      </c>
      <c r="BG161" s="49">
        <v>3.8461538461538463</v>
      </c>
      <c r="BH161" s="48">
        <v>1</v>
      </c>
      <c r="BI161" s="49">
        <v>3.8461538461538463</v>
      </c>
      <c r="BJ161" s="48">
        <v>25</v>
      </c>
      <c r="BK161" s="49">
        <v>96.15384615384616</v>
      </c>
      <c r="BL161" s="48">
        <v>26</v>
      </c>
    </row>
    <row r="162" spans="1:64" ht="15">
      <c r="A162" s="64" t="s">
        <v>369</v>
      </c>
      <c r="B162" s="64" t="s">
        <v>391</v>
      </c>
      <c r="C162" s="65"/>
      <c r="D162" s="66"/>
      <c r="E162" s="67"/>
      <c r="F162" s="68"/>
      <c r="G162" s="65"/>
      <c r="H162" s="69"/>
      <c r="I162" s="70"/>
      <c r="J162" s="70"/>
      <c r="K162" s="34" t="s">
        <v>65</v>
      </c>
      <c r="L162" s="77">
        <v>179</v>
      </c>
      <c r="M162" s="77"/>
      <c r="N162" s="72"/>
      <c r="O162" s="79" t="s">
        <v>600</v>
      </c>
      <c r="P162" s="81">
        <v>43454.30769675926</v>
      </c>
      <c r="Q162" s="79" t="s">
        <v>610</v>
      </c>
      <c r="R162" s="79"/>
      <c r="S162" s="79"/>
      <c r="T162" s="79"/>
      <c r="U162" s="79"/>
      <c r="V162" s="82" t="s">
        <v>983</v>
      </c>
      <c r="W162" s="81">
        <v>43454.30769675926</v>
      </c>
      <c r="X162" s="82" t="s">
        <v>1310</v>
      </c>
      <c r="Y162" s="79"/>
      <c r="Z162" s="79"/>
      <c r="AA162" s="85" t="s">
        <v>1697</v>
      </c>
      <c r="AB162" s="79"/>
      <c r="AC162" s="79" t="b">
        <v>0</v>
      </c>
      <c r="AD162" s="79">
        <v>0</v>
      </c>
      <c r="AE162" s="85" t="s">
        <v>1953</v>
      </c>
      <c r="AF162" s="79" t="b">
        <v>0</v>
      </c>
      <c r="AG162" s="79" t="s">
        <v>1996</v>
      </c>
      <c r="AH162" s="79"/>
      <c r="AI162" s="85" t="s">
        <v>1953</v>
      </c>
      <c r="AJ162" s="79" t="b">
        <v>0</v>
      </c>
      <c r="AK162" s="79">
        <v>315</v>
      </c>
      <c r="AL162" s="85" t="s">
        <v>1719</v>
      </c>
      <c r="AM162" s="79" t="s">
        <v>2010</v>
      </c>
      <c r="AN162" s="79" t="b">
        <v>0</v>
      </c>
      <c r="AO162" s="85" t="s">
        <v>1719</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v>0</v>
      </c>
      <c r="BE162" s="49">
        <v>0</v>
      </c>
      <c r="BF162" s="48">
        <v>1</v>
      </c>
      <c r="BG162" s="49">
        <v>3.8461538461538463</v>
      </c>
      <c r="BH162" s="48">
        <v>1</v>
      </c>
      <c r="BI162" s="49">
        <v>3.8461538461538463</v>
      </c>
      <c r="BJ162" s="48">
        <v>25</v>
      </c>
      <c r="BK162" s="49">
        <v>96.15384615384616</v>
      </c>
      <c r="BL162" s="48">
        <v>26</v>
      </c>
    </row>
    <row r="163" spans="1:64" ht="15">
      <c r="A163" s="64" t="s">
        <v>370</v>
      </c>
      <c r="B163" s="64" t="s">
        <v>391</v>
      </c>
      <c r="C163" s="65"/>
      <c r="D163" s="66"/>
      <c r="E163" s="67"/>
      <c r="F163" s="68"/>
      <c r="G163" s="65"/>
      <c r="H163" s="69"/>
      <c r="I163" s="70"/>
      <c r="J163" s="70"/>
      <c r="K163" s="34" t="s">
        <v>65</v>
      </c>
      <c r="L163" s="77">
        <v>180</v>
      </c>
      <c r="M163" s="77"/>
      <c r="N163" s="72"/>
      <c r="O163" s="79" t="s">
        <v>600</v>
      </c>
      <c r="P163" s="81">
        <v>43454.324108796296</v>
      </c>
      <c r="Q163" s="79" t="s">
        <v>610</v>
      </c>
      <c r="R163" s="79"/>
      <c r="S163" s="79"/>
      <c r="T163" s="79"/>
      <c r="U163" s="79"/>
      <c r="V163" s="82" t="s">
        <v>984</v>
      </c>
      <c r="W163" s="81">
        <v>43454.324108796296</v>
      </c>
      <c r="X163" s="82" t="s">
        <v>1311</v>
      </c>
      <c r="Y163" s="79"/>
      <c r="Z163" s="79"/>
      <c r="AA163" s="85" t="s">
        <v>1698</v>
      </c>
      <c r="AB163" s="79"/>
      <c r="AC163" s="79" t="b">
        <v>0</v>
      </c>
      <c r="AD163" s="79">
        <v>0</v>
      </c>
      <c r="AE163" s="85" t="s">
        <v>1953</v>
      </c>
      <c r="AF163" s="79" t="b">
        <v>0</v>
      </c>
      <c r="AG163" s="79" t="s">
        <v>1996</v>
      </c>
      <c r="AH163" s="79"/>
      <c r="AI163" s="85" t="s">
        <v>1953</v>
      </c>
      <c r="AJ163" s="79" t="b">
        <v>0</v>
      </c>
      <c r="AK163" s="79">
        <v>315</v>
      </c>
      <c r="AL163" s="85" t="s">
        <v>1719</v>
      </c>
      <c r="AM163" s="79" t="s">
        <v>2008</v>
      </c>
      <c r="AN163" s="79" t="b">
        <v>0</v>
      </c>
      <c r="AO163" s="85" t="s">
        <v>1719</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v>0</v>
      </c>
      <c r="BE163" s="49">
        <v>0</v>
      </c>
      <c r="BF163" s="48">
        <v>1</v>
      </c>
      <c r="BG163" s="49">
        <v>3.8461538461538463</v>
      </c>
      <c r="BH163" s="48">
        <v>1</v>
      </c>
      <c r="BI163" s="49">
        <v>3.8461538461538463</v>
      </c>
      <c r="BJ163" s="48">
        <v>25</v>
      </c>
      <c r="BK163" s="49">
        <v>96.15384615384616</v>
      </c>
      <c r="BL163" s="48">
        <v>26</v>
      </c>
    </row>
    <row r="164" spans="1:64" ht="15">
      <c r="A164" s="64" t="s">
        <v>371</v>
      </c>
      <c r="B164" s="64" t="s">
        <v>391</v>
      </c>
      <c r="C164" s="65"/>
      <c r="D164" s="66"/>
      <c r="E164" s="67"/>
      <c r="F164" s="68"/>
      <c r="G164" s="65"/>
      <c r="H164" s="69"/>
      <c r="I164" s="70"/>
      <c r="J164" s="70"/>
      <c r="K164" s="34" t="s">
        <v>65</v>
      </c>
      <c r="L164" s="77">
        <v>181</v>
      </c>
      <c r="M164" s="77"/>
      <c r="N164" s="72"/>
      <c r="O164" s="79" t="s">
        <v>600</v>
      </c>
      <c r="P164" s="81">
        <v>43454.330462962964</v>
      </c>
      <c r="Q164" s="79" t="s">
        <v>610</v>
      </c>
      <c r="R164" s="79"/>
      <c r="S164" s="79"/>
      <c r="T164" s="79"/>
      <c r="U164" s="79"/>
      <c r="V164" s="82" t="s">
        <v>985</v>
      </c>
      <c r="W164" s="81">
        <v>43454.330462962964</v>
      </c>
      <c r="X164" s="82" t="s">
        <v>1312</v>
      </c>
      <c r="Y164" s="79"/>
      <c r="Z164" s="79"/>
      <c r="AA164" s="85" t="s">
        <v>1699</v>
      </c>
      <c r="AB164" s="79"/>
      <c r="AC164" s="79" t="b">
        <v>0</v>
      </c>
      <c r="AD164" s="79">
        <v>0</v>
      </c>
      <c r="AE164" s="85" t="s">
        <v>1953</v>
      </c>
      <c r="AF164" s="79" t="b">
        <v>0</v>
      </c>
      <c r="AG164" s="79" t="s">
        <v>1996</v>
      </c>
      <c r="AH164" s="79"/>
      <c r="AI164" s="85" t="s">
        <v>1953</v>
      </c>
      <c r="AJ164" s="79" t="b">
        <v>0</v>
      </c>
      <c r="AK164" s="79">
        <v>315</v>
      </c>
      <c r="AL164" s="85" t="s">
        <v>1719</v>
      </c>
      <c r="AM164" s="79" t="s">
        <v>2008</v>
      </c>
      <c r="AN164" s="79" t="b">
        <v>0</v>
      </c>
      <c r="AO164" s="85" t="s">
        <v>1719</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0</v>
      </c>
      <c r="BE164" s="49">
        <v>0</v>
      </c>
      <c r="BF164" s="48">
        <v>1</v>
      </c>
      <c r="BG164" s="49">
        <v>3.8461538461538463</v>
      </c>
      <c r="BH164" s="48">
        <v>1</v>
      </c>
      <c r="BI164" s="49">
        <v>3.8461538461538463</v>
      </c>
      <c r="BJ164" s="48">
        <v>25</v>
      </c>
      <c r="BK164" s="49">
        <v>96.15384615384616</v>
      </c>
      <c r="BL164" s="48">
        <v>26</v>
      </c>
    </row>
    <row r="165" spans="1:64" ht="15">
      <c r="A165" s="64" t="s">
        <v>372</v>
      </c>
      <c r="B165" s="64" t="s">
        <v>391</v>
      </c>
      <c r="C165" s="65"/>
      <c r="D165" s="66"/>
      <c r="E165" s="67"/>
      <c r="F165" s="68"/>
      <c r="G165" s="65"/>
      <c r="H165" s="69"/>
      <c r="I165" s="70"/>
      <c r="J165" s="70"/>
      <c r="K165" s="34" t="s">
        <v>65</v>
      </c>
      <c r="L165" s="77">
        <v>182</v>
      </c>
      <c r="M165" s="77"/>
      <c r="N165" s="72"/>
      <c r="O165" s="79" t="s">
        <v>600</v>
      </c>
      <c r="P165" s="81">
        <v>43454.34142361111</v>
      </c>
      <c r="Q165" s="79" t="s">
        <v>610</v>
      </c>
      <c r="R165" s="79"/>
      <c r="S165" s="79"/>
      <c r="T165" s="79"/>
      <c r="U165" s="79"/>
      <c r="V165" s="82" t="s">
        <v>986</v>
      </c>
      <c r="W165" s="81">
        <v>43454.34142361111</v>
      </c>
      <c r="X165" s="82" t="s">
        <v>1313</v>
      </c>
      <c r="Y165" s="79"/>
      <c r="Z165" s="79"/>
      <c r="AA165" s="85" t="s">
        <v>1700</v>
      </c>
      <c r="AB165" s="79"/>
      <c r="AC165" s="79" t="b">
        <v>0</v>
      </c>
      <c r="AD165" s="79">
        <v>0</v>
      </c>
      <c r="AE165" s="85" t="s">
        <v>1953</v>
      </c>
      <c r="AF165" s="79" t="b">
        <v>0</v>
      </c>
      <c r="AG165" s="79" t="s">
        <v>1996</v>
      </c>
      <c r="AH165" s="79"/>
      <c r="AI165" s="85" t="s">
        <v>1953</v>
      </c>
      <c r="AJ165" s="79" t="b">
        <v>0</v>
      </c>
      <c r="AK165" s="79">
        <v>315</v>
      </c>
      <c r="AL165" s="85" t="s">
        <v>1719</v>
      </c>
      <c r="AM165" s="79" t="s">
        <v>2012</v>
      </c>
      <c r="AN165" s="79" t="b">
        <v>0</v>
      </c>
      <c r="AO165" s="85" t="s">
        <v>1719</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0</v>
      </c>
      <c r="BE165" s="49">
        <v>0</v>
      </c>
      <c r="BF165" s="48">
        <v>1</v>
      </c>
      <c r="BG165" s="49">
        <v>3.8461538461538463</v>
      </c>
      <c r="BH165" s="48">
        <v>1</v>
      </c>
      <c r="BI165" s="49">
        <v>3.8461538461538463</v>
      </c>
      <c r="BJ165" s="48">
        <v>25</v>
      </c>
      <c r="BK165" s="49">
        <v>96.15384615384616</v>
      </c>
      <c r="BL165" s="48">
        <v>26</v>
      </c>
    </row>
    <row r="166" spans="1:64" ht="15">
      <c r="A166" s="64" t="s">
        <v>373</v>
      </c>
      <c r="B166" s="64" t="s">
        <v>391</v>
      </c>
      <c r="C166" s="65"/>
      <c r="D166" s="66"/>
      <c r="E166" s="67"/>
      <c r="F166" s="68"/>
      <c r="G166" s="65"/>
      <c r="H166" s="69"/>
      <c r="I166" s="70"/>
      <c r="J166" s="70"/>
      <c r="K166" s="34" t="s">
        <v>65</v>
      </c>
      <c r="L166" s="77">
        <v>183</v>
      </c>
      <c r="M166" s="77"/>
      <c r="N166" s="72"/>
      <c r="O166" s="79" t="s">
        <v>600</v>
      </c>
      <c r="P166" s="81">
        <v>43454.3415625</v>
      </c>
      <c r="Q166" s="79" t="s">
        <v>610</v>
      </c>
      <c r="R166" s="79"/>
      <c r="S166" s="79"/>
      <c r="T166" s="79"/>
      <c r="U166" s="79"/>
      <c r="V166" s="82" t="s">
        <v>987</v>
      </c>
      <c r="W166" s="81">
        <v>43454.3415625</v>
      </c>
      <c r="X166" s="82" t="s">
        <v>1314</v>
      </c>
      <c r="Y166" s="79"/>
      <c r="Z166" s="79"/>
      <c r="AA166" s="85" t="s">
        <v>1701</v>
      </c>
      <c r="AB166" s="79"/>
      <c r="AC166" s="79" t="b">
        <v>0</v>
      </c>
      <c r="AD166" s="79">
        <v>0</v>
      </c>
      <c r="AE166" s="85" t="s">
        <v>1953</v>
      </c>
      <c r="AF166" s="79" t="b">
        <v>0</v>
      </c>
      <c r="AG166" s="79" t="s">
        <v>1996</v>
      </c>
      <c r="AH166" s="79"/>
      <c r="AI166" s="85" t="s">
        <v>1953</v>
      </c>
      <c r="AJ166" s="79" t="b">
        <v>0</v>
      </c>
      <c r="AK166" s="79">
        <v>315</v>
      </c>
      <c r="AL166" s="85" t="s">
        <v>1719</v>
      </c>
      <c r="AM166" s="79" t="s">
        <v>2007</v>
      </c>
      <c r="AN166" s="79" t="b">
        <v>0</v>
      </c>
      <c r="AO166" s="85" t="s">
        <v>1719</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v>0</v>
      </c>
      <c r="BE166" s="49">
        <v>0</v>
      </c>
      <c r="BF166" s="48">
        <v>1</v>
      </c>
      <c r="BG166" s="49">
        <v>3.8461538461538463</v>
      </c>
      <c r="BH166" s="48">
        <v>1</v>
      </c>
      <c r="BI166" s="49">
        <v>3.8461538461538463</v>
      </c>
      <c r="BJ166" s="48">
        <v>25</v>
      </c>
      <c r="BK166" s="49">
        <v>96.15384615384616</v>
      </c>
      <c r="BL166" s="48">
        <v>26</v>
      </c>
    </row>
    <row r="167" spans="1:64" ht="15">
      <c r="A167" s="64" t="s">
        <v>374</v>
      </c>
      <c r="B167" s="64" t="s">
        <v>391</v>
      </c>
      <c r="C167" s="65"/>
      <c r="D167" s="66"/>
      <c r="E167" s="67"/>
      <c r="F167" s="68"/>
      <c r="G167" s="65"/>
      <c r="H167" s="69"/>
      <c r="I167" s="70"/>
      <c r="J167" s="70"/>
      <c r="K167" s="34" t="s">
        <v>65</v>
      </c>
      <c r="L167" s="77">
        <v>184</v>
      </c>
      <c r="M167" s="77"/>
      <c r="N167" s="72"/>
      <c r="O167" s="79" t="s">
        <v>600</v>
      </c>
      <c r="P167" s="81">
        <v>43454.342511574076</v>
      </c>
      <c r="Q167" s="79" t="s">
        <v>610</v>
      </c>
      <c r="R167" s="79"/>
      <c r="S167" s="79"/>
      <c r="T167" s="79"/>
      <c r="U167" s="79"/>
      <c r="V167" s="82" t="s">
        <v>988</v>
      </c>
      <c r="W167" s="81">
        <v>43454.342511574076</v>
      </c>
      <c r="X167" s="82" t="s">
        <v>1315</v>
      </c>
      <c r="Y167" s="79"/>
      <c r="Z167" s="79"/>
      <c r="AA167" s="85" t="s">
        <v>1702</v>
      </c>
      <c r="AB167" s="79"/>
      <c r="AC167" s="79" t="b">
        <v>0</v>
      </c>
      <c r="AD167" s="79">
        <v>0</v>
      </c>
      <c r="AE167" s="85" t="s">
        <v>1953</v>
      </c>
      <c r="AF167" s="79" t="b">
        <v>0</v>
      </c>
      <c r="AG167" s="79" t="s">
        <v>1996</v>
      </c>
      <c r="AH167" s="79"/>
      <c r="AI167" s="85" t="s">
        <v>1953</v>
      </c>
      <c r="AJ167" s="79" t="b">
        <v>0</v>
      </c>
      <c r="AK167" s="79">
        <v>315</v>
      </c>
      <c r="AL167" s="85" t="s">
        <v>1719</v>
      </c>
      <c r="AM167" s="79" t="s">
        <v>2006</v>
      </c>
      <c r="AN167" s="79" t="b">
        <v>0</v>
      </c>
      <c r="AO167" s="85" t="s">
        <v>1719</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1</v>
      </c>
      <c r="BD167" s="48">
        <v>0</v>
      </c>
      <c r="BE167" s="49">
        <v>0</v>
      </c>
      <c r="BF167" s="48">
        <v>1</v>
      </c>
      <c r="BG167" s="49">
        <v>3.8461538461538463</v>
      </c>
      <c r="BH167" s="48">
        <v>1</v>
      </c>
      <c r="BI167" s="49">
        <v>3.8461538461538463</v>
      </c>
      <c r="BJ167" s="48">
        <v>25</v>
      </c>
      <c r="BK167" s="49">
        <v>96.15384615384616</v>
      </c>
      <c r="BL167" s="48">
        <v>26</v>
      </c>
    </row>
    <row r="168" spans="1:64" ht="15">
      <c r="A168" s="64" t="s">
        <v>375</v>
      </c>
      <c r="B168" s="64" t="s">
        <v>391</v>
      </c>
      <c r="C168" s="65"/>
      <c r="D168" s="66"/>
      <c r="E168" s="67"/>
      <c r="F168" s="68"/>
      <c r="G168" s="65"/>
      <c r="H168" s="69"/>
      <c r="I168" s="70"/>
      <c r="J168" s="70"/>
      <c r="K168" s="34" t="s">
        <v>65</v>
      </c>
      <c r="L168" s="77">
        <v>185</v>
      </c>
      <c r="M168" s="77"/>
      <c r="N168" s="72"/>
      <c r="O168" s="79" t="s">
        <v>600</v>
      </c>
      <c r="P168" s="81">
        <v>43454.34291666667</v>
      </c>
      <c r="Q168" s="79" t="s">
        <v>610</v>
      </c>
      <c r="R168" s="79"/>
      <c r="S168" s="79"/>
      <c r="T168" s="79"/>
      <c r="U168" s="79"/>
      <c r="V168" s="82" t="s">
        <v>989</v>
      </c>
      <c r="W168" s="81">
        <v>43454.34291666667</v>
      </c>
      <c r="X168" s="82" t="s">
        <v>1316</v>
      </c>
      <c r="Y168" s="79"/>
      <c r="Z168" s="79"/>
      <c r="AA168" s="85" t="s">
        <v>1703</v>
      </c>
      <c r="AB168" s="79"/>
      <c r="AC168" s="79" t="b">
        <v>0</v>
      </c>
      <c r="AD168" s="79">
        <v>0</v>
      </c>
      <c r="AE168" s="85" t="s">
        <v>1953</v>
      </c>
      <c r="AF168" s="79" t="b">
        <v>0</v>
      </c>
      <c r="AG168" s="79" t="s">
        <v>1996</v>
      </c>
      <c r="AH168" s="79"/>
      <c r="AI168" s="85" t="s">
        <v>1953</v>
      </c>
      <c r="AJ168" s="79" t="b">
        <v>0</v>
      </c>
      <c r="AK168" s="79">
        <v>315</v>
      </c>
      <c r="AL168" s="85" t="s">
        <v>1719</v>
      </c>
      <c r="AM168" s="79" t="s">
        <v>2010</v>
      </c>
      <c r="AN168" s="79" t="b">
        <v>0</v>
      </c>
      <c r="AO168" s="85" t="s">
        <v>1719</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1</v>
      </c>
      <c r="BC168" s="78" t="str">
        <f>REPLACE(INDEX(GroupVertices[Group],MATCH(Edges24[[#This Row],[Vertex 2]],GroupVertices[Vertex],0)),1,1,"")</f>
        <v>1</v>
      </c>
      <c r="BD168" s="48">
        <v>0</v>
      </c>
      <c r="BE168" s="49">
        <v>0</v>
      </c>
      <c r="BF168" s="48">
        <v>1</v>
      </c>
      <c r="BG168" s="49">
        <v>3.8461538461538463</v>
      </c>
      <c r="BH168" s="48">
        <v>1</v>
      </c>
      <c r="BI168" s="49">
        <v>3.8461538461538463</v>
      </c>
      <c r="BJ168" s="48">
        <v>25</v>
      </c>
      <c r="BK168" s="49">
        <v>96.15384615384616</v>
      </c>
      <c r="BL168" s="48">
        <v>26</v>
      </c>
    </row>
    <row r="169" spans="1:64" ht="15">
      <c r="A169" s="64" t="s">
        <v>376</v>
      </c>
      <c r="B169" s="64" t="s">
        <v>391</v>
      </c>
      <c r="C169" s="65"/>
      <c r="D169" s="66"/>
      <c r="E169" s="67"/>
      <c r="F169" s="68"/>
      <c r="G169" s="65"/>
      <c r="H169" s="69"/>
      <c r="I169" s="70"/>
      <c r="J169" s="70"/>
      <c r="K169" s="34" t="s">
        <v>65</v>
      </c>
      <c r="L169" s="77">
        <v>186</v>
      </c>
      <c r="M169" s="77"/>
      <c r="N169" s="72"/>
      <c r="O169" s="79" t="s">
        <v>600</v>
      </c>
      <c r="P169" s="81">
        <v>43454.34851851852</v>
      </c>
      <c r="Q169" s="79" t="s">
        <v>610</v>
      </c>
      <c r="R169" s="79"/>
      <c r="S169" s="79"/>
      <c r="T169" s="79"/>
      <c r="U169" s="79"/>
      <c r="V169" s="82" t="s">
        <v>990</v>
      </c>
      <c r="W169" s="81">
        <v>43454.34851851852</v>
      </c>
      <c r="X169" s="82" t="s">
        <v>1317</v>
      </c>
      <c r="Y169" s="79"/>
      <c r="Z169" s="79"/>
      <c r="AA169" s="85" t="s">
        <v>1704</v>
      </c>
      <c r="AB169" s="79"/>
      <c r="AC169" s="79" t="b">
        <v>0</v>
      </c>
      <c r="AD169" s="79">
        <v>0</v>
      </c>
      <c r="AE169" s="85" t="s">
        <v>1953</v>
      </c>
      <c r="AF169" s="79" t="b">
        <v>0</v>
      </c>
      <c r="AG169" s="79" t="s">
        <v>1996</v>
      </c>
      <c r="AH169" s="79"/>
      <c r="AI169" s="85" t="s">
        <v>1953</v>
      </c>
      <c r="AJ169" s="79" t="b">
        <v>0</v>
      </c>
      <c r="AK169" s="79">
        <v>315</v>
      </c>
      <c r="AL169" s="85" t="s">
        <v>1719</v>
      </c>
      <c r="AM169" s="79" t="s">
        <v>2008</v>
      </c>
      <c r="AN169" s="79" t="b">
        <v>0</v>
      </c>
      <c r="AO169" s="85" t="s">
        <v>1719</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0</v>
      </c>
      <c r="BE169" s="49">
        <v>0</v>
      </c>
      <c r="BF169" s="48">
        <v>1</v>
      </c>
      <c r="BG169" s="49">
        <v>3.8461538461538463</v>
      </c>
      <c r="BH169" s="48">
        <v>1</v>
      </c>
      <c r="BI169" s="49">
        <v>3.8461538461538463</v>
      </c>
      <c r="BJ169" s="48">
        <v>25</v>
      </c>
      <c r="BK169" s="49">
        <v>96.15384615384616</v>
      </c>
      <c r="BL169" s="48">
        <v>26</v>
      </c>
    </row>
    <row r="170" spans="1:64" ht="15">
      <c r="A170" s="64" t="s">
        <v>377</v>
      </c>
      <c r="B170" s="64" t="s">
        <v>391</v>
      </c>
      <c r="C170" s="65"/>
      <c r="D170" s="66"/>
      <c r="E170" s="67"/>
      <c r="F170" s="68"/>
      <c r="G170" s="65"/>
      <c r="H170" s="69"/>
      <c r="I170" s="70"/>
      <c r="J170" s="70"/>
      <c r="K170" s="34" t="s">
        <v>65</v>
      </c>
      <c r="L170" s="77">
        <v>187</v>
      </c>
      <c r="M170" s="77"/>
      <c r="N170" s="72"/>
      <c r="O170" s="79" t="s">
        <v>600</v>
      </c>
      <c r="P170" s="81">
        <v>43454.34923611111</v>
      </c>
      <c r="Q170" s="79" t="s">
        <v>610</v>
      </c>
      <c r="R170" s="79"/>
      <c r="S170" s="79"/>
      <c r="T170" s="79"/>
      <c r="U170" s="79"/>
      <c r="V170" s="82" t="s">
        <v>991</v>
      </c>
      <c r="W170" s="81">
        <v>43454.34923611111</v>
      </c>
      <c r="X170" s="82" t="s">
        <v>1318</v>
      </c>
      <c r="Y170" s="79"/>
      <c r="Z170" s="79"/>
      <c r="AA170" s="85" t="s">
        <v>1705</v>
      </c>
      <c r="AB170" s="79"/>
      <c r="AC170" s="79" t="b">
        <v>0</v>
      </c>
      <c r="AD170" s="79">
        <v>0</v>
      </c>
      <c r="AE170" s="85" t="s">
        <v>1953</v>
      </c>
      <c r="AF170" s="79" t="b">
        <v>0</v>
      </c>
      <c r="AG170" s="79" t="s">
        <v>1996</v>
      </c>
      <c r="AH170" s="79"/>
      <c r="AI170" s="85" t="s">
        <v>1953</v>
      </c>
      <c r="AJ170" s="79" t="b">
        <v>0</v>
      </c>
      <c r="AK170" s="79">
        <v>315</v>
      </c>
      <c r="AL170" s="85" t="s">
        <v>1719</v>
      </c>
      <c r="AM170" s="79" t="s">
        <v>2008</v>
      </c>
      <c r="AN170" s="79" t="b">
        <v>0</v>
      </c>
      <c r="AO170" s="85" t="s">
        <v>1719</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0</v>
      </c>
      <c r="BE170" s="49">
        <v>0</v>
      </c>
      <c r="BF170" s="48">
        <v>1</v>
      </c>
      <c r="BG170" s="49">
        <v>3.8461538461538463</v>
      </c>
      <c r="BH170" s="48">
        <v>1</v>
      </c>
      <c r="BI170" s="49">
        <v>3.8461538461538463</v>
      </c>
      <c r="BJ170" s="48">
        <v>25</v>
      </c>
      <c r="BK170" s="49">
        <v>96.15384615384616</v>
      </c>
      <c r="BL170" s="48">
        <v>26</v>
      </c>
    </row>
    <row r="171" spans="1:64" ht="15">
      <c r="A171" s="64" t="s">
        <v>378</v>
      </c>
      <c r="B171" s="64" t="s">
        <v>391</v>
      </c>
      <c r="C171" s="65"/>
      <c r="D171" s="66"/>
      <c r="E171" s="67"/>
      <c r="F171" s="68"/>
      <c r="G171" s="65"/>
      <c r="H171" s="69"/>
      <c r="I171" s="70"/>
      <c r="J171" s="70"/>
      <c r="K171" s="34" t="s">
        <v>65</v>
      </c>
      <c r="L171" s="77">
        <v>188</v>
      </c>
      <c r="M171" s="77"/>
      <c r="N171" s="72"/>
      <c r="O171" s="79" t="s">
        <v>600</v>
      </c>
      <c r="P171" s="81">
        <v>43454.35655092593</v>
      </c>
      <c r="Q171" s="79" t="s">
        <v>610</v>
      </c>
      <c r="R171" s="79"/>
      <c r="S171" s="79"/>
      <c r="T171" s="79"/>
      <c r="U171" s="79"/>
      <c r="V171" s="82" t="s">
        <v>992</v>
      </c>
      <c r="W171" s="81">
        <v>43454.35655092593</v>
      </c>
      <c r="X171" s="82" t="s">
        <v>1319</v>
      </c>
      <c r="Y171" s="79"/>
      <c r="Z171" s="79"/>
      <c r="AA171" s="85" t="s">
        <v>1706</v>
      </c>
      <c r="AB171" s="79"/>
      <c r="AC171" s="79" t="b">
        <v>0</v>
      </c>
      <c r="AD171" s="79">
        <v>0</v>
      </c>
      <c r="AE171" s="85" t="s">
        <v>1953</v>
      </c>
      <c r="AF171" s="79" t="b">
        <v>0</v>
      </c>
      <c r="AG171" s="79" t="s">
        <v>1996</v>
      </c>
      <c r="AH171" s="79"/>
      <c r="AI171" s="85" t="s">
        <v>1953</v>
      </c>
      <c r="AJ171" s="79" t="b">
        <v>0</v>
      </c>
      <c r="AK171" s="79">
        <v>315</v>
      </c>
      <c r="AL171" s="85" t="s">
        <v>1719</v>
      </c>
      <c r="AM171" s="79" t="s">
        <v>2007</v>
      </c>
      <c r="AN171" s="79" t="b">
        <v>0</v>
      </c>
      <c r="AO171" s="85" t="s">
        <v>1719</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v>0</v>
      </c>
      <c r="BE171" s="49">
        <v>0</v>
      </c>
      <c r="BF171" s="48">
        <v>1</v>
      </c>
      <c r="BG171" s="49">
        <v>3.8461538461538463</v>
      </c>
      <c r="BH171" s="48">
        <v>1</v>
      </c>
      <c r="BI171" s="49">
        <v>3.8461538461538463</v>
      </c>
      <c r="BJ171" s="48">
        <v>25</v>
      </c>
      <c r="BK171" s="49">
        <v>96.15384615384616</v>
      </c>
      <c r="BL171" s="48">
        <v>26</v>
      </c>
    </row>
    <row r="172" spans="1:64" ht="15">
      <c r="A172" s="64" t="s">
        <v>379</v>
      </c>
      <c r="B172" s="64" t="s">
        <v>391</v>
      </c>
      <c r="C172" s="65"/>
      <c r="D172" s="66"/>
      <c r="E172" s="67"/>
      <c r="F172" s="68"/>
      <c r="G172" s="65"/>
      <c r="H172" s="69"/>
      <c r="I172" s="70"/>
      <c r="J172" s="70"/>
      <c r="K172" s="34" t="s">
        <v>65</v>
      </c>
      <c r="L172" s="77">
        <v>189</v>
      </c>
      <c r="M172" s="77"/>
      <c r="N172" s="72"/>
      <c r="O172" s="79" t="s">
        <v>600</v>
      </c>
      <c r="P172" s="81">
        <v>43454.36313657407</v>
      </c>
      <c r="Q172" s="79" t="s">
        <v>610</v>
      </c>
      <c r="R172" s="79"/>
      <c r="S172" s="79"/>
      <c r="T172" s="79"/>
      <c r="U172" s="79"/>
      <c r="V172" s="82" t="s">
        <v>993</v>
      </c>
      <c r="W172" s="81">
        <v>43454.36313657407</v>
      </c>
      <c r="X172" s="82" t="s">
        <v>1320</v>
      </c>
      <c r="Y172" s="79"/>
      <c r="Z172" s="79"/>
      <c r="AA172" s="85" t="s">
        <v>1707</v>
      </c>
      <c r="AB172" s="79"/>
      <c r="AC172" s="79" t="b">
        <v>0</v>
      </c>
      <c r="AD172" s="79">
        <v>0</v>
      </c>
      <c r="AE172" s="85" t="s">
        <v>1953</v>
      </c>
      <c r="AF172" s="79" t="b">
        <v>0</v>
      </c>
      <c r="AG172" s="79" t="s">
        <v>1996</v>
      </c>
      <c r="AH172" s="79"/>
      <c r="AI172" s="85" t="s">
        <v>1953</v>
      </c>
      <c r="AJ172" s="79" t="b">
        <v>0</v>
      </c>
      <c r="AK172" s="79">
        <v>315</v>
      </c>
      <c r="AL172" s="85" t="s">
        <v>1719</v>
      </c>
      <c r="AM172" s="79" t="s">
        <v>2006</v>
      </c>
      <c r="AN172" s="79" t="b">
        <v>0</v>
      </c>
      <c r="AO172" s="85" t="s">
        <v>1719</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v>0</v>
      </c>
      <c r="BE172" s="49">
        <v>0</v>
      </c>
      <c r="BF172" s="48">
        <v>1</v>
      </c>
      <c r="BG172" s="49">
        <v>3.8461538461538463</v>
      </c>
      <c r="BH172" s="48">
        <v>1</v>
      </c>
      <c r="BI172" s="49">
        <v>3.8461538461538463</v>
      </c>
      <c r="BJ172" s="48">
        <v>25</v>
      </c>
      <c r="BK172" s="49">
        <v>96.15384615384616</v>
      </c>
      <c r="BL172" s="48">
        <v>26</v>
      </c>
    </row>
    <row r="173" spans="1:64" ht="15">
      <c r="A173" s="64" t="s">
        <v>380</v>
      </c>
      <c r="B173" s="64" t="s">
        <v>391</v>
      </c>
      <c r="C173" s="65"/>
      <c r="D173" s="66"/>
      <c r="E173" s="67"/>
      <c r="F173" s="68"/>
      <c r="G173" s="65"/>
      <c r="H173" s="69"/>
      <c r="I173" s="70"/>
      <c r="J173" s="70"/>
      <c r="K173" s="34" t="s">
        <v>65</v>
      </c>
      <c r="L173" s="77">
        <v>190</v>
      </c>
      <c r="M173" s="77"/>
      <c r="N173" s="72"/>
      <c r="O173" s="79" t="s">
        <v>600</v>
      </c>
      <c r="P173" s="81">
        <v>43454.372037037036</v>
      </c>
      <c r="Q173" s="79" t="s">
        <v>610</v>
      </c>
      <c r="R173" s="79"/>
      <c r="S173" s="79"/>
      <c r="T173" s="79"/>
      <c r="U173" s="79"/>
      <c r="V173" s="82" t="s">
        <v>994</v>
      </c>
      <c r="W173" s="81">
        <v>43454.372037037036</v>
      </c>
      <c r="X173" s="82" t="s">
        <v>1321</v>
      </c>
      <c r="Y173" s="79"/>
      <c r="Z173" s="79"/>
      <c r="AA173" s="85" t="s">
        <v>1708</v>
      </c>
      <c r="AB173" s="79"/>
      <c r="AC173" s="79" t="b">
        <v>0</v>
      </c>
      <c r="AD173" s="79">
        <v>0</v>
      </c>
      <c r="AE173" s="85" t="s">
        <v>1953</v>
      </c>
      <c r="AF173" s="79" t="b">
        <v>0</v>
      </c>
      <c r="AG173" s="79" t="s">
        <v>1996</v>
      </c>
      <c r="AH173" s="79"/>
      <c r="AI173" s="85" t="s">
        <v>1953</v>
      </c>
      <c r="AJ173" s="79" t="b">
        <v>0</v>
      </c>
      <c r="AK173" s="79">
        <v>315</v>
      </c>
      <c r="AL173" s="85" t="s">
        <v>1719</v>
      </c>
      <c r="AM173" s="79" t="s">
        <v>2008</v>
      </c>
      <c r="AN173" s="79" t="b">
        <v>0</v>
      </c>
      <c r="AO173" s="85" t="s">
        <v>1719</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1</v>
      </c>
      <c r="BD173" s="48">
        <v>0</v>
      </c>
      <c r="BE173" s="49">
        <v>0</v>
      </c>
      <c r="BF173" s="48">
        <v>1</v>
      </c>
      <c r="BG173" s="49">
        <v>3.8461538461538463</v>
      </c>
      <c r="BH173" s="48">
        <v>1</v>
      </c>
      <c r="BI173" s="49">
        <v>3.8461538461538463</v>
      </c>
      <c r="BJ173" s="48">
        <v>25</v>
      </c>
      <c r="BK173" s="49">
        <v>96.15384615384616</v>
      </c>
      <c r="BL173" s="48">
        <v>26</v>
      </c>
    </row>
    <row r="174" spans="1:64" ht="15">
      <c r="A174" s="64" t="s">
        <v>381</v>
      </c>
      <c r="B174" s="64" t="s">
        <v>391</v>
      </c>
      <c r="C174" s="65"/>
      <c r="D174" s="66"/>
      <c r="E174" s="67"/>
      <c r="F174" s="68"/>
      <c r="G174" s="65"/>
      <c r="H174" s="69"/>
      <c r="I174" s="70"/>
      <c r="J174" s="70"/>
      <c r="K174" s="34" t="s">
        <v>65</v>
      </c>
      <c r="L174" s="77">
        <v>191</v>
      </c>
      <c r="M174" s="77"/>
      <c r="N174" s="72"/>
      <c r="O174" s="79" t="s">
        <v>600</v>
      </c>
      <c r="P174" s="81">
        <v>43454.378912037035</v>
      </c>
      <c r="Q174" s="79" t="s">
        <v>610</v>
      </c>
      <c r="R174" s="79"/>
      <c r="S174" s="79"/>
      <c r="T174" s="79"/>
      <c r="U174" s="79"/>
      <c r="V174" s="82" t="s">
        <v>995</v>
      </c>
      <c r="W174" s="81">
        <v>43454.378912037035</v>
      </c>
      <c r="X174" s="82" t="s">
        <v>1322</v>
      </c>
      <c r="Y174" s="79"/>
      <c r="Z174" s="79"/>
      <c r="AA174" s="85" t="s">
        <v>1709</v>
      </c>
      <c r="AB174" s="79"/>
      <c r="AC174" s="79" t="b">
        <v>0</v>
      </c>
      <c r="AD174" s="79">
        <v>0</v>
      </c>
      <c r="AE174" s="85" t="s">
        <v>1953</v>
      </c>
      <c r="AF174" s="79" t="b">
        <v>0</v>
      </c>
      <c r="AG174" s="79" t="s">
        <v>1996</v>
      </c>
      <c r="AH174" s="79"/>
      <c r="AI174" s="85" t="s">
        <v>1953</v>
      </c>
      <c r="AJ174" s="79" t="b">
        <v>0</v>
      </c>
      <c r="AK174" s="79">
        <v>315</v>
      </c>
      <c r="AL174" s="85" t="s">
        <v>1719</v>
      </c>
      <c r="AM174" s="79" t="s">
        <v>2008</v>
      </c>
      <c r="AN174" s="79" t="b">
        <v>0</v>
      </c>
      <c r="AO174" s="85" t="s">
        <v>1719</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1</v>
      </c>
      <c r="BD174" s="48">
        <v>0</v>
      </c>
      <c r="BE174" s="49">
        <v>0</v>
      </c>
      <c r="BF174" s="48">
        <v>1</v>
      </c>
      <c r="BG174" s="49">
        <v>3.8461538461538463</v>
      </c>
      <c r="BH174" s="48">
        <v>1</v>
      </c>
      <c r="BI174" s="49">
        <v>3.8461538461538463</v>
      </c>
      <c r="BJ174" s="48">
        <v>25</v>
      </c>
      <c r="BK174" s="49">
        <v>96.15384615384616</v>
      </c>
      <c r="BL174" s="48">
        <v>26</v>
      </c>
    </row>
    <row r="175" spans="1:64" ht="15">
      <c r="A175" s="64" t="s">
        <v>382</v>
      </c>
      <c r="B175" s="64" t="s">
        <v>391</v>
      </c>
      <c r="C175" s="65"/>
      <c r="D175" s="66"/>
      <c r="E175" s="67"/>
      <c r="F175" s="68"/>
      <c r="G175" s="65"/>
      <c r="H175" s="69"/>
      <c r="I175" s="70"/>
      <c r="J175" s="70"/>
      <c r="K175" s="34" t="s">
        <v>65</v>
      </c>
      <c r="L175" s="77">
        <v>192</v>
      </c>
      <c r="M175" s="77"/>
      <c r="N175" s="72"/>
      <c r="O175" s="79" t="s">
        <v>600</v>
      </c>
      <c r="P175" s="81">
        <v>43454.39417824074</v>
      </c>
      <c r="Q175" s="79" t="s">
        <v>610</v>
      </c>
      <c r="R175" s="79"/>
      <c r="S175" s="79"/>
      <c r="T175" s="79"/>
      <c r="U175" s="79"/>
      <c r="V175" s="82" t="s">
        <v>996</v>
      </c>
      <c r="W175" s="81">
        <v>43454.39417824074</v>
      </c>
      <c r="X175" s="82" t="s">
        <v>1323</v>
      </c>
      <c r="Y175" s="79"/>
      <c r="Z175" s="79"/>
      <c r="AA175" s="85" t="s">
        <v>1710</v>
      </c>
      <c r="AB175" s="79"/>
      <c r="AC175" s="79" t="b">
        <v>0</v>
      </c>
      <c r="AD175" s="79">
        <v>0</v>
      </c>
      <c r="AE175" s="85" t="s">
        <v>1953</v>
      </c>
      <c r="AF175" s="79" t="b">
        <v>0</v>
      </c>
      <c r="AG175" s="79" t="s">
        <v>1996</v>
      </c>
      <c r="AH175" s="79"/>
      <c r="AI175" s="85" t="s">
        <v>1953</v>
      </c>
      <c r="AJ175" s="79" t="b">
        <v>0</v>
      </c>
      <c r="AK175" s="79">
        <v>315</v>
      </c>
      <c r="AL175" s="85" t="s">
        <v>1719</v>
      </c>
      <c r="AM175" s="79" t="s">
        <v>2010</v>
      </c>
      <c r="AN175" s="79" t="b">
        <v>0</v>
      </c>
      <c r="AO175" s="85" t="s">
        <v>1719</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1</v>
      </c>
      <c r="BD175" s="48">
        <v>0</v>
      </c>
      <c r="BE175" s="49">
        <v>0</v>
      </c>
      <c r="BF175" s="48">
        <v>1</v>
      </c>
      <c r="BG175" s="49">
        <v>3.8461538461538463</v>
      </c>
      <c r="BH175" s="48">
        <v>1</v>
      </c>
      <c r="BI175" s="49">
        <v>3.8461538461538463</v>
      </c>
      <c r="BJ175" s="48">
        <v>25</v>
      </c>
      <c r="BK175" s="49">
        <v>96.15384615384616</v>
      </c>
      <c r="BL175" s="48">
        <v>26</v>
      </c>
    </row>
    <row r="176" spans="1:64" ht="15">
      <c r="A176" s="64" t="s">
        <v>383</v>
      </c>
      <c r="B176" s="64" t="s">
        <v>391</v>
      </c>
      <c r="C176" s="65"/>
      <c r="D176" s="66"/>
      <c r="E176" s="67"/>
      <c r="F176" s="68"/>
      <c r="G176" s="65"/>
      <c r="H176" s="69"/>
      <c r="I176" s="70"/>
      <c r="J176" s="70"/>
      <c r="K176" s="34" t="s">
        <v>65</v>
      </c>
      <c r="L176" s="77">
        <v>193</v>
      </c>
      <c r="M176" s="77"/>
      <c r="N176" s="72"/>
      <c r="O176" s="79" t="s">
        <v>600</v>
      </c>
      <c r="P176" s="81">
        <v>43454.42208333333</v>
      </c>
      <c r="Q176" s="79" t="s">
        <v>610</v>
      </c>
      <c r="R176" s="79"/>
      <c r="S176" s="79"/>
      <c r="T176" s="79"/>
      <c r="U176" s="79"/>
      <c r="V176" s="82" t="s">
        <v>997</v>
      </c>
      <c r="W176" s="81">
        <v>43454.42208333333</v>
      </c>
      <c r="X176" s="82" t="s">
        <v>1324</v>
      </c>
      <c r="Y176" s="79"/>
      <c r="Z176" s="79"/>
      <c r="AA176" s="85" t="s">
        <v>1711</v>
      </c>
      <c r="AB176" s="79"/>
      <c r="AC176" s="79" t="b">
        <v>0</v>
      </c>
      <c r="AD176" s="79">
        <v>0</v>
      </c>
      <c r="AE176" s="85" t="s">
        <v>1953</v>
      </c>
      <c r="AF176" s="79" t="b">
        <v>0</v>
      </c>
      <c r="AG176" s="79" t="s">
        <v>1996</v>
      </c>
      <c r="AH176" s="79"/>
      <c r="AI176" s="85" t="s">
        <v>1953</v>
      </c>
      <c r="AJ176" s="79" t="b">
        <v>0</v>
      </c>
      <c r="AK176" s="79">
        <v>315</v>
      </c>
      <c r="AL176" s="85" t="s">
        <v>1719</v>
      </c>
      <c r="AM176" s="79" t="s">
        <v>2008</v>
      </c>
      <c r="AN176" s="79" t="b">
        <v>0</v>
      </c>
      <c r="AO176" s="85" t="s">
        <v>1719</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0</v>
      </c>
      <c r="BE176" s="49">
        <v>0</v>
      </c>
      <c r="BF176" s="48">
        <v>1</v>
      </c>
      <c r="BG176" s="49">
        <v>3.8461538461538463</v>
      </c>
      <c r="BH176" s="48">
        <v>1</v>
      </c>
      <c r="BI176" s="49">
        <v>3.8461538461538463</v>
      </c>
      <c r="BJ176" s="48">
        <v>25</v>
      </c>
      <c r="BK176" s="49">
        <v>96.15384615384616</v>
      </c>
      <c r="BL176" s="48">
        <v>26</v>
      </c>
    </row>
    <row r="177" spans="1:64" ht="15">
      <c r="A177" s="64" t="s">
        <v>384</v>
      </c>
      <c r="B177" s="64" t="s">
        <v>391</v>
      </c>
      <c r="C177" s="65"/>
      <c r="D177" s="66"/>
      <c r="E177" s="67"/>
      <c r="F177" s="68"/>
      <c r="G177" s="65"/>
      <c r="H177" s="69"/>
      <c r="I177" s="70"/>
      <c r="J177" s="70"/>
      <c r="K177" s="34" t="s">
        <v>65</v>
      </c>
      <c r="L177" s="77">
        <v>194</v>
      </c>
      <c r="M177" s="77"/>
      <c r="N177" s="72"/>
      <c r="O177" s="79" t="s">
        <v>600</v>
      </c>
      <c r="P177" s="81">
        <v>43454.431759259256</v>
      </c>
      <c r="Q177" s="79" t="s">
        <v>610</v>
      </c>
      <c r="R177" s="79"/>
      <c r="S177" s="79"/>
      <c r="T177" s="79"/>
      <c r="U177" s="79"/>
      <c r="V177" s="82" t="s">
        <v>998</v>
      </c>
      <c r="W177" s="81">
        <v>43454.431759259256</v>
      </c>
      <c r="X177" s="82" t="s">
        <v>1325</v>
      </c>
      <c r="Y177" s="79"/>
      <c r="Z177" s="79"/>
      <c r="AA177" s="85" t="s">
        <v>1712</v>
      </c>
      <c r="AB177" s="79"/>
      <c r="AC177" s="79" t="b">
        <v>0</v>
      </c>
      <c r="AD177" s="79">
        <v>0</v>
      </c>
      <c r="AE177" s="85" t="s">
        <v>1953</v>
      </c>
      <c r="AF177" s="79" t="b">
        <v>0</v>
      </c>
      <c r="AG177" s="79" t="s">
        <v>1996</v>
      </c>
      <c r="AH177" s="79"/>
      <c r="AI177" s="85" t="s">
        <v>1953</v>
      </c>
      <c r="AJ177" s="79" t="b">
        <v>0</v>
      </c>
      <c r="AK177" s="79">
        <v>315</v>
      </c>
      <c r="AL177" s="85" t="s">
        <v>1719</v>
      </c>
      <c r="AM177" s="79" t="s">
        <v>2008</v>
      </c>
      <c r="AN177" s="79" t="b">
        <v>0</v>
      </c>
      <c r="AO177" s="85" t="s">
        <v>1719</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v>0</v>
      </c>
      <c r="BE177" s="49">
        <v>0</v>
      </c>
      <c r="BF177" s="48">
        <v>1</v>
      </c>
      <c r="BG177" s="49">
        <v>3.8461538461538463</v>
      </c>
      <c r="BH177" s="48">
        <v>1</v>
      </c>
      <c r="BI177" s="49">
        <v>3.8461538461538463</v>
      </c>
      <c r="BJ177" s="48">
        <v>25</v>
      </c>
      <c r="BK177" s="49">
        <v>96.15384615384616</v>
      </c>
      <c r="BL177" s="48">
        <v>26</v>
      </c>
    </row>
    <row r="178" spans="1:64" ht="15">
      <c r="A178" s="64" t="s">
        <v>385</v>
      </c>
      <c r="B178" s="64" t="s">
        <v>391</v>
      </c>
      <c r="C178" s="65"/>
      <c r="D178" s="66"/>
      <c r="E178" s="67"/>
      <c r="F178" s="68"/>
      <c r="G178" s="65"/>
      <c r="H178" s="69"/>
      <c r="I178" s="70"/>
      <c r="J178" s="70"/>
      <c r="K178" s="34" t="s">
        <v>65</v>
      </c>
      <c r="L178" s="77">
        <v>195</v>
      </c>
      <c r="M178" s="77"/>
      <c r="N178" s="72"/>
      <c r="O178" s="79" t="s">
        <v>600</v>
      </c>
      <c r="P178" s="81">
        <v>43454.493483796294</v>
      </c>
      <c r="Q178" s="79" t="s">
        <v>610</v>
      </c>
      <c r="R178" s="79"/>
      <c r="S178" s="79"/>
      <c r="T178" s="79"/>
      <c r="U178" s="79"/>
      <c r="V178" s="82" t="s">
        <v>999</v>
      </c>
      <c r="W178" s="81">
        <v>43454.493483796294</v>
      </c>
      <c r="X178" s="82" t="s">
        <v>1326</v>
      </c>
      <c r="Y178" s="79"/>
      <c r="Z178" s="79"/>
      <c r="AA178" s="85" t="s">
        <v>1713</v>
      </c>
      <c r="AB178" s="79"/>
      <c r="AC178" s="79" t="b">
        <v>0</v>
      </c>
      <c r="AD178" s="79">
        <v>0</v>
      </c>
      <c r="AE178" s="85" t="s">
        <v>1953</v>
      </c>
      <c r="AF178" s="79" t="b">
        <v>0</v>
      </c>
      <c r="AG178" s="79" t="s">
        <v>1996</v>
      </c>
      <c r="AH178" s="79"/>
      <c r="AI178" s="85" t="s">
        <v>1953</v>
      </c>
      <c r="AJ178" s="79" t="b">
        <v>0</v>
      </c>
      <c r="AK178" s="79">
        <v>328</v>
      </c>
      <c r="AL178" s="85" t="s">
        <v>1719</v>
      </c>
      <c r="AM178" s="79" t="s">
        <v>2008</v>
      </c>
      <c r="AN178" s="79" t="b">
        <v>0</v>
      </c>
      <c r="AO178" s="85" t="s">
        <v>1719</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1</v>
      </c>
      <c r="BC178" s="78" t="str">
        <f>REPLACE(INDEX(GroupVertices[Group],MATCH(Edges24[[#This Row],[Vertex 2]],GroupVertices[Vertex],0)),1,1,"")</f>
        <v>1</v>
      </c>
      <c r="BD178" s="48">
        <v>0</v>
      </c>
      <c r="BE178" s="49">
        <v>0</v>
      </c>
      <c r="BF178" s="48">
        <v>1</v>
      </c>
      <c r="BG178" s="49">
        <v>3.8461538461538463</v>
      </c>
      <c r="BH178" s="48">
        <v>1</v>
      </c>
      <c r="BI178" s="49">
        <v>3.8461538461538463</v>
      </c>
      <c r="BJ178" s="48">
        <v>25</v>
      </c>
      <c r="BK178" s="49">
        <v>96.15384615384616</v>
      </c>
      <c r="BL178" s="48">
        <v>26</v>
      </c>
    </row>
    <row r="179" spans="1:64" ht="15">
      <c r="A179" s="64" t="s">
        <v>386</v>
      </c>
      <c r="B179" s="64" t="s">
        <v>391</v>
      </c>
      <c r="C179" s="65"/>
      <c r="D179" s="66"/>
      <c r="E179" s="67"/>
      <c r="F179" s="68"/>
      <c r="G179" s="65"/>
      <c r="H179" s="69"/>
      <c r="I179" s="70"/>
      <c r="J179" s="70"/>
      <c r="K179" s="34" t="s">
        <v>65</v>
      </c>
      <c r="L179" s="77">
        <v>196</v>
      </c>
      <c r="M179" s="77"/>
      <c r="N179" s="72"/>
      <c r="O179" s="79" t="s">
        <v>600</v>
      </c>
      <c r="P179" s="81">
        <v>43454.53355324074</v>
      </c>
      <c r="Q179" s="79" t="s">
        <v>610</v>
      </c>
      <c r="R179" s="79"/>
      <c r="S179" s="79"/>
      <c r="T179" s="79"/>
      <c r="U179" s="79"/>
      <c r="V179" s="82" t="s">
        <v>1000</v>
      </c>
      <c r="W179" s="81">
        <v>43454.53355324074</v>
      </c>
      <c r="X179" s="82" t="s">
        <v>1327</v>
      </c>
      <c r="Y179" s="79"/>
      <c r="Z179" s="79"/>
      <c r="AA179" s="85" t="s">
        <v>1714</v>
      </c>
      <c r="AB179" s="79"/>
      <c r="AC179" s="79" t="b">
        <v>0</v>
      </c>
      <c r="AD179" s="79">
        <v>0</v>
      </c>
      <c r="AE179" s="85" t="s">
        <v>1953</v>
      </c>
      <c r="AF179" s="79" t="b">
        <v>0</v>
      </c>
      <c r="AG179" s="79" t="s">
        <v>1996</v>
      </c>
      <c r="AH179" s="79"/>
      <c r="AI179" s="85" t="s">
        <v>1953</v>
      </c>
      <c r="AJ179" s="79" t="b">
        <v>0</v>
      </c>
      <c r="AK179" s="79">
        <v>328</v>
      </c>
      <c r="AL179" s="85" t="s">
        <v>1719</v>
      </c>
      <c r="AM179" s="79" t="s">
        <v>2008</v>
      </c>
      <c r="AN179" s="79" t="b">
        <v>0</v>
      </c>
      <c r="AO179" s="85" t="s">
        <v>1719</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1</v>
      </c>
      <c r="BC179" s="78" t="str">
        <f>REPLACE(INDEX(GroupVertices[Group],MATCH(Edges24[[#This Row],[Vertex 2]],GroupVertices[Vertex],0)),1,1,"")</f>
        <v>1</v>
      </c>
      <c r="BD179" s="48">
        <v>0</v>
      </c>
      <c r="BE179" s="49">
        <v>0</v>
      </c>
      <c r="BF179" s="48">
        <v>1</v>
      </c>
      <c r="BG179" s="49">
        <v>3.8461538461538463</v>
      </c>
      <c r="BH179" s="48">
        <v>1</v>
      </c>
      <c r="BI179" s="49">
        <v>3.8461538461538463</v>
      </c>
      <c r="BJ179" s="48">
        <v>25</v>
      </c>
      <c r="BK179" s="49">
        <v>96.15384615384616</v>
      </c>
      <c r="BL179" s="48">
        <v>26</v>
      </c>
    </row>
    <row r="180" spans="1:64" ht="15">
      <c r="A180" s="64" t="s">
        <v>387</v>
      </c>
      <c r="B180" s="64" t="s">
        <v>391</v>
      </c>
      <c r="C180" s="65"/>
      <c r="D180" s="66"/>
      <c r="E180" s="67"/>
      <c r="F180" s="68"/>
      <c r="G180" s="65"/>
      <c r="H180" s="69"/>
      <c r="I180" s="70"/>
      <c r="J180" s="70"/>
      <c r="K180" s="34" t="s">
        <v>65</v>
      </c>
      <c r="L180" s="77">
        <v>197</v>
      </c>
      <c r="M180" s="77"/>
      <c r="N180" s="72"/>
      <c r="O180" s="79" t="s">
        <v>600</v>
      </c>
      <c r="P180" s="81">
        <v>43454.55510416667</v>
      </c>
      <c r="Q180" s="79" t="s">
        <v>610</v>
      </c>
      <c r="R180" s="79"/>
      <c r="S180" s="79"/>
      <c r="T180" s="79"/>
      <c r="U180" s="79"/>
      <c r="V180" s="82" t="s">
        <v>1001</v>
      </c>
      <c r="W180" s="81">
        <v>43454.55510416667</v>
      </c>
      <c r="X180" s="82" t="s">
        <v>1328</v>
      </c>
      <c r="Y180" s="79"/>
      <c r="Z180" s="79"/>
      <c r="AA180" s="85" t="s">
        <v>1715</v>
      </c>
      <c r="AB180" s="79"/>
      <c r="AC180" s="79" t="b">
        <v>0</v>
      </c>
      <c r="AD180" s="79">
        <v>0</v>
      </c>
      <c r="AE180" s="85" t="s">
        <v>1953</v>
      </c>
      <c r="AF180" s="79" t="b">
        <v>0</v>
      </c>
      <c r="AG180" s="79" t="s">
        <v>1996</v>
      </c>
      <c r="AH180" s="79"/>
      <c r="AI180" s="85" t="s">
        <v>1953</v>
      </c>
      <c r="AJ180" s="79" t="b">
        <v>0</v>
      </c>
      <c r="AK180" s="79">
        <v>328</v>
      </c>
      <c r="AL180" s="85" t="s">
        <v>1719</v>
      </c>
      <c r="AM180" s="79" t="s">
        <v>2008</v>
      </c>
      <c r="AN180" s="79" t="b">
        <v>0</v>
      </c>
      <c r="AO180" s="85" t="s">
        <v>1719</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1</v>
      </c>
      <c r="BC180" s="78" t="str">
        <f>REPLACE(INDEX(GroupVertices[Group],MATCH(Edges24[[#This Row],[Vertex 2]],GroupVertices[Vertex],0)),1,1,"")</f>
        <v>1</v>
      </c>
      <c r="BD180" s="48">
        <v>0</v>
      </c>
      <c r="BE180" s="49">
        <v>0</v>
      </c>
      <c r="BF180" s="48">
        <v>1</v>
      </c>
      <c r="BG180" s="49">
        <v>3.8461538461538463</v>
      </c>
      <c r="BH180" s="48">
        <v>1</v>
      </c>
      <c r="BI180" s="49">
        <v>3.8461538461538463</v>
      </c>
      <c r="BJ180" s="48">
        <v>25</v>
      </c>
      <c r="BK180" s="49">
        <v>96.15384615384616</v>
      </c>
      <c r="BL180" s="48">
        <v>26</v>
      </c>
    </row>
    <row r="181" spans="1:64" ht="15">
      <c r="A181" s="64" t="s">
        <v>388</v>
      </c>
      <c r="B181" s="64" t="s">
        <v>391</v>
      </c>
      <c r="C181" s="65"/>
      <c r="D181" s="66"/>
      <c r="E181" s="67"/>
      <c r="F181" s="68"/>
      <c r="G181" s="65"/>
      <c r="H181" s="69"/>
      <c r="I181" s="70"/>
      <c r="J181" s="70"/>
      <c r="K181" s="34" t="s">
        <v>65</v>
      </c>
      <c r="L181" s="77">
        <v>198</v>
      </c>
      <c r="M181" s="77"/>
      <c r="N181" s="72"/>
      <c r="O181" s="79" t="s">
        <v>600</v>
      </c>
      <c r="P181" s="81">
        <v>43454.57083333333</v>
      </c>
      <c r="Q181" s="79" t="s">
        <v>610</v>
      </c>
      <c r="R181" s="79"/>
      <c r="S181" s="79"/>
      <c r="T181" s="79"/>
      <c r="U181" s="79"/>
      <c r="V181" s="82" t="s">
        <v>1002</v>
      </c>
      <c r="W181" s="81">
        <v>43454.57083333333</v>
      </c>
      <c r="X181" s="82" t="s">
        <v>1329</v>
      </c>
      <c r="Y181" s="79"/>
      <c r="Z181" s="79"/>
      <c r="AA181" s="85" t="s">
        <v>1716</v>
      </c>
      <c r="AB181" s="79"/>
      <c r="AC181" s="79" t="b">
        <v>0</v>
      </c>
      <c r="AD181" s="79">
        <v>0</v>
      </c>
      <c r="AE181" s="85" t="s">
        <v>1953</v>
      </c>
      <c r="AF181" s="79" t="b">
        <v>0</v>
      </c>
      <c r="AG181" s="79" t="s">
        <v>1996</v>
      </c>
      <c r="AH181" s="79"/>
      <c r="AI181" s="85" t="s">
        <v>1953</v>
      </c>
      <c r="AJ181" s="79" t="b">
        <v>0</v>
      </c>
      <c r="AK181" s="79">
        <v>328</v>
      </c>
      <c r="AL181" s="85" t="s">
        <v>1719</v>
      </c>
      <c r="AM181" s="79" t="s">
        <v>2010</v>
      </c>
      <c r="AN181" s="79" t="b">
        <v>0</v>
      </c>
      <c r="AO181" s="85" t="s">
        <v>1719</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1</v>
      </c>
      <c r="BC181" s="78" t="str">
        <f>REPLACE(INDEX(GroupVertices[Group],MATCH(Edges24[[#This Row],[Vertex 2]],GroupVertices[Vertex],0)),1,1,"")</f>
        <v>1</v>
      </c>
      <c r="BD181" s="48">
        <v>0</v>
      </c>
      <c r="BE181" s="49">
        <v>0</v>
      </c>
      <c r="BF181" s="48">
        <v>1</v>
      </c>
      <c r="BG181" s="49">
        <v>3.8461538461538463</v>
      </c>
      <c r="BH181" s="48">
        <v>1</v>
      </c>
      <c r="BI181" s="49">
        <v>3.8461538461538463</v>
      </c>
      <c r="BJ181" s="48">
        <v>25</v>
      </c>
      <c r="BK181" s="49">
        <v>96.15384615384616</v>
      </c>
      <c r="BL181" s="48">
        <v>26</v>
      </c>
    </row>
    <row r="182" spans="1:64" ht="15">
      <c r="A182" s="64" t="s">
        <v>389</v>
      </c>
      <c r="B182" s="64" t="s">
        <v>391</v>
      </c>
      <c r="C182" s="65"/>
      <c r="D182" s="66"/>
      <c r="E182" s="67"/>
      <c r="F182" s="68"/>
      <c r="G182" s="65"/>
      <c r="H182" s="69"/>
      <c r="I182" s="70"/>
      <c r="J182" s="70"/>
      <c r="K182" s="34" t="s">
        <v>65</v>
      </c>
      <c r="L182" s="77">
        <v>199</v>
      </c>
      <c r="M182" s="77"/>
      <c r="N182" s="72"/>
      <c r="O182" s="79" t="s">
        <v>600</v>
      </c>
      <c r="P182" s="81">
        <v>43454.59097222222</v>
      </c>
      <c r="Q182" s="79" t="s">
        <v>610</v>
      </c>
      <c r="R182" s="79"/>
      <c r="S182" s="79"/>
      <c r="T182" s="79"/>
      <c r="U182" s="79"/>
      <c r="V182" s="82" t="s">
        <v>1003</v>
      </c>
      <c r="W182" s="81">
        <v>43454.59097222222</v>
      </c>
      <c r="X182" s="82" t="s">
        <v>1330</v>
      </c>
      <c r="Y182" s="79"/>
      <c r="Z182" s="79"/>
      <c r="AA182" s="85" t="s">
        <v>1717</v>
      </c>
      <c r="AB182" s="79"/>
      <c r="AC182" s="79" t="b">
        <v>0</v>
      </c>
      <c r="AD182" s="79">
        <v>0</v>
      </c>
      <c r="AE182" s="85" t="s">
        <v>1953</v>
      </c>
      <c r="AF182" s="79" t="b">
        <v>0</v>
      </c>
      <c r="AG182" s="79" t="s">
        <v>1996</v>
      </c>
      <c r="AH182" s="79"/>
      <c r="AI182" s="85" t="s">
        <v>1953</v>
      </c>
      <c r="AJ182" s="79" t="b">
        <v>0</v>
      </c>
      <c r="AK182" s="79">
        <v>328</v>
      </c>
      <c r="AL182" s="85" t="s">
        <v>1719</v>
      </c>
      <c r="AM182" s="79" t="s">
        <v>2010</v>
      </c>
      <c r="AN182" s="79" t="b">
        <v>0</v>
      </c>
      <c r="AO182" s="85" t="s">
        <v>1719</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1</v>
      </c>
      <c r="BC182" s="78" t="str">
        <f>REPLACE(INDEX(GroupVertices[Group],MATCH(Edges24[[#This Row],[Vertex 2]],GroupVertices[Vertex],0)),1,1,"")</f>
        <v>1</v>
      </c>
      <c r="BD182" s="48">
        <v>0</v>
      </c>
      <c r="BE182" s="49">
        <v>0</v>
      </c>
      <c r="BF182" s="48">
        <v>1</v>
      </c>
      <c r="BG182" s="49">
        <v>3.8461538461538463</v>
      </c>
      <c r="BH182" s="48">
        <v>1</v>
      </c>
      <c r="BI182" s="49">
        <v>3.8461538461538463</v>
      </c>
      <c r="BJ182" s="48">
        <v>25</v>
      </c>
      <c r="BK182" s="49">
        <v>96.15384615384616</v>
      </c>
      <c r="BL182" s="48">
        <v>26</v>
      </c>
    </row>
    <row r="183" spans="1:64" ht="15">
      <c r="A183" s="64" t="s">
        <v>390</v>
      </c>
      <c r="B183" s="64" t="s">
        <v>391</v>
      </c>
      <c r="C183" s="65"/>
      <c r="D183" s="66"/>
      <c r="E183" s="67"/>
      <c r="F183" s="68"/>
      <c r="G183" s="65"/>
      <c r="H183" s="69"/>
      <c r="I183" s="70"/>
      <c r="J183" s="70"/>
      <c r="K183" s="34" t="s">
        <v>65</v>
      </c>
      <c r="L183" s="77">
        <v>200</v>
      </c>
      <c r="M183" s="77"/>
      <c r="N183" s="72"/>
      <c r="O183" s="79" t="s">
        <v>600</v>
      </c>
      <c r="P183" s="81">
        <v>43455.19369212963</v>
      </c>
      <c r="Q183" s="79" t="s">
        <v>610</v>
      </c>
      <c r="R183" s="79"/>
      <c r="S183" s="79"/>
      <c r="T183" s="79"/>
      <c r="U183" s="79"/>
      <c r="V183" s="82" t="s">
        <v>1004</v>
      </c>
      <c r="W183" s="81">
        <v>43455.19369212963</v>
      </c>
      <c r="X183" s="82" t="s">
        <v>1331</v>
      </c>
      <c r="Y183" s="79"/>
      <c r="Z183" s="79"/>
      <c r="AA183" s="85" t="s">
        <v>1718</v>
      </c>
      <c r="AB183" s="79"/>
      <c r="AC183" s="79" t="b">
        <v>0</v>
      </c>
      <c r="AD183" s="79">
        <v>0</v>
      </c>
      <c r="AE183" s="85" t="s">
        <v>1953</v>
      </c>
      <c r="AF183" s="79" t="b">
        <v>0</v>
      </c>
      <c r="AG183" s="79" t="s">
        <v>1996</v>
      </c>
      <c r="AH183" s="79"/>
      <c r="AI183" s="85" t="s">
        <v>1953</v>
      </c>
      <c r="AJ183" s="79" t="b">
        <v>0</v>
      </c>
      <c r="AK183" s="79">
        <v>328</v>
      </c>
      <c r="AL183" s="85" t="s">
        <v>1719</v>
      </c>
      <c r="AM183" s="79" t="s">
        <v>2008</v>
      </c>
      <c r="AN183" s="79" t="b">
        <v>0</v>
      </c>
      <c r="AO183" s="85" t="s">
        <v>1719</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v>0</v>
      </c>
      <c r="BE183" s="49">
        <v>0</v>
      </c>
      <c r="BF183" s="48">
        <v>1</v>
      </c>
      <c r="BG183" s="49">
        <v>3.8461538461538463</v>
      </c>
      <c r="BH183" s="48">
        <v>1</v>
      </c>
      <c r="BI183" s="49">
        <v>3.8461538461538463</v>
      </c>
      <c r="BJ183" s="48">
        <v>25</v>
      </c>
      <c r="BK183" s="49">
        <v>96.15384615384616</v>
      </c>
      <c r="BL183" s="48">
        <v>26</v>
      </c>
    </row>
    <row r="184" spans="1:64" ht="15">
      <c r="A184" s="64" t="s">
        <v>391</v>
      </c>
      <c r="B184" s="64" t="s">
        <v>391</v>
      </c>
      <c r="C184" s="65"/>
      <c r="D184" s="66"/>
      <c r="E184" s="67"/>
      <c r="F184" s="68"/>
      <c r="G184" s="65"/>
      <c r="H184" s="69"/>
      <c r="I184" s="70"/>
      <c r="J184" s="70"/>
      <c r="K184" s="34" t="s">
        <v>65</v>
      </c>
      <c r="L184" s="77">
        <v>201</v>
      </c>
      <c r="M184" s="77"/>
      <c r="N184" s="72"/>
      <c r="O184" s="79" t="s">
        <v>176</v>
      </c>
      <c r="P184" s="81">
        <v>43453.33909722222</v>
      </c>
      <c r="Q184" s="79" t="s">
        <v>615</v>
      </c>
      <c r="R184" s="82" t="s">
        <v>722</v>
      </c>
      <c r="S184" s="79" t="s">
        <v>763</v>
      </c>
      <c r="T184" s="79"/>
      <c r="U184" s="82" t="s">
        <v>812</v>
      </c>
      <c r="V184" s="82" t="s">
        <v>812</v>
      </c>
      <c r="W184" s="81">
        <v>43453.33909722222</v>
      </c>
      <c r="X184" s="82" t="s">
        <v>1332</v>
      </c>
      <c r="Y184" s="79"/>
      <c r="Z184" s="79"/>
      <c r="AA184" s="85" t="s">
        <v>1719</v>
      </c>
      <c r="AB184" s="79"/>
      <c r="AC184" s="79" t="b">
        <v>0</v>
      </c>
      <c r="AD184" s="79">
        <v>35</v>
      </c>
      <c r="AE184" s="85" t="s">
        <v>1953</v>
      </c>
      <c r="AF184" s="79" t="b">
        <v>0</v>
      </c>
      <c r="AG184" s="79" t="s">
        <v>1996</v>
      </c>
      <c r="AH184" s="79"/>
      <c r="AI184" s="85" t="s">
        <v>1953</v>
      </c>
      <c r="AJ184" s="79" t="b">
        <v>0</v>
      </c>
      <c r="AK184" s="79">
        <v>116</v>
      </c>
      <c r="AL184" s="85" t="s">
        <v>1953</v>
      </c>
      <c r="AM184" s="79" t="s">
        <v>2007</v>
      </c>
      <c r="AN184" s="79" t="b">
        <v>0</v>
      </c>
      <c r="AO184" s="85" t="s">
        <v>1719</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1</v>
      </c>
      <c r="BC184" s="78" t="str">
        <f>REPLACE(INDEX(GroupVertices[Group],MATCH(Edges24[[#This Row],[Vertex 2]],GroupVertices[Vertex],0)),1,1,"")</f>
        <v>1</v>
      </c>
      <c r="BD184" s="48">
        <v>0</v>
      </c>
      <c r="BE184" s="49">
        <v>0</v>
      </c>
      <c r="BF184" s="48">
        <v>3</v>
      </c>
      <c r="BG184" s="49">
        <v>9.090909090909092</v>
      </c>
      <c r="BH184" s="48">
        <v>1</v>
      </c>
      <c r="BI184" s="49">
        <v>3.0303030303030303</v>
      </c>
      <c r="BJ184" s="48">
        <v>30</v>
      </c>
      <c r="BK184" s="49">
        <v>90.9090909090909</v>
      </c>
      <c r="BL184" s="48">
        <v>33</v>
      </c>
    </row>
    <row r="185" spans="1:64" ht="15">
      <c r="A185" s="64" t="s">
        <v>392</v>
      </c>
      <c r="B185" s="64" t="s">
        <v>391</v>
      </c>
      <c r="C185" s="65"/>
      <c r="D185" s="66"/>
      <c r="E185" s="67"/>
      <c r="F185" s="68"/>
      <c r="G185" s="65"/>
      <c r="H185" s="69"/>
      <c r="I185" s="70"/>
      <c r="J185" s="70"/>
      <c r="K185" s="34" t="s">
        <v>65</v>
      </c>
      <c r="L185" s="77">
        <v>202</v>
      </c>
      <c r="M185" s="77"/>
      <c r="N185" s="72"/>
      <c r="O185" s="79" t="s">
        <v>600</v>
      </c>
      <c r="P185" s="81">
        <v>43455.66752314815</v>
      </c>
      <c r="Q185" s="79" t="s">
        <v>610</v>
      </c>
      <c r="R185" s="79"/>
      <c r="S185" s="79"/>
      <c r="T185" s="79"/>
      <c r="U185" s="79"/>
      <c r="V185" s="82" t="s">
        <v>1005</v>
      </c>
      <c r="W185" s="81">
        <v>43455.66752314815</v>
      </c>
      <c r="X185" s="82" t="s">
        <v>1333</v>
      </c>
      <c r="Y185" s="79"/>
      <c r="Z185" s="79"/>
      <c r="AA185" s="85" t="s">
        <v>1720</v>
      </c>
      <c r="AB185" s="79"/>
      <c r="AC185" s="79" t="b">
        <v>0</v>
      </c>
      <c r="AD185" s="79">
        <v>0</v>
      </c>
      <c r="AE185" s="85" t="s">
        <v>1953</v>
      </c>
      <c r="AF185" s="79" t="b">
        <v>0</v>
      </c>
      <c r="AG185" s="79" t="s">
        <v>1996</v>
      </c>
      <c r="AH185" s="79"/>
      <c r="AI185" s="85" t="s">
        <v>1953</v>
      </c>
      <c r="AJ185" s="79" t="b">
        <v>0</v>
      </c>
      <c r="AK185" s="79">
        <v>327</v>
      </c>
      <c r="AL185" s="85" t="s">
        <v>1719</v>
      </c>
      <c r="AM185" s="79" t="s">
        <v>2012</v>
      </c>
      <c r="AN185" s="79" t="b">
        <v>0</v>
      </c>
      <c r="AO185" s="85" t="s">
        <v>1719</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1</v>
      </c>
      <c r="BD185" s="48">
        <v>0</v>
      </c>
      <c r="BE185" s="49">
        <v>0</v>
      </c>
      <c r="BF185" s="48">
        <v>1</v>
      </c>
      <c r="BG185" s="49">
        <v>3.8461538461538463</v>
      </c>
      <c r="BH185" s="48">
        <v>1</v>
      </c>
      <c r="BI185" s="49">
        <v>3.8461538461538463</v>
      </c>
      <c r="BJ185" s="48">
        <v>25</v>
      </c>
      <c r="BK185" s="49">
        <v>96.15384615384616</v>
      </c>
      <c r="BL185" s="48">
        <v>26</v>
      </c>
    </row>
    <row r="186" spans="1:64" ht="15">
      <c r="A186" s="64" t="s">
        <v>393</v>
      </c>
      <c r="B186" s="64" t="s">
        <v>393</v>
      </c>
      <c r="C186" s="65"/>
      <c r="D186" s="66"/>
      <c r="E186" s="67"/>
      <c r="F186" s="68"/>
      <c r="G186" s="65"/>
      <c r="H186" s="69"/>
      <c r="I186" s="70"/>
      <c r="J186" s="70"/>
      <c r="K186" s="34" t="s">
        <v>65</v>
      </c>
      <c r="L186" s="77">
        <v>203</v>
      </c>
      <c r="M186" s="77"/>
      <c r="N186" s="72"/>
      <c r="O186" s="79" t="s">
        <v>176</v>
      </c>
      <c r="P186" s="81">
        <v>43462.140023148146</v>
      </c>
      <c r="Q186" s="79" t="s">
        <v>616</v>
      </c>
      <c r="R186" s="82" t="s">
        <v>723</v>
      </c>
      <c r="S186" s="79" t="s">
        <v>763</v>
      </c>
      <c r="T186" s="79"/>
      <c r="U186" s="79"/>
      <c r="V186" s="82" t="s">
        <v>1006</v>
      </c>
      <c r="W186" s="81">
        <v>43462.140023148146</v>
      </c>
      <c r="X186" s="82" t="s">
        <v>1334</v>
      </c>
      <c r="Y186" s="79"/>
      <c r="Z186" s="79"/>
      <c r="AA186" s="85" t="s">
        <v>1721</v>
      </c>
      <c r="AB186" s="79"/>
      <c r="AC186" s="79" t="b">
        <v>0</v>
      </c>
      <c r="AD186" s="79">
        <v>0</v>
      </c>
      <c r="AE186" s="85" t="s">
        <v>1953</v>
      </c>
      <c r="AF186" s="79" t="b">
        <v>0</v>
      </c>
      <c r="AG186" s="79" t="s">
        <v>1995</v>
      </c>
      <c r="AH186" s="79"/>
      <c r="AI186" s="85" t="s">
        <v>1953</v>
      </c>
      <c r="AJ186" s="79" t="b">
        <v>0</v>
      </c>
      <c r="AK186" s="79">
        <v>0</v>
      </c>
      <c r="AL186" s="85" t="s">
        <v>1953</v>
      </c>
      <c r="AM186" s="79" t="s">
        <v>2007</v>
      </c>
      <c r="AN186" s="79" t="b">
        <v>0</v>
      </c>
      <c r="AO186" s="85" t="s">
        <v>1721</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4</v>
      </c>
      <c r="BC186" s="78" t="str">
        <f>REPLACE(INDEX(GroupVertices[Group],MATCH(Edges24[[#This Row],[Vertex 2]],GroupVertices[Vertex],0)),1,1,"")</f>
        <v>4</v>
      </c>
      <c r="BD186" s="48">
        <v>0</v>
      </c>
      <c r="BE186" s="49">
        <v>0</v>
      </c>
      <c r="BF186" s="48">
        <v>0</v>
      </c>
      <c r="BG186" s="49">
        <v>0</v>
      </c>
      <c r="BH186" s="48">
        <v>0</v>
      </c>
      <c r="BI186" s="49">
        <v>0</v>
      </c>
      <c r="BJ186" s="48">
        <v>7</v>
      </c>
      <c r="BK186" s="49">
        <v>100</v>
      </c>
      <c r="BL186" s="48">
        <v>7</v>
      </c>
    </row>
    <row r="187" spans="1:64" ht="15">
      <c r="A187" s="64" t="s">
        <v>394</v>
      </c>
      <c r="B187" s="64" t="s">
        <v>394</v>
      </c>
      <c r="C187" s="65"/>
      <c r="D187" s="66"/>
      <c r="E187" s="67"/>
      <c r="F187" s="68"/>
      <c r="G187" s="65"/>
      <c r="H187" s="69"/>
      <c r="I187" s="70"/>
      <c r="J187" s="70"/>
      <c r="K187" s="34" t="s">
        <v>65</v>
      </c>
      <c r="L187" s="77">
        <v>204</v>
      </c>
      <c r="M187" s="77"/>
      <c r="N187" s="72"/>
      <c r="O187" s="79" t="s">
        <v>176</v>
      </c>
      <c r="P187" s="81">
        <v>43463.59431712963</v>
      </c>
      <c r="Q187" s="79" t="s">
        <v>617</v>
      </c>
      <c r="R187" s="82" t="s">
        <v>724</v>
      </c>
      <c r="S187" s="79" t="s">
        <v>763</v>
      </c>
      <c r="T187" s="79"/>
      <c r="U187" s="79"/>
      <c r="V187" s="82" t="s">
        <v>1007</v>
      </c>
      <c r="W187" s="81">
        <v>43463.59431712963</v>
      </c>
      <c r="X187" s="82" t="s">
        <v>1335</v>
      </c>
      <c r="Y187" s="79"/>
      <c r="Z187" s="79"/>
      <c r="AA187" s="85" t="s">
        <v>1722</v>
      </c>
      <c r="AB187" s="79"/>
      <c r="AC187" s="79" t="b">
        <v>0</v>
      </c>
      <c r="AD187" s="79">
        <v>0</v>
      </c>
      <c r="AE187" s="85" t="s">
        <v>1953</v>
      </c>
      <c r="AF187" s="79" t="b">
        <v>0</v>
      </c>
      <c r="AG187" s="79" t="s">
        <v>1995</v>
      </c>
      <c r="AH187" s="79"/>
      <c r="AI187" s="85" t="s">
        <v>1953</v>
      </c>
      <c r="AJ187" s="79" t="b">
        <v>0</v>
      </c>
      <c r="AK187" s="79">
        <v>0</v>
      </c>
      <c r="AL187" s="85" t="s">
        <v>1953</v>
      </c>
      <c r="AM187" s="79" t="s">
        <v>2007</v>
      </c>
      <c r="AN187" s="79" t="b">
        <v>0</v>
      </c>
      <c r="AO187" s="85" t="s">
        <v>1722</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4</v>
      </c>
      <c r="BC187" s="78" t="str">
        <f>REPLACE(INDEX(GroupVertices[Group],MATCH(Edges24[[#This Row],[Vertex 2]],GroupVertices[Vertex],0)),1,1,"")</f>
        <v>4</v>
      </c>
      <c r="BD187" s="48">
        <v>1</v>
      </c>
      <c r="BE187" s="49">
        <v>3.125</v>
      </c>
      <c r="BF187" s="48">
        <v>1</v>
      </c>
      <c r="BG187" s="49">
        <v>3.125</v>
      </c>
      <c r="BH187" s="48">
        <v>0</v>
      </c>
      <c r="BI187" s="49">
        <v>0</v>
      </c>
      <c r="BJ187" s="48">
        <v>30</v>
      </c>
      <c r="BK187" s="49">
        <v>93.75</v>
      </c>
      <c r="BL187" s="48">
        <v>32</v>
      </c>
    </row>
    <row r="188" spans="1:64" ht="15">
      <c r="A188" s="64" t="s">
        <v>395</v>
      </c>
      <c r="B188" s="64" t="s">
        <v>395</v>
      </c>
      <c r="C188" s="65"/>
      <c r="D188" s="66"/>
      <c r="E188" s="67"/>
      <c r="F188" s="68"/>
      <c r="G188" s="65"/>
      <c r="H188" s="69"/>
      <c r="I188" s="70"/>
      <c r="J188" s="70"/>
      <c r="K188" s="34" t="s">
        <v>65</v>
      </c>
      <c r="L188" s="77">
        <v>205</v>
      </c>
      <c r="M188" s="77"/>
      <c r="N188" s="72"/>
      <c r="O188" s="79" t="s">
        <v>176</v>
      </c>
      <c r="P188" s="81">
        <v>43277.79325231481</v>
      </c>
      <c r="Q188" s="79" t="s">
        <v>618</v>
      </c>
      <c r="R188" s="82" t="s">
        <v>725</v>
      </c>
      <c r="S188" s="79" t="s">
        <v>763</v>
      </c>
      <c r="T188" s="79" t="s">
        <v>787</v>
      </c>
      <c r="U188" s="82" t="s">
        <v>813</v>
      </c>
      <c r="V188" s="82" t="s">
        <v>813</v>
      </c>
      <c r="W188" s="81">
        <v>43277.79325231481</v>
      </c>
      <c r="X188" s="82" t="s">
        <v>1336</v>
      </c>
      <c r="Y188" s="79"/>
      <c r="Z188" s="79"/>
      <c r="AA188" s="85" t="s">
        <v>1723</v>
      </c>
      <c r="AB188" s="79"/>
      <c r="AC188" s="79" t="b">
        <v>0</v>
      </c>
      <c r="AD188" s="79">
        <v>4</v>
      </c>
      <c r="AE188" s="85" t="s">
        <v>1953</v>
      </c>
      <c r="AF188" s="79" t="b">
        <v>0</v>
      </c>
      <c r="AG188" s="79" t="s">
        <v>1995</v>
      </c>
      <c r="AH188" s="79"/>
      <c r="AI188" s="85" t="s">
        <v>1953</v>
      </c>
      <c r="AJ188" s="79" t="b">
        <v>0</v>
      </c>
      <c r="AK188" s="79">
        <v>2</v>
      </c>
      <c r="AL188" s="85" t="s">
        <v>1953</v>
      </c>
      <c r="AM188" s="79" t="s">
        <v>2007</v>
      </c>
      <c r="AN188" s="79" t="b">
        <v>0</v>
      </c>
      <c r="AO188" s="85" t="s">
        <v>1723</v>
      </c>
      <c r="AP188" s="79" t="s">
        <v>2021</v>
      </c>
      <c r="AQ188" s="79">
        <v>0</v>
      </c>
      <c r="AR188" s="79">
        <v>0</v>
      </c>
      <c r="AS188" s="79"/>
      <c r="AT188" s="79"/>
      <c r="AU188" s="79"/>
      <c r="AV188" s="79"/>
      <c r="AW188" s="79"/>
      <c r="AX188" s="79"/>
      <c r="AY188" s="79"/>
      <c r="AZ188" s="79"/>
      <c r="BA188">
        <v>1</v>
      </c>
      <c r="BB188" s="78" t="str">
        <f>REPLACE(INDEX(GroupVertices[Group],MATCH(Edges24[[#This Row],[Vertex 1]],GroupVertices[Vertex],0)),1,1,"")</f>
        <v>29</v>
      </c>
      <c r="BC188" s="78" t="str">
        <f>REPLACE(INDEX(GroupVertices[Group],MATCH(Edges24[[#This Row],[Vertex 2]],GroupVertices[Vertex],0)),1,1,"")</f>
        <v>29</v>
      </c>
      <c r="BD188" s="48">
        <v>0</v>
      </c>
      <c r="BE188" s="49">
        <v>0</v>
      </c>
      <c r="BF188" s="48">
        <v>2</v>
      </c>
      <c r="BG188" s="49">
        <v>7.407407407407407</v>
      </c>
      <c r="BH188" s="48">
        <v>2</v>
      </c>
      <c r="BI188" s="49">
        <v>7.407407407407407</v>
      </c>
      <c r="BJ188" s="48">
        <v>25</v>
      </c>
      <c r="BK188" s="49">
        <v>92.5925925925926</v>
      </c>
      <c r="BL188" s="48">
        <v>27</v>
      </c>
    </row>
    <row r="189" spans="1:64" ht="15">
      <c r="A189" s="64" t="s">
        <v>396</v>
      </c>
      <c r="B189" s="64" t="s">
        <v>395</v>
      </c>
      <c r="C189" s="65"/>
      <c r="D189" s="66"/>
      <c r="E189" s="67"/>
      <c r="F189" s="68"/>
      <c r="G189" s="65"/>
      <c r="H189" s="69"/>
      <c r="I189" s="70"/>
      <c r="J189" s="70"/>
      <c r="K189" s="34" t="s">
        <v>65</v>
      </c>
      <c r="L189" s="77">
        <v>206</v>
      </c>
      <c r="M189" s="77"/>
      <c r="N189" s="72"/>
      <c r="O189" s="79" t="s">
        <v>600</v>
      </c>
      <c r="P189" s="81">
        <v>43467.172418981485</v>
      </c>
      <c r="Q189" s="79" t="s">
        <v>619</v>
      </c>
      <c r="R189" s="79"/>
      <c r="S189" s="79"/>
      <c r="T189" s="79" t="s">
        <v>788</v>
      </c>
      <c r="U189" s="79"/>
      <c r="V189" s="82" t="s">
        <v>1008</v>
      </c>
      <c r="W189" s="81">
        <v>43467.172418981485</v>
      </c>
      <c r="X189" s="82" t="s">
        <v>1337</v>
      </c>
      <c r="Y189" s="79"/>
      <c r="Z189" s="79"/>
      <c r="AA189" s="85" t="s">
        <v>1724</v>
      </c>
      <c r="AB189" s="79"/>
      <c r="AC189" s="79" t="b">
        <v>0</v>
      </c>
      <c r="AD189" s="79">
        <v>0</v>
      </c>
      <c r="AE189" s="85" t="s">
        <v>1953</v>
      </c>
      <c r="AF189" s="79" t="b">
        <v>0</v>
      </c>
      <c r="AG189" s="79" t="s">
        <v>1995</v>
      </c>
      <c r="AH189" s="79"/>
      <c r="AI189" s="85" t="s">
        <v>1953</v>
      </c>
      <c r="AJ189" s="79" t="b">
        <v>0</v>
      </c>
      <c r="AK189" s="79">
        <v>2</v>
      </c>
      <c r="AL189" s="85" t="s">
        <v>1723</v>
      </c>
      <c r="AM189" s="79" t="s">
        <v>2010</v>
      </c>
      <c r="AN189" s="79" t="b">
        <v>0</v>
      </c>
      <c r="AO189" s="85" t="s">
        <v>1723</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29</v>
      </c>
      <c r="BC189" s="78" t="str">
        <f>REPLACE(INDEX(GroupVertices[Group],MATCH(Edges24[[#This Row],[Vertex 2]],GroupVertices[Vertex],0)),1,1,"")</f>
        <v>29</v>
      </c>
      <c r="BD189" s="48">
        <v>0</v>
      </c>
      <c r="BE189" s="49">
        <v>0</v>
      </c>
      <c r="BF189" s="48">
        <v>1</v>
      </c>
      <c r="BG189" s="49">
        <v>5.2631578947368425</v>
      </c>
      <c r="BH189" s="48">
        <v>1</v>
      </c>
      <c r="BI189" s="49">
        <v>5.2631578947368425</v>
      </c>
      <c r="BJ189" s="48">
        <v>18</v>
      </c>
      <c r="BK189" s="49">
        <v>94.73684210526316</v>
      </c>
      <c r="BL189" s="48">
        <v>19</v>
      </c>
    </row>
    <row r="190" spans="1:64" ht="15">
      <c r="A190" s="64" t="s">
        <v>397</v>
      </c>
      <c r="B190" s="64" t="s">
        <v>544</v>
      </c>
      <c r="C190" s="65"/>
      <c r="D190" s="66"/>
      <c r="E190" s="67"/>
      <c r="F190" s="68"/>
      <c r="G190" s="65"/>
      <c r="H190" s="69"/>
      <c r="I190" s="70"/>
      <c r="J190" s="70"/>
      <c r="K190" s="34" t="s">
        <v>65</v>
      </c>
      <c r="L190" s="77">
        <v>207</v>
      </c>
      <c r="M190" s="77"/>
      <c r="N190" s="72"/>
      <c r="O190" s="79" t="s">
        <v>600</v>
      </c>
      <c r="P190" s="81">
        <v>43467.9459375</v>
      </c>
      <c r="Q190" s="79" t="s">
        <v>602</v>
      </c>
      <c r="R190" s="79"/>
      <c r="S190" s="79"/>
      <c r="T190" s="79" t="s">
        <v>785</v>
      </c>
      <c r="U190" s="79"/>
      <c r="V190" s="82" t="s">
        <v>1009</v>
      </c>
      <c r="W190" s="81">
        <v>43467.9459375</v>
      </c>
      <c r="X190" s="82" t="s">
        <v>1338</v>
      </c>
      <c r="Y190" s="79"/>
      <c r="Z190" s="79"/>
      <c r="AA190" s="85" t="s">
        <v>1725</v>
      </c>
      <c r="AB190" s="79"/>
      <c r="AC190" s="79" t="b">
        <v>0</v>
      </c>
      <c r="AD190" s="79">
        <v>0</v>
      </c>
      <c r="AE190" s="85" t="s">
        <v>1953</v>
      </c>
      <c r="AF190" s="79" t="b">
        <v>0</v>
      </c>
      <c r="AG190" s="79" t="s">
        <v>1995</v>
      </c>
      <c r="AH190" s="79"/>
      <c r="AI190" s="85" t="s">
        <v>1953</v>
      </c>
      <c r="AJ190" s="79" t="b">
        <v>0</v>
      </c>
      <c r="AK190" s="79">
        <v>112</v>
      </c>
      <c r="AL190" s="85" t="s">
        <v>1836</v>
      </c>
      <c r="AM190" s="79" t="s">
        <v>2010</v>
      </c>
      <c r="AN190" s="79" t="b">
        <v>0</v>
      </c>
      <c r="AO190" s="85" t="s">
        <v>1836</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2</v>
      </c>
      <c r="BC190" s="78" t="str">
        <f>REPLACE(INDEX(GroupVertices[Group],MATCH(Edges24[[#This Row],[Vertex 2]],GroupVertices[Vertex],0)),1,1,"")</f>
        <v>2</v>
      </c>
      <c r="BD190" s="48"/>
      <c r="BE190" s="49"/>
      <c r="BF190" s="48"/>
      <c r="BG190" s="49"/>
      <c r="BH190" s="48"/>
      <c r="BI190" s="49"/>
      <c r="BJ190" s="48"/>
      <c r="BK190" s="49"/>
      <c r="BL190" s="48"/>
    </row>
    <row r="191" spans="1:64" ht="15">
      <c r="A191" s="64" t="s">
        <v>398</v>
      </c>
      <c r="B191" s="64" t="s">
        <v>557</v>
      </c>
      <c r="C191" s="65"/>
      <c r="D191" s="66"/>
      <c r="E191" s="67"/>
      <c r="F191" s="68"/>
      <c r="G191" s="65"/>
      <c r="H191" s="69"/>
      <c r="I191" s="70"/>
      <c r="J191" s="70"/>
      <c r="K191" s="34" t="s">
        <v>65</v>
      </c>
      <c r="L191" s="77">
        <v>211</v>
      </c>
      <c r="M191" s="77"/>
      <c r="N191" s="72"/>
      <c r="O191" s="79" t="s">
        <v>600</v>
      </c>
      <c r="P191" s="81">
        <v>43468.7112037037</v>
      </c>
      <c r="Q191" s="79" t="s">
        <v>620</v>
      </c>
      <c r="R191" s="79"/>
      <c r="S191" s="79"/>
      <c r="T191" s="79" t="s">
        <v>789</v>
      </c>
      <c r="U191" s="79"/>
      <c r="V191" s="82" t="s">
        <v>1010</v>
      </c>
      <c r="W191" s="81">
        <v>43468.7112037037</v>
      </c>
      <c r="X191" s="82" t="s">
        <v>1339</v>
      </c>
      <c r="Y191" s="79"/>
      <c r="Z191" s="79"/>
      <c r="AA191" s="85" t="s">
        <v>1726</v>
      </c>
      <c r="AB191" s="79"/>
      <c r="AC191" s="79" t="b">
        <v>0</v>
      </c>
      <c r="AD191" s="79">
        <v>0</v>
      </c>
      <c r="AE191" s="85" t="s">
        <v>1953</v>
      </c>
      <c r="AF191" s="79" t="b">
        <v>1</v>
      </c>
      <c r="AG191" s="79" t="s">
        <v>1995</v>
      </c>
      <c r="AH191" s="79"/>
      <c r="AI191" s="85" t="s">
        <v>2002</v>
      </c>
      <c r="AJ191" s="79" t="b">
        <v>0</v>
      </c>
      <c r="AK191" s="79">
        <v>1</v>
      </c>
      <c r="AL191" s="85" t="s">
        <v>1742</v>
      </c>
      <c r="AM191" s="79" t="s">
        <v>2008</v>
      </c>
      <c r="AN191" s="79" t="b">
        <v>0</v>
      </c>
      <c r="AO191" s="85" t="s">
        <v>1742</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6</v>
      </c>
      <c r="BC191" s="78" t="str">
        <f>REPLACE(INDEX(GroupVertices[Group],MATCH(Edges24[[#This Row],[Vertex 2]],GroupVertices[Vertex],0)),1,1,"")</f>
        <v>6</v>
      </c>
      <c r="BD191" s="48"/>
      <c r="BE191" s="49"/>
      <c r="BF191" s="48"/>
      <c r="BG191" s="49"/>
      <c r="BH191" s="48"/>
      <c r="BI191" s="49"/>
      <c r="BJ191" s="48"/>
      <c r="BK191" s="49"/>
      <c r="BL191" s="48"/>
    </row>
    <row r="192" spans="1:64" ht="15">
      <c r="A192" s="64" t="s">
        <v>399</v>
      </c>
      <c r="B192" s="64" t="s">
        <v>559</v>
      </c>
      <c r="C192" s="65"/>
      <c r="D192" s="66"/>
      <c r="E192" s="67"/>
      <c r="F192" s="68"/>
      <c r="G192" s="65"/>
      <c r="H192" s="69"/>
      <c r="I192" s="70"/>
      <c r="J192" s="70"/>
      <c r="K192" s="34" t="s">
        <v>65</v>
      </c>
      <c r="L192" s="77">
        <v>214</v>
      </c>
      <c r="M192" s="77"/>
      <c r="N192" s="72"/>
      <c r="O192" s="79" t="s">
        <v>600</v>
      </c>
      <c r="P192" s="81">
        <v>43469.06291666667</v>
      </c>
      <c r="Q192" s="79" t="s">
        <v>621</v>
      </c>
      <c r="R192" s="79" t="s">
        <v>726</v>
      </c>
      <c r="S192" s="79" t="s">
        <v>765</v>
      </c>
      <c r="T192" s="79"/>
      <c r="U192" s="82" t="s">
        <v>814</v>
      </c>
      <c r="V192" s="82" t="s">
        <v>814</v>
      </c>
      <c r="W192" s="81">
        <v>43469.06291666667</v>
      </c>
      <c r="X192" s="82" t="s">
        <v>1340</v>
      </c>
      <c r="Y192" s="79"/>
      <c r="Z192" s="79"/>
      <c r="AA192" s="85" t="s">
        <v>1727</v>
      </c>
      <c r="AB192" s="85" t="s">
        <v>1932</v>
      </c>
      <c r="AC192" s="79" t="b">
        <v>0</v>
      </c>
      <c r="AD192" s="79">
        <v>0</v>
      </c>
      <c r="AE192" s="85" t="s">
        <v>1961</v>
      </c>
      <c r="AF192" s="79" t="b">
        <v>0</v>
      </c>
      <c r="AG192" s="79" t="s">
        <v>1995</v>
      </c>
      <c r="AH192" s="79"/>
      <c r="AI192" s="85" t="s">
        <v>1953</v>
      </c>
      <c r="AJ192" s="79" t="b">
        <v>0</v>
      </c>
      <c r="AK192" s="79">
        <v>0</v>
      </c>
      <c r="AL192" s="85" t="s">
        <v>1953</v>
      </c>
      <c r="AM192" s="79" t="s">
        <v>2007</v>
      </c>
      <c r="AN192" s="79" t="b">
        <v>0</v>
      </c>
      <c r="AO192" s="85" t="s">
        <v>1932</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13</v>
      </c>
      <c r="BC192" s="78" t="str">
        <f>REPLACE(INDEX(GroupVertices[Group],MATCH(Edges24[[#This Row],[Vertex 2]],GroupVertices[Vertex],0)),1,1,"")</f>
        <v>13</v>
      </c>
      <c r="BD192" s="48"/>
      <c r="BE192" s="49"/>
      <c r="BF192" s="48"/>
      <c r="BG192" s="49"/>
      <c r="BH192" s="48"/>
      <c r="BI192" s="49"/>
      <c r="BJ192" s="48"/>
      <c r="BK192" s="49"/>
      <c r="BL192" s="48"/>
    </row>
    <row r="193" spans="1:64" ht="15">
      <c r="A193" s="64" t="s">
        <v>400</v>
      </c>
      <c r="B193" s="64" t="s">
        <v>563</v>
      </c>
      <c r="C193" s="65"/>
      <c r="D193" s="66"/>
      <c r="E193" s="67"/>
      <c r="F193" s="68"/>
      <c r="G193" s="65"/>
      <c r="H193" s="69"/>
      <c r="I193" s="70"/>
      <c r="J193" s="70"/>
      <c r="K193" s="34" t="s">
        <v>65</v>
      </c>
      <c r="L193" s="77">
        <v>218</v>
      </c>
      <c r="M193" s="77"/>
      <c r="N193" s="72"/>
      <c r="O193" s="79" t="s">
        <v>600</v>
      </c>
      <c r="P193" s="81">
        <v>43469.197071759256</v>
      </c>
      <c r="Q193" s="79" t="s">
        <v>622</v>
      </c>
      <c r="R193" s="79"/>
      <c r="S193" s="79"/>
      <c r="T193" s="79"/>
      <c r="U193" s="79"/>
      <c r="V193" s="82" t="s">
        <v>1011</v>
      </c>
      <c r="W193" s="81">
        <v>43469.197071759256</v>
      </c>
      <c r="X193" s="82" t="s">
        <v>1341</v>
      </c>
      <c r="Y193" s="79"/>
      <c r="Z193" s="79"/>
      <c r="AA193" s="85" t="s">
        <v>1728</v>
      </c>
      <c r="AB193" s="85" t="s">
        <v>1933</v>
      </c>
      <c r="AC193" s="79" t="b">
        <v>0</v>
      </c>
      <c r="AD193" s="79">
        <v>0</v>
      </c>
      <c r="AE193" s="85" t="s">
        <v>1962</v>
      </c>
      <c r="AF193" s="79" t="b">
        <v>0</v>
      </c>
      <c r="AG193" s="79" t="s">
        <v>1995</v>
      </c>
      <c r="AH193" s="79"/>
      <c r="AI193" s="85" t="s">
        <v>1953</v>
      </c>
      <c r="AJ193" s="79" t="b">
        <v>0</v>
      </c>
      <c r="AK193" s="79">
        <v>0</v>
      </c>
      <c r="AL193" s="85" t="s">
        <v>1953</v>
      </c>
      <c r="AM193" s="79" t="s">
        <v>2010</v>
      </c>
      <c r="AN193" s="79" t="b">
        <v>0</v>
      </c>
      <c r="AO193" s="85" t="s">
        <v>1933</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8</v>
      </c>
      <c r="BC193" s="78" t="str">
        <f>REPLACE(INDEX(GroupVertices[Group],MATCH(Edges24[[#This Row],[Vertex 2]],GroupVertices[Vertex],0)),1,1,"")</f>
        <v>8</v>
      </c>
      <c r="BD193" s="48"/>
      <c r="BE193" s="49"/>
      <c r="BF193" s="48"/>
      <c r="BG193" s="49"/>
      <c r="BH193" s="48"/>
      <c r="BI193" s="49"/>
      <c r="BJ193" s="48"/>
      <c r="BK193" s="49"/>
      <c r="BL193" s="48"/>
    </row>
    <row r="194" spans="1:64" ht="15">
      <c r="A194" s="64" t="s">
        <v>401</v>
      </c>
      <c r="B194" s="64" t="s">
        <v>457</v>
      </c>
      <c r="C194" s="65"/>
      <c r="D194" s="66"/>
      <c r="E194" s="67"/>
      <c r="F194" s="68"/>
      <c r="G194" s="65"/>
      <c r="H194" s="69"/>
      <c r="I194" s="70"/>
      <c r="J194" s="70"/>
      <c r="K194" s="34" t="s">
        <v>65</v>
      </c>
      <c r="L194" s="77">
        <v>225</v>
      </c>
      <c r="M194" s="77"/>
      <c r="N194" s="72"/>
      <c r="O194" s="79" t="s">
        <v>600</v>
      </c>
      <c r="P194" s="81">
        <v>43470.38280092592</v>
      </c>
      <c r="Q194" s="79" t="s">
        <v>623</v>
      </c>
      <c r="R194" s="82" t="s">
        <v>727</v>
      </c>
      <c r="S194" s="79" t="s">
        <v>764</v>
      </c>
      <c r="T194" s="79"/>
      <c r="U194" s="79"/>
      <c r="V194" s="82" t="s">
        <v>1012</v>
      </c>
      <c r="W194" s="81">
        <v>43470.38280092592</v>
      </c>
      <c r="X194" s="82" t="s">
        <v>1342</v>
      </c>
      <c r="Y194" s="79"/>
      <c r="Z194" s="79"/>
      <c r="AA194" s="85" t="s">
        <v>1729</v>
      </c>
      <c r="AB194" s="79"/>
      <c r="AC194" s="79" t="b">
        <v>0</v>
      </c>
      <c r="AD194" s="79">
        <v>0</v>
      </c>
      <c r="AE194" s="85" t="s">
        <v>1953</v>
      </c>
      <c r="AF194" s="79" t="b">
        <v>0</v>
      </c>
      <c r="AG194" s="79" t="s">
        <v>1995</v>
      </c>
      <c r="AH194" s="79"/>
      <c r="AI194" s="85" t="s">
        <v>1953</v>
      </c>
      <c r="AJ194" s="79" t="b">
        <v>0</v>
      </c>
      <c r="AK194" s="79">
        <v>2</v>
      </c>
      <c r="AL194" s="85" t="s">
        <v>1801</v>
      </c>
      <c r="AM194" s="79" t="s">
        <v>2010</v>
      </c>
      <c r="AN194" s="79" t="b">
        <v>0</v>
      </c>
      <c r="AO194" s="85" t="s">
        <v>1801</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2</v>
      </c>
      <c r="BC194" s="78" t="str">
        <f>REPLACE(INDEX(GroupVertices[Group],MATCH(Edges24[[#This Row],[Vertex 2]],GroupVertices[Vertex],0)),1,1,"")</f>
        <v>2</v>
      </c>
      <c r="BD194" s="48">
        <v>0</v>
      </c>
      <c r="BE194" s="49">
        <v>0</v>
      </c>
      <c r="BF194" s="48">
        <v>0</v>
      </c>
      <c r="BG194" s="49">
        <v>0</v>
      </c>
      <c r="BH194" s="48">
        <v>0</v>
      </c>
      <c r="BI194" s="49">
        <v>0</v>
      </c>
      <c r="BJ194" s="48">
        <v>17</v>
      </c>
      <c r="BK194" s="49">
        <v>100</v>
      </c>
      <c r="BL194" s="48">
        <v>17</v>
      </c>
    </row>
    <row r="195" spans="1:64" ht="15">
      <c r="A195" s="64" t="s">
        <v>402</v>
      </c>
      <c r="B195" s="64" t="s">
        <v>457</v>
      </c>
      <c r="C195" s="65"/>
      <c r="D195" s="66"/>
      <c r="E195" s="67"/>
      <c r="F195" s="68"/>
      <c r="G195" s="65"/>
      <c r="H195" s="69"/>
      <c r="I195" s="70"/>
      <c r="J195" s="70"/>
      <c r="K195" s="34" t="s">
        <v>65</v>
      </c>
      <c r="L195" s="77">
        <v>226</v>
      </c>
      <c r="M195" s="77"/>
      <c r="N195" s="72"/>
      <c r="O195" s="79" t="s">
        <v>600</v>
      </c>
      <c r="P195" s="81">
        <v>43470.46042824074</v>
      </c>
      <c r="Q195" s="79" t="s">
        <v>624</v>
      </c>
      <c r="R195" s="82" t="s">
        <v>727</v>
      </c>
      <c r="S195" s="79" t="s">
        <v>764</v>
      </c>
      <c r="T195" s="79"/>
      <c r="U195" s="79"/>
      <c r="V195" s="82" t="s">
        <v>1013</v>
      </c>
      <c r="W195" s="81">
        <v>43470.46042824074</v>
      </c>
      <c r="X195" s="82" t="s">
        <v>1343</v>
      </c>
      <c r="Y195" s="79"/>
      <c r="Z195" s="79"/>
      <c r="AA195" s="85" t="s">
        <v>1730</v>
      </c>
      <c r="AB195" s="79"/>
      <c r="AC195" s="79" t="b">
        <v>0</v>
      </c>
      <c r="AD195" s="79">
        <v>0</v>
      </c>
      <c r="AE195" s="85" t="s">
        <v>1953</v>
      </c>
      <c r="AF195" s="79" t="b">
        <v>0</v>
      </c>
      <c r="AG195" s="79" t="s">
        <v>1995</v>
      </c>
      <c r="AH195" s="79"/>
      <c r="AI195" s="85" t="s">
        <v>1953</v>
      </c>
      <c r="AJ195" s="79" t="b">
        <v>0</v>
      </c>
      <c r="AK195" s="79">
        <v>20</v>
      </c>
      <c r="AL195" s="85" t="s">
        <v>1801</v>
      </c>
      <c r="AM195" s="79" t="s">
        <v>2008</v>
      </c>
      <c r="AN195" s="79" t="b">
        <v>0</v>
      </c>
      <c r="AO195" s="85" t="s">
        <v>1801</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2</v>
      </c>
      <c r="BC195" s="78" t="str">
        <f>REPLACE(INDEX(GroupVertices[Group],MATCH(Edges24[[#This Row],[Vertex 2]],GroupVertices[Vertex],0)),1,1,"")</f>
        <v>2</v>
      </c>
      <c r="BD195" s="48">
        <v>0</v>
      </c>
      <c r="BE195" s="49">
        <v>0</v>
      </c>
      <c r="BF195" s="48">
        <v>0</v>
      </c>
      <c r="BG195" s="49">
        <v>0</v>
      </c>
      <c r="BH195" s="48">
        <v>0</v>
      </c>
      <c r="BI195" s="49">
        <v>0</v>
      </c>
      <c r="BJ195" s="48">
        <v>17</v>
      </c>
      <c r="BK195" s="49">
        <v>100</v>
      </c>
      <c r="BL195" s="48">
        <v>17</v>
      </c>
    </row>
    <row r="196" spans="1:64" ht="15">
      <c r="A196" s="64" t="s">
        <v>403</v>
      </c>
      <c r="B196" s="64" t="s">
        <v>457</v>
      </c>
      <c r="C196" s="65"/>
      <c r="D196" s="66"/>
      <c r="E196" s="67"/>
      <c r="F196" s="68"/>
      <c r="G196" s="65"/>
      <c r="H196" s="69"/>
      <c r="I196" s="70"/>
      <c r="J196" s="70"/>
      <c r="K196" s="34" t="s">
        <v>65</v>
      </c>
      <c r="L196" s="77">
        <v>227</v>
      </c>
      <c r="M196" s="77"/>
      <c r="N196" s="72"/>
      <c r="O196" s="79" t="s">
        <v>600</v>
      </c>
      <c r="P196" s="81">
        <v>43470.47688657408</v>
      </c>
      <c r="Q196" s="79" t="s">
        <v>624</v>
      </c>
      <c r="R196" s="82" t="s">
        <v>727</v>
      </c>
      <c r="S196" s="79" t="s">
        <v>764</v>
      </c>
      <c r="T196" s="79"/>
      <c r="U196" s="79"/>
      <c r="V196" s="82" t="s">
        <v>1014</v>
      </c>
      <c r="W196" s="81">
        <v>43470.47688657408</v>
      </c>
      <c r="X196" s="82" t="s">
        <v>1344</v>
      </c>
      <c r="Y196" s="79"/>
      <c r="Z196" s="79"/>
      <c r="AA196" s="85" t="s">
        <v>1731</v>
      </c>
      <c r="AB196" s="79"/>
      <c r="AC196" s="79" t="b">
        <v>0</v>
      </c>
      <c r="AD196" s="79">
        <v>0</v>
      </c>
      <c r="AE196" s="85" t="s">
        <v>1953</v>
      </c>
      <c r="AF196" s="79" t="b">
        <v>0</v>
      </c>
      <c r="AG196" s="79" t="s">
        <v>1995</v>
      </c>
      <c r="AH196" s="79"/>
      <c r="AI196" s="85" t="s">
        <v>1953</v>
      </c>
      <c r="AJ196" s="79" t="b">
        <v>0</v>
      </c>
      <c r="AK196" s="79">
        <v>20</v>
      </c>
      <c r="AL196" s="85" t="s">
        <v>1801</v>
      </c>
      <c r="AM196" s="79" t="s">
        <v>2008</v>
      </c>
      <c r="AN196" s="79" t="b">
        <v>0</v>
      </c>
      <c r="AO196" s="85" t="s">
        <v>1801</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2</v>
      </c>
      <c r="BC196" s="78" t="str">
        <f>REPLACE(INDEX(GroupVertices[Group],MATCH(Edges24[[#This Row],[Vertex 2]],GroupVertices[Vertex],0)),1,1,"")</f>
        <v>2</v>
      </c>
      <c r="BD196" s="48">
        <v>0</v>
      </c>
      <c r="BE196" s="49">
        <v>0</v>
      </c>
      <c r="BF196" s="48">
        <v>0</v>
      </c>
      <c r="BG196" s="49">
        <v>0</v>
      </c>
      <c r="BH196" s="48">
        <v>0</v>
      </c>
      <c r="BI196" s="49">
        <v>0</v>
      </c>
      <c r="BJ196" s="48">
        <v>17</v>
      </c>
      <c r="BK196" s="49">
        <v>100</v>
      </c>
      <c r="BL196" s="48">
        <v>17</v>
      </c>
    </row>
    <row r="197" spans="1:64" ht="15">
      <c r="A197" s="64" t="s">
        <v>404</v>
      </c>
      <c r="B197" s="64" t="s">
        <v>457</v>
      </c>
      <c r="C197" s="65"/>
      <c r="D197" s="66"/>
      <c r="E197" s="67"/>
      <c r="F197" s="68"/>
      <c r="G197" s="65"/>
      <c r="H197" s="69"/>
      <c r="I197" s="70"/>
      <c r="J197" s="70"/>
      <c r="K197" s="34" t="s">
        <v>65</v>
      </c>
      <c r="L197" s="77">
        <v>228</v>
      </c>
      <c r="M197" s="77"/>
      <c r="N197" s="72"/>
      <c r="O197" s="79" t="s">
        <v>600</v>
      </c>
      <c r="P197" s="81">
        <v>43470.48884259259</v>
      </c>
      <c r="Q197" s="79" t="s">
        <v>624</v>
      </c>
      <c r="R197" s="82" t="s">
        <v>727</v>
      </c>
      <c r="S197" s="79" t="s">
        <v>764</v>
      </c>
      <c r="T197" s="79"/>
      <c r="U197" s="79"/>
      <c r="V197" s="82" t="s">
        <v>1015</v>
      </c>
      <c r="W197" s="81">
        <v>43470.48884259259</v>
      </c>
      <c r="X197" s="82" t="s">
        <v>1345</v>
      </c>
      <c r="Y197" s="79"/>
      <c r="Z197" s="79"/>
      <c r="AA197" s="85" t="s">
        <v>1732</v>
      </c>
      <c r="AB197" s="79"/>
      <c r="AC197" s="79" t="b">
        <v>0</v>
      </c>
      <c r="AD197" s="79">
        <v>0</v>
      </c>
      <c r="AE197" s="85" t="s">
        <v>1953</v>
      </c>
      <c r="AF197" s="79" t="b">
        <v>0</v>
      </c>
      <c r="AG197" s="79" t="s">
        <v>1995</v>
      </c>
      <c r="AH197" s="79"/>
      <c r="AI197" s="85" t="s">
        <v>1953</v>
      </c>
      <c r="AJ197" s="79" t="b">
        <v>0</v>
      </c>
      <c r="AK197" s="79">
        <v>20</v>
      </c>
      <c r="AL197" s="85" t="s">
        <v>1801</v>
      </c>
      <c r="AM197" s="79" t="s">
        <v>2008</v>
      </c>
      <c r="AN197" s="79" t="b">
        <v>0</v>
      </c>
      <c r="AO197" s="85" t="s">
        <v>1801</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2</v>
      </c>
      <c r="BC197" s="78" t="str">
        <f>REPLACE(INDEX(GroupVertices[Group],MATCH(Edges24[[#This Row],[Vertex 2]],GroupVertices[Vertex],0)),1,1,"")</f>
        <v>2</v>
      </c>
      <c r="BD197" s="48">
        <v>0</v>
      </c>
      <c r="BE197" s="49">
        <v>0</v>
      </c>
      <c r="BF197" s="48">
        <v>0</v>
      </c>
      <c r="BG197" s="49">
        <v>0</v>
      </c>
      <c r="BH197" s="48">
        <v>0</v>
      </c>
      <c r="BI197" s="49">
        <v>0</v>
      </c>
      <c r="BJ197" s="48">
        <v>17</v>
      </c>
      <c r="BK197" s="49">
        <v>100</v>
      </c>
      <c r="BL197" s="48">
        <v>17</v>
      </c>
    </row>
    <row r="198" spans="1:64" ht="15">
      <c r="A198" s="64" t="s">
        <v>405</v>
      </c>
      <c r="B198" s="64" t="s">
        <v>457</v>
      </c>
      <c r="C198" s="65"/>
      <c r="D198" s="66"/>
      <c r="E198" s="67"/>
      <c r="F198" s="68"/>
      <c r="G198" s="65"/>
      <c r="H198" s="69"/>
      <c r="I198" s="70"/>
      <c r="J198" s="70"/>
      <c r="K198" s="34" t="s">
        <v>65</v>
      </c>
      <c r="L198" s="77">
        <v>229</v>
      </c>
      <c r="M198" s="77"/>
      <c r="N198" s="72"/>
      <c r="O198" s="79" t="s">
        <v>600</v>
      </c>
      <c r="P198" s="81">
        <v>43470.76378472222</v>
      </c>
      <c r="Q198" s="79" t="s">
        <v>624</v>
      </c>
      <c r="R198" s="82" t="s">
        <v>727</v>
      </c>
      <c r="S198" s="79" t="s">
        <v>764</v>
      </c>
      <c r="T198" s="79"/>
      <c r="U198" s="79"/>
      <c r="V198" s="82" t="s">
        <v>1016</v>
      </c>
      <c r="W198" s="81">
        <v>43470.76378472222</v>
      </c>
      <c r="X198" s="82" t="s">
        <v>1346</v>
      </c>
      <c r="Y198" s="79"/>
      <c r="Z198" s="79"/>
      <c r="AA198" s="85" t="s">
        <v>1733</v>
      </c>
      <c r="AB198" s="79"/>
      <c r="AC198" s="79" t="b">
        <v>0</v>
      </c>
      <c r="AD198" s="79">
        <v>0</v>
      </c>
      <c r="AE198" s="85" t="s">
        <v>1953</v>
      </c>
      <c r="AF198" s="79" t="b">
        <v>0</v>
      </c>
      <c r="AG198" s="79" t="s">
        <v>1995</v>
      </c>
      <c r="AH198" s="79"/>
      <c r="AI198" s="85" t="s">
        <v>1953</v>
      </c>
      <c r="AJ198" s="79" t="b">
        <v>0</v>
      </c>
      <c r="AK198" s="79">
        <v>20</v>
      </c>
      <c r="AL198" s="85" t="s">
        <v>1801</v>
      </c>
      <c r="AM198" s="79" t="s">
        <v>2010</v>
      </c>
      <c r="AN198" s="79" t="b">
        <v>0</v>
      </c>
      <c r="AO198" s="85" t="s">
        <v>1801</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2</v>
      </c>
      <c r="BC198" s="78" t="str">
        <f>REPLACE(INDEX(GroupVertices[Group],MATCH(Edges24[[#This Row],[Vertex 2]],GroupVertices[Vertex],0)),1,1,"")</f>
        <v>2</v>
      </c>
      <c r="BD198" s="48">
        <v>0</v>
      </c>
      <c r="BE198" s="49">
        <v>0</v>
      </c>
      <c r="BF198" s="48">
        <v>0</v>
      </c>
      <c r="BG198" s="49">
        <v>0</v>
      </c>
      <c r="BH198" s="48">
        <v>0</v>
      </c>
      <c r="BI198" s="49">
        <v>0</v>
      </c>
      <c r="BJ198" s="48">
        <v>17</v>
      </c>
      <c r="BK198" s="49">
        <v>100</v>
      </c>
      <c r="BL198" s="48">
        <v>17</v>
      </c>
    </row>
    <row r="199" spans="1:64" ht="15">
      <c r="A199" s="64" t="s">
        <v>406</v>
      </c>
      <c r="B199" s="64" t="s">
        <v>457</v>
      </c>
      <c r="C199" s="65"/>
      <c r="D199" s="66"/>
      <c r="E199" s="67"/>
      <c r="F199" s="68"/>
      <c r="G199" s="65"/>
      <c r="H199" s="69"/>
      <c r="I199" s="70"/>
      <c r="J199" s="70"/>
      <c r="K199" s="34" t="s">
        <v>65</v>
      </c>
      <c r="L199" s="77">
        <v>230</v>
      </c>
      <c r="M199" s="77"/>
      <c r="N199" s="72"/>
      <c r="O199" s="79" t="s">
        <v>600</v>
      </c>
      <c r="P199" s="81">
        <v>43470.89145833333</v>
      </c>
      <c r="Q199" s="79" t="s">
        <v>624</v>
      </c>
      <c r="R199" s="82" t="s">
        <v>727</v>
      </c>
      <c r="S199" s="79" t="s">
        <v>764</v>
      </c>
      <c r="T199" s="79"/>
      <c r="U199" s="79"/>
      <c r="V199" s="82" t="s">
        <v>1017</v>
      </c>
      <c r="W199" s="81">
        <v>43470.89145833333</v>
      </c>
      <c r="X199" s="82" t="s">
        <v>1347</v>
      </c>
      <c r="Y199" s="79"/>
      <c r="Z199" s="79"/>
      <c r="AA199" s="85" t="s">
        <v>1734</v>
      </c>
      <c r="AB199" s="79"/>
      <c r="AC199" s="79" t="b">
        <v>0</v>
      </c>
      <c r="AD199" s="79">
        <v>0</v>
      </c>
      <c r="AE199" s="85" t="s">
        <v>1953</v>
      </c>
      <c r="AF199" s="79" t="b">
        <v>0</v>
      </c>
      <c r="AG199" s="79" t="s">
        <v>1995</v>
      </c>
      <c r="AH199" s="79"/>
      <c r="AI199" s="85" t="s">
        <v>1953</v>
      </c>
      <c r="AJ199" s="79" t="b">
        <v>0</v>
      </c>
      <c r="AK199" s="79">
        <v>20</v>
      </c>
      <c r="AL199" s="85" t="s">
        <v>1801</v>
      </c>
      <c r="AM199" s="79" t="s">
        <v>2008</v>
      </c>
      <c r="AN199" s="79" t="b">
        <v>0</v>
      </c>
      <c r="AO199" s="85" t="s">
        <v>1801</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2</v>
      </c>
      <c r="BC199" s="78" t="str">
        <f>REPLACE(INDEX(GroupVertices[Group],MATCH(Edges24[[#This Row],[Vertex 2]],GroupVertices[Vertex],0)),1,1,"")</f>
        <v>2</v>
      </c>
      <c r="BD199" s="48">
        <v>0</v>
      </c>
      <c r="BE199" s="49">
        <v>0</v>
      </c>
      <c r="BF199" s="48">
        <v>0</v>
      </c>
      <c r="BG199" s="49">
        <v>0</v>
      </c>
      <c r="BH199" s="48">
        <v>0</v>
      </c>
      <c r="BI199" s="49">
        <v>0</v>
      </c>
      <c r="BJ199" s="48">
        <v>17</v>
      </c>
      <c r="BK199" s="49">
        <v>100</v>
      </c>
      <c r="BL199" s="48">
        <v>17</v>
      </c>
    </row>
    <row r="200" spans="1:64" ht="15">
      <c r="A200" s="64" t="s">
        <v>407</v>
      </c>
      <c r="B200" s="64" t="s">
        <v>457</v>
      </c>
      <c r="C200" s="65"/>
      <c r="D200" s="66"/>
      <c r="E200" s="67"/>
      <c r="F200" s="68"/>
      <c r="G200" s="65"/>
      <c r="H200" s="69"/>
      <c r="I200" s="70"/>
      <c r="J200" s="70"/>
      <c r="K200" s="34" t="s">
        <v>65</v>
      </c>
      <c r="L200" s="77">
        <v>231</v>
      </c>
      <c r="M200" s="77"/>
      <c r="N200" s="72"/>
      <c r="O200" s="79" t="s">
        <v>600</v>
      </c>
      <c r="P200" s="81">
        <v>43470.91233796296</v>
      </c>
      <c r="Q200" s="79" t="s">
        <v>624</v>
      </c>
      <c r="R200" s="82" t="s">
        <v>727</v>
      </c>
      <c r="S200" s="79" t="s">
        <v>764</v>
      </c>
      <c r="T200" s="79"/>
      <c r="U200" s="79"/>
      <c r="V200" s="82" t="s">
        <v>1018</v>
      </c>
      <c r="W200" s="81">
        <v>43470.91233796296</v>
      </c>
      <c r="X200" s="82" t="s">
        <v>1348</v>
      </c>
      <c r="Y200" s="79"/>
      <c r="Z200" s="79"/>
      <c r="AA200" s="85" t="s">
        <v>1735</v>
      </c>
      <c r="AB200" s="79"/>
      <c r="AC200" s="79" t="b">
        <v>0</v>
      </c>
      <c r="AD200" s="79">
        <v>0</v>
      </c>
      <c r="AE200" s="85" t="s">
        <v>1953</v>
      </c>
      <c r="AF200" s="79" t="b">
        <v>0</v>
      </c>
      <c r="AG200" s="79" t="s">
        <v>1995</v>
      </c>
      <c r="AH200" s="79"/>
      <c r="AI200" s="85" t="s">
        <v>1953</v>
      </c>
      <c r="AJ200" s="79" t="b">
        <v>0</v>
      </c>
      <c r="AK200" s="79">
        <v>20</v>
      </c>
      <c r="AL200" s="85" t="s">
        <v>1801</v>
      </c>
      <c r="AM200" s="79" t="s">
        <v>2013</v>
      </c>
      <c r="AN200" s="79" t="b">
        <v>0</v>
      </c>
      <c r="AO200" s="85" t="s">
        <v>1801</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2</v>
      </c>
      <c r="BC200" s="78" t="str">
        <f>REPLACE(INDEX(GroupVertices[Group],MATCH(Edges24[[#This Row],[Vertex 2]],GroupVertices[Vertex],0)),1,1,"")</f>
        <v>2</v>
      </c>
      <c r="BD200" s="48">
        <v>0</v>
      </c>
      <c r="BE200" s="49">
        <v>0</v>
      </c>
      <c r="BF200" s="48">
        <v>0</v>
      </c>
      <c r="BG200" s="49">
        <v>0</v>
      </c>
      <c r="BH200" s="48">
        <v>0</v>
      </c>
      <c r="BI200" s="49">
        <v>0</v>
      </c>
      <c r="BJ200" s="48">
        <v>17</v>
      </c>
      <c r="BK200" s="49">
        <v>100</v>
      </c>
      <c r="BL200" s="48">
        <v>17</v>
      </c>
    </row>
    <row r="201" spans="1:64" ht="15">
      <c r="A201" s="64" t="s">
        <v>408</v>
      </c>
      <c r="B201" s="64" t="s">
        <v>457</v>
      </c>
      <c r="C201" s="65"/>
      <c r="D201" s="66"/>
      <c r="E201" s="67"/>
      <c r="F201" s="68"/>
      <c r="G201" s="65"/>
      <c r="H201" s="69"/>
      <c r="I201" s="70"/>
      <c r="J201" s="70"/>
      <c r="K201" s="34" t="s">
        <v>65</v>
      </c>
      <c r="L201" s="77">
        <v>232</v>
      </c>
      <c r="M201" s="77"/>
      <c r="N201" s="72"/>
      <c r="O201" s="79" t="s">
        <v>600</v>
      </c>
      <c r="P201" s="81">
        <v>43471.04436342593</v>
      </c>
      <c r="Q201" s="79" t="s">
        <v>624</v>
      </c>
      <c r="R201" s="82" t="s">
        <v>727</v>
      </c>
      <c r="S201" s="79" t="s">
        <v>764</v>
      </c>
      <c r="T201" s="79"/>
      <c r="U201" s="79"/>
      <c r="V201" s="82" t="s">
        <v>1019</v>
      </c>
      <c r="W201" s="81">
        <v>43471.04436342593</v>
      </c>
      <c r="X201" s="82" t="s">
        <v>1349</v>
      </c>
      <c r="Y201" s="79"/>
      <c r="Z201" s="79"/>
      <c r="AA201" s="85" t="s">
        <v>1736</v>
      </c>
      <c r="AB201" s="79"/>
      <c r="AC201" s="79" t="b">
        <v>0</v>
      </c>
      <c r="AD201" s="79">
        <v>0</v>
      </c>
      <c r="AE201" s="85" t="s">
        <v>1953</v>
      </c>
      <c r="AF201" s="79" t="b">
        <v>0</v>
      </c>
      <c r="AG201" s="79" t="s">
        <v>1995</v>
      </c>
      <c r="AH201" s="79"/>
      <c r="AI201" s="85" t="s">
        <v>1953</v>
      </c>
      <c r="AJ201" s="79" t="b">
        <v>0</v>
      </c>
      <c r="AK201" s="79">
        <v>20</v>
      </c>
      <c r="AL201" s="85" t="s">
        <v>1801</v>
      </c>
      <c r="AM201" s="79" t="s">
        <v>2010</v>
      </c>
      <c r="AN201" s="79" t="b">
        <v>0</v>
      </c>
      <c r="AO201" s="85" t="s">
        <v>1801</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2</v>
      </c>
      <c r="BC201" s="78" t="str">
        <f>REPLACE(INDEX(GroupVertices[Group],MATCH(Edges24[[#This Row],[Vertex 2]],GroupVertices[Vertex],0)),1,1,"")</f>
        <v>2</v>
      </c>
      <c r="BD201" s="48">
        <v>0</v>
      </c>
      <c r="BE201" s="49">
        <v>0</v>
      </c>
      <c r="BF201" s="48">
        <v>0</v>
      </c>
      <c r="BG201" s="49">
        <v>0</v>
      </c>
      <c r="BH201" s="48">
        <v>0</v>
      </c>
      <c r="BI201" s="49">
        <v>0</v>
      </c>
      <c r="BJ201" s="48">
        <v>17</v>
      </c>
      <c r="BK201" s="49">
        <v>100</v>
      </c>
      <c r="BL201" s="48">
        <v>17</v>
      </c>
    </row>
    <row r="202" spans="1:64" ht="15">
      <c r="A202" s="64" t="s">
        <v>409</v>
      </c>
      <c r="B202" s="64" t="s">
        <v>569</v>
      </c>
      <c r="C202" s="65"/>
      <c r="D202" s="66"/>
      <c r="E202" s="67"/>
      <c r="F202" s="68"/>
      <c r="G202" s="65"/>
      <c r="H202" s="69"/>
      <c r="I202" s="70"/>
      <c r="J202" s="70"/>
      <c r="K202" s="34" t="s">
        <v>65</v>
      </c>
      <c r="L202" s="77">
        <v>233</v>
      </c>
      <c r="M202" s="77"/>
      <c r="N202" s="72"/>
      <c r="O202" s="79" t="s">
        <v>600</v>
      </c>
      <c r="P202" s="81">
        <v>43468.80236111111</v>
      </c>
      <c r="Q202" s="79" t="s">
        <v>625</v>
      </c>
      <c r="R202" s="79" t="s">
        <v>728</v>
      </c>
      <c r="S202" s="79" t="s">
        <v>766</v>
      </c>
      <c r="T202" s="79"/>
      <c r="U202" s="79"/>
      <c r="V202" s="82" t="s">
        <v>1020</v>
      </c>
      <c r="W202" s="81">
        <v>43468.80236111111</v>
      </c>
      <c r="X202" s="82" t="s">
        <v>1350</v>
      </c>
      <c r="Y202" s="79"/>
      <c r="Z202" s="79"/>
      <c r="AA202" s="85" t="s">
        <v>1737</v>
      </c>
      <c r="AB202" s="85" t="s">
        <v>1739</v>
      </c>
      <c r="AC202" s="79" t="b">
        <v>0</v>
      </c>
      <c r="AD202" s="79">
        <v>2</v>
      </c>
      <c r="AE202" s="85" t="s">
        <v>1963</v>
      </c>
      <c r="AF202" s="79" t="b">
        <v>0</v>
      </c>
      <c r="AG202" s="79" t="s">
        <v>1995</v>
      </c>
      <c r="AH202" s="79"/>
      <c r="AI202" s="85" t="s">
        <v>1953</v>
      </c>
      <c r="AJ202" s="79" t="b">
        <v>0</v>
      </c>
      <c r="AK202" s="79">
        <v>1</v>
      </c>
      <c r="AL202" s="85" t="s">
        <v>1953</v>
      </c>
      <c r="AM202" s="79" t="s">
        <v>2007</v>
      </c>
      <c r="AN202" s="79" t="b">
        <v>0</v>
      </c>
      <c r="AO202" s="85" t="s">
        <v>1739</v>
      </c>
      <c r="AP202" s="79" t="s">
        <v>176</v>
      </c>
      <c r="AQ202" s="79">
        <v>0</v>
      </c>
      <c r="AR202" s="79">
        <v>0</v>
      </c>
      <c r="AS202" s="79"/>
      <c r="AT202" s="79"/>
      <c r="AU202" s="79"/>
      <c r="AV202" s="79"/>
      <c r="AW202" s="79"/>
      <c r="AX202" s="79"/>
      <c r="AY202" s="79"/>
      <c r="AZ202" s="79"/>
      <c r="BA202">
        <v>2</v>
      </c>
      <c r="BB202" s="78" t="str">
        <f>REPLACE(INDEX(GroupVertices[Group],MATCH(Edges24[[#This Row],[Vertex 1]],GroupVertices[Vertex],0)),1,1,"")</f>
        <v>6</v>
      </c>
      <c r="BC202" s="78" t="str">
        <f>REPLACE(INDEX(GroupVertices[Group],MATCH(Edges24[[#This Row],[Vertex 2]],GroupVertices[Vertex],0)),1,1,"")</f>
        <v>6</v>
      </c>
      <c r="BD202" s="48"/>
      <c r="BE202" s="49"/>
      <c r="BF202" s="48"/>
      <c r="BG202" s="49"/>
      <c r="BH202" s="48"/>
      <c r="BI202" s="49"/>
      <c r="BJ202" s="48"/>
      <c r="BK202" s="49"/>
      <c r="BL202" s="48"/>
    </row>
    <row r="203" spans="1:64" ht="15">
      <c r="A203" s="64" t="s">
        <v>409</v>
      </c>
      <c r="B203" s="64" t="s">
        <v>569</v>
      </c>
      <c r="C203" s="65"/>
      <c r="D203" s="66"/>
      <c r="E203" s="67"/>
      <c r="F203" s="68"/>
      <c r="G203" s="65"/>
      <c r="H203" s="69"/>
      <c r="I203" s="70"/>
      <c r="J203" s="70"/>
      <c r="K203" s="34" t="s">
        <v>65</v>
      </c>
      <c r="L203" s="77">
        <v>234</v>
      </c>
      <c r="M203" s="77"/>
      <c r="N203" s="72"/>
      <c r="O203" s="79" t="s">
        <v>600</v>
      </c>
      <c r="P203" s="81">
        <v>43468.80291666667</v>
      </c>
      <c r="Q203" s="79" t="s">
        <v>626</v>
      </c>
      <c r="R203" s="79"/>
      <c r="S203" s="79"/>
      <c r="T203" s="79" t="s">
        <v>558</v>
      </c>
      <c r="U203" s="79"/>
      <c r="V203" s="82" t="s">
        <v>1020</v>
      </c>
      <c r="W203" s="81">
        <v>43468.80291666667</v>
      </c>
      <c r="X203" s="82" t="s">
        <v>1351</v>
      </c>
      <c r="Y203" s="79"/>
      <c r="Z203" s="79"/>
      <c r="AA203" s="85" t="s">
        <v>1738</v>
      </c>
      <c r="AB203" s="85" t="s">
        <v>1737</v>
      </c>
      <c r="AC203" s="79" t="b">
        <v>0</v>
      </c>
      <c r="AD203" s="79">
        <v>2</v>
      </c>
      <c r="AE203" s="85" t="s">
        <v>1964</v>
      </c>
      <c r="AF203" s="79" t="b">
        <v>0</v>
      </c>
      <c r="AG203" s="79" t="s">
        <v>1995</v>
      </c>
      <c r="AH203" s="79"/>
      <c r="AI203" s="85" t="s">
        <v>1953</v>
      </c>
      <c r="AJ203" s="79" t="b">
        <v>0</v>
      </c>
      <c r="AK203" s="79">
        <v>0</v>
      </c>
      <c r="AL203" s="85" t="s">
        <v>1953</v>
      </c>
      <c r="AM203" s="79" t="s">
        <v>2007</v>
      </c>
      <c r="AN203" s="79" t="b">
        <v>0</v>
      </c>
      <c r="AO203" s="85" t="s">
        <v>1737</v>
      </c>
      <c r="AP203" s="79" t="s">
        <v>176</v>
      </c>
      <c r="AQ203" s="79">
        <v>0</v>
      </c>
      <c r="AR203" s="79">
        <v>0</v>
      </c>
      <c r="AS203" s="79"/>
      <c r="AT203" s="79"/>
      <c r="AU203" s="79"/>
      <c r="AV203" s="79"/>
      <c r="AW203" s="79"/>
      <c r="AX203" s="79"/>
      <c r="AY203" s="79"/>
      <c r="AZ203" s="79"/>
      <c r="BA203">
        <v>2</v>
      </c>
      <c r="BB203" s="78" t="str">
        <f>REPLACE(INDEX(GroupVertices[Group],MATCH(Edges24[[#This Row],[Vertex 1]],GroupVertices[Vertex],0)),1,1,"")</f>
        <v>6</v>
      </c>
      <c r="BC203" s="78" t="str">
        <f>REPLACE(INDEX(GroupVertices[Group],MATCH(Edges24[[#This Row],[Vertex 2]],GroupVertices[Vertex],0)),1,1,"")</f>
        <v>6</v>
      </c>
      <c r="BD203" s="48"/>
      <c r="BE203" s="49"/>
      <c r="BF203" s="48"/>
      <c r="BG203" s="49"/>
      <c r="BH203" s="48"/>
      <c r="BI203" s="49"/>
      <c r="BJ203" s="48"/>
      <c r="BK203" s="49"/>
      <c r="BL203" s="48"/>
    </row>
    <row r="204" spans="1:64" ht="15">
      <c r="A204" s="64" t="s">
        <v>410</v>
      </c>
      <c r="B204" s="64" t="s">
        <v>569</v>
      </c>
      <c r="C204" s="65"/>
      <c r="D204" s="66"/>
      <c r="E204" s="67"/>
      <c r="F204" s="68"/>
      <c r="G204" s="65"/>
      <c r="H204" s="69"/>
      <c r="I204" s="70"/>
      <c r="J204" s="70"/>
      <c r="K204" s="34" t="s">
        <v>65</v>
      </c>
      <c r="L204" s="77">
        <v>235</v>
      </c>
      <c r="M204" s="77"/>
      <c r="N204" s="72"/>
      <c r="O204" s="79" t="s">
        <v>600</v>
      </c>
      <c r="P204" s="81">
        <v>43468.79744212963</v>
      </c>
      <c r="Q204" s="79" t="s">
        <v>627</v>
      </c>
      <c r="R204" s="82" t="s">
        <v>729</v>
      </c>
      <c r="S204" s="79" t="s">
        <v>767</v>
      </c>
      <c r="T204" s="79" t="s">
        <v>558</v>
      </c>
      <c r="U204" s="79"/>
      <c r="V204" s="82" t="s">
        <v>1021</v>
      </c>
      <c r="W204" s="81">
        <v>43468.79744212963</v>
      </c>
      <c r="X204" s="82" t="s">
        <v>1352</v>
      </c>
      <c r="Y204" s="79"/>
      <c r="Z204" s="79"/>
      <c r="AA204" s="85" t="s">
        <v>1739</v>
      </c>
      <c r="AB204" s="85" t="s">
        <v>1741</v>
      </c>
      <c r="AC204" s="79" t="b">
        <v>0</v>
      </c>
      <c r="AD204" s="79">
        <v>1</v>
      </c>
      <c r="AE204" s="85" t="s">
        <v>1965</v>
      </c>
      <c r="AF204" s="79" t="b">
        <v>0</v>
      </c>
      <c r="AG204" s="79" t="s">
        <v>1995</v>
      </c>
      <c r="AH204" s="79"/>
      <c r="AI204" s="85" t="s">
        <v>1953</v>
      </c>
      <c r="AJ204" s="79" t="b">
        <v>0</v>
      </c>
      <c r="AK204" s="79">
        <v>0</v>
      </c>
      <c r="AL204" s="85" t="s">
        <v>1953</v>
      </c>
      <c r="AM204" s="79" t="s">
        <v>2010</v>
      </c>
      <c r="AN204" s="79" t="b">
        <v>0</v>
      </c>
      <c r="AO204" s="85" t="s">
        <v>1741</v>
      </c>
      <c r="AP204" s="79" t="s">
        <v>176</v>
      </c>
      <c r="AQ204" s="79">
        <v>0</v>
      </c>
      <c r="AR204" s="79">
        <v>0</v>
      </c>
      <c r="AS204" s="79" t="s">
        <v>2023</v>
      </c>
      <c r="AT204" s="79" t="s">
        <v>2026</v>
      </c>
      <c r="AU204" s="79" t="s">
        <v>2028</v>
      </c>
      <c r="AV204" s="79" t="s">
        <v>2030</v>
      </c>
      <c r="AW204" s="79" t="s">
        <v>2033</v>
      </c>
      <c r="AX204" s="79" t="s">
        <v>2036</v>
      </c>
      <c r="AY204" s="79" t="s">
        <v>2038</v>
      </c>
      <c r="AZ204" s="82" t="s">
        <v>2040</v>
      </c>
      <c r="BA204">
        <v>2</v>
      </c>
      <c r="BB204" s="78" t="str">
        <f>REPLACE(INDEX(GroupVertices[Group],MATCH(Edges24[[#This Row],[Vertex 1]],GroupVertices[Vertex],0)),1,1,"")</f>
        <v>6</v>
      </c>
      <c r="BC204" s="78" t="str">
        <f>REPLACE(INDEX(GroupVertices[Group],MATCH(Edges24[[#This Row],[Vertex 2]],GroupVertices[Vertex],0)),1,1,"")</f>
        <v>6</v>
      </c>
      <c r="BD204" s="48"/>
      <c r="BE204" s="49"/>
      <c r="BF204" s="48"/>
      <c r="BG204" s="49"/>
      <c r="BH204" s="48"/>
      <c r="BI204" s="49"/>
      <c r="BJ204" s="48"/>
      <c r="BK204" s="49"/>
      <c r="BL204" s="48"/>
    </row>
    <row r="205" spans="1:64" ht="15">
      <c r="A205" s="64" t="s">
        <v>410</v>
      </c>
      <c r="B205" s="64" t="s">
        <v>569</v>
      </c>
      <c r="C205" s="65"/>
      <c r="D205" s="66"/>
      <c r="E205" s="67"/>
      <c r="F205" s="68"/>
      <c r="G205" s="65"/>
      <c r="H205" s="69"/>
      <c r="I205" s="70"/>
      <c r="J205" s="70"/>
      <c r="K205" s="34" t="s">
        <v>65</v>
      </c>
      <c r="L205" s="77">
        <v>236</v>
      </c>
      <c r="M205" s="77"/>
      <c r="N205" s="72"/>
      <c r="O205" s="79" t="s">
        <v>600</v>
      </c>
      <c r="P205" s="81">
        <v>43468.8096875</v>
      </c>
      <c r="Q205" s="79" t="s">
        <v>628</v>
      </c>
      <c r="R205" s="79"/>
      <c r="S205" s="79"/>
      <c r="T205" s="79"/>
      <c r="U205" s="79"/>
      <c r="V205" s="82" t="s">
        <v>1021</v>
      </c>
      <c r="W205" s="81">
        <v>43468.8096875</v>
      </c>
      <c r="X205" s="82" t="s">
        <v>1353</v>
      </c>
      <c r="Y205" s="79"/>
      <c r="Z205" s="79"/>
      <c r="AA205" s="85" t="s">
        <v>1740</v>
      </c>
      <c r="AB205" s="79"/>
      <c r="AC205" s="79" t="b">
        <v>0</v>
      </c>
      <c r="AD205" s="79">
        <v>0</v>
      </c>
      <c r="AE205" s="85" t="s">
        <v>1953</v>
      </c>
      <c r="AF205" s="79" t="b">
        <v>0</v>
      </c>
      <c r="AG205" s="79" t="s">
        <v>1995</v>
      </c>
      <c r="AH205" s="79"/>
      <c r="AI205" s="85" t="s">
        <v>1953</v>
      </c>
      <c r="AJ205" s="79" t="b">
        <v>0</v>
      </c>
      <c r="AK205" s="79">
        <v>1</v>
      </c>
      <c r="AL205" s="85" t="s">
        <v>1737</v>
      </c>
      <c r="AM205" s="79" t="s">
        <v>2010</v>
      </c>
      <c r="AN205" s="79" t="b">
        <v>0</v>
      </c>
      <c r="AO205" s="85" t="s">
        <v>1737</v>
      </c>
      <c r="AP205" s="79" t="s">
        <v>176</v>
      </c>
      <c r="AQ205" s="79">
        <v>0</v>
      </c>
      <c r="AR205" s="79">
        <v>0</v>
      </c>
      <c r="AS205" s="79"/>
      <c r="AT205" s="79"/>
      <c r="AU205" s="79"/>
      <c r="AV205" s="79"/>
      <c r="AW205" s="79"/>
      <c r="AX205" s="79"/>
      <c r="AY205" s="79"/>
      <c r="AZ205" s="79"/>
      <c r="BA205">
        <v>2</v>
      </c>
      <c r="BB205" s="78" t="str">
        <f>REPLACE(INDEX(GroupVertices[Group],MATCH(Edges24[[#This Row],[Vertex 1]],GroupVertices[Vertex],0)),1,1,"")</f>
        <v>6</v>
      </c>
      <c r="BC205" s="78" t="str">
        <f>REPLACE(INDEX(GroupVertices[Group],MATCH(Edges24[[#This Row],[Vertex 2]],GroupVertices[Vertex],0)),1,1,"")</f>
        <v>6</v>
      </c>
      <c r="BD205" s="48"/>
      <c r="BE205" s="49"/>
      <c r="BF205" s="48"/>
      <c r="BG205" s="49"/>
      <c r="BH205" s="48"/>
      <c r="BI205" s="49"/>
      <c r="BJ205" s="48"/>
      <c r="BK205" s="49"/>
      <c r="BL205" s="48"/>
    </row>
    <row r="206" spans="1:64" ht="15">
      <c r="A206" s="64" t="s">
        <v>411</v>
      </c>
      <c r="B206" s="64" t="s">
        <v>570</v>
      </c>
      <c r="C206" s="65"/>
      <c r="D206" s="66"/>
      <c r="E206" s="67"/>
      <c r="F206" s="68"/>
      <c r="G206" s="65"/>
      <c r="H206" s="69"/>
      <c r="I206" s="70"/>
      <c r="J206" s="70"/>
      <c r="K206" s="34" t="s">
        <v>65</v>
      </c>
      <c r="L206" s="77">
        <v>237</v>
      </c>
      <c r="M206" s="77"/>
      <c r="N206" s="72"/>
      <c r="O206" s="79" t="s">
        <v>600</v>
      </c>
      <c r="P206" s="81">
        <v>43468.76736111111</v>
      </c>
      <c r="Q206" s="79" t="s">
        <v>629</v>
      </c>
      <c r="R206" s="82" t="s">
        <v>730</v>
      </c>
      <c r="S206" s="79" t="s">
        <v>768</v>
      </c>
      <c r="T206" s="79" t="s">
        <v>790</v>
      </c>
      <c r="U206" s="79"/>
      <c r="V206" s="82" t="s">
        <v>1022</v>
      </c>
      <c r="W206" s="81">
        <v>43468.76736111111</v>
      </c>
      <c r="X206" s="82" t="s">
        <v>1354</v>
      </c>
      <c r="Y206" s="79"/>
      <c r="Z206" s="79"/>
      <c r="AA206" s="85" t="s">
        <v>1741</v>
      </c>
      <c r="AB206" s="85" t="s">
        <v>1742</v>
      </c>
      <c r="AC206" s="79" t="b">
        <v>0</v>
      </c>
      <c r="AD206" s="79">
        <v>1</v>
      </c>
      <c r="AE206" s="85" t="s">
        <v>1963</v>
      </c>
      <c r="AF206" s="79" t="b">
        <v>0</v>
      </c>
      <c r="AG206" s="79" t="s">
        <v>1995</v>
      </c>
      <c r="AH206" s="79"/>
      <c r="AI206" s="85" t="s">
        <v>1953</v>
      </c>
      <c r="AJ206" s="79" t="b">
        <v>0</v>
      </c>
      <c r="AK206" s="79">
        <v>0</v>
      </c>
      <c r="AL206" s="85" t="s">
        <v>1953</v>
      </c>
      <c r="AM206" s="79" t="s">
        <v>2007</v>
      </c>
      <c r="AN206" s="79" t="b">
        <v>0</v>
      </c>
      <c r="AO206" s="85" t="s">
        <v>1742</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6</v>
      </c>
      <c r="BC206" s="78" t="str">
        <f>REPLACE(INDEX(GroupVertices[Group],MATCH(Edges24[[#This Row],[Vertex 2]],GroupVertices[Vertex],0)),1,1,"")</f>
        <v>6</v>
      </c>
      <c r="BD206" s="48">
        <v>1</v>
      </c>
      <c r="BE206" s="49">
        <v>3.8461538461538463</v>
      </c>
      <c r="BF206" s="48">
        <v>0</v>
      </c>
      <c r="BG206" s="49">
        <v>0</v>
      </c>
      <c r="BH206" s="48">
        <v>0</v>
      </c>
      <c r="BI206" s="49">
        <v>0</v>
      </c>
      <c r="BJ206" s="48">
        <v>25</v>
      </c>
      <c r="BK206" s="49">
        <v>96.15384615384616</v>
      </c>
      <c r="BL206" s="48">
        <v>26</v>
      </c>
    </row>
    <row r="207" spans="1:64" ht="15">
      <c r="A207" s="64" t="s">
        <v>410</v>
      </c>
      <c r="B207" s="64" t="s">
        <v>570</v>
      </c>
      <c r="C207" s="65"/>
      <c r="D207" s="66"/>
      <c r="E207" s="67"/>
      <c r="F207" s="68"/>
      <c r="G207" s="65"/>
      <c r="H207" s="69"/>
      <c r="I207" s="70"/>
      <c r="J207" s="70"/>
      <c r="K207" s="34" t="s">
        <v>65</v>
      </c>
      <c r="L207" s="77">
        <v>240</v>
      </c>
      <c r="M207" s="77"/>
      <c r="N207" s="72"/>
      <c r="O207" s="79" t="s">
        <v>600</v>
      </c>
      <c r="P207" s="81">
        <v>43468.700902777775</v>
      </c>
      <c r="Q207" s="79" t="s">
        <v>630</v>
      </c>
      <c r="R207" s="79" t="s">
        <v>731</v>
      </c>
      <c r="S207" s="79" t="s">
        <v>769</v>
      </c>
      <c r="T207" s="79" t="s">
        <v>789</v>
      </c>
      <c r="U207" s="79"/>
      <c r="V207" s="82" t="s">
        <v>1021</v>
      </c>
      <c r="W207" s="81">
        <v>43468.700902777775</v>
      </c>
      <c r="X207" s="82" t="s">
        <v>1355</v>
      </c>
      <c r="Y207" s="79"/>
      <c r="Z207" s="79"/>
      <c r="AA207" s="85" t="s">
        <v>1742</v>
      </c>
      <c r="AB207" s="79"/>
      <c r="AC207" s="79" t="b">
        <v>0</v>
      </c>
      <c r="AD207" s="79">
        <v>2</v>
      </c>
      <c r="AE207" s="85" t="s">
        <v>1953</v>
      </c>
      <c r="AF207" s="79" t="b">
        <v>1</v>
      </c>
      <c r="AG207" s="79" t="s">
        <v>1995</v>
      </c>
      <c r="AH207" s="79"/>
      <c r="AI207" s="85" t="s">
        <v>2002</v>
      </c>
      <c r="AJ207" s="79" t="b">
        <v>0</v>
      </c>
      <c r="AK207" s="79">
        <v>1</v>
      </c>
      <c r="AL207" s="85" t="s">
        <v>1953</v>
      </c>
      <c r="AM207" s="79" t="s">
        <v>2010</v>
      </c>
      <c r="AN207" s="79" t="b">
        <v>0</v>
      </c>
      <c r="AO207" s="85" t="s">
        <v>1742</v>
      </c>
      <c r="AP207" s="79" t="s">
        <v>176</v>
      </c>
      <c r="AQ207" s="79">
        <v>0</v>
      </c>
      <c r="AR207" s="79">
        <v>0</v>
      </c>
      <c r="AS207" s="79" t="s">
        <v>2023</v>
      </c>
      <c r="AT207" s="79" t="s">
        <v>2026</v>
      </c>
      <c r="AU207" s="79" t="s">
        <v>2028</v>
      </c>
      <c r="AV207" s="79" t="s">
        <v>2030</v>
      </c>
      <c r="AW207" s="79" t="s">
        <v>2033</v>
      </c>
      <c r="AX207" s="79" t="s">
        <v>2036</v>
      </c>
      <c r="AY207" s="79" t="s">
        <v>2038</v>
      </c>
      <c r="AZ207" s="82" t="s">
        <v>2040</v>
      </c>
      <c r="BA207">
        <v>3</v>
      </c>
      <c r="BB207" s="78" t="str">
        <f>REPLACE(INDEX(GroupVertices[Group],MATCH(Edges24[[#This Row],[Vertex 1]],GroupVertices[Vertex],0)),1,1,"")</f>
        <v>6</v>
      </c>
      <c r="BC207" s="78" t="str">
        <f>REPLACE(INDEX(GroupVertices[Group],MATCH(Edges24[[#This Row],[Vertex 2]],GroupVertices[Vertex],0)),1,1,"")</f>
        <v>6</v>
      </c>
      <c r="BD207" s="48">
        <v>1</v>
      </c>
      <c r="BE207" s="49">
        <v>5.2631578947368425</v>
      </c>
      <c r="BF207" s="48">
        <v>0</v>
      </c>
      <c r="BG207" s="49">
        <v>0</v>
      </c>
      <c r="BH207" s="48">
        <v>0</v>
      </c>
      <c r="BI207" s="49">
        <v>0</v>
      </c>
      <c r="BJ207" s="48">
        <v>18</v>
      </c>
      <c r="BK207" s="49">
        <v>94.73684210526316</v>
      </c>
      <c r="BL207" s="48">
        <v>19</v>
      </c>
    </row>
    <row r="208" spans="1:64" ht="15">
      <c r="A208" s="64" t="s">
        <v>410</v>
      </c>
      <c r="B208" s="64" t="s">
        <v>457</v>
      </c>
      <c r="C208" s="65"/>
      <c r="D208" s="66"/>
      <c r="E208" s="67"/>
      <c r="F208" s="68"/>
      <c r="G208" s="65"/>
      <c r="H208" s="69"/>
      <c r="I208" s="70"/>
      <c r="J208" s="70"/>
      <c r="K208" s="34" t="s">
        <v>65</v>
      </c>
      <c r="L208" s="77">
        <v>270</v>
      </c>
      <c r="M208" s="77"/>
      <c r="N208" s="72"/>
      <c r="O208" s="79" t="s">
        <v>600</v>
      </c>
      <c r="P208" s="81">
        <v>43471.17302083333</v>
      </c>
      <c r="Q208" s="79" t="s">
        <v>624</v>
      </c>
      <c r="R208" s="82" t="s">
        <v>727</v>
      </c>
      <c r="S208" s="79" t="s">
        <v>764</v>
      </c>
      <c r="T208" s="79"/>
      <c r="U208" s="79"/>
      <c r="V208" s="82" t="s">
        <v>1021</v>
      </c>
      <c r="W208" s="81">
        <v>43471.17302083333</v>
      </c>
      <c r="X208" s="82" t="s">
        <v>1356</v>
      </c>
      <c r="Y208" s="79"/>
      <c r="Z208" s="79"/>
      <c r="AA208" s="85" t="s">
        <v>1743</v>
      </c>
      <c r="AB208" s="79"/>
      <c r="AC208" s="79" t="b">
        <v>0</v>
      </c>
      <c r="AD208" s="79">
        <v>0</v>
      </c>
      <c r="AE208" s="85" t="s">
        <v>1953</v>
      </c>
      <c r="AF208" s="79" t="b">
        <v>0</v>
      </c>
      <c r="AG208" s="79" t="s">
        <v>1995</v>
      </c>
      <c r="AH208" s="79"/>
      <c r="AI208" s="85" t="s">
        <v>1953</v>
      </c>
      <c r="AJ208" s="79" t="b">
        <v>0</v>
      </c>
      <c r="AK208" s="79">
        <v>20</v>
      </c>
      <c r="AL208" s="85" t="s">
        <v>1801</v>
      </c>
      <c r="AM208" s="79" t="s">
        <v>2010</v>
      </c>
      <c r="AN208" s="79" t="b">
        <v>0</v>
      </c>
      <c r="AO208" s="85" t="s">
        <v>1801</v>
      </c>
      <c r="AP208" s="79" t="s">
        <v>176</v>
      </c>
      <c r="AQ208" s="79">
        <v>0</v>
      </c>
      <c r="AR208" s="79">
        <v>0</v>
      </c>
      <c r="AS208" s="79"/>
      <c r="AT208" s="79"/>
      <c r="AU208" s="79"/>
      <c r="AV208" s="79"/>
      <c r="AW208" s="79"/>
      <c r="AX208" s="79"/>
      <c r="AY208" s="79"/>
      <c r="AZ208" s="79"/>
      <c r="BA208">
        <v>4</v>
      </c>
      <c r="BB208" s="78" t="str">
        <f>REPLACE(INDEX(GroupVertices[Group],MATCH(Edges24[[#This Row],[Vertex 1]],GroupVertices[Vertex],0)),1,1,"")</f>
        <v>6</v>
      </c>
      <c r="BC208" s="78" t="str">
        <f>REPLACE(INDEX(GroupVertices[Group],MATCH(Edges24[[#This Row],[Vertex 2]],GroupVertices[Vertex],0)),1,1,"")</f>
        <v>2</v>
      </c>
      <c r="BD208" s="48">
        <v>0</v>
      </c>
      <c r="BE208" s="49">
        <v>0</v>
      </c>
      <c r="BF208" s="48">
        <v>0</v>
      </c>
      <c r="BG208" s="49">
        <v>0</v>
      </c>
      <c r="BH208" s="48">
        <v>0</v>
      </c>
      <c r="BI208" s="49">
        <v>0</v>
      </c>
      <c r="BJ208" s="48">
        <v>17</v>
      </c>
      <c r="BK208" s="49">
        <v>100</v>
      </c>
      <c r="BL208" s="48">
        <v>17</v>
      </c>
    </row>
    <row r="209" spans="1:64" ht="15">
      <c r="A209" s="64" t="s">
        <v>412</v>
      </c>
      <c r="B209" s="64" t="s">
        <v>457</v>
      </c>
      <c r="C209" s="65"/>
      <c r="D209" s="66"/>
      <c r="E209" s="67"/>
      <c r="F209" s="68"/>
      <c r="G209" s="65"/>
      <c r="H209" s="69"/>
      <c r="I209" s="70"/>
      <c r="J209" s="70"/>
      <c r="K209" s="34" t="s">
        <v>65</v>
      </c>
      <c r="L209" s="77">
        <v>271</v>
      </c>
      <c r="M209" s="77"/>
      <c r="N209" s="72"/>
      <c r="O209" s="79" t="s">
        <v>600</v>
      </c>
      <c r="P209" s="81">
        <v>43471.19849537037</v>
      </c>
      <c r="Q209" s="79" t="s">
        <v>624</v>
      </c>
      <c r="R209" s="82" t="s">
        <v>727</v>
      </c>
      <c r="S209" s="79" t="s">
        <v>764</v>
      </c>
      <c r="T209" s="79"/>
      <c r="U209" s="79"/>
      <c r="V209" s="82" t="s">
        <v>1023</v>
      </c>
      <c r="W209" s="81">
        <v>43471.19849537037</v>
      </c>
      <c r="X209" s="82" t="s">
        <v>1357</v>
      </c>
      <c r="Y209" s="79"/>
      <c r="Z209" s="79"/>
      <c r="AA209" s="85" t="s">
        <v>1744</v>
      </c>
      <c r="AB209" s="79"/>
      <c r="AC209" s="79" t="b">
        <v>0</v>
      </c>
      <c r="AD209" s="79">
        <v>0</v>
      </c>
      <c r="AE209" s="85" t="s">
        <v>1953</v>
      </c>
      <c r="AF209" s="79" t="b">
        <v>0</v>
      </c>
      <c r="AG209" s="79" t="s">
        <v>1995</v>
      </c>
      <c r="AH209" s="79"/>
      <c r="AI209" s="85" t="s">
        <v>1953</v>
      </c>
      <c r="AJ209" s="79" t="b">
        <v>0</v>
      </c>
      <c r="AK209" s="79">
        <v>20</v>
      </c>
      <c r="AL209" s="85" t="s">
        <v>1801</v>
      </c>
      <c r="AM209" s="79" t="s">
        <v>2007</v>
      </c>
      <c r="AN209" s="79" t="b">
        <v>0</v>
      </c>
      <c r="AO209" s="85" t="s">
        <v>1801</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2</v>
      </c>
      <c r="BC209" s="78" t="str">
        <f>REPLACE(INDEX(GroupVertices[Group],MATCH(Edges24[[#This Row],[Vertex 2]],GroupVertices[Vertex],0)),1,1,"")</f>
        <v>2</v>
      </c>
      <c r="BD209" s="48">
        <v>0</v>
      </c>
      <c r="BE209" s="49">
        <v>0</v>
      </c>
      <c r="BF209" s="48">
        <v>0</v>
      </c>
      <c r="BG209" s="49">
        <v>0</v>
      </c>
      <c r="BH209" s="48">
        <v>0</v>
      </c>
      <c r="BI209" s="49">
        <v>0</v>
      </c>
      <c r="BJ209" s="48">
        <v>17</v>
      </c>
      <c r="BK209" s="49">
        <v>100</v>
      </c>
      <c r="BL209" s="48">
        <v>17</v>
      </c>
    </row>
    <row r="210" spans="1:64" ht="15">
      <c r="A210" s="64" t="s">
        <v>413</v>
      </c>
      <c r="B210" s="64" t="s">
        <v>457</v>
      </c>
      <c r="C210" s="65"/>
      <c r="D210" s="66"/>
      <c r="E210" s="67"/>
      <c r="F210" s="68"/>
      <c r="G210" s="65"/>
      <c r="H210" s="69"/>
      <c r="I210" s="70"/>
      <c r="J210" s="70"/>
      <c r="K210" s="34" t="s">
        <v>65</v>
      </c>
      <c r="L210" s="77">
        <v>272</v>
      </c>
      <c r="M210" s="77"/>
      <c r="N210" s="72"/>
      <c r="O210" s="79" t="s">
        <v>600</v>
      </c>
      <c r="P210" s="81">
        <v>43471.586643518516</v>
      </c>
      <c r="Q210" s="79" t="s">
        <v>624</v>
      </c>
      <c r="R210" s="82" t="s">
        <v>727</v>
      </c>
      <c r="S210" s="79" t="s">
        <v>764</v>
      </c>
      <c r="T210" s="79"/>
      <c r="U210" s="79"/>
      <c r="V210" s="82" t="s">
        <v>1024</v>
      </c>
      <c r="W210" s="81">
        <v>43471.586643518516</v>
      </c>
      <c r="X210" s="82" t="s">
        <v>1358</v>
      </c>
      <c r="Y210" s="79"/>
      <c r="Z210" s="79"/>
      <c r="AA210" s="85" t="s">
        <v>1745</v>
      </c>
      <c r="AB210" s="79"/>
      <c r="AC210" s="79" t="b">
        <v>0</v>
      </c>
      <c r="AD210" s="79">
        <v>0</v>
      </c>
      <c r="AE210" s="85" t="s">
        <v>1953</v>
      </c>
      <c r="AF210" s="79" t="b">
        <v>0</v>
      </c>
      <c r="AG210" s="79" t="s">
        <v>1995</v>
      </c>
      <c r="AH210" s="79"/>
      <c r="AI210" s="85" t="s">
        <v>1953</v>
      </c>
      <c r="AJ210" s="79" t="b">
        <v>0</v>
      </c>
      <c r="AK210" s="79">
        <v>22</v>
      </c>
      <c r="AL210" s="85" t="s">
        <v>1801</v>
      </c>
      <c r="AM210" s="79" t="s">
        <v>2007</v>
      </c>
      <c r="AN210" s="79" t="b">
        <v>0</v>
      </c>
      <c r="AO210" s="85" t="s">
        <v>1801</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2</v>
      </c>
      <c r="BC210" s="78" t="str">
        <f>REPLACE(INDEX(GroupVertices[Group],MATCH(Edges24[[#This Row],[Vertex 2]],GroupVertices[Vertex],0)),1,1,"")</f>
        <v>2</v>
      </c>
      <c r="BD210" s="48">
        <v>0</v>
      </c>
      <c r="BE210" s="49">
        <v>0</v>
      </c>
      <c r="BF210" s="48">
        <v>0</v>
      </c>
      <c r="BG210" s="49">
        <v>0</v>
      </c>
      <c r="BH210" s="48">
        <v>0</v>
      </c>
      <c r="BI210" s="49">
        <v>0</v>
      </c>
      <c r="BJ210" s="48">
        <v>17</v>
      </c>
      <c r="BK210" s="49">
        <v>100</v>
      </c>
      <c r="BL210" s="48">
        <v>17</v>
      </c>
    </row>
    <row r="211" spans="1:64" ht="15">
      <c r="A211" s="64" t="s">
        <v>414</v>
      </c>
      <c r="B211" s="64" t="s">
        <v>457</v>
      </c>
      <c r="C211" s="65"/>
      <c r="D211" s="66"/>
      <c r="E211" s="67"/>
      <c r="F211" s="68"/>
      <c r="G211" s="65"/>
      <c r="H211" s="69"/>
      <c r="I211" s="70"/>
      <c r="J211" s="70"/>
      <c r="K211" s="34" t="s">
        <v>65</v>
      </c>
      <c r="L211" s="77">
        <v>273</v>
      </c>
      <c r="M211" s="77"/>
      <c r="N211" s="72"/>
      <c r="O211" s="79" t="s">
        <v>600</v>
      </c>
      <c r="P211" s="81">
        <v>43471.85254629629</v>
      </c>
      <c r="Q211" s="79" t="s">
        <v>624</v>
      </c>
      <c r="R211" s="82" t="s">
        <v>727</v>
      </c>
      <c r="S211" s="79" t="s">
        <v>764</v>
      </c>
      <c r="T211" s="79"/>
      <c r="U211" s="79"/>
      <c r="V211" s="82" t="s">
        <v>1025</v>
      </c>
      <c r="W211" s="81">
        <v>43471.85254629629</v>
      </c>
      <c r="X211" s="82" t="s">
        <v>1359</v>
      </c>
      <c r="Y211" s="79"/>
      <c r="Z211" s="79"/>
      <c r="AA211" s="85" t="s">
        <v>1746</v>
      </c>
      <c r="AB211" s="79"/>
      <c r="AC211" s="79" t="b">
        <v>0</v>
      </c>
      <c r="AD211" s="79">
        <v>0</v>
      </c>
      <c r="AE211" s="85" t="s">
        <v>1953</v>
      </c>
      <c r="AF211" s="79" t="b">
        <v>0</v>
      </c>
      <c r="AG211" s="79" t="s">
        <v>1995</v>
      </c>
      <c r="AH211" s="79"/>
      <c r="AI211" s="85" t="s">
        <v>1953</v>
      </c>
      <c r="AJ211" s="79" t="b">
        <v>0</v>
      </c>
      <c r="AK211" s="79">
        <v>22</v>
      </c>
      <c r="AL211" s="85" t="s">
        <v>1801</v>
      </c>
      <c r="AM211" s="79" t="s">
        <v>2008</v>
      </c>
      <c r="AN211" s="79" t="b">
        <v>0</v>
      </c>
      <c r="AO211" s="85" t="s">
        <v>1801</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2</v>
      </c>
      <c r="BC211" s="78" t="str">
        <f>REPLACE(INDEX(GroupVertices[Group],MATCH(Edges24[[#This Row],[Vertex 2]],GroupVertices[Vertex],0)),1,1,"")</f>
        <v>2</v>
      </c>
      <c r="BD211" s="48">
        <v>0</v>
      </c>
      <c r="BE211" s="49">
        <v>0</v>
      </c>
      <c r="BF211" s="48">
        <v>0</v>
      </c>
      <c r="BG211" s="49">
        <v>0</v>
      </c>
      <c r="BH211" s="48">
        <v>0</v>
      </c>
      <c r="BI211" s="49">
        <v>0</v>
      </c>
      <c r="BJ211" s="48">
        <v>17</v>
      </c>
      <c r="BK211" s="49">
        <v>100</v>
      </c>
      <c r="BL211" s="48">
        <v>17</v>
      </c>
    </row>
    <row r="212" spans="1:64" ht="15">
      <c r="A212" s="64" t="s">
        <v>415</v>
      </c>
      <c r="B212" s="64" t="s">
        <v>417</v>
      </c>
      <c r="C212" s="65"/>
      <c r="D212" s="66"/>
      <c r="E212" s="67"/>
      <c r="F212" s="68"/>
      <c r="G212" s="65"/>
      <c r="H212" s="69"/>
      <c r="I212" s="70"/>
      <c r="J212" s="70"/>
      <c r="K212" s="34" t="s">
        <v>65</v>
      </c>
      <c r="L212" s="77">
        <v>274</v>
      </c>
      <c r="M212" s="77"/>
      <c r="N212" s="72"/>
      <c r="O212" s="79" t="s">
        <v>600</v>
      </c>
      <c r="P212" s="81">
        <v>43472.13186342592</v>
      </c>
      <c r="Q212" s="79" t="s">
        <v>631</v>
      </c>
      <c r="R212" s="79"/>
      <c r="S212" s="79"/>
      <c r="T212" s="79"/>
      <c r="U212" s="79"/>
      <c r="V212" s="82" t="s">
        <v>1026</v>
      </c>
      <c r="W212" s="81">
        <v>43472.13186342592</v>
      </c>
      <c r="X212" s="82" t="s">
        <v>1360</v>
      </c>
      <c r="Y212" s="79"/>
      <c r="Z212" s="79"/>
      <c r="AA212" s="85" t="s">
        <v>1747</v>
      </c>
      <c r="AB212" s="79"/>
      <c r="AC212" s="79" t="b">
        <v>0</v>
      </c>
      <c r="AD212" s="79">
        <v>0</v>
      </c>
      <c r="AE212" s="85" t="s">
        <v>1953</v>
      </c>
      <c r="AF212" s="79" t="b">
        <v>0</v>
      </c>
      <c r="AG212" s="79" t="s">
        <v>1995</v>
      </c>
      <c r="AH212" s="79"/>
      <c r="AI212" s="85" t="s">
        <v>1953</v>
      </c>
      <c r="AJ212" s="79" t="b">
        <v>0</v>
      </c>
      <c r="AK212" s="79">
        <v>3</v>
      </c>
      <c r="AL212" s="85" t="s">
        <v>1750</v>
      </c>
      <c r="AM212" s="79" t="s">
        <v>2008</v>
      </c>
      <c r="AN212" s="79" t="b">
        <v>0</v>
      </c>
      <c r="AO212" s="85" t="s">
        <v>1750</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9</v>
      </c>
      <c r="BC212" s="78" t="str">
        <f>REPLACE(INDEX(GroupVertices[Group],MATCH(Edges24[[#This Row],[Vertex 2]],GroupVertices[Vertex],0)),1,1,"")</f>
        <v>9</v>
      </c>
      <c r="BD212" s="48">
        <v>0</v>
      </c>
      <c r="BE212" s="49">
        <v>0</v>
      </c>
      <c r="BF212" s="48">
        <v>1</v>
      </c>
      <c r="BG212" s="49">
        <v>4.545454545454546</v>
      </c>
      <c r="BH212" s="48">
        <v>0</v>
      </c>
      <c r="BI212" s="49">
        <v>0</v>
      </c>
      <c r="BJ212" s="48">
        <v>21</v>
      </c>
      <c r="BK212" s="49">
        <v>95.45454545454545</v>
      </c>
      <c r="BL212" s="48">
        <v>22</v>
      </c>
    </row>
    <row r="213" spans="1:64" ht="15">
      <c r="A213" s="64" t="s">
        <v>416</v>
      </c>
      <c r="B213" s="64" t="s">
        <v>417</v>
      </c>
      <c r="C213" s="65"/>
      <c r="D213" s="66"/>
      <c r="E213" s="67"/>
      <c r="F213" s="68"/>
      <c r="G213" s="65"/>
      <c r="H213" s="69"/>
      <c r="I213" s="70"/>
      <c r="J213" s="70"/>
      <c r="K213" s="34" t="s">
        <v>65</v>
      </c>
      <c r="L213" s="77">
        <v>275</v>
      </c>
      <c r="M213" s="77"/>
      <c r="N213" s="72"/>
      <c r="O213" s="79" t="s">
        <v>600</v>
      </c>
      <c r="P213" s="81">
        <v>43472.13239583333</v>
      </c>
      <c r="Q213" s="79" t="s">
        <v>631</v>
      </c>
      <c r="R213" s="79"/>
      <c r="S213" s="79"/>
      <c r="T213" s="79"/>
      <c r="U213" s="79"/>
      <c r="V213" s="82" t="s">
        <v>1027</v>
      </c>
      <c r="W213" s="81">
        <v>43472.13239583333</v>
      </c>
      <c r="X213" s="82" t="s">
        <v>1361</v>
      </c>
      <c r="Y213" s="79"/>
      <c r="Z213" s="79"/>
      <c r="AA213" s="85" t="s">
        <v>1748</v>
      </c>
      <c r="AB213" s="79"/>
      <c r="AC213" s="79" t="b">
        <v>0</v>
      </c>
      <c r="AD213" s="79">
        <v>0</v>
      </c>
      <c r="AE213" s="85" t="s">
        <v>1953</v>
      </c>
      <c r="AF213" s="79" t="b">
        <v>0</v>
      </c>
      <c r="AG213" s="79" t="s">
        <v>1995</v>
      </c>
      <c r="AH213" s="79"/>
      <c r="AI213" s="85" t="s">
        <v>1953</v>
      </c>
      <c r="AJ213" s="79" t="b">
        <v>0</v>
      </c>
      <c r="AK213" s="79">
        <v>3</v>
      </c>
      <c r="AL213" s="85" t="s">
        <v>1750</v>
      </c>
      <c r="AM213" s="79" t="s">
        <v>2008</v>
      </c>
      <c r="AN213" s="79" t="b">
        <v>0</v>
      </c>
      <c r="AO213" s="85" t="s">
        <v>1750</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9</v>
      </c>
      <c r="BC213" s="78" t="str">
        <f>REPLACE(INDEX(GroupVertices[Group],MATCH(Edges24[[#This Row],[Vertex 2]],GroupVertices[Vertex],0)),1,1,"")</f>
        <v>9</v>
      </c>
      <c r="BD213" s="48">
        <v>0</v>
      </c>
      <c r="BE213" s="49">
        <v>0</v>
      </c>
      <c r="BF213" s="48">
        <v>1</v>
      </c>
      <c r="BG213" s="49">
        <v>4.545454545454546</v>
      </c>
      <c r="BH213" s="48">
        <v>0</v>
      </c>
      <c r="BI213" s="49">
        <v>0</v>
      </c>
      <c r="BJ213" s="48">
        <v>21</v>
      </c>
      <c r="BK213" s="49">
        <v>95.45454545454545</v>
      </c>
      <c r="BL213" s="48">
        <v>22</v>
      </c>
    </row>
    <row r="214" spans="1:64" ht="15">
      <c r="A214" s="64" t="s">
        <v>417</v>
      </c>
      <c r="B214" s="64" t="s">
        <v>417</v>
      </c>
      <c r="C214" s="65"/>
      <c r="D214" s="66"/>
      <c r="E214" s="67"/>
      <c r="F214" s="68"/>
      <c r="G214" s="65"/>
      <c r="H214" s="69"/>
      <c r="I214" s="70"/>
      <c r="J214" s="70"/>
      <c r="K214" s="34" t="s">
        <v>65</v>
      </c>
      <c r="L214" s="77">
        <v>276</v>
      </c>
      <c r="M214" s="77"/>
      <c r="N214" s="72"/>
      <c r="O214" s="79" t="s">
        <v>176</v>
      </c>
      <c r="P214" s="81">
        <v>43452.73710648148</v>
      </c>
      <c r="Q214" s="79" t="s">
        <v>632</v>
      </c>
      <c r="R214" s="82" t="s">
        <v>732</v>
      </c>
      <c r="S214" s="79" t="s">
        <v>770</v>
      </c>
      <c r="T214" s="79"/>
      <c r="U214" s="79"/>
      <c r="V214" s="82" t="s">
        <v>1028</v>
      </c>
      <c r="W214" s="81">
        <v>43452.73710648148</v>
      </c>
      <c r="X214" s="82" t="s">
        <v>1362</v>
      </c>
      <c r="Y214" s="79"/>
      <c r="Z214" s="79"/>
      <c r="AA214" s="85" t="s">
        <v>1749</v>
      </c>
      <c r="AB214" s="85" t="s">
        <v>1934</v>
      </c>
      <c r="AC214" s="79" t="b">
        <v>0</v>
      </c>
      <c r="AD214" s="79">
        <v>5</v>
      </c>
      <c r="AE214" s="85" t="s">
        <v>1966</v>
      </c>
      <c r="AF214" s="79" t="b">
        <v>0</v>
      </c>
      <c r="AG214" s="79" t="s">
        <v>1995</v>
      </c>
      <c r="AH214" s="79"/>
      <c r="AI214" s="85" t="s">
        <v>1953</v>
      </c>
      <c r="AJ214" s="79" t="b">
        <v>0</v>
      </c>
      <c r="AK214" s="79">
        <v>0</v>
      </c>
      <c r="AL214" s="85" t="s">
        <v>1953</v>
      </c>
      <c r="AM214" s="79" t="s">
        <v>2007</v>
      </c>
      <c r="AN214" s="79" t="b">
        <v>0</v>
      </c>
      <c r="AO214" s="85" t="s">
        <v>1934</v>
      </c>
      <c r="AP214" s="79" t="s">
        <v>176</v>
      </c>
      <c r="AQ214" s="79">
        <v>0</v>
      </c>
      <c r="AR214" s="79">
        <v>0</v>
      </c>
      <c r="AS214" s="79"/>
      <c r="AT214" s="79"/>
      <c r="AU214" s="79"/>
      <c r="AV214" s="79"/>
      <c r="AW214" s="79"/>
      <c r="AX214" s="79"/>
      <c r="AY214" s="79"/>
      <c r="AZ214" s="79"/>
      <c r="BA214">
        <v>2</v>
      </c>
      <c r="BB214" s="78" t="str">
        <f>REPLACE(INDEX(GroupVertices[Group],MATCH(Edges24[[#This Row],[Vertex 1]],GroupVertices[Vertex],0)),1,1,"")</f>
        <v>9</v>
      </c>
      <c r="BC214" s="78" t="str">
        <f>REPLACE(INDEX(GroupVertices[Group],MATCH(Edges24[[#This Row],[Vertex 2]],GroupVertices[Vertex],0)),1,1,"")</f>
        <v>9</v>
      </c>
      <c r="BD214" s="48">
        <v>1</v>
      </c>
      <c r="BE214" s="49">
        <v>4.3478260869565215</v>
      </c>
      <c r="BF214" s="48">
        <v>0</v>
      </c>
      <c r="BG214" s="49">
        <v>0</v>
      </c>
      <c r="BH214" s="48">
        <v>0</v>
      </c>
      <c r="BI214" s="49">
        <v>0</v>
      </c>
      <c r="BJ214" s="48">
        <v>22</v>
      </c>
      <c r="BK214" s="49">
        <v>95.65217391304348</v>
      </c>
      <c r="BL214" s="48">
        <v>23</v>
      </c>
    </row>
    <row r="215" spans="1:64" ht="15">
      <c r="A215" s="64" t="s">
        <v>417</v>
      </c>
      <c r="B215" s="64" t="s">
        <v>417</v>
      </c>
      <c r="C215" s="65"/>
      <c r="D215" s="66"/>
      <c r="E215" s="67"/>
      <c r="F215" s="68"/>
      <c r="G215" s="65"/>
      <c r="H215" s="69"/>
      <c r="I215" s="70"/>
      <c r="J215" s="70"/>
      <c r="K215" s="34" t="s">
        <v>65</v>
      </c>
      <c r="L215" s="77">
        <v>277</v>
      </c>
      <c r="M215" s="77"/>
      <c r="N215" s="72"/>
      <c r="O215" s="79" t="s">
        <v>176</v>
      </c>
      <c r="P215" s="81">
        <v>43472.12587962963</v>
      </c>
      <c r="Q215" s="79" t="s">
        <v>633</v>
      </c>
      <c r="R215" s="82" t="s">
        <v>732</v>
      </c>
      <c r="S215" s="79" t="s">
        <v>770</v>
      </c>
      <c r="T215" s="79"/>
      <c r="U215" s="79"/>
      <c r="V215" s="82" t="s">
        <v>1028</v>
      </c>
      <c r="W215" s="81">
        <v>43472.12587962963</v>
      </c>
      <c r="X215" s="82" t="s">
        <v>1363</v>
      </c>
      <c r="Y215" s="79"/>
      <c r="Z215" s="79"/>
      <c r="AA215" s="85" t="s">
        <v>1750</v>
      </c>
      <c r="AB215" s="85" t="s">
        <v>1935</v>
      </c>
      <c r="AC215" s="79" t="b">
        <v>0</v>
      </c>
      <c r="AD215" s="79">
        <v>10</v>
      </c>
      <c r="AE215" s="85" t="s">
        <v>1966</v>
      </c>
      <c r="AF215" s="79" t="b">
        <v>0</v>
      </c>
      <c r="AG215" s="79" t="s">
        <v>1995</v>
      </c>
      <c r="AH215" s="79"/>
      <c r="AI215" s="85" t="s">
        <v>1953</v>
      </c>
      <c r="AJ215" s="79" t="b">
        <v>0</v>
      </c>
      <c r="AK215" s="79">
        <v>3</v>
      </c>
      <c r="AL215" s="85" t="s">
        <v>1953</v>
      </c>
      <c r="AM215" s="79" t="s">
        <v>2007</v>
      </c>
      <c r="AN215" s="79" t="b">
        <v>0</v>
      </c>
      <c r="AO215" s="85" t="s">
        <v>1935</v>
      </c>
      <c r="AP215" s="79" t="s">
        <v>176</v>
      </c>
      <c r="AQ215" s="79">
        <v>0</v>
      </c>
      <c r="AR215" s="79">
        <v>0</v>
      </c>
      <c r="AS215" s="79"/>
      <c r="AT215" s="79"/>
      <c r="AU215" s="79"/>
      <c r="AV215" s="79"/>
      <c r="AW215" s="79"/>
      <c r="AX215" s="79"/>
      <c r="AY215" s="79"/>
      <c r="AZ215" s="79"/>
      <c r="BA215">
        <v>2</v>
      </c>
      <c r="BB215" s="78" t="str">
        <f>REPLACE(INDEX(GroupVertices[Group],MATCH(Edges24[[#This Row],[Vertex 1]],GroupVertices[Vertex],0)),1,1,"")</f>
        <v>9</v>
      </c>
      <c r="BC215" s="78" t="str">
        <f>REPLACE(INDEX(GroupVertices[Group],MATCH(Edges24[[#This Row],[Vertex 2]],GroupVertices[Vertex],0)),1,1,"")</f>
        <v>9</v>
      </c>
      <c r="BD215" s="48">
        <v>0</v>
      </c>
      <c r="BE215" s="49">
        <v>0</v>
      </c>
      <c r="BF215" s="48">
        <v>2</v>
      </c>
      <c r="BG215" s="49">
        <v>5.2631578947368425</v>
      </c>
      <c r="BH215" s="48">
        <v>0</v>
      </c>
      <c r="BI215" s="49">
        <v>0</v>
      </c>
      <c r="BJ215" s="48">
        <v>36</v>
      </c>
      <c r="BK215" s="49">
        <v>94.73684210526316</v>
      </c>
      <c r="BL215" s="48">
        <v>38</v>
      </c>
    </row>
    <row r="216" spans="1:64" ht="15">
      <c r="A216" s="64" t="s">
        <v>418</v>
      </c>
      <c r="B216" s="64" t="s">
        <v>417</v>
      </c>
      <c r="C216" s="65"/>
      <c r="D216" s="66"/>
      <c r="E216" s="67"/>
      <c r="F216" s="68"/>
      <c r="G216" s="65"/>
      <c r="H216" s="69"/>
      <c r="I216" s="70"/>
      <c r="J216" s="70"/>
      <c r="K216" s="34" t="s">
        <v>65</v>
      </c>
      <c r="L216" s="77">
        <v>278</v>
      </c>
      <c r="M216" s="77"/>
      <c r="N216" s="72"/>
      <c r="O216" s="79" t="s">
        <v>600</v>
      </c>
      <c r="P216" s="81">
        <v>43472.35162037037</v>
      </c>
      <c r="Q216" s="79" t="s">
        <v>631</v>
      </c>
      <c r="R216" s="79"/>
      <c r="S216" s="79"/>
      <c r="T216" s="79"/>
      <c r="U216" s="79"/>
      <c r="V216" s="82" t="s">
        <v>1029</v>
      </c>
      <c r="W216" s="81">
        <v>43472.35162037037</v>
      </c>
      <c r="X216" s="82" t="s">
        <v>1364</v>
      </c>
      <c r="Y216" s="79"/>
      <c r="Z216" s="79"/>
      <c r="AA216" s="85" t="s">
        <v>1751</v>
      </c>
      <c r="AB216" s="79"/>
      <c r="AC216" s="79" t="b">
        <v>0</v>
      </c>
      <c r="AD216" s="79">
        <v>0</v>
      </c>
      <c r="AE216" s="85" t="s">
        <v>1953</v>
      </c>
      <c r="AF216" s="79" t="b">
        <v>0</v>
      </c>
      <c r="AG216" s="79" t="s">
        <v>1995</v>
      </c>
      <c r="AH216" s="79"/>
      <c r="AI216" s="85" t="s">
        <v>1953</v>
      </c>
      <c r="AJ216" s="79" t="b">
        <v>0</v>
      </c>
      <c r="AK216" s="79">
        <v>3</v>
      </c>
      <c r="AL216" s="85" t="s">
        <v>1750</v>
      </c>
      <c r="AM216" s="79" t="s">
        <v>2010</v>
      </c>
      <c r="AN216" s="79" t="b">
        <v>0</v>
      </c>
      <c r="AO216" s="85" t="s">
        <v>1750</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9</v>
      </c>
      <c r="BC216" s="78" t="str">
        <f>REPLACE(INDEX(GroupVertices[Group],MATCH(Edges24[[#This Row],[Vertex 2]],GroupVertices[Vertex],0)),1,1,"")</f>
        <v>9</v>
      </c>
      <c r="BD216" s="48">
        <v>0</v>
      </c>
      <c r="BE216" s="49">
        <v>0</v>
      </c>
      <c r="BF216" s="48">
        <v>1</v>
      </c>
      <c r="BG216" s="49">
        <v>4.545454545454546</v>
      </c>
      <c r="BH216" s="48">
        <v>0</v>
      </c>
      <c r="BI216" s="49">
        <v>0</v>
      </c>
      <c r="BJ216" s="48">
        <v>21</v>
      </c>
      <c r="BK216" s="49">
        <v>95.45454545454545</v>
      </c>
      <c r="BL216" s="48">
        <v>22</v>
      </c>
    </row>
    <row r="217" spans="1:64" ht="15">
      <c r="A217" s="64" t="s">
        <v>419</v>
      </c>
      <c r="B217" s="64" t="s">
        <v>420</v>
      </c>
      <c r="C217" s="65"/>
      <c r="D217" s="66"/>
      <c r="E217" s="67"/>
      <c r="F217" s="68"/>
      <c r="G217" s="65"/>
      <c r="H217" s="69"/>
      <c r="I217" s="70"/>
      <c r="J217" s="70"/>
      <c r="K217" s="34" t="s">
        <v>66</v>
      </c>
      <c r="L217" s="77">
        <v>279</v>
      </c>
      <c r="M217" s="77"/>
      <c r="N217" s="72"/>
      <c r="O217" s="79" t="s">
        <v>600</v>
      </c>
      <c r="P217" s="81">
        <v>43470.39625</v>
      </c>
      <c r="Q217" s="79" t="s">
        <v>634</v>
      </c>
      <c r="R217" s="82" t="s">
        <v>733</v>
      </c>
      <c r="S217" s="79" t="s">
        <v>771</v>
      </c>
      <c r="T217" s="79" t="s">
        <v>791</v>
      </c>
      <c r="U217" s="79"/>
      <c r="V217" s="82" t="s">
        <v>1030</v>
      </c>
      <c r="W217" s="81">
        <v>43470.39625</v>
      </c>
      <c r="X217" s="82" t="s">
        <v>1365</v>
      </c>
      <c r="Y217" s="79"/>
      <c r="Z217" s="79"/>
      <c r="AA217" s="85" t="s">
        <v>1752</v>
      </c>
      <c r="AB217" s="79"/>
      <c r="AC217" s="79" t="b">
        <v>0</v>
      </c>
      <c r="AD217" s="79">
        <v>0</v>
      </c>
      <c r="AE217" s="85" t="s">
        <v>1953</v>
      </c>
      <c r="AF217" s="79" t="b">
        <v>1</v>
      </c>
      <c r="AG217" s="79" t="s">
        <v>1998</v>
      </c>
      <c r="AH217" s="79"/>
      <c r="AI217" s="85" t="s">
        <v>1801</v>
      </c>
      <c r="AJ217" s="79" t="b">
        <v>0</v>
      </c>
      <c r="AK217" s="79">
        <v>0</v>
      </c>
      <c r="AL217" s="85" t="s">
        <v>1953</v>
      </c>
      <c r="AM217" s="79" t="s">
        <v>2008</v>
      </c>
      <c r="AN217" s="79" t="b">
        <v>0</v>
      </c>
      <c r="AO217" s="85" t="s">
        <v>1752</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3</v>
      </c>
      <c r="BC217" s="78" t="str">
        <f>REPLACE(INDEX(GroupVertices[Group],MATCH(Edges24[[#This Row],[Vertex 2]],GroupVertices[Vertex],0)),1,1,"")</f>
        <v>3</v>
      </c>
      <c r="BD217" s="48">
        <v>0</v>
      </c>
      <c r="BE217" s="49">
        <v>0</v>
      </c>
      <c r="BF217" s="48">
        <v>0</v>
      </c>
      <c r="BG217" s="49">
        <v>0</v>
      </c>
      <c r="BH217" s="48">
        <v>0</v>
      </c>
      <c r="BI217" s="49">
        <v>0</v>
      </c>
      <c r="BJ217" s="48">
        <v>7</v>
      </c>
      <c r="BK217" s="49">
        <v>100</v>
      </c>
      <c r="BL217" s="48">
        <v>7</v>
      </c>
    </row>
    <row r="218" spans="1:64" ht="15">
      <c r="A218" s="64" t="s">
        <v>420</v>
      </c>
      <c r="B218" s="64" t="s">
        <v>419</v>
      </c>
      <c r="C218" s="65"/>
      <c r="D218" s="66"/>
      <c r="E218" s="67"/>
      <c r="F218" s="68"/>
      <c r="G218" s="65"/>
      <c r="H218" s="69"/>
      <c r="I218" s="70"/>
      <c r="J218" s="70"/>
      <c r="K218" s="34" t="s">
        <v>66</v>
      </c>
      <c r="L218" s="77">
        <v>280</v>
      </c>
      <c r="M218" s="77"/>
      <c r="N218" s="72"/>
      <c r="O218" s="79" t="s">
        <v>600</v>
      </c>
      <c r="P218" s="81">
        <v>43472.53115740741</v>
      </c>
      <c r="Q218" s="79" t="s">
        <v>635</v>
      </c>
      <c r="R218" s="82" t="s">
        <v>733</v>
      </c>
      <c r="S218" s="79" t="s">
        <v>771</v>
      </c>
      <c r="T218" s="79" t="s">
        <v>791</v>
      </c>
      <c r="U218" s="79"/>
      <c r="V218" s="82" t="s">
        <v>1031</v>
      </c>
      <c r="W218" s="81">
        <v>43472.53115740741</v>
      </c>
      <c r="X218" s="82" t="s">
        <v>1366</v>
      </c>
      <c r="Y218" s="79"/>
      <c r="Z218" s="79"/>
      <c r="AA218" s="85" t="s">
        <v>1753</v>
      </c>
      <c r="AB218" s="79"/>
      <c r="AC218" s="79" t="b">
        <v>0</v>
      </c>
      <c r="AD218" s="79">
        <v>0</v>
      </c>
      <c r="AE218" s="85" t="s">
        <v>1953</v>
      </c>
      <c r="AF218" s="79" t="b">
        <v>1</v>
      </c>
      <c r="AG218" s="79" t="s">
        <v>1998</v>
      </c>
      <c r="AH218" s="79"/>
      <c r="AI218" s="85" t="s">
        <v>1801</v>
      </c>
      <c r="AJ218" s="79" t="b">
        <v>0</v>
      </c>
      <c r="AK218" s="79">
        <v>1</v>
      </c>
      <c r="AL218" s="85" t="s">
        <v>1752</v>
      </c>
      <c r="AM218" s="79" t="s">
        <v>2014</v>
      </c>
      <c r="AN218" s="79" t="b">
        <v>0</v>
      </c>
      <c r="AO218" s="85" t="s">
        <v>1752</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3</v>
      </c>
      <c r="BC218" s="78" t="str">
        <f>REPLACE(INDEX(GroupVertices[Group],MATCH(Edges24[[#This Row],[Vertex 2]],GroupVertices[Vertex],0)),1,1,"")</f>
        <v>3</v>
      </c>
      <c r="BD218" s="48">
        <v>0</v>
      </c>
      <c r="BE218" s="49">
        <v>0</v>
      </c>
      <c r="BF218" s="48">
        <v>0</v>
      </c>
      <c r="BG218" s="49">
        <v>0</v>
      </c>
      <c r="BH218" s="48">
        <v>0</v>
      </c>
      <c r="BI218" s="49">
        <v>0</v>
      </c>
      <c r="BJ218" s="48">
        <v>9</v>
      </c>
      <c r="BK218" s="49">
        <v>100</v>
      </c>
      <c r="BL218" s="48">
        <v>9</v>
      </c>
    </row>
    <row r="219" spans="1:64" ht="15">
      <c r="A219" s="64" t="s">
        <v>421</v>
      </c>
      <c r="B219" s="64" t="s">
        <v>420</v>
      </c>
      <c r="C219" s="65"/>
      <c r="D219" s="66"/>
      <c r="E219" s="67"/>
      <c r="F219" s="68"/>
      <c r="G219" s="65"/>
      <c r="H219" s="69"/>
      <c r="I219" s="70"/>
      <c r="J219" s="70"/>
      <c r="K219" s="34" t="s">
        <v>65</v>
      </c>
      <c r="L219" s="77">
        <v>281</v>
      </c>
      <c r="M219" s="77"/>
      <c r="N219" s="72"/>
      <c r="O219" s="79" t="s">
        <v>600</v>
      </c>
      <c r="P219" s="81">
        <v>43441.38292824074</v>
      </c>
      <c r="Q219" s="79" t="s">
        <v>636</v>
      </c>
      <c r="R219" s="79"/>
      <c r="S219" s="79"/>
      <c r="T219" s="79" t="s">
        <v>792</v>
      </c>
      <c r="U219" s="82" t="s">
        <v>815</v>
      </c>
      <c r="V219" s="82" t="s">
        <v>815</v>
      </c>
      <c r="W219" s="81">
        <v>43441.38292824074</v>
      </c>
      <c r="X219" s="82" t="s">
        <v>1367</v>
      </c>
      <c r="Y219" s="79"/>
      <c r="Z219" s="79"/>
      <c r="AA219" s="85" t="s">
        <v>1754</v>
      </c>
      <c r="AB219" s="79"/>
      <c r="AC219" s="79" t="b">
        <v>0</v>
      </c>
      <c r="AD219" s="79">
        <v>8</v>
      </c>
      <c r="AE219" s="85" t="s">
        <v>1953</v>
      </c>
      <c r="AF219" s="79" t="b">
        <v>0</v>
      </c>
      <c r="AG219" s="79" t="s">
        <v>1995</v>
      </c>
      <c r="AH219" s="79"/>
      <c r="AI219" s="85" t="s">
        <v>1953</v>
      </c>
      <c r="AJ219" s="79" t="b">
        <v>0</v>
      </c>
      <c r="AK219" s="79">
        <v>1</v>
      </c>
      <c r="AL219" s="85" t="s">
        <v>1953</v>
      </c>
      <c r="AM219" s="79" t="s">
        <v>2008</v>
      </c>
      <c r="AN219" s="79" t="b">
        <v>0</v>
      </c>
      <c r="AO219" s="85" t="s">
        <v>1754</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3</v>
      </c>
      <c r="BC219" s="78" t="str">
        <f>REPLACE(INDEX(GroupVertices[Group],MATCH(Edges24[[#This Row],[Vertex 2]],GroupVertices[Vertex],0)),1,1,"")</f>
        <v>3</v>
      </c>
      <c r="BD219" s="48"/>
      <c r="BE219" s="49"/>
      <c r="BF219" s="48"/>
      <c r="BG219" s="49"/>
      <c r="BH219" s="48"/>
      <c r="BI219" s="49"/>
      <c r="BJ219" s="48"/>
      <c r="BK219" s="49"/>
      <c r="BL219" s="48"/>
    </row>
    <row r="220" spans="1:64" ht="15">
      <c r="A220" s="64" t="s">
        <v>422</v>
      </c>
      <c r="B220" s="64" t="s">
        <v>422</v>
      </c>
      <c r="C220" s="65"/>
      <c r="D220" s="66"/>
      <c r="E220" s="67"/>
      <c r="F220" s="68"/>
      <c r="G220" s="65"/>
      <c r="H220" s="69"/>
      <c r="I220" s="70"/>
      <c r="J220" s="70"/>
      <c r="K220" s="34" t="s">
        <v>65</v>
      </c>
      <c r="L220" s="77">
        <v>282</v>
      </c>
      <c r="M220" s="77"/>
      <c r="N220" s="72"/>
      <c r="O220" s="79" t="s">
        <v>176</v>
      </c>
      <c r="P220" s="81">
        <v>43473.39303240741</v>
      </c>
      <c r="Q220" s="79" t="s">
        <v>637</v>
      </c>
      <c r="R220" s="82" t="s">
        <v>734</v>
      </c>
      <c r="S220" s="79" t="s">
        <v>764</v>
      </c>
      <c r="T220" s="79"/>
      <c r="U220" s="79"/>
      <c r="V220" s="82" t="s">
        <v>1032</v>
      </c>
      <c r="W220" s="81">
        <v>43473.39303240741</v>
      </c>
      <c r="X220" s="82" t="s">
        <v>1368</v>
      </c>
      <c r="Y220" s="79"/>
      <c r="Z220" s="79"/>
      <c r="AA220" s="85" t="s">
        <v>1755</v>
      </c>
      <c r="AB220" s="79"/>
      <c r="AC220" s="79" t="b">
        <v>0</v>
      </c>
      <c r="AD220" s="79">
        <v>0</v>
      </c>
      <c r="AE220" s="85" t="s">
        <v>1953</v>
      </c>
      <c r="AF220" s="79" t="b">
        <v>0</v>
      </c>
      <c r="AG220" s="79" t="s">
        <v>1999</v>
      </c>
      <c r="AH220" s="79"/>
      <c r="AI220" s="85" t="s">
        <v>1953</v>
      </c>
      <c r="AJ220" s="79" t="b">
        <v>0</v>
      </c>
      <c r="AK220" s="79">
        <v>0</v>
      </c>
      <c r="AL220" s="85" t="s">
        <v>1953</v>
      </c>
      <c r="AM220" s="79" t="s">
        <v>2007</v>
      </c>
      <c r="AN220" s="79" t="b">
        <v>0</v>
      </c>
      <c r="AO220" s="85" t="s">
        <v>1755</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4</v>
      </c>
      <c r="BC220" s="78" t="str">
        <f>REPLACE(INDEX(GroupVertices[Group],MATCH(Edges24[[#This Row],[Vertex 2]],GroupVertices[Vertex],0)),1,1,"")</f>
        <v>4</v>
      </c>
      <c r="BD220" s="48">
        <v>1</v>
      </c>
      <c r="BE220" s="49">
        <v>2.9411764705882355</v>
      </c>
      <c r="BF220" s="48">
        <v>0</v>
      </c>
      <c r="BG220" s="49">
        <v>0</v>
      </c>
      <c r="BH220" s="48">
        <v>0</v>
      </c>
      <c r="BI220" s="49">
        <v>0</v>
      </c>
      <c r="BJ220" s="48">
        <v>33</v>
      </c>
      <c r="BK220" s="49">
        <v>97.05882352941177</v>
      </c>
      <c r="BL220" s="48">
        <v>34</v>
      </c>
    </row>
    <row r="221" spans="1:64" ht="15">
      <c r="A221" s="64" t="s">
        <v>423</v>
      </c>
      <c r="B221" s="64" t="s">
        <v>571</v>
      </c>
      <c r="C221" s="65"/>
      <c r="D221" s="66"/>
      <c r="E221" s="67"/>
      <c r="F221" s="68"/>
      <c r="G221" s="65"/>
      <c r="H221" s="69"/>
      <c r="I221" s="70"/>
      <c r="J221" s="70"/>
      <c r="K221" s="34" t="s">
        <v>65</v>
      </c>
      <c r="L221" s="77">
        <v>283</v>
      </c>
      <c r="M221" s="77"/>
      <c r="N221" s="72"/>
      <c r="O221" s="79" t="s">
        <v>600</v>
      </c>
      <c r="P221" s="81">
        <v>43473.704513888886</v>
      </c>
      <c r="Q221" s="79" t="s">
        <v>638</v>
      </c>
      <c r="R221" s="79"/>
      <c r="S221" s="79"/>
      <c r="T221" s="79"/>
      <c r="U221" s="79"/>
      <c r="V221" s="82" t="s">
        <v>1033</v>
      </c>
      <c r="W221" s="81">
        <v>43473.704513888886</v>
      </c>
      <c r="X221" s="82" t="s">
        <v>1369</v>
      </c>
      <c r="Y221" s="79"/>
      <c r="Z221" s="79"/>
      <c r="AA221" s="85" t="s">
        <v>1756</v>
      </c>
      <c r="AB221" s="79"/>
      <c r="AC221" s="79" t="b">
        <v>0</v>
      </c>
      <c r="AD221" s="79">
        <v>0</v>
      </c>
      <c r="AE221" s="85" t="s">
        <v>1953</v>
      </c>
      <c r="AF221" s="79" t="b">
        <v>1</v>
      </c>
      <c r="AG221" s="79" t="s">
        <v>1995</v>
      </c>
      <c r="AH221" s="79"/>
      <c r="AI221" s="85" t="s">
        <v>2003</v>
      </c>
      <c r="AJ221" s="79" t="b">
        <v>0</v>
      </c>
      <c r="AK221" s="79">
        <v>7</v>
      </c>
      <c r="AL221" s="85" t="s">
        <v>1854</v>
      </c>
      <c r="AM221" s="79" t="s">
        <v>2007</v>
      </c>
      <c r="AN221" s="79" t="b">
        <v>0</v>
      </c>
      <c r="AO221" s="85" t="s">
        <v>1854</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5</v>
      </c>
      <c r="BC221" s="78" t="str">
        <f>REPLACE(INDEX(GroupVertices[Group],MATCH(Edges24[[#This Row],[Vertex 2]],GroupVertices[Vertex],0)),1,1,"")</f>
        <v>5</v>
      </c>
      <c r="BD221" s="48"/>
      <c r="BE221" s="49"/>
      <c r="BF221" s="48"/>
      <c r="BG221" s="49"/>
      <c r="BH221" s="48"/>
      <c r="BI221" s="49"/>
      <c r="BJ221" s="48"/>
      <c r="BK221" s="49"/>
      <c r="BL221" s="48"/>
    </row>
    <row r="222" spans="1:64" ht="15">
      <c r="A222" s="64" t="s">
        <v>424</v>
      </c>
      <c r="B222" s="64" t="s">
        <v>571</v>
      </c>
      <c r="C222" s="65"/>
      <c r="D222" s="66"/>
      <c r="E222" s="67"/>
      <c r="F222" s="68"/>
      <c r="G222" s="65"/>
      <c r="H222" s="69"/>
      <c r="I222" s="70"/>
      <c r="J222" s="70"/>
      <c r="K222" s="34" t="s">
        <v>65</v>
      </c>
      <c r="L222" s="77">
        <v>285</v>
      </c>
      <c r="M222" s="77"/>
      <c r="N222" s="72"/>
      <c r="O222" s="79" t="s">
        <v>600</v>
      </c>
      <c r="P222" s="81">
        <v>43473.72059027778</v>
      </c>
      <c r="Q222" s="79" t="s">
        <v>638</v>
      </c>
      <c r="R222" s="79"/>
      <c r="S222" s="79"/>
      <c r="T222" s="79"/>
      <c r="U222" s="79"/>
      <c r="V222" s="82" t="s">
        <v>1034</v>
      </c>
      <c r="W222" s="81">
        <v>43473.72059027778</v>
      </c>
      <c r="X222" s="82" t="s">
        <v>1370</v>
      </c>
      <c r="Y222" s="79"/>
      <c r="Z222" s="79"/>
      <c r="AA222" s="85" t="s">
        <v>1757</v>
      </c>
      <c r="AB222" s="79"/>
      <c r="AC222" s="79" t="b">
        <v>0</v>
      </c>
      <c r="AD222" s="79">
        <v>0</v>
      </c>
      <c r="AE222" s="85" t="s">
        <v>1953</v>
      </c>
      <c r="AF222" s="79" t="b">
        <v>1</v>
      </c>
      <c r="AG222" s="79" t="s">
        <v>1995</v>
      </c>
      <c r="AH222" s="79"/>
      <c r="AI222" s="85" t="s">
        <v>2003</v>
      </c>
      <c r="AJ222" s="79" t="b">
        <v>0</v>
      </c>
      <c r="AK222" s="79">
        <v>7</v>
      </c>
      <c r="AL222" s="85" t="s">
        <v>1854</v>
      </c>
      <c r="AM222" s="79" t="s">
        <v>2010</v>
      </c>
      <c r="AN222" s="79" t="b">
        <v>0</v>
      </c>
      <c r="AO222" s="85" t="s">
        <v>1854</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5</v>
      </c>
      <c r="BC222" s="78" t="str">
        <f>REPLACE(INDEX(GroupVertices[Group],MATCH(Edges24[[#This Row],[Vertex 2]],GroupVertices[Vertex],0)),1,1,"")</f>
        <v>5</v>
      </c>
      <c r="BD222" s="48"/>
      <c r="BE222" s="49"/>
      <c r="BF222" s="48"/>
      <c r="BG222" s="49"/>
      <c r="BH222" s="48"/>
      <c r="BI222" s="49"/>
      <c r="BJ222" s="48"/>
      <c r="BK222" s="49"/>
      <c r="BL222" s="48"/>
    </row>
    <row r="223" spans="1:64" ht="15">
      <c r="A223" s="64" t="s">
        <v>425</v>
      </c>
      <c r="B223" s="64" t="s">
        <v>571</v>
      </c>
      <c r="C223" s="65"/>
      <c r="D223" s="66"/>
      <c r="E223" s="67"/>
      <c r="F223" s="68"/>
      <c r="G223" s="65"/>
      <c r="H223" s="69"/>
      <c r="I223" s="70"/>
      <c r="J223" s="70"/>
      <c r="K223" s="34" t="s">
        <v>65</v>
      </c>
      <c r="L223" s="77">
        <v>287</v>
      </c>
      <c r="M223" s="77"/>
      <c r="N223" s="72"/>
      <c r="O223" s="79" t="s">
        <v>600</v>
      </c>
      <c r="P223" s="81">
        <v>43473.76383101852</v>
      </c>
      <c r="Q223" s="79" t="s">
        <v>638</v>
      </c>
      <c r="R223" s="79"/>
      <c r="S223" s="79"/>
      <c r="T223" s="79"/>
      <c r="U223" s="79"/>
      <c r="V223" s="82" t="s">
        <v>1035</v>
      </c>
      <c r="W223" s="81">
        <v>43473.76383101852</v>
      </c>
      <c r="X223" s="82" t="s">
        <v>1371</v>
      </c>
      <c r="Y223" s="79"/>
      <c r="Z223" s="79"/>
      <c r="AA223" s="85" t="s">
        <v>1758</v>
      </c>
      <c r="AB223" s="79"/>
      <c r="AC223" s="79" t="b">
        <v>0</v>
      </c>
      <c r="AD223" s="79">
        <v>0</v>
      </c>
      <c r="AE223" s="85" t="s">
        <v>1953</v>
      </c>
      <c r="AF223" s="79" t="b">
        <v>1</v>
      </c>
      <c r="AG223" s="79" t="s">
        <v>1995</v>
      </c>
      <c r="AH223" s="79"/>
      <c r="AI223" s="85" t="s">
        <v>2003</v>
      </c>
      <c r="AJ223" s="79" t="b">
        <v>0</v>
      </c>
      <c r="AK223" s="79">
        <v>7</v>
      </c>
      <c r="AL223" s="85" t="s">
        <v>1854</v>
      </c>
      <c r="AM223" s="79" t="s">
        <v>2008</v>
      </c>
      <c r="AN223" s="79" t="b">
        <v>0</v>
      </c>
      <c r="AO223" s="85" t="s">
        <v>1854</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5</v>
      </c>
      <c r="BC223" s="78" t="str">
        <f>REPLACE(INDEX(GroupVertices[Group],MATCH(Edges24[[#This Row],[Vertex 2]],GroupVertices[Vertex],0)),1,1,"")</f>
        <v>5</v>
      </c>
      <c r="BD223" s="48"/>
      <c r="BE223" s="49"/>
      <c r="BF223" s="48"/>
      <c r="BG223" s="49"/>
      <c r="BH223" s="48"/>
      <c r="BI223" s="49"/>
      <c r="BJ223" s="48"/>
      <c r="BK223" s="49"/>
      <c r="BL223" s="48"/>
    </row>
    <row r="224" spans="1:64" ht="15">
      <c r="A224" s="64" t="s">
        <v>426</v>
      </c>
      <c r="B224" s="64" t="s">
        <v>571</v>
      </c>
      <c r="C224" s="65"/>
      <c r="D224" s="66"/>
      <c r="E224" s="67"/>
      <c r="F224" s="68"/>
      <c r="G224" s="65"/>
      <c r="H224" s="69"/>
      <c r="I224" s="70"/>
      <c r="J224" s="70"/>
      <c r="K224" s="34" t="s">
        <v>65</v>
      </c>
      <c r="L224" s="77">
        <v>289</v>
      </c>
      <c r="M224" s="77"/>
      <c r="N224" s="72"/>
      <c r="O224" s="79" t="s">
        <v>600</v>
      </c>
      <c r="P224" s="81">
        <v>43473.78518518519</v>
      </c>
      <c r="Q224" s="79" t="s">
        <v>638</v>
      </c>
      <c r="R224" s="79"/>
      <c r="S224" s="79"/>
      <c r="T224" s="79"/>
      <c r="U224" s="79"/>
      <c r="V224" s="82" t="s">
        <v>1036</v>
      </c>
      <c r="W224" s="81">
        <v>43473.78518518519</v>
      </c>
      <c r="X224" s="82" t="s">
        <v>1372</v>
      </c>
      <c r="Y224" s="79"/>
      <c r="Z224" s="79"/>
      <c r="AA224" s="85" t="s">
        <v>1759</v>
      </c>
      <c r="AB224" s="79"/>
      <c r="AC224" s="79" t="b">
        <v>0</v>
      </c>
      <c r="AD224" s="79">
        <v>0</v>
      </c>
      <c r="AE224" s="85" t="s">
        <v>1953</v>
      </c>
      <c r="AF224" s="79" t="b">
        <v>1</v>
      </c>
      <c r="AG224" s="79" t="s">
        <v>1995</v>
      </c>
      <c r="AH224" s="79"/>
      <c r="AI224" s="85" t="s">
        <v>2003</v>
      </c>
      <c r="AJ224" s="79" t="b">
        <v>0</v>
      </c>
      <c r="AK224" s="79">
        <v>7</v>
      </c>
      <c r="AL224" s="85" t="s">
        <v>1854</v>
      </c>
      <c r="AM224" s="79" t="s">
        <v>2007</v>
      </c>
      <c r="AN224" s="79" t="b">
        <v>0</v>
      </c>
      <c r="AO224" s="85" t="s">
        <v>1854</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5</v>
      </c>
      <c r="BC224" s="78" t="str">
        <f>REPLACE(INDEX(GroupVertices[Group],MATCH(Edges24[[#This Row],[Vertex 2]],GroupVertices[Vertex],0)),1,1,"")</f>
        <v>5</v>
      </c>
      <c r="BD224" s="48"/>
      <c r="BE224" s="49"/>
      <c r="BF224" s="48"/>
      <c r="BG224" s="49"/>
      <c r="BH224" s="48"/>
      <c r="BI224" s="49"/>
      <c r="BJ224" s="48"/>
      <c r="BK224" s="49"/>
      <c r="BL224" s="48"/>
    </row>
    <row r="225" spans="1:64" ht="15">
      <c r="A225" s="64" t="s">
        <v>427</v>
      </c>
      <c r="B225" s="64" t="s">
        <v>571</v>
      </c>
      <c r="C225" s="65"/>
      <c r="D225" s="66"/>
      <c r="E225" s="67"/>
      <c r="F225" s="68"/>
      <c r="G225" s="65"/>
      <c r="H225" s="69"/>
      <c r="I225" s="70"/>
      <c r="J225" s="70"/>
      <c r="K225" s="34" t="s">
        <v>65</v>
      </c>
      <c r="L225" s="77">
        <v>291</v>
      </c>
      <c r="M225" s="77"/>
      <c r="N225" s="72"/>
      <c r="O225" s="79" t="s">
        <v>600</v>
      </c>
      <c r="P225" s="81">
        <v>43473.91636574074</v>
      </c>
      <c r="Q225" s="79" t="s">
        <v>638</v>
      </c>
      <c r="R225" s="79"/>
      <c r="S225" s="79"/>
      <c r="T225" s="79"/>
      <c r="U225" s="79"/>
      <c r="V225" s="82" t="s">
        <v>1037</v>
      </c>
      <c r="W225" s="81">
        <v>43473.91636574074</v>
      </c>
      <c r="X225" s="82" t="s">
        <v>1373</v>
      </c>
      <c r="Y225" s="79"/>
      <c r="Z225" s="79"/>
      <c r="AA225" s="85" t="s">
        <v>1760</v>
      </c>
      <c r="AB225" s="79"/>
      <c r="AC225" s="79" t="b">
        <v>0</v>
      </c>
      <c r="AD225" s="79">
        <v>0</v>
      </c>
      <c r="AE225" s="85" t="s">
        <v>1953</v>
      </c>
      <c r="AF225" s="79" t="b">
        <v>1</v>
      </c>
      <c r="AG225" s="79" t="s">
        <v>1995</v>
      </c>
      <c r="AH225" s="79"/>
      <c r="AI225" s="85" t="s">
        <v>2003</v>
      </c>
      <c r="AJ225" s="79" t="b">
        <v>0</v>
      </c>
      <c r="AK225" s="79">
        <v>7</v>
      </c>
      <c r="AL225" s="85" t="s">
        <v>1854</v>
      </c>
      <c r="AM225" s="79" t="s">
        <v>2007</v>
      </c>
      <c r="AN225" s="79" t="b">
        <v>0</v>
      </c>
      <c r="AO225" s="85" t="s">
        <v>1854</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5</v>
      </c>
      <c r="BC225" s="78" t="str">
        <f>REPLACE(INDEX(GroupVertices[Group],MATCH(Edges24[[#This Row],[Vertex 2]],GroupVertices[Vertex],0)),1,1,"")</f>
        <v>5</v>
      </c>
      <c r="BD225" s="48"/>
      <c r="BE225" s="49"/>
      <c r="BF225" s="48"/>
      <c r="BG225" s="49"/>
      <c r="BH225" s="48"/>
      <c r="BI225" s="49"/>
      <c r="BJ225" s="48"/>
      <c r="BK225" s="49"/>
      <c r="BL225" s="48"/>
    </row>
    <row r="226" spans="1:64" ht="15">
      <c r="A226" s="64" t="s">
        <v>428</v>
      </c>
      <c r="B226" s="64" t="s">
        <v>457</v>
      </c>
      <c r="C226" s="65"/>
      <c r="D226" s="66"/>
      <c r="E226" s="67"/>
      <c r="F226" s="68"/>
      <c r="G226" s="65"/>
      <c r="H226" s="69"/>
      <c r="I226" s="70"/>
      <c r="J226" s="70"/>
      <c r="K226" s="34" t="s">
        <v>65</v>
      </c>
      <c r="L226" s="77">
        <v>293</v>
      </c>
      <c r="M226" s="77"/>
      <c r="N226" s="72"/>
      <c r="O226" s="79" t="s">
        <v>600</v>
      </c>
      <c r="P226" s="81">
        <v>43473.98876157407</v>
      </c>
      <c r="Q226" s="79" t="s">
        <v>624</v>
      </c>
      <c r="R226" s="82" t="s">
        <v>727</v>
      </c>
      <c r="S226" s="79" t="s">
        <v>764</v>
      </c>
      <c r="T226" s="79"/>
      <c r="U226" s="79"/>
      <c r="V226" s="82" t="s">
        <v>1038</v>
      </c>
      <c r="W226" s="81">
        <v>43473.98876157407</v>
      </c>
      <c r="X226" s="82" t="s">
        <v>1374</v>
      </c>
      <c r="Y226" s="79"/>
      <c r="Z226" s="79"/>
      <c r="AA226" s="85" t="s">
        <v>1761</v>
      </c>
      <c r="AB226" s="79"/>
      <c r="AC226" s="79" t="b">
        <v>0</v>
      </c>
      <c r="AD226" s="79">
        <v>0</v>
      </c>
      <c r="AE226" s="85" t="s">
        <v>1953</v>
      </c>
      <c r="AF226" s="79" t="b">
        <v>0</v>
      </c>
      <c r="AG226" s="79" t="s">
        <v>1995</v>
      </c>
      <c r="AH226" s="79"/>
      <c r="AI226" s="85" t="s">
        <v>1953</v>
      </c>
      <c r="AJ226" s="79" t="b">
        <v>0</v>
      </c>
      <c r="AK226" s="79">
        <v>23</v>
      </c>
      <c r="AL226" s="85" t="s">
        <v>1801</v>
      </c>
      <c r="AM226" s="79" t="s">
        <v>2010</v>
      </c>
      <c r="AN226" s="79" t="b">
        <v>0</v>
      </c>
      <c r="AO226" s="85" t="s">
        <v>1801</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2</v>
      </c>
      <c r="BC226" s="78" t="str">
        <f>REPLACE(INDEX(GroupVertices[Group],MATCH(Edges24[[#This Row],[Vertex 2]],GroupVertices[Vertex],0)),1,1,"")</f>
        <v>2</v>
      </c>
      <c r="BD226" s="48">
        <v>0</v>
      </c>
      <c r="BE226" s="49">
        <v>0</v>
      </c>
      <c r="BF226" s="48">
        <v>0</v>
      </c>
      <c r="BG226" s="49">
        <v>0</v>
      </c>
      <c r="BH226" s="48">
        <v>0</v>
      </c>
      <c r="BI226" s="49">
        <v>0</v>
      </c>
      <c r="BJ226" s="48">
        <v>17</v>
      </c>
      <c r="BK226" s="49">
        <v>100</v>
      </c>
      <c r="BL226" s="48">
        <v>17</v>
      </c>
    </row>
    <row r="227" spans="1:64" ht="15">
      <c r="A227" s="64" t="s">
        <v>429</v>
      </c>
      <c r="B227" s="64" t="s">
        <v>572</v>
      </c>
      <c r="C227" s="65"/>
      <c r="D227" s="66"/>
      <c r="E227" s="67"/>
      <c r="F227" s="68"/>
      <c r="G227" s="65"/>
      <c r="H227" s="69"/>
      <c r="I227" s="70"/>
      <c r="J227" s="70"/>
      <c r="K227" s="34" t="s">
        <v>65</v>
      </c>
      <c r="L227" s="77">
        <v>294</v>
      </c>
      <c r="M227" s="77"/>
      <c r="N227" s="72"/>
      <c r="O227" s="79" t="s">
        <v>601</v>
      </c>
      <c r="P227" s="81">
        <v>43474.05195601852</v>
      </c>
      <c r="Q227" s="79" t="s">
        <v>639</v>
      </c>
      <c r="R227" s="79"/>
      <c r="S227" s="79"/>
      <c r="T227" s="79"/>
      <c r="U227" s="79"/>
      <c r="V227" s="82" t="s">
        <v>1039</v>
      </c>
      <c r="W227" s="81">
        <v>43474.05195601852</v>
      </c>
      <c r="X227" s="82" t="s">
        <v>1375</v>
      </c>
      <c r="Y227" s="79"/>
      <c r="Z227" s="79"/>
      <c r="AA227" s="85" t="s">
        <v>1762</v>
      </c>
      <c r="AB227" s="85" t="s">
        <v>1936</v>
      </c>
      <c r="AC227" s="79" t="b">
        <v>0</v>
      </c>
      <c r="AD227" s="79">
        <v>1</v>
      </c>
      <c r="AE227" s="85" t="s">
        <v>1967</v>
      </c>
      <c r="AF227" s="79" t="b">
        <v>0</v>
      </c>
      <c r="AG227" s="79" t="s">
        <v>1995</v>
      </c>
      <c r="AH227" s="79"/>
      <c r="AI227" s="85" t="s">
        <v>1953</v>
      </c>
      <c r="AJ227" s="79" t="b">
        <v>0</v>
      </c>
      <c r="AK227" s="79">
        <v>0</v>
      </c>
      <c r="AL227" s="85" t="s">
        <v>1953</v>
      </c>
      <c r="AM227" s="79" t="s">
        <v>2007</v>
      </c>
      <c r="AN227" s="79" t="b">
        <v>0</v>
      </c>
      <c r="AO227" s="85" t="s">
        <v>1936</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28</v>
      </c>
      <c r="BC227" s="78" t="str">
        <f>REPLACE(INDEX(GroupVertices[Group],MATCH(Edges24[[#This Row],[Vertex 2]],GroupVertices[Vertex],0)),1,1,"")</f>
        <v>28</v>
      </c>
      <c r="BD227" s="48">
        <v>0</v>
      </c>
      <c r="BE227" s="49">
        <v>0</v>
      </c>
      <c r="BF227" s="48">
        <v>0</v>
      </c>
      <c r="BG227" s="49">
        <v>0</v>
      </c>
      <c r="BH227" s="48">
        <v>0</v>
      </c>
      <c r="BI227" s="49">
        <v>0</v>
      </c>
      <c r="BJ227" s="48">
        <v>23</v>
      </c>
      <c r="BK227" s="49">
        <v>100</v>
      </c>
      <c r="BL227" s="48">
        <v>23</v>
      </c>
    </row>
    <row r="228" spans="1:64" ht="15">
      <c r="A228" s="64" t="s">
        <v>430</v>
      </c>
      <c r="B228" s="64" t="s">
        <v>571</v>
      </c>
      <c r="C228" s="65"/>
      <c r="D228" s="66"/>
      <c r="E228" s="67"/>
      <c r="F228" s="68"/>
      <c r="G228" s="65"/>
      <c r="H228" s="69"/>
      <c r="I228" s="70"/>
      <c r="J228" s="70"/>
      <c r="K228" s="34" t="s">
        <v>65</v>
      </c>
      <c r="L228" s="77">
        <v>295</v>
      </c>
      <c r="M228" s="77"/>
      <c r="N228" s="72"/>
      <c r="O228" s="79" t="s">
        <v>600</v>
      </c>
      <c r="P228" s="81">
        <v>43474.05274305555</v>
      </c>
      <c r="Q228" s="79" t="s">
        <v>638</v>
      </c>
      <c r="R228" s="79"/>
      <c r="S228" s="79"/>
      <c r="T228" s="79"/>
      <c r="U228" s="79"/>
      <c r="V228" s="82" t="s">
        <v>1040</v>
      </c>
      <c r="W228" s="81">
        <v>43474.05274305555</v>
      </c>
      <c r="X228" s="82" t="s">
        <v>1376</v>
      </c>
      <c r="Y228" s="79"/>
      <c r="Z228" s="79"/>
      <c r="AA228" s="85" t="s">
        <v>1763</v>
      </c>
      <c r="AB228" s="79"/>
      <c r="AC228" s="79" t="b">
        <v>0</v>
      </c>
      <c r="AD228" s="79">
        <v>0</v>
      </c>
      <c r="AE228" s="85" t="s">
        <v>1953</v>
      </c>
      <c r="AF228" s="79" t="b">
        <v>1</v>
      </c>
      <c r="AG228" s="79" t="s">
        <v>1995</v>
      </c>
      <c r="AH228" s="79"/>
      <c r="AI228" s="85" t="s">
        <v>2003</v>
      </c>
      <c r="AJ228" s="79" t="b">
        <v>0</v>
      </c>
      <c r="AK228" s="79">
        <v>7</v>
      </c>
      <c r="AL228" s="85" t="s">
        <v>1854</v>
      </c>
      <c r="AM228" s="79" t="s">
        <v>2010</v>
      </c>
      <c r="AN228" s="79" t="b">
        <v>0</v>
      </c>
      <c r="AO228" s="85" t="s">
        <v>1854</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5</v>
      </c>
      <c r="BC228" s="78" t="str">
        <f>REPLACE(INDEX(GroupVertices[Group],MATCH(Edges24[[#This Row],[Vertex 2]],GroupVertices[Vertex],0)),1,1,"")</f>
        <v>5</v>
      </c>
      <c r="BD228" s="48"/>
      <c r="BE228" s="49"/>
      <c r="BF228" s="48"/>
      <c r="BG228" s="49"/>
      <c r="BH228" s="48"/>
      <c r="BI228" s="49"/>
      <c r="BJ228" s="48"/>
      <c r="BK228" s="49"/>
      <c r="BL228" s="48"/>
    </row>
    <row r="229" spans="1:64" ht="15">
      <c r="A229" s="64" t="s">
        <v>431</v>
      </c>
      <c r="B229" s="64" t="s">
        <v>432</v>
      </c>
      <c r="C229" s="65"/>
      <c r="D229" s="66"/>
      <c r="E229" s="67"/>
      <c r="F229" s="68"/>
      <c r="G229" s="65"/>
      <c r="H229" s="69"/>
      <c r="I229" s="70"/>
      <c r="J229" s="70"/>
      <c r="K229" s="34" t="s">
        <v>66</v>
      </c>
      <c r="L229" s="77">
        <v>297</v>
      </c>
      <c r="M229" s="77"/>
      <c r="N229" s="72"/>
      <c r="O229" s="79" t="s">
        <v>601</v>
      </c>
      <c r="P229" s="81">
        <v>43474.58605324074</v>
      </c>
      <c r="Q229" s="79" t="s">
        <v>640</v>
      </c>
      <c r="R229" s="79"/>
      <c r="S229" s="79"/>
      <c r="T229" s="79"/>
      <c r="U229" s="79"/>
      <c r="V229" s="82" t="s">
        <v>1041</v>
      </c>
      <c r="W229" s="81">
        <v>43474.58605324074</v>
      </c>
      <c r="X229" s="82" t="s">
        <v>1377</v>
      </c>
      <c r="Y229" s="79"/>
      <c r="Z229" s="79"/>
      <c r="AA229" s="85" t="s">
        <v>1764</v>
      </c>
      <c r="AB229" s="85" t="s">
        <v>1769</v>
      </c>
      <c r="AC229" s="79" t="b">
        <v>0</v>
      </c>
      <c r="AD229" s="79">
        <v>1</v>
      </c>
      <c r="AE229" s="85" t="s">
        <v>1968</v>
      </c>
      <c r="AF229" s="79" t="b">
        <v>0</v>
      </c>
      <c r="AG229" s="79" t="s">
        <v>2000</v>
      </c>
      <c r="AH229" s="79"/>
      <c r="AI229" s="85" t="s">
        <v>1953</v>
      </c>
      <c r="AJ229" s="79" t="b">
        <v>0</v>
      </c>
      <c r="AK229" s="79">
        <v>0</v>
      </c>
      <c r="AL229" s="85" t="s">
        <v>1953</v>
      </c>
      <c r="AM229" s="79" t="s">
        <v>2012</v>
      </c>
      <c r="AN229" s="79" t="b">
        <v>0</v>
      </c>
      <c r="AO229" s="85" t="s">
        <v>1769</v>
      </c>
      <c r="AP229" s="79" t="s">
        <v>176</v>
      </c>
      <c r="AQ229" s="79">
        <v>0</v>
      </c>
      <c r="AR229" s="79">
        <v>0</v>
      </c>
      <c r="AS229" s="79"/>
      <c r="AT229" s="79"/>
      <c r="AU229" s="79"/>
      <c r="AV229" s="79"/>
      <c r="AW229" s="79"/>
      <c r="AX229" s="79"/>
      <c r="AY229" s="79"/>
      <c r="AZ229" s="79"/>
      <c r="BA229">
        <v>2</v>
      </c>
      <c r="BB229" s="78" t="str">
        <f>REPLACE(INDEX(GroupVertices[Group],MATCH(Edges24[[#This Row],[Vertex 1]],GroupVertices[Vertex],0)),1,1,"")</f>
        <v>21</v>
      </c>
      <c r="BC229" s="78" t="str">
        <f>REPLACE(INDEX(GroupVertices[Group],MATCH(Edges24[[#This Row],[Vertex 2]],GroupVertices[Vertex],0)),1,1,"")</f>
        <v>21</v>
      </c>
      <c r="BD229" s="48">
        <v>0</v>
      </c>
      <c r="BE229" s="49">
        <v>0</v>
      </c>
      <c r="BF229" s="48">
        <v>0</v>
      </c>
      <c r="BG229" s="49">
        <v>0</v>
      </c>
      <c r="BH229" s="48">
        <v>0</v>
      </c>
      <c r="BI229" s="49">
        <v>0</v>
      </c>
      <c r="BJ229" s="48">
        <v>52</v>
      </c>
      <c r="BK229" s="49">
        <v>100</v>
      </c>
      <c r="BL229" s="48">
        <v>52</v>
      </c>
    </row>
    <row r="230" spans="1:64" ht="15">
      <c r="A230" s="64" t="s">
        <v>431</v>
      </c>
      <c r="B230" s="64" t="s">
        <v>432</v>
      </c>
      <c r="C230" s="65"/>
      <c r="D230" s="66"/>
      <c r="E230" s="67"/>
      <c r="F230" s="68"/>
      <c r="G230" s="65"/>
      <c r="H230" s="69"/>
      <c r="I230" s="70"/>
      <c r="J230" s="70"/>
      <c r="K230" s="34" t="s">
        <v>66</v>
      </c>
      <c r="L230" s="77">
        <v>298</v>
      </c>
      <c r="M230" s="77"/>
      <c r="N230" s="72"/>
      <c r="O230" s="79" t="s">
        <v>601</v>
      </c>
      <c r="P230" s="81">
        <v>43474.591261574074</v>
      </c>
      <c r="Q230" s="79" t="s">
        <v>641</v>
      </c>
      <c r="R230" s="79"/>
      <c r="S230" s="79"/>
      <c r="T230" s="79"/>
      <c r="U230" s="79"/>
      <c r="V230" s="82" t="s">
        <v>1041</v>
      </c>
      <c r="W230" s="81">
        <v>43474.591261574074</v>
      </c>
      <c r="X230" s="82" t="s">
        <v>1378</v>
      </c>
      <c r="Y230" s="79"/>
      <c r="Z230" s="79"/>
      <c r="AA230" s="85" t="s">
        <v>1765</v>
      </c>
      <c r="AB230" s="85" t="s">
        <v>1766</v>
      </c>
      <c r="AC230" s="79" t="b">
        <v>0</v>
      </c>
      <c r="AD230" s="79">
        <v>0</v>
      </c>
      <c r="AE230" s="85" t="s">
        <v>1968</v>
      </c>
      <c r="AF230" s="79" t="b">
        <v>0</v>
      </c>
      <c r="AG230" s="79" t="s">
        <v>2000</v>
      </c>
      <c r="AH230" s="79"/>
      <c r="AI230" s="85" t="s">
        <v>1953</v>
      </c>
      <c r="AJ230" s="79" t="b">
        <v>0</v>
      </c>
      <c r="AK230" s="79">
        <v>0</v>
      </c>
      <c r="AL230" s="85" t="s">
        <v>1953</v>
      </c>
      <c r="AM230" s="79" t="s">
        <v>2012</v>
      </c>
      <c r="AN230" s="79" t="b">
        <v>0</v>
      </c>
      <c r="AO230" s="85" t="s">
        <v>1766</v>
      </c>
      <c r="AP230" s="79" t="s">
        <v>176</v>
      </c>
      <c r="AQ230" s="79">
        <v>0</v>
      </c>
      <c r="AR230" s="79">
        <v>0</v>
      </c>
      <c r="AS230" s="79"/>
      <c r="AT230" s="79"/>
      <c r="AU230" s="79"/>
      <c r="AV230" s="79"/>
      <c r="AW230" s="79"/>
      <c r="AX230" s="79"/>
      <c r="AY230" s="79"/>
      <c r="AZ230" s="79"/>
      <c r="BA230">
        <v>2</v>
      </c>
      <c r="BB230" s="78" t="str">
        <f>REPLACE(INDEX(GroupVertices[Group],MATCH(Edges24[[#This Row],[Vertex 1]],GroupVertices[Vertex],0)),1,1,"")</f>
        <v>21</v>
      </c>
      <c r="BC230" s="78" t="str">
        <f>REPLACE(INDEX(GroupVertices[Group],MATCH(Edges24[[#This Row],[Vertex 2]],GroupVertices[Vertex],0)),1,1,"")</f>
        <v>21</v>
      </c>
      <c r="BD230" s="48">
        <v>0</v>
      </c>
      <c r="BE230" s="49">
        <v>0</v>
      </c>
      <c r="BF230" s="48">
        <v>0</v>
      </c>
      <c r="BG230" s="49">
        <v>0</v>
      </c>
      <c r="BH230" s="48">
        <v>0</v>
      </c>
      <c r="BI230" s="49">
        <v>0</v>
      </c>
      <c r="BJ230" s="48">
        <v>68</v>
      </c>
      <c r="BK230" s="49">
        <v>100</v>
      </c>
      <c r="BL230" s="48">
        <v>68</v>
      </c>
    </row>
    <row r="231" spans="1:64" ht="15">
      <c r="A231" s="64" t="s">
        <v>432</v>
      </c>
      <c r="B231" s="64" t="s">
        <v>431</v>
      </c>
      <c r="C231" s="65"/>
      <c r="D231" s="66"/>
      <c r="E231" s="67"/>
      <c r="F231" s="68"/>
      <c r="G231" s="65"/>
      <c r="H231" s="69"/>
      <c r="I231" s="70"/>
      <c r="J231" s="70"/>
      <c r="K231" s="34" t="s">
        <v>66</v>
      </c>
      <c r="L231" s="77">
        <v>299</v>
      </c>
      <c r="M231" s="77"/>
      <c r="N231" s="72"/>
      <c r="O231" s="79" t="s">
        <v>601</v>
      </c>
      <c r="P231" s="81">
        <v>43474.589849537035</v>
      </c>
      <c r="Q231" s="79" t="s">
        <v>642</v>
      </c>
      <c r="R231" s="79"/>
      <c r="S231" s="79"/>
      <c r="T231" s="79"/>
      <c r="U231" s="79"/>
      <c r="V231" s="82" t="s">
        <v>1042</v>
      </c>
      <c r="W231" s="81">
        <v>43474.589849537035</v>
      </c>
      <c r="X231" s="82" t="s">
        <v>1379</v>
      </c>
      <c r="Y231" s="79"/>
      <c r="Z231" s="79"/>
      <c r="AA231" s="85" t="s">
        <v>1766</v>
      </c>
      <c r="AB231" s="85" t="s">
        <v>1764</v>
      </c>
      <c r="AC231" s="79" t="b">
        <v>0</v>
      </c>
      <c r="AD231" s="79">
        <v>0</v>
      </c>
      <c r="AE231" s="85" t="s">
        <v>1969</v>
      </c>
      <c r="AF231" s="79" t="b">
        <v>0</v>
      </c>
      <c r="AG231" s="79" t="s">
        <v>2000</v>
      </c>
      <c r="AH231" s="79"/>
      <c r="AI231" s="85" t="s">
        <v>1953</v>
      </c>
      <c r="AJ231" s="79" t="b">
        <v>0</v>
      </c>
      <c r="AK231" s="79">
        <v>0</v>
      </c>
      <c r="AL231" s="85" t="s">
        <v>1953</v>
      </c>
      <c r="AM231" s="79" t="s">
        <v>2010</v>
      </c>
      <c r="AN231" s="79" t="b">
        <v>0</v>
      </c>
      <c r="AO231" s="85" t="s">
        <v>1764</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21</v>
      </c>
      <c r="BC231" s="78" t="str">
        <f>REPLACE(INDEX(GroupVertices[Group],MATCH(Edges24[[#This Row],[Vertex 2]],GroupVertices[Vertex],0)),1,1,"")</f>
        <v>21</v>
      </c>
      <c r="BD231" s="48">
        <v>0</v>
      </c>
      <c r="BE231" s="49">
        <v>0</v>
      </c>
      <c r="BF231" s="48">
        <v>0</v>
      </c>
      <c r="BG231" s="49">
        <v>0</v>
      </c>
      <c r="BH231" s="48">
        <v>0</v>
      </c>
      <c r="BI231" s="49">
        <v>0</v>
      </c>
      <c r="BJ231" s="48">
        <v>37</v>
      </c>
      <c r="BK231" s="49">
        <v>100</v>
      </c>
      <c r="BL231" s="48">
        <v>37</v>
      </c>
    </row>
    <row r="232" spans="1:64" ht="15">
      <c r="A232" s="64" t="s">
        <v>433</v>
      </c>
      <c r="B232" s="64" t="s">
        <v>432</v>
      </c>
      <c r="C232" s="65"/>
      <c r="D232" s="66"/>
      <c r="E232" s="67"/>
      <c r="F232" s="68"/>
      <c r="G232" s="65"/>
      <c r="H232" s="69"/>
      <c r="I232" s="70"/>
      <c r="J232" s="70"/>
      <c r="K232" s="34" t="s">
        <v>66</v>
      </c>
      <c r="L232" s="77">
        <v>300</v>
      </c>
      <c r="M232" s="77"/>
      <c r="N232" s="72"/>
      <c r="O232" s="79" t="s">
        <v>601</v>
      </c>
      <c r="P232" s="81">
        <v>43474.95751157407</v>
      </c>
      <c r="Q232" s="79" t="s">
        <v>643</v>
      </c>
      <c r="R232" s="79"/>
      <c r="S232" s="79"/>
      <c r="T232" s="79"/>
      <c r="U232" s="79"/>
      <c r="V232" s="82" t="s">
        <v>1043</v>
      </c>
      <c r="W232" s="81">
        <v>43474.95751157407</v>
      </c>
      <c r="X232" s="82" t="s">
        <v>1380</v>
      </c>
      <c r="Y232" s="79"/>
      <c r="Z232" s="79"/>
      <c r="AA232" s="85" t="s">
        <v>1767</v>
      </c>
      <c r="AB232" s="85" t="s">
        <v>1769</v>
      </c>
      <c r="AC232" s="79" t="b">
        <v>0</v>
      </c>
      <c r="AD232" s="79">
        <v>0</v>
      </c>
      <c r="AE232" s="85" t="s">
        <v>1968</v>
      </c>
      <c r="AF232" s="79" t="b">
        <v>0</v>
      </c>
      <c r="AG232" s="79" t="s">
        <v>2000</v>
      </c>
      <c r="AH232" s="79"/>
      <c r="AI232" s="85" t="s">
        <v>1953</v>
      </c>
      <c r="AJ232" s="79" t="b">
        <v>0</v>
      </c>
      <c r="AK232" s="79">
        <v>0</v>
      </c>
      <c r="AL232" s="85" t="s">
        <v>1953</v>
      </c>
      <c r="AM232" s="79" t="s">
        <v>2007</v>
      </c>
      <c r="AN232" s="79" t="b">
        <v>0</v>
      </c>
      <c r="AO232" s="85" t="s">
        <v>1769</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21</v>
      </c>
      <c r="BC232" s="78" t="str">
        <f>REPLACE(INDEX(GroupVertices[Group],MATCH(Edges24[[#This Row],[Vertex 2]],GroupVertices[Vertex],0)),1,1,"")</f>
        <v>21</v>
      </c>
      <c r="BD232" s="48">
        <v>0</v>
      </c>
      <c r="BE232" s="49">
        <v>0</v>
      </c>
      <c r="BF232" s="48">
        <v>0</v>
      </c>
      <c r="BG232" s="49">
        <v>0</v>
      </c>
      <c r="BH232" s="48">
        <v>0</v>
      </c>
      <c r="BI232" s="49">
        <v>0</v>
      </c>
      <c r="BJ232" s="48">
        <v>62</v>
      </c>
      <c r="BK232" s="49">
        <v>100</v>
      </c>
      <c r="BL232" s="48">
        <v>62</v>
      </c>
    </row>
    <row r="233" spans="1:64" ht="15">
      <c r="A233" s="64" t="s">
        <v>432</v>
      </c>
      <c r="B233" s="64" t="s">
        <v>433</v>
      </c>
      <c r="C233" s="65"/>
      <c r="D233" s="66"/>
      <c r="E233" s="67"/>
      <c r="F233" s="68"/>
      <c r="G233" s="65"/>
      <c r="H233" s="69"/>
      <c r="I233" s="70"/>
      <c r="J233" s="70"/>
      <c r="K233" s="34" t="s">
        <v>66</v>
      </c>
      <c r="L233" s="77">
        <v>301</v>
      </c>
      <c r="M233" s="77"/>
      <c r="N233" s="72"/>
      <c r="O233" s="79" t="s">
        <v>601</v>
      </c>
      <c r="P233" s="81">
        <v>43475.0240625</v>
      </c>
      <c r="Q233" s="79" t="s">
        <v>644</v>
      </c>
      <c r="R233" s="79"/>
      <c r="S233" s="79"/>
      <c r="T233" s="79"/>
      <c r="U233" s="79"/>
      <c r="V233" s="82" t="s">
        <v>1042</v>
      </c>
      <c r="W233" s="81">
        <v>43475.0240625</v>
      </c>
      <c r="X233" s="82" t="s">
        <v>1381</v>
      </c>
      <c r="Y233" s="79"/>
      <c r="Z233" s="79"/>
      <c r="AA233" s="85" t="s">
        <v>1768</v>
      </c>
      <c r="AB233" s="85" t="s">
        <v>1767</v>
      </c>
      <c r="AC233" s="79" t="b">
        <v>0</v>
      </c>
      <c r="AD233" s="79">
        <v>0</v>
      </c>
      <c r="AE233" s="85" t="s">
        <v>1970</v>
      </c>
      <c r="AF233" s="79" t="b">
        <v>0</v>
      </c>
      <c r="AG233" s="79" t="s">
        <v>2000</v>
      </c>
      <c r="AH233" s="79"/>
      <c r="AI233" s="85" t="s">
        <v>1953</v>
      </c>
      <c r="AJ233" s="79" t="b">
        <v>0</v>
      </c>
      <c r="AK233" s="79">
        <v>0</v>
      </c>
      <c r="AL233" s="85" t="s">
        <v>1953</v>
      </c>
      <c r="AM233" s="79" t="s">
        <v>2010</v>
      </c>
      <c r="AN233" s="79" t="b">
        <v>0</v>
      </c>
      <c r="AO233" s="85" t="s">
        <v>1767</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21</v>
      </c>
      <c r="BC233" s="78" t="str">
        <f>REPLACE(INDEX(GroupVertices[Group],MATCH(Edges24[[#This Row],[Vertex 2]],GroupVertices[Vertex],0)),1,1,"")</f>
        <v>21</v>
      </c>
      <c r="BD233" s="48">
        <v>0</v>
      </c>
      <c r="BE233" s="49">
        <v>0</v>
      </c>
      <c r="BF233" s="48">
        <v>0</v>
      </c>
      <c r="BG233" s="49">
        <v>0</v>
      </c>
      <c r="BH233" s="48">
        <v>0</v>
      </c>
      <c r="BI233" s="49">
        <v>0</v>
      </c>
      <c r="BJ233" s="48">
        <v>88</v>
      </c>
      <c r="BK233" s="49">
        <v>100</v>
      </c>
      <c r="BL233" s="48">
        <v>88</v>
      </c>
    </row>
    <row r="234" spans="1:64" ht="15">
      <c r="A234" s="64" t="s">
        <v>432</v>
      </c>
      <c r="B234" s="64" t="s">
        <v>432</v>
      </c>
      <c r="C234" s="65"/>
      <c r="D234" s="66"/>
      <c r="E234" s="67"/>
      <c r="F234" s="68"/>
      <c r="G234" s="65"/>
      <c r="H234" s="69"/>
      <c r="I234" s="70"/>
      <c r="J234" s="70"/>
      <c r="K234" s="34" t="s">
        <v>65</v>
      </c>
      <c r="L234" s="77">
        <v>302</v>
      </c>
      <c r="M234" s="77"/>
      <c r="N234" s="72"/>
      <c r="O234" s="79" t="s">
        <v>176</v>
      </c>
      <c r="P234" s="81">
        <v>43474.48401620371</v>
      </c>
      <c r="Q234" s="79" t="s">
        <v>645</v>
      </c>
      <c r="R234" s="79"/>
      <c r="S234" s="79"/>
      <c r="T234" s="79"/>
      <c r="U234" s="79"/>
      <c r="V234" s="82" t="s">
        <v>1042</v>
      </c>
      <c r="W234" s="81">
        <v>43474.48401620371</v>
      </c>
      <c r="X234" s="82" t="s">
        <v>1382</v>
      </c>
      <c r="Y234" s="79"/>
      <c r="Z234" s="79"/>
      <c r="AA234" s="85" t="s">
        <v>1769</v>
      </c>
      <c r="AB234" s="79"/>
      <c r="AC234" s="79" t="b">
        <v>0</v>
      </c>
      <c r="AD234" s="79">
        <v>3</v>
      </c>
      <c r="AE234" s="85" t="s">
        <v>1953</v>
      </c>
      <c r="AF234" s="79" t="b">
        <v>0</v>
      </c>
      <c r="AG234" s="79" t="s">
        <v>2000</v>
      </c>
      <c r="AH234" s="79"/>
      <c r="AI234" s="85" t="s">
        <v>1953</v>
      </c>
      <c r="AJ234" s="79" t="b">
        <v>0</v>
      </c>
      <c r="AK234" s="79">
        <v>0</v>
      </c>
      <c r="AL234" s="85" t="s">
        <v>1953</v>
      </c>
      <c r="AM234" s="79" t="s">
        <v>2010</v>
      </c>
      <c r="AN234" s="79" t="b">
        <v>0</v>
      </c>
      <c r="AO234" s="85" t="s">
        <v>1769</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21</v>
      </c>
      <c r="BC234" s="78" t="str">
        <f>REPLACE(INDEX(GroupVertices[Group],MATCH(Edges24[[#This Row],[Vertex 2]],GroupVertices[Vertex],0)),1,1,"")</f>
        <v>21</v>
      </c>
      <c r="BD234" s="48">
        <v>0</v>
      </c>
      <c r="BE234" s="49">
        <v>0</v>
      </c>
      <c r="BF234" s="48">
        <v>0</v>
      </c>
      <c r="BG234" s="49">
        <v>0</v>
      </c>
      <c r="BH234" s="48">
        <v>0</v>
      </c>
      <c r="BI234" s="49">
        <v>0</v>
      </c>
      <c r="BJ234" s="48">
        <v>59</v>
      </c>
      <c r="BK234" s="49">
        <v>100</v>
      </c>
      <c r="BL234" s="48">
        <v>59</v>
      </c>
    </row>
    <row r="235" spans="1:64" ht="15">
      <c r="A235" s="64" t="s">
        <v>434</v>
      </c>
      <c r="B235" s="64" t="s">
        <v>573</v>
      </c>
      <c r="C235" s="65"/>
      <c r="D235" s="66"/>
      <c r="E235" s="67"/>
      <c r="F235" s="68"/>
      <c r="G235" s="65"/>
      <c r="H235" s="69"/>
      <c r="I235" s="70"/>
      <c r="J235" s="70"/>
      <c r="K235" s="34" t="s">
        <v>65</v>
      </c>
      <c r="L235" s="77">
        <v>303</v>
      </c>
      <c r="M235" s="77"/>
      <c r="N235" s="72"/>
      <c r="O235" s="79" t="s">
        <v>600</v>
      </c>
      <c r="P235" s="81">
        <v>43277.814050925925</v>
      </c>
      <c r="Q235" s="79" t="s">
        <v>646</v>
      </c>
      <c r="R235" s="82" t="s">
        <v>735</v>
      </c>
      <c r="S235" s="79" t="s">
        <v>763</v>
      </c>
      <c r="T235" s="79" t="s">
        <v>457</v>
      </c>
      <c r="U235" s="79"/>
      <c r="V235" s="82" t="s">
        <v>1044</v>
      </c>
      <c r="W235" s="81">
        <v>43277.814050925925</v>
      </c>
      <c r="X235" s="82" t="s">
        <v>1383</v>
      </c>
      <c r="Y235" s="79"/>
      <c r="Z235" s="79"/>
      <c r="AA235" s="85" t="s">
        <v>1770</v>
      </c>
      <c r="AB235" s="79"/>
      <c r="AC235" s="79" t="b">
        <v>0</v>
      </c>
      <c r="AD235" s="79">
        <v>5</v>
      </c>
      <c r="AE235" s="85" t="s">
        <v>1953</v>
      </c>
      <c r="AF235" s="79" t="b">
        <v>0</v>
      </c>
      <c r="AG235" s="79" t="s">
        <v>1995</v>
      </c>
      <c r="AH235" s="79"/>
      <c r="AI235" s="85" t="s">
        <v>1953</v>
      </c>
      <c r="AJ235" s="79" t="b">
        <v>0</v>
      </c>
      <c r="AK235" s="79">
        <v>2</v>
      </c>
      <c r="AL235" s="85" t="s">
        <v>1953</v>
      </c>
      <c r="AM235" s="79" t="s">
        <v>2010</v>
      </c>
      <c r="AN235" s="79" t="b">
        <v>0</v>
      </c>
      <c r="AO235" s="85" t="s">
        <v>1770</v>
      </c>
      <c r="AP235" s="79" t="s">
        <v>2021</v>
      </c>
      <c r="AQ235" s="79">
        <v>0</v>
      </c>
      <c r="AR235" s="79">
        <v>0</v>
      </c>
      <c r="AS235" s="79"/>
      <c r="AT235" s="79"/>
      <c r="AU235" s="79"/>
      <c r="AV235" s="79"/>
      <c r="AW235" s="79"/>
      <c r="AX235" s="79"/>
      <c r="AY235" s="79"/>
      <c r="AZ235" s="79"/>
      <c r="BA235">
        <v>1</v>
      </c>
      <c r="BB235" s="78" t="str">
        <f>REPLACE(INDEX(GroupVertices[Group],MATCH(Edges24[[#This Row],[Vertex 1]],GroupVertices[Vertex],0)),1,1,"")</f>
        <v>20</v>
      </c>
      <c r="BC235" s="78" t="str">
        <f>REPLACE(INDEX(GroupVertices[Group],MATCH(Edges24[[#This Row],[Vertex 2]],GroupVertices[Vertex],0)),1,1,"")</f>
        <v>20</v>
      </c>
      <c r="BD235" s="48">
        <v>4</v>
      </c>
      <c r="BE235" s="49">
        <v>10</v>
      </c>
      <c r="BF235" s="48">
        <v>2</v>
      </c>
      <c r="BG235" s="49">
        <v>5</v>
      </c>
      <c r="BH235" s="48">
        <v>0</v>
      </c>
      <c r="BI235" s="49">
        <v>0</v>
      </c>
      <c r="BJ235" s="48">
        <v>34</v>
      </c>
      <c r="BK235" s="49">
        <v>85</v>
      </c>
      <c r="BL235" s="48">
        <v>40</v>
      </c>
    </row>
    <row r="236" spans="1:64" ht="15">
      <c r="A236" s="64" t="s">
        <v>435</v>
      </c>
      <c r="B236" s="64" t="s">
        <v>573</v>
      </c>
      <c r="C236" s="65"/>
      <c r="D236" s="66"/>
      <c r="E236" s="67"/>
      <c r="F236" s="68"/>
      <c r="G236" s="65"/>
      <c r="H236" s="69"/>
      <c r="I236" s="70"/>
      <c r="J236" s="70"/>
      <c r="K236" s="34" t="s">
        <v>65</v>
      </c>
      <c r="L236" s="77">
        <v>304</v>
      </c>
      <c r="M236" s="77"/>
      <c r="N236" s="72"/>
      <c r="O236" s="79" t="s">
        <v>600</v>
      </c>
      <c r="P236" s="81">
        <v>43475.54231481482</v>
      </c>
      <c r="Q236" s="79" t="s">
        <v>647</v>
      </c>
      <c r="R236" s="79"/>
      <c r="S236" s="79"/>
      <c r="T236" s="79" t="s">
        <v>457</v>
      </c>
      <c r="U236" s="79"/>
      <c r="V236" s="82" t="s">
        <v>1045</v>
      </c>
      <c r="W236" s="81">
        <v>43475.54231481482</v>
      </c>
      <c r="X236" s="82" t="s">
        <v>1384</v>
      </c>
      <c r="Y236" s="79"/>
      <c r="Z236" s="79"/>
      <c r="AA236" s="85" t="s">
        <v>1771</v>
      </c>
      <c r="AB236" s="79"/>
      <c r="AC236" s="79" t="b">
        <v>0</v>
      </c>
      <c r="AD236" s="79">
        <v>0</v>
      </c>
      <c r="AE236" s="85" t="s">
        <v>1953</v>
      </c>
      <c r="AF236" s="79" t="b">
        <v>0</v>
      </c>
      <c r="AG236" s="79" t="s">
        <v>1995</v>
      </c>
      <c r="AH236" s="79"/>
      <c r="AI236" s="85" t="s">
        <v>1953</v>
      </c>
      <c r="AJ236" s="79" t="b">
        <v>0</v>
      </c>
      <c r="AK236" s="79">
        <v>2</v>
      </c>
      <c r="AL236" s="85" t="s">
        <v>1770</v>
      </c>
      <c r="AM236" s="79" t="s">
        <v>2006</v>
      </c>
      <c r="AN236" s="79" t="b">
        <v>0</v>
      </c>
      <c r="AO236" s="85" t="s">
        <v>1770</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20</v>
      </c>
      <c r="BC236" s="78" t="str">
        <f>REPLACE(INDEX(GroupVertices[Group],MATCH(Edges24[[#This Row],[Vertex 2]],GroupVertices[Vertex],0)),1,1,"")</f>
        <v>20</v>
      </c>
      <c r="BD236" s="48"/>
      <c r="BE236" s="49"/>
      <c r="BF236" s="48"/>
      <c r="BG236" s="49"/>
      <c r="BH236" s="48"/>
      <c r="BI236" s="49"/>
      <c r="BJ236" s="48"/>
      <c r="BK236" s="49"/>
      <c r="BL236" s="48"/>
    </row>
    <row r="237" spans="1:64" ht="15">
      <c r="A237" s="64" t="s">
        <v>434</v>
      </c>
      <c r="B237" s="64" t="s">
        <v>457</v>
      </c>
      <c r="C237" s="65"/>
      <c r="D237" s="66"/>
      <c r="E237" s="67"/>
      <c r="F237" s="68"/>
      <c r="G237" s="65"/>
      <c r="H237" s="69"/>
      <c r="I237" s="70"/>
      <c r="J237" s="70"/>
      <c r="K237" s="34" t="s">
        <v>65</v>
      </c>
      <c r="L237" s="77">
        <v>305</v>
      </c>
      <c r="M237" s="77"/>
      <c r="N237" s="72"/>
      <c r="O237" s="79" t="s">
        <v>600</v>
      </c>
      <c r="P237" s="81">
        <v>43471.12006944444</v>
      </c>
      <c r="Q237" s="79" t="s">
        <v>624</v>
      </c>
      <c r="R237" s="82" t="s">
        <v>727</v>
      </c>
      <c r="S237" s="79" t="s">
        <v>764</v>
      </c>
      <c r="T237" s="79"/>
      <c r="U237" s="79"/>
      <c r="V237" s="82" t="s">
        <v>1044</v>
      </c>
      <c r="W237" s="81">
        <v>43471.12006944444</v>
      </c>
      <c r="X237" s="82" t="s">
        <v>1385</v>
      </c>
      <c r="Y237" s="79"/>
      <c r="Z237" s="79"/>
      <c r="AA237" s="85" t="s">
        <v>1772</v>
      </c>
      <c r="AB237" s="79"/>
      <c r="AC237" s="79" t="b">
        <v>0</v>
      </c>
      <c r="AD237" s="79">
        <v>0</v>
      </c>
      <c r="AE237" s="85" t="s">
        <v>1953</v>
      </c>
      <c r="AF237" s="79" t="b">
        <v>0</v>
      </c>
      <c r="AG237" s="79" t="s">
        <v>1995</v>
      </c>
      <c r="AH237" s="79"/>
      <c r="AI237" s="85" t="s">
        <v>1953</v>
      </c>
      <c r="AJ237" s="79" t="b">
        <v>0</v>
      </c>
      <c r="AK237" s="79">
        <v>20</v>
      </c>
      <c r="AL237" s="85" t="s">
        <v>1801</v>
      </c>
      <c r="AM237" s="79" t="s">
        <v>2010</v>
      </c>
      <c r="AN237" s="79" t="b">
        <v>0</v>
      </c>
      <c r="AO237" s="85" t="s">
        <v>1801</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20</v>
      </c>
      <c r="BC237" s="78" t="str">
        <f>REPLACE(INDEX(GroupVertices[Group],MATCH(Edges24[[#This Row],[Vertex 2]],GroupVertices[Vertex],0)),1,1,"")</f>
        <v>2</v>
      </c>
      <c r="BD237" s="48">
        <v>0</v>
      </c>
      <c r="BE237" s="49">
        <v>0</v>
      </c>
      <c r="BF237" s="48">
        <v>0</v>
      </c>
      <c r="BG237" s="49">
        <v>0</v>
      </c>
      <c r="BH237" s="48">
        <v>0</v>
      </c>
      <c r="BI237" s="49">
        <v>0</v>
      </c>
      <c r="BJ237" s="48">
        <v>17</v>
      </c>
      <c r="BK237" s="49">
        <v>100</v>
      </c>
      <c r="BL237" s="48">
        <v>17</v>
      </c>
    </row>
    <row r="238" spans="1:64" ht="15">
      <c r="A238" s="64" t="s">
        <v>436</v>
      </c>
      <c r="B238" s="64" t="s">
        <v>457</v>
      </c>
      <c r="C238" s="65"/>
      <c r="D238" s="66"/>
      <c r="E238" s="67"/>
      <c r="F238" s="68"/>
      <c r="G238" s="65"/>
      <c r="H238" s="69"/>
      <c r="I238" s="70"/>
      <c r="J238" s="70"/>
      <c r="K238" s="34" t="s">
        <v>65</v>
      </c>
      <c r="L238" s="77">
        <v>307</v>
      </c>
      <c r="M238" s="77"/>
      <c r="N238" s="72"/>
      <c r="O238" s="79" t="s">
        <v>600</v>
      </c>
      <c r="P238" s="81">
        <v>43475.95207175926</v>
      </c>
      <c r="Q238" s="79" t="s">
        <v>648</v>
      </c>
      <c r="R238" s="82" t="s">
        <v>736</v>
      </c>
      <c r="S238" s="79" t="s">
        <v>764</v>
      </c>
      <c r="T238" s="79"/>
      <c r="U238" s="79"/>
      <c r="V238" s="82" t="s">
        <v>1046</v>
      </c>
      <c r="W238" s="81">
        <v>43475.95207175926</v>
      </c>
      <c r="X238" s="82" t="s">
        <v>1386</v>
      </c>
      <c r="Y238" s="79"/>
      <c r="Z238" s="79"/>
      <c r="AA238" s="85" t="s">
        <v>1773</v>
      </c>
      <c r="AB238" s="79"/>
      <c r="AC238" s="79" t="b">
        <v>0</v>
      </c>
      <c r="AD238" s="79">
        <v>0</v>
      </c>
      <c r="AE238" s="85" t="s">
        <v>1953</v>
      </c>
      <c r="AF238" s="79" t="b">
        <v>0</v>
      </c>
      <c r="AG238" s="79" t="s">
        <v>1995</v>
      </c>
      <c r="AH238" s="79"/>
      <c r="AI238" s="85" t="s">
        <v>1953</v>
      </c>
      <c r="AJ238" s="79" t="b">
        <v>0</v>
      </c>
      <c r="AK238" s="79">
        <v>2</v>
      </c>
      <c r="AL238" s="85" t="s">
        <v>1808</v>
      </c>
      <c r="AM238" s="79" t="s">
        <v>2008</v>
      </c>
      <c r="AN238" s="79" t="b">
        <v>0</v>
      </c>
      <c r="AO238" s="85" t="s">
        <v>1808</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2</v>
      </c>
      <c r="BC238" s="78" t="str">
        <f>REPLACE(INDEX(GroupVertices[Group],MATCH(Edges24[[#This Row],[Vertex 2]],GroupVertices[Vertex],0)),1,1,"")</f>
        <v>2</v>
      </c>
      <c r="BD238" s="48"/>
      <c r="BE238" s="49"/>
      <c r="BF238" s="48"/>
      <c r="BG238" s="49"/>
      <c r="BH238" s="48"/>
      <c r="BI238" s="49"/>
      <c r="BJ238" s="48"/>
      <c r="BK238" s="49"/>
      <c r="BL238" s="48"/>
    </row>
    <row r="239" spans="1:64" ht="15">
      <c r="A239" s="64" t="s">
        <v>437</v>
      </c>
      <c r="B239" s="64" t="s">
        <v>457</v>
      </c>
      <c r="C239" s="65"/>
      <c r="D239" s="66"/>
      <c r="E239" s="67"/>
      <c r="F239" s="68"/>
      <c r="G239" s="65"/>
      <c r="H239" s="69"/>
      <c r="I239" s="70"/>
      <c r="J239" s="70"/>
      <c r="K239" s="34" t="s">
        <v>65</v>
      </c>
      <c r="L239" s="77">
        <v>309</v>
      </c>
      <c r="M239" s="77"/>
      <c r="N239" s="72"/>
      <c r="O239" s="79" t="s">
        <v>600</v>
      </c>
      <c r="P239" s="81">
        <v>43475.95245370371</v>
      </c>
      <c r="Q239" s="79" t="s">
        <v>648</v>
      </c>
      <c r="R239" s="82" t="s">
        <v>736</v>
      </c>
      <c r="S239" s="79" t="s">
        <v>764</v>
      </c>
      <c r="T239" s="79"/>
      <c r="U239" s="79"/>
      <c r="V239" s="82" t="s">
        <v>1047</v>
      </c>
      <c r="W239" s="81">
        <v>43475.95245370371</v>
      </c>
      <c r="X239" s="82" t="s">
        <v>1387</v>
      </c>
      <c r="Y239" s="79"/>
      <c r="Z239" s="79"/>
      <c r="AA239" s="85" t="s">
        <v>1774</v>
      </c>
      <c r="AB239" s="79"/>
      <c r="AC239" s="79" t="b">
        <v>0</v>
      </c>
      <c r="AD239" s="79">
        <v>0</v>
      </c>
      <c r="AE239" s="85" t="s">
        <v>1953</v>
      </c>
      <c r="AF239" s="79" t="b">
        <v>0</v>
      </c>
      <c r="AG239" s="79" t="s">
        <v>1995</v>
      </c>
      <c r="AH239" s="79"/>
      <c r="AI239" s="85" t="s">
        <v>1953</v>
      </c>
      <c r="AJ239" s="79" t="b">
        <v>0</v>
      </c>
      <c r="AK239" s="79">
        <v>2</v>
      </c>
      <c r="AL239" s="85" t="s">
        <v>1808</v>
      </c>
      <c r="AM239" s="79" t="s">
        <v>2010</v>
      </c>
      <c r="AN239" s="79" t="b">
        <v>0</v>
      </c>
      <c r="AO239" s="85" t="s">
        <v>1808</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2</v>
      </c>
      <c r="BC239" s="78" t="str">
        <f>REPLACE(INDEX(GroupVertices[Group],MATCH(Edges24[[#This Row],[Vertex 2]],GroupVertices[Vertex],0)),1,1,"")</f>
        <v>2</v>
      </c>
      <c r="BD239" s="48"/>
      <c r="BE239" s="49"/>
      <c r="BF239" s="48"/>
      <c r="BG239" s="49"/>
      <c r="BH239" s="48"/>
      <c r="BI239" s="49"/>
      <c r="BJ239" s="48"/>
      <c r="BK239" s="49"/>
      <c r="BL239" s="48"/>
    </row>
    <row r="240" spans="1:64" ht="15">
      <c r="A240" s="64" t="s">
        <v>438</v>
      </c>
      <c r="B240" s="64" t="s">
        <v>457</v>
      </c>
      <c r="C240" s="65"/>
      <c r="D240" s="66"/>
      <c r="E240" s="67"/>
      <c r="F240" s="68"/>
      <c r="G240" s="65"/>
      <c r="H240" s="69"/>
      <c r="I240" s="70"/>
      <c r="J240" s="70"/>
      <c r="K240" s="34" t="s">
        <v>65</v>
      </c>
      <c r="L240" s="77">
        <v>311</v>
      </c>
      <c r="M240" s="77"/>
      <c r="N240" s="72"/>
      <c r="O240" s="79" t="s">
        <v>600</v>
      </c>
      <c r="P240" s="81">
        <v>43476.003657407404</v>
      </c>
      <c r="Q240" s="79" t="s">
        <v>649</v>
      </c>
      <c r="R240" s="79"/>
      <c r="S240" s="79"/>
      <c r="T240" s="79"/>
      <c r="U240" s="79"/>
      <c r="V240" s="82" t="s">
        <v>1048</v>
      </c>
      <c r="W240" s="81">
        <v>43476.003657407404</v>
      </c>
      <c r="X240" s="82" t="s">
        <v>1388</v>
      </c>
      <c r="Y240" s="79"/>
      <c r="Z240" s="79"/>
      <c r="AA240" s="85" t="s">
        <v>1775</v>
      </c>
      <c r="AB240" s="79"/>
      <c r="AC240" s="79" t="b">
        <v>0</v>
      </c>
      <c r="AD240" s="79">
        <v>0</v>
      </c>
      <c r="AE240" s="85" t="s">
        <v>1953</v>
      </c>
      <c r="AF240" s="79" t="b">
        <v>0</v>
      </c>
      <c r="AG240" s="79" t="s">
        <v>1995</v>
      </c>
      <c r="AH240" s="79"/>
      <c r="AI240" s="85" t="s">
        <v>1953</v>
      </c>
      <c r="AJ240" s="79" t="b">
        <v>0</v>
      </c>
      <c r="AK240" s="79">
        <v>3</v>
      </c>
      <c r="AL240" s="85" t="s">
        <v>1923</v>
      </c>
      <c r="AM240" s="79" t="s">
        <v>2008</v>
      </c>
      <c r="AN240" s="79" t="b">
        <v>0</v>
      </c>
      <c r="AO240" s="85" t="s">
        <v>1923</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2</v>
      </c>
      <c r="BC240" s="78" t="str">
        <f>REPLACE(INDEX(GroupVertices[Group],MATCH(Edges24[[#This Row],[Vertex 2]],GroupVertices[Vertex],0)),1,1,"")</f>
        <v>2</v>
      </c>
      <c r="BD240" s="48">
        <v>1</v>
      </c>
      <c r="BE240" s="49">
        <v>5</v>
      </c>
      <c r="BF240" s="48">
        <v>0</v>
      </c>
      <c r="BG240" s="49">
        <v>0</v>
      </c>
      <c r="BH240" s="48">
        <v>0</v>
      </c>
      <c r="BI240" s="49">
        <v>0</v>
      </c>
      <c r="BJ240" s="48">
        <v>19</v>
      </c>
      <c r="BK240" s="49">
        <v>95</v>
      </c>
      <c r="BL240" s="48">
        <v>20</v>
      </c>
    </row>
    <row r="241" spans="1:64" ht="15">
      <c r="A241" s="64" t="s">
        <v>439</v>
      </c>
      <c r="B241" s="64" t="s">
        <v>439</v>
      </c>
      <c r="C241" s="65"/>
      <c r="D241" s="66"/>
      <c r="E241" s="67"/>
      <c r="F241" s="68"/>
      <c r="G241" s="65"/>
      <c r="H241" s="69"/>
      <c r="I241" s="70"/>
      <c r="J241" s="70"/>
      <c r="K241" s="34" t="s">
        <v>65</v>
      </c>
      <c r="L241" s="77">
        <v>312</v>
      </c>
      <c r="M241" s="77"/>
      <c r="N241" s="72"/>
      <c r="O241" s="79" t="s">
        <v>176</v>
      </c>
      <c r="P241" s="81">
        <v>43477.60946759259</v>
      </c>
      <c r="Q241" s="79" t="s">
        <v>650</v>
      </c>
      <c r="R241" s="82" t="s">
        <v>737</v>
      </c>
      <c r="S241" s="79" t="s">
        <v>772</v>
      </c>
      <c r="T241" s="79"/>
      <c r="U241" s="79"/>
      <c r="V241" s="82" t="s">
        <v>1049</v>
      </c>
      <c r="W241" s="81">
        <v>43477.60946759259</v>
      </c>
      <c r="X241" s="82" t="s">
        <v>1389</v>
      </c>
      <c r="Y241" s="79"/>
      <c r="Z241" s="79"/>
      <c r="AA241" s="85" t="s">
        <v>1776</v>
      </c>
      <c r="AB241" s="85" t="s">
        <v>1937</v>
      </c>
      <c r="AC241" s="79" t="b">
        <v>0</v>
      </c>
      <c r="AD241" s="79">
        <v>0</v>
      </c>
      <c r="AE241" s="85" t="s">
        <v>1971</v>
      </c>
      <c r="AF241" s="79" t="b">
        <v>0</v>
      </c>
      <c r="AG241" s="79" t="s">
        <v>1995</v>
      </c>
      <c r="AH241" s="79"/>
      <c r="AI241" s="85" t="s">
        <v>1953</v>
      </c>
      <c r="AJ241" s="79" t="b">
        <v>0</v>
      </c>
      <c r="AK241" s="79">
        <v>0</v>
      </c>
      <c r="AL241" s="85" t="s">
        <v>1953</v>
      </c>
      <c r="AM241" s="79" t="s">
        <v>2008</v>
      </c>
      <c r="AN241" s="79" t="b">
        <v>0</v>
      </c>
      <c r="AO241" s="85" t="s">
        <v>1937</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4</v>
      </c>
      <c r="BC241" s="78" t="str">
        <f>REPLACE(INDEX(GroupVertices[Group],MATCH(Edges24[[#This Row],[Vertex 2]],GroupVertices[Vertex],0)),1,1,"")</f>
        <v>4</v>
      </c>
      <c r="BD241" s="48">
        <v>0</v>
      </c>
      <c r="BE241" s="49">
        <v>0</v>
      </c>
      <c r="BF241" s="48">
        <v>0</v>
      </c>
      <c r="BG241" s="49">
        <v>0</v>
      </c>
      <c r="BH241" s="48">
        <v>0</v>
      </c>
      <c r="BI241" s="49">
        <v>0</v>
      </c>
      <c r="BJ241" s="48">
        <v>24</v>
      </c>
      <c r="BK241" s="49">
        <v>100</v>
      </c>
      <c r="BL241" s="48">
        <v>24</v>
      </c>
    </row>
    <row r="242" spans="1:64" ht="15">
      <c r="A242" s="64" t="s">
        <v>440</v>
      </c>
      <c r="B242" s="64" t="s">
        <v>440</v>
      </c>
      <c r="C242" s="65"/>
      <c r="D242" s="66"/>
      <c r="E242" s="67"/>
      <c r="F242" s="68"/>
      <c r="G242" s="65"/>
      <c r="H242" s="69"/>
      <c r="I242" s="70"/>
      <c r="J242" s="70"/>
      <c r="K242" s="34" t="s">
        <v>65</v>
      </c>
      <c r="L242" s="77">
        <v>313</v>
      </c>
      <c r="M242" s="77"/>
      <c r="N242" s="72"/>
      <c r="O242" s="79" t="s">
        <v>176</v>
      </c>
      <c r="P242" s="81">
        <v>43463.866793981484</v>
      </c>
      <c r="Q242" s="79" t="s">
        <v>651</v>
      </c>
      <c r="R242" s="79"/>
      <c r="S242" s="79"/>
      <c r="T242" s="79"/>
      <c r="U242" s="79"/>
      <c r="V242" s="82" t="s">
        <v>1050</v>
      </c>
      <c r="W242" s="81">
        <v>43463.866793981484</v>
      </c>
      <c r="X242" s="82" t="s">
        <v>1390</v>
      </c>
      <c r="Y242" s="79"/>
      <c r="Z242" s="79"/>
      <c r="AA242" s="85" t="s">
        <v>1777</v>
      </c>
      <c r="AB242" s="79"/>
      <c r="AC242" s="79" t="b">
        <v>0</v>
      </c>
      <c r="AD242" s="79">
        <v>1</v>
      </c>
      <c r="AE242" s="85" t="s">
        <v>1953</v>
      </c>
      <c r="AF242" s="79" t="b">
        <v>0</v>
      </c>
      <c r="AG242" s="79" t="s">
        <v>1995</v>
      </c>
      <c r="AH242" s="79"/>
      <c r="AI242" s="85" t="s">
        <v>1953</v>
      </c>
      <c r="AJ242" s="79" t="b">
        <v>0</v>
      </c>
      <c r="AK242" s="79">
        <v>0</v>
      </c>
      <c r="AL242" s="85" t="s">
        <v>1953</v>
      </c>
      <c r="AM242" s="79" t="s">
        <v>2007</v>
      </c>
      <c r="AN242" s="79" t="b">
        <v>0</v>
      </c>
      <c r="AO242" s="85" t="s">
        <v>1777</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2</v>
      </c>
      <c r="BC242" s="78" t="str">
        <f>REPLACE(INDEX(GroupVertices[Group],MATCH(Edges24[[#This Row],[Vertex 2]],GroupVertices[Vertex],0)),1,1,"")</f>
        <v>2</v>
      </c>
      <c r="BD242" s="48">
        <v>0</v>
      </c>
      <c r="BE242" s="49">
        <v>0</v>
      </c>
      <c r="BF242" s="48">
        <v>0</v>
      </c>
      <c r="BG242" s="49">
        <v>0</v>
      </c>
      <c r="BH242" s="48">
        <v>0</v>
      </c>
      <c r="BI242" s="49">
        <v>0</v>
      </c>
      <c r="BJ242" s="48">
        <v>15</v>
      </c>
      <c r="BK242" s="49">
        <v>100</v>
      </c>
      <c r="BL242" s="48">
        <v>15</v>
      </c>
    </row>
    <row r="243" spans="1:64" ht="15">
      <c r="A243" s="64" t="s">
        <v>440</v>
      </c>
      <c r="B243" s="64" t="s">
        <v>457</v>
      </c>
      <c r="C243" s="65"/>
      <c r="D243" s="66"/>
      <c r="E243" s="67"/>
      <c r="F243" s="68"/>
      <c r="G243" s="65"/>
      <c r="H243" s="69"/>
      <c r="I243" s="70"/>
      <c r="J243" s="70"/>
      <c r="K243" s="34" t="s">
        <v>65</v>
      </c>
      <c r="L243" s="77">
        <v>314</v>
      </c>
      <c r="M243" s="77"/>
      <c r="N243" s="72"/>
      <c r="O243" s="79" t="s">
        <v>600</v>
      </c>
      <c r="P243" s="81">
        <v>43478.8331712963</v>
      </c>
      <c r="Q243" s="79" t="s">
        <v>649</v>
      </c>
      <c r="R243" s="79"/>
      <c r="S243" s="79"/>
      <c r="T243" s="79"/>
      <c r="U243" s="79"/>
      <c r="V243" s="82" t="s">
        <v>1050</v>
      </c>
      <c r="W243" s="81">
        <v>43478.8331712963</v>
      </c>
      <c r="X243" s="82" t="s">
        <v>1391</v>
      </c>
      <c r="Y243" s="79"/>
      <c r="Z243" s="79"/>
      <c r="AA243" s="85" t="s">
        <v>1778</v>
      </c>
      <c r="AB243" s="79"/>
      <c r="AC243" s="79" t="b">
        <v>0</v>
      </c>
      <c r="AD243" s="79">
        <v>0</v>
      </c>
      <c r="AE243" s="85" t="s">
        <v>1953</v>
      </c>
      <c r="AF243" s="79" t="b">
        <v>0</v>
      </c>
      <c r="AG243" s="79" t="s">
        <v>1995</v>
      </c>
      <c r="AH243" s="79"/>
      <c r="AI243" s="85" t="s">
        <v>1953</v>
      </c>
      <c r="AJ243" s="79" t="b">
        <v>0</v>
      </c>
      <c r="AK243" s="79">
        <v>8</v>
      </c>
      <c r="AL243" s="85" t="s">
        <v>1923</v>
      </c>
      <c r="AM243" s="79" t="s">
        <v>2007</v>
      </c>
      <c r="AN243" s="79" t="b">
        <v>0</v>
      </c>
      <c r="AO243" s="85" t="s">
        <v>1923</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2</v>
      </c>
      <c r="BC243" s="78" t="str">
        <f>REPLACE(INDEX(GroupVertices[Group],MATCH(Edges24[[#This Row],[Vertex 2]],GroupVertices[Vertex],0)),1,1,"")</f>
        <v>2</v>
      </c>
      <c r="BD243" s="48">
        <v>1</v>
      </c>
      <c r="BE243" s="49">
        <v>5</v>
      </c>
      <c r="BF243" s="48">
        <v>0</v>
      </c>
      <c r="BG243" s="49">
        <v>0</v>
      </c>
      <c r="BH243" s="48">
        <v>0</v>
      </c>
      <c r="BI243" s="49">
        <v>0</v>
      </c>
      <c r="BJ243" s="48">
        <v>19</v>
      </c>
      <c r="BK243" s="49">
        <v>95</v>
      </c>
      <c r="BL243" s="48">
        <v>20</v>
      </c>
    </row>
    <row r="244" spans="1:64" ht="15">
      <c r="A244" s="64" t="s">
        <v>441</v>
      </c>
      <c r="B244" s="64" t="s">
        <v>574</v>
      </c>
      <c r="C244" s="65"/>
      <c r="D244" s="66"/>
      <c r="E244" s="67"/>
      <c r="F244" s="68"/>
      <c r="G244" s="65"/>
      <c r="H244" s="69"/>
      <c r="I244" s="70"/>
      <c r="J244" s="70"/>
      <c r="K244" s="34" t="s">
        <v>65</v>
      </c>
      <c r="L244" s="77">
        <v>315</v>
      </c>
      <c r="M244" s="77"/>
      <c r="N244" s="72"/>
      <c r="O244" s="79" t="s">
        <v>601</v>
      </c>
      <c r="P244" s="81">
        <v>43479.27217592593</v>
      </c>
      <c r="Q244" s="79" t="s">
        <v>652</v>
      </c>
      <c r="R244" s="79" t="s">
        <v>738</v>
      </c>
      <c r="S244" s="79" t="s">
        <v>773</v>
      </c>
      <c r="T244" s="79"/>
      <c r="U244" s="79"/>
      <c r="V244" s="82" t="s">
        <v>1051</v>
      </c>
      <c r="W244" s="81">
        <v>43479.27217592593</v>
      </c>
      <c r="X244" s="82" t="s">
        <v>1392</v>
      </c>
      <c r="Y244" s="79"/>
      <c r="Z244" s="79"/>
      <c r="AA244" s="85" t="s">
        <v>1779</v>
      </c>
      <c r="AB244" s="79"/>
      <c r="AC244" s="79" t="b">
        <v>0</v>
      </c>
      <c r="AD244" s="79">
        <v>0</v>
      </c>
      <c r="AE244" s="85" t="s">
        <v>1972</v>
      </c>
      <c r="AF244" s="79" t="b">
        <v>0</v>
      </c>
      <c r="AG244" s="79" t="s">
        <v>1995</v>
      </c>
      <c r="AH244" s="79"/>
      <c r="AI244" s="85" t="s">
        <v>1953</v>
      </c>
      <c r="AJ244" s="79" t="b">
        <v>0</v>
      </c>
      <c r="AK244" s="79">
        <v>0</v>
      </c>
      <c r="AL244" s="85" t="s">
        <v>1953</v>
      </c>
      <c r="AM244" s="79" t="s">
        <v>2006</v>
      </c>
      <c r="AN244" s="79" t="b">
        <v>0</v>
      </c>
      <c r="AO244" s="85" t="s">
        <v>1779</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27</v>
      </c>
      <c r="BC244" s="78" t="str">
        <f>REPLACE(INDEX(GroupVertices[Group],MATCH(Edges24[[#This Row],[Vertex 2]],GroupVertices[Vertex],0)),1,1,"")</f>
        <v>27</v>
      </c>
      <c r="BD244" s="48">
        <v>1</v>
      </c>
      <c r="BE244" s="49">
        <v>3.7037037037037037</v>
      </c>
      <c r="BF244" s="48">
        <v>0</v>
      </c>
      <c r="BG244" s="49">
        <v>0</v>
      </c>
      <c r="BH244" s="48">
        <v>0</v>
      </c>
      <c r="BI244" s="49">
        <v>0</v>
      </c>
      <c r="BJ244" s="48">
        <v>26</v>
      </c>
      <c r="BK244" s="49">
        <v>96.29629629629629</v>
      </c>
      <c r="BL244" s="48">
        <v>27</v>
      </c>
    </row>
    <row r="245" spans="1:64" ht="15">
      <c r="A245" s="64" t="s">
        <v>442</v>
      </c>
      <c r="B245" s="64" t="s">
        <v>457</v>
      </c>
      <c r="C245" s="65"/>
      <c r="D245" s="66"/>
      <c r="E245" s="67"/>
      <c r="F245" s="68"/>
      <c r="G245" s="65"/>
      <c r="H245" s="69"/>
      <c r="I245" s="70"/>
      <c r="J245" s="70"/>
      <c r="K245" s="34" t="s">
        <v>65</v>
      </c>
      <c r="L245" s="77">
        <v>316</v>
      </c>
      <c r="M245" s="77"/>
      <c r="N245" s="72"/>
      <c r="O245" s="79" t="s">
        <v>600</v>
      </c>
      <c r="P245" s="81">
        <v>43479.67738425926</v>
      </c>
      <c r="Q245" s="79" t="s">
        <v>653</v>
      </c>
      <c r="R245" s="79"/>
      <c r="S245" s="79"/>
      <c r="T245" s="79"/>
      <c r="U245" s="79"/>
      <c r="V245" s="82" t="s">
        <v>1052</v>
      </c>
      <c r="W245" s="81">
        <v>43479.67738425926</v>
      </c>
      <c r="X245" s="82" t="s">
        <v>1393</v>
      </c>
      <c r="Y245" s="79"/>
      <c r="Z245" s="79"/>
      <c r="AA245" s="85" t="s">
        <v>1780</v>
      </c>
      <c r="AB245" s="79"/>
      <c r="AC245" s="79" t="b">
        <v>0</v>
      </c>
      <c r="AD245" s="79">
        <v>0</v>
      </c>
      <c r="AE245" s="85" t="s">
        <v>1953</v>
      </c>
      <c r="AF245" s="79" t="b">
        <v>0</v>
      </c>
      <c r="AG245" s="79" t="s">
        <v>1995</v>
      </c>
      <c r="AH245" s="79"/>
      <c r="AI245" s="85" t="s">
        <v>1953</v>
      </c>
      <c r="AJ245" s="79" t="b">
        <v>0</v>
      </c>
      <c r="AK245" s="79">
        <v>0</v>
      </c>
      <c r="AL245" s="85" t="s">
        <v>1953</v>
      </c>
      <c r="AM245" s="79" t="s">
        <v>2010</v>
      </c>
      <c r="AN245" s="79" t="b">
        <v>0</v>
      </c>
      <c r="AO245" s="85" t="s">
        <v>1780</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2</v>
      </c>
      <c r="BC245" s="78" t="str">
        <f>REPLACE(INDEX(GroupVertices[Group],MATCH(Edges24[[#This Row],[Vertex 2]],GroupVertices[Vertex],0)),1,1,"")</f>
        <v>2</v>
      </c>
      <c r="BD245" s="48">
        <v>0</v>
      </c>
      <c r="BE245" s="49">
        <v>0</v>
      </c>
      <c r="BF245" s="48">
        <v>0</v>
      </c>
      <c r="BG245" s="49">
        <v>0</v>
      </c>
      <c r="BH245" s="48">
        <v>0</v>
      </c>
      <c r="BI245" s="49">
        <v>0</v>
      </c>
      <c r="BJ245" s="48">
        <v>19</v>
      </c>
      <c r="BK245" s="49">
        <v>100</v>
      </c>
      <c r="BL245" s="48">
        <v>19</v>
      </c>
    </row>
    <row r="246" spans="1:64" ht="15">
      <c r="A246" s="64" t="s">
        <v>443</v>
      </c>
      <c r="B246" s="64" t="s">
        <v>539</v>
      </c>
      <c r="C246" s="65"/>
      <c r="D246" s="66"/>
      <c r="E246" s="67"/>
      <c r="F246" s="68"/>
      <c r="G246" s="65"/>
      <c r="H246" s="69"/>
      <c r="I246" s="70"/>
      <c r="J246" s="70"/>
      <c r="K246" s="34" t="s">
        <v>65</v>
      </c>
      <c r="L246" s="77">
        <v>317</v>
      </c>
      <c r="M246" s="77"/>
      <c r="N246" s="72"/>
      <c r="O246" s="79" t="s">
        <v>600</v>
      </c>
      <c r="P246" s="81">
        <v>43479.73940972222</v>
      </c>
      <c r="Q246" s="79" t="s">
        <v>654</v>
      </c>
      <c r="R246" s="79"/>
      <c r="S246" s="79"/>
      <c r="T246" s="79" t="s">
        <v>457</v>
      </c>
      <c r="U246" s="79"/>
      <c r="V246" s="82" t="s">
        <v>1053</v>
      </c>
      <c r="W246" s="81">
        <v>43479.73940972222</v>
      </c>
      <c r="X246" s="82" t="s">
        <v>1394</v>
      </c>
      <c r="Y246" s="79"/>
      <c r="Z246" s="79"/>
      <c r="AA246" s="85" t="s">
        <v>1781</v>
      </c>
      <c r="AB246" s="79"/>
      <c r="AC246" s="79" t="b">
        <v>0</v>
      </c>
      <c r="AD246" s="79">
        <v>0</v>
      </c>
      <c r="AE246" s="85" t="s">
        <v>1953</v>
      </c>
      <c r="AF246" s="79" t="b">
        <v>0</v>
      </c>
      <c r="AG246" s="79" t="s">
        <v>1995</v>
      </c>
      <c r="AH246" s="79"/>
      <c r="AI246" s="85" t="s">
        <v>1953</v>
      </c>
      <c r="AJ246" s="79" t="b">
        <v>0</v>
      </c>
      <c r="AK246" s="79">
        <v>13</v>
      </c>
      <c r="AL246" s="85" t="s">
        <v>1915</v>
      </c>
      <c r="AM246" s="79" t="s">
        <v>2007</v>
      </c>
      <c r="AN246" s="79" t="b">
        <v>0</v>
      </c>
      <c r="AO246" s="85" t="s">
        <v>1915</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2</v>
      </c>
      <c r="BC246" s="78" t="str">
        <f>REPLACE(INDEX(GroupVertices[Group],MATCH(Edges24[[#This Row],[Vertex 2]],GroupVertices[Vertex],0)),1,1,"")</f>
        <v>2</v>
      </c>
      <c r="BD246" s="48">
        <v>0</v>
      </c>
      <c r="BE246" s="49">
        <v>0</v>
      </c>
      <c r="BF246" s="48">
        <v>0</v>
      </c>
      <c r="BG246" s="49">
        <v>0</v>
      </c>
      <c r="BH246" s="48">
        <v>0</v>
      </c>
      <c r="BI246" s="49">
        <v>0</v>
      </c>
      <c r="BJ246" s="48">
        <v>23</v>
      </c>
      <c r="BK246" s="49">
        <v>100</v>
      </c>
      <c r="BL246" s="48">
        <v>23</v>
      </c>
    </row>
    <row r="247" spans="1:64" ht="15">
      <c r="A247" s="64" t="s">
        <v>444</v>
      </c>
      <c r="B247" s="64" t="s">
        <v>457</v>
      </c>
      <c r="C247" s="65"/>
      <c r="D247" s="66"/>
      <c r="E247" s="67"/>
      <c r="F247" s="68"/>
      <c r="G247" s="65"/>
      <c r="H247" s="69"/>
      <c r="I247" s="70"/>
      <c r="J247" s="70"/>
      <c r="K247" s="34" t="s">
        <v>65</v>
      </c>
      <c r="L247" s="77">
        <v>318</v>
      </c>
      <c r="M247" s="77"/>
      <c r="N247" s="72"/>
      <c r="O247" s="79" t="s">
        <v>600</v>
      </c>
      <c r="P247" s="81">
        <v>43470.47804398148</v>
      </c>
      <c r="Q247" s="79" t="s">
        <v>624</v>
      </c>
      <c r="R247" s="82" t="s">
        <v>727</v>
      </c>
      <c r="S247" s="79" t="s">
        <v>764</v>
      </c>
      <c r="T247" s="79"/>
      <c r="U247" s="79"/>
      <c r="V247" s="82" t="s">
        <v>1054</v>
      </c>
      <c r="W247" s="81">
        <v>43470.47804398148</v>
      </c>
      <c r="X247" s="82" t="s">
        <v>1395</v>
      </c>
      <c r="Y247" s="79"/>
      <c r="Z247" s="79"/>
      <c r="AA247" s="85" t="s">
        <v>1782</v>
      </c>
      <c r="AB247" s="79"/>
      <c r="AC247" s="79" t="b">
        <v>0</v>
      </c>
      <c r="AD247" s="79">
        <v>0</v>
      </c>
      <c r="AE247" s="85" t="s">
        <v>1953</v>
      </c>
      <c r="AF247" s="79" t="b">
        <v>0</v>
      </c>
      <c r="AG247" s="79" t="s">
        <v>1995</v>
      </c>
      <c r="AH247" s="79"/>
      <c r="AI247" s="85" t="s">
        <v>1953</v>
      </c>
      <c r="AJ247" s="79" t="b">
        <v>0</v>
      </c>
      <c r="AK247" s="79">
        <v>20</v>
      </c>
      <c r="AL247" s="85" t="s">
        <v>1801</v>
      </c>
      <c r="AM247" s="79" t="s">
        <v>2010</v>
      </c>
      <c r="AN247" s="79" t="b">
        <v>0</v>
      </c>
      <c r="AO247" s="85" t="s">
        <v>1801</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2</v>
      </c>
      <c r="BC247" s="78" t="str">
        <f>REPLACE(INDEX(GroupVertices[Group],MATCH(Edges24[[#This Row],[Vertex 2]],GroupVertices[Vertex],0)),1,1,"")</f>
        <v>2</v>
      </c>
      <c r="BD247" s="48">
        <v>0</v>
      </c>
      <c r="BE247" s="49">
        <v>0</v>
      </c>
      <c r="BF247" s="48">
        <v>0</v>
      </c>
      <c r="BG247" s="49">
        <v>0</v>
      </c>
      <c r="BH247" s="48">
        <v>0</v>
      </c>
      <c r="BI247" s="49">
        <v>0</v>
      </c>
      <c r="BJ247" s="48">
        <v>17</v>
      </c>
      <c r="BK247" s="49">
        <v>100</v>
      </c>
      <c r="BL247" s="48">
        <v>17</v>
      </c>
    </row>
    <row r="248" spans="1:64" ht="15">
      <c r="A248" s="64" t="s">
        <v>444</v>
      </c>
      <c r="B248" s="64" t="s">
        <v>539</v>
      </c>
      <c r="C248" s="65"/>
      <c r="D248" s="66"/>
      <c r="E248" s="67"/>
      <c r="F248" s="68"/>
      <c r="G248" s="65"/>
      <c r="H248" s="69"/>
      <c r="I248" s="70"/>
      <c r="J248" s="70"/>
      <c r="K248" s="34" t="s">
        <v>65</v>
      </c>
      <c r="L248" s="77">
        <v>319</v>
      </c>
      <c r="M248" s="77"/>
      <c r="N248" s="72"/>
      <c r="O248" s="79" t="s">
        <v>600</v>
      </c>
      <c r="P248" s="81">
        <v>43479.79744212963</v>
      </c>
      <c r="Q248" s="79" t="s">
        <v>654</v>
      </c>
      <c r="R248" s="79"/>
      <c r="S248" s="79"/>
      <c r="T248" s="79" t="s">
        <v>457</v>
      </c>
      <c r="U248" s="79"/>
      <c r="V248" s="82" t="s">
        <v>1054</v>
      </c>
      <c r="W248" s="81">
        <v>43479.79744212963</v>
      </c>
      <c r="X248" s="82" t="s">
        <v>1396</v>
      </c>
      <c r="Y248" s="79"/>
      <c r="Z248" s="79"/>
      <c r="AA248" s="85" t="s">
        <v>1783</v>
      </c>
      <c r="AB248" s="79"/>
      <c r="AC248" s="79" t="b">
        <v>0</v>
      </c>
      <c r="AD248" s="79">
        <v>0</v>
      </c>
      <c r="AE248" s="85" t="s">
        <v>1953</v>
      </c>
      <c r="AF248" s="79" t="b">
        <v>0</v>
      </c>
      <c r="AG248" s="79" t="s">
        <v>1995</v>
      </c>
      <c r="AH248" s="79"/>
      <c r="AI248" s="85" t="s">
        <v>1953</v>
      </c>
      <c r="AJ248" s="79" t="b">
        <v>0</v>
      </c>
      <c r="AK248" s="79">
        <v>13</v>
      </c>
      <c r="AL248" s="85" t="s">
        <v>1915</v>
      </c>
      <c r="AM248" s="79" t="s">
        <v>2010</v>
      </c>
      <c r="AN248" s="79" t="b">
        <v>0</v>
      </c>
      <c r="AO248" s="85" t="s">
        <v>1915</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2</v>
      </c>
      <c r="BC248" s="78" t="str">
        <f>REPLACE(INDEX(GroupVertices[Group],MATCH(Edges24[[#This Row],[Vertex 2]],GroupVertices[Vertex],0)),1,1,"")</f>
        <v>2</v>
      </c>
      <c r="BD248" s="48">
        <v>0</v>
      </c>
      <c r="BE248" s="49">
        <v>0</v>
      </c>
      <c r="BF248" s="48">
        <v>0</v>
      </c>
      <c r="BG248" s="49">
        <v>0</v>
      </c>
      <c r="BH248" s="48">
        <v>0</v>
      </c>
      <c r="BI248" s="49">
        <v>0</v>
      </c>
      <c r="BJ248" s="48">
        <v>23</v>
      </c>
      <c r="BK248" s="49">
        <v>100</v>
      </c>
      <c r="BL248" s="48">
        <v>23</v>
      </c>
    </row>
    <row r="249" spans="1:64" ht="15">
      <c r="A249" s="64" t="s">
        <v>445</v>
      </c>
      <c r="B249" s="64" t="s">
        <v>457</v>
      </c>
      <c r="C249" s="65"/>
      <c r="D249" s="66"/>
      <c r="E249" s="67"/>
      <c r="F249" s="68"/>
      <c r="G249" s="65"/>
      <c r="H249" s="69"/>
      <c r="I249" s="70"/>
      <c r="J249" s="70"/>
      <c r="K249" s="34" t="s">
        <v>65</v>
      </c>
      <c r="L249" s="77">
        <v>320</v>
      </c>
      <c r="M249" s="77"/>
      <c r="N249" s="72"/>
      <c r="O249" s="79" t="s">
        <v>600</v>
      </c>
      <c r="P249" s="81">
        <v>43479.847650462965</v>
      </c>
      <c r="Q249" s="79" t="s">
        <v>655</v>
      </c>
      <c r="R249" s="79"/>
      <c r="S249" s="79"/>
      <c r="T249" s="79" t="s">
        <v>793</v>
      </c>
      <c r="U249" s="79"/>
      <c r="V249" s="82" t="s">
        <v>1055</v>
      </c>
      <c r="W249" s="81">
        <v>43479.847650462965</v>
      </c>
      <c r="X249" s="82" t="s">
        <v>1397</v>
      </c>
      <c r="Y249" s="79"/>
      <c r="Z249" s="79"/>
      <c r="AA249" s="85" t="s">
        <v>1784</v>
      </c>
      <c r="AB249" s="79"/>
      <c r="AC249" s="79" t="b">
        <v>0</v>
      </c>
      <c r="AD249" s="79">
        <v>1</v>
      </c>
      <c r="AE249" s="85" t="s">
        <v>1953</v>
      </c>
      <c r="AF249" s="79" t="b">
        <v>0</v>
      </c>
      <c r="AG249" s="79" t="s">
        <v>1995</v>
      </c>
      <c r="AH249" s="79"/>
      <c r="AI249" s="85" t="s">
        <v>1953</v>
      </c>
      <c r="AJ249" s="79" t="b">
        <v>0</v>
      </c>
      <c r="AK249" s="79">
        <v>0</v>
      </c>
      <c r="AL249" s="85" t="s">
        <v>1953</v>
      </c>
      <c r="AM249" s="79" t="s">
        <v>2008</v>
      </c>
      <c r="AN249" s="79" t="b">
        <v>0</v>
      </c>
      <c r="AO249" s="85" t="s">
        <v>1784</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2</v>
      </c>
      <c r="BC249" s="78" t="str">
        <f>REPLACE(INDEX(GroupVertices[Group],MATCH(Edges24[[#This Row],[Vertex 2]],GroupVertices[Vertex],0)),1,1,"")</f>
        <v>2</v>
      </c>
      <c r="BD249" s="48">
        <v>2</v>
      </c>
      <c r="BE249" s="49">
        <v>6.0606060606060606</v>
      </c>
      <c r="BF249" s="48">
        <v>0</v>
      </c>
      <c r="BG249" s="49">
        <v>0</v>
      </c>
      <c r="BH249" s="48">
        <v>0</v>
      </c>
      <c r="BI249" s="49">
        <v>0</v>
      </c>
      <c r="BJ249" s="48">
        <v>31</v>
      </c>
      <c r="BK249" s="49">
        <v>93.93939393939394</v>
      </c>
      <c r="BL249" s="48">
        <v>33</v>
      </c>
    </row>
    <row r="250" spans="1:64" ht="15">
      <c r="A250" s="64" t="s">
        <v>446</v>
      </c>
      <c r="B250" s="64" t="s">
        <v>457</v>
      </c>
      <c r="C250" s="65"/>
      <c r="D250" s="66"/>
      <c r="E250" s="67"/>
      <c r="F250" s="68"/>
      <c r="G250" s="65"/>
      <c r="H250" s="69"/>
      <c r="I250" s="70"/>
      <c r="J250" s="70"/>
      <c r="K250" s="34" t="s">
        <v>65</v>
      </c>
      <c r="L250" s="77">
        <v>321</v>
      </c>
      <c r="M250" s="77"/>
      <c r="N250" s="72"/>
      <c r="O250" s="79" t="s">
        <v>600</v>
      </c>
      <c r="P250" s="81">
        <v>43479.84978009259</v>
      </c>
      <c r="Q250" s="79" t="s">
        <v>649</v>
      </c>
      <c r="R250" s="79"/>
      <c r="S250" s="79"/>
      <c r="T250" s="79"/>
      <c r="U250" s="79"/>
      <c r="V250" s="82" t="s">
        <v>1056</v>
      </c>
      <c r="W250" s="81">
        <v>43479.84978009259</v>
      </c>
      <c r="X250" s="82" t="s">
        <v>1398</v>
      </c>
      <c r="Y250" s="79"/>
      <c r="Z250" s="79"/>
      <c r="AA250" s="85" t="s">
        <v>1785</v>
      </c>
      <c r="AB250" s="79"/>
      <c r="AC250" s="79" t="b">
        <v>0</v>
      </c>
      <c r="AD250" s="79">
        <v>0</v>
      </c>
      <c r="AE250" s="85" t="s">
        <v>1953</v>
      </c>
      <c r="AF250" s="79" t="b">
        <v>0</v>
      </c>
      <c r="AG250" s="79" t="s">
        <v>1995</v>
      </c>
      <c r="AH250" s="79"/>
      <c r="AI250" s="85" t="s">
        <v>1953</v>
      </c>
      <c r="AJ250" s="79" t="b">
        <v>0</v>
      </c>
      <c r="AK250" s="79">
        <v>9</v>
      </c>
      <c r="AL250" s="85" t="s">
        <v>1923</v>
      </c>
      <c r="AM250" s="79" t="s">
        <v>2007</v>
      </c>
      <c r="AN250" s="79" t="b">
        <v>0</v>
      </c>
      <c r="AO250" s="85" t="s">
        <v>1923</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2</v>
      </c>
      <c r="BC250" s="78" t="str">
        <f>REPLACE(INDEX(GroupVertices[Group],MATCH(Edges24[[#This Row],[Vertex 2]],GroupVertices[Vertex],0)),1,1,"")</f>
        <v>2</v>
      </c>
      <c r="BD250" s="48">
        <v>1</v>
      </c>
      <c r="BE250" s="49">
        <v>5</v>
      </c>
      <c r="BF250" s="48">
        <v>0</v>
      </c>
      <c r="BG250" s="49">
        <v>0</v>
      </c>
      <c r="BH250" s="48">
        <v>0</v>
      </c>
      <c r="BI250" s="49">
        <v>0</v>
      </c>
      <c r="BJ250" s="48">
        <v>19</v>
      </c>
      <c r="BK250" s="49">
        <v>95</v>
      </c>
      <c r="BL250" s="48">
        <v>20</v>
      </c>
    </row>
    <row r="251" spans="1:64" ht="15">
      <c r="A251" s="64" t="s">
        <v>447</v>
      </c>
      <c r="B251" s="64" t="s">
        <v>457</v>
      </c>
      <c r="C251" s="65"/>
      <c r="D251" s="66"/>
      <c r="E251" s="67"/>
      <c r="F251" s="68"/>
      <c r="G251" s="65"/>
      <c r="H251" s="69"/>
      <c r="I251" s="70"/>
      <c r="J251" s="70"/>
      <c r="K251" s="34" t="s">
        <v>65</v>
      </c>
      <c r="L251" s="77">
        <v>322</v>
      </c>
      <c r="M251" s="77"/>
      <c r="N251" s="72"/>
      <c r="O251" s="79" t="s">
        <v>600</v>
      </c>
      <c r="P251" s="81">
        <v>43470.59118055556</v>
      </c>
      <c r="Q251" s="79" t="s">
        <v>624</v>
      </c>
      <c r="R251" s="82" t="s">
        <v>727</v>
      </c>
      <c r="S251" s="79" t="s">
        <v>764</v>
      </c>
      <c r="T251" s="79"/>
      <c r="U251" s="79"/>
      <c r="V251" s="82" t="s">
        <v>1057</v>
      </c>
      <c r="W251" s="81">
        <v>43470.59118055556</v>
      </c>
      <c r="X251" s="82" t="s">
        <v>1399</v>
      </c>
      <c r="Y251" s="79"/>
      <c r="Z251" s="79"/>
      <c r="AA251" s="85" t="s">
        <v>1786</v>
      </c>
      <c r="AB251" s="79"/>
      <c r="AC251" s="79" t="b">
        <v>0</v>
      </c>
      <c r="AD251" s="79">
        <v>0</v>
      </c>
      <c r="AE251" s="85" t="s">
        <v>1953</v>
      </c>
      <c r="AF251" s="79" t="b">
        <v>0</v>
      </c>
      <c r="AG251" s="79" t="s">
        <v>1995</v>
      </c>
      <c r="AH251" s="79"/>
      <c r="AI251" s="85" t="s">
        <v>1953</v>
      </c>
      <c r="AJ251" s="79" t="b">
        <v>0</v>
      </c>
      <c r="AK251" s="79">
        <v>20</v>
      </c>
      <c r="AL251" s="85" t="s">
        <v>1801</v>
      </c>
      <c r="AM251" s="79" t="s">
        <v>2012</v>
      </c>
      <c r="AN251" s="79" t="b">
        <v>0</v>
      </c>
      <c r="AO251" s="85" t="s">
        <v>1801</v>
      </c>
      <c r="AP251" s="79" t="s">
        <v>176</v>
      </c>
      <c r="AQ251" s="79">
        <v>0</v>
      </c>
      <c r="AR251" s="79">
        <v>0</v>
      </c>
      <c r="AS251" s="79"/>
      <c r="AT251" s="79"/>
      <c r="AU251" s="79"/>
      <c r="AV251" s="79"/>
      <c r="AW251" s="79"/>
      <c r="AX251" s="79"/>
      <c r="AY251" s="79"/>
      <c r="AZ251" s="79"/>
      <c r="BA251">
        <v>2</v>
      </c>
      <c r="BB251" s="78" t="str">
        <f>REPLACE(INDEX(GroupVertices[Group],MATCH(Edges24[[#This Row],[Vertex 1]],GroupVertices[Vertex],0)),1,1,"")</f>
        <v>2</v>
      </c>
      <c r="BC251" s="78" t="str">
        <f>REPLACE(INDEX(GroupVertices[Group],MATCH(Edges24[[#This Row],[Vertex 2]],GroupVertices[Vertex],0)),1,1,"")</f>
        <v>2</v>
      </c>
      <c r="BD251" s="48">
        <v>0</v>
      </c>
      <c r="BE251" s="49">
        <v>0</v>
      </c>
      <c r="BF251" s="48">
        <v>0</v>
      </c>
      <c r="BG251" s="49">
        <v>0</v>
      </c>
      <c r="BH251" s="48">
        <v>0</v>
      </c>
      <c r="BI251" s="49">
        <v>0</v>
      </c>
      <c r="BJ251" s="48">
        <v>17</v>
      </c>
      <c r="BK251" s="49">
        <v>100</v>
      </c>
      <c r="BL251" s="48">
        <v>17</v>
      </c>
    </row>
    <row r="252" spans="1:64" ht="15">
      <c r="A252" s="64" t="s">
        <v>447</v>
      </c>
      <c r="B252" s="64" t="s">
        <v>457</v>
      </c>
      <c r="C252" s="65"/>
      <c r="D252" s="66"/>
      <c r="E252" s="67"/>
      <c r="F252" s="68"/>
      <c r="G252" s="65"/>
      <c r="H252" s="69"/>
      <c r="I252" s="70"/>
      <c r="J252" s="70"/>
      <c r="K252" s="34" t="s">
        <v>65</v>
      </c>
      <c r="L252" s="77">
        <v>323</v>
      </c>
      <c r="M252" s="77"/>
      <c r="N252" s="72"/>
      <c r="O252" s="79" t="s">
        <v>600</v>
      </c>
      <c r="P252" s="81">
        <v>43476.1147337963</v>
      </c>
      <c r="Q252" s="79" t="s">
        <v>649</v>
      </c>
      <c r="R252" s="79"/>
      <c r="S252" s="79"/>
      <c r="T252" s="79"/>
      <c r="U252" s="79"/>
      <c r="V252" s="82" t="s">
        <v>1057</v>
      </c>
      <c r="W252" s="81">
        <v>43476.1147337963</v>
      </c>
      <c r="X252" s="82" t="s">
        <v>1400</v>
      </c>
      <c r="Y252" s="79"/>
      <c r="Z252" s="79"/>
      <c r="AA252" s="85" t="s">
        <v>1787</v>
      </c>
      <c r="AB252" s="79"/>
      <c r="AC252" s="79" t="b">
        <v>0</v>
      </c>
      <c r="AD252" s="79">
        <v>0</v>
      </c>
      <c r="AE252" s="85" t="s">
        <v>1953</v>
      </c>
      <c r="AF252" s="79" t="b">
        <v>0</v>
      </c>
      <c r="AG252" s="79" t="s">
        <v>1995</v>
      </c>
      <c r="AH252" s="79"/>
      <c r="AI252" s="85" t="s">
        <v>1953</v>
      </c>
      <c r="AJ252" s="79" t="b">
        <v>0</v>
      </c>
      <c r="AK252" s="79">
        <v>6</v>
      </c>
      <c r="AL252" s="85" t="s">
        <v>1923</v>
      </c>
      <c r="AM252" s="79" t="s">
        <v>2012</v>
      </c>
      <c r="AN252" s="79" t="b">
        <v>0</v>
      </c>
      <c r="AO252" s="85" t="s">
        <v>1923</v>
      </c>
      <c r="AP252" s="79" t="s">
        <v>176</v>
      </c>
      <c r="AQ252" s="79">
        <v>0</v>
      </c>
      <c r="AR252" s="79">
        <v>0</v>
      </c>
      <c r="AS252" s="79"/>
      <c r="AT252" s="79"/>
      <c r="AU252" s="79"/>
      <c r="AV252" s="79"/>
      <c r="AW252" s="79"/>
      <c r="AX252" s="79"/>
      <c r="AY252" s="79"/>
      <c r="AZ252" s="79"/>
      <c r="BA252">
        <v>2</v>
      </c>
      <c r="BB252" s="78" t="str">
        <f>REPLACE(INDEX(GroupVertices[Group],MATCH(Edges24[[#This Row],[Vertex 1]],GroupVertices[Vertex],0)),1,1,"")</f>
        <v>2</v>
      </c>
      <c r="BC252" s="78" t="str">
        <f>REPLACE(INDEX(GroupVertices[Group],MATCH(Edges24[[#This Row],[Vertex 2]],GroupVertices[Vertex],0)),1,1,"")</f>
        <v>2</v>
      </c>
      <c r="BD252" s="48">
        <v>1</v>
      </c>
      <c r="BE252" s="49">
        <v>5</v>
      </c>
      <c r="BF252" s="48">
        <v>0</v>
      </c>
      <c r="BG252" s="49">
        <v>0</v>
      </c>
      <c r="BH252" s="48">
        <v>0</v>
      </c>
      <c r="BI252" s="49">
        <v>0</v>
      </c>
      <c r="BJ252" s="48">
        <v>19</v>
      </c>
      <c r="BK252" s="49">
        <v>95</v>
      </c>
      <c r="BL252" s="48">
        <v>20</v>
      </c>
    </row>
    <row r="253" spans="1:64" ht="15">
      <c r="A253" s="64" t="s">
        <v>447</v>
      </c>
      <c r="B253" s="64" t="s">
        <v>539</v>
      </c>
      <c r="C253" s="65"/>
      <c r="D253" s="66"/>
      <c r="E253" s="67"/>
      <c r="F253" s="68"/>
      <c r="G253" s="65"/>
      <c r="H253" s="69"/>
      <c r="I253" s="70"/>
      <c r="J253" s="70"/>
      <c r="K253" s="34" t="s">
        <v>65</v>
      </c>
      <c r="L253" s="77">
        <v>324</v>
      </c>
      <c r="M253" s="77"/>
      <c r="N253" s="72"/>
      <c r="O253" s="79" t="s">
        <v>600</v>
      </c>
      <c r="P253" s="81">
        <v>43479.855578703704</v>
      </c>
      <c r="Q253" s="79" t="s">
        <v>654</v>
      </c>
      <c r="R253" s="79"/>
      <c r="S253" s="79"/>
      <c r="T253" s="79" t="s">
        <v>457</v>
      </c>
      <c r="U253" s="79"/>
      <c r="V253" s="82" t="s">
        <v>1057</v>
      </c>
      <c r="W253" s="81">
        <v>43479.855578703704</v>
      </c>
      <c r="X253" s="82" t="s">
        <v>1401</v>
      </c>
      <c r="Y253" s="79"/>
      <c r="Z253" s="79"/>
      <c r="AA253" s="85" t="s">
        <v>1788</v>
      </c>
      <c r="AB253" s="79"/>
      <c r="AC253" s="79" t="b">
        <v>0</v>
      </c>
      <c r="AD253" s="79">
        <v>0</v>
      </c>
      <c r="AE253" s="85" t="s">
        <v>1953</v>
      </c>
      <c r="AF253" s="79" t="b">
        <v>0</v>
      </c>
      <c r="AG253" s="79" t="s">
        <v>1995</v>
      </c>
      <c r="AH253" s="79"/>
      <c r="AI253" s="85" t="s">
        <v>1953</v>
      </c>
      <c r="AJ253" s="79" t="b">
        <v>0</v>
      </c>
      <c r="AK253" s="79">
        <v>13</v>
      </c>
      <c r="AL253" s="85" t="s">
        <v>1915</v>
      </c>
      <c r="AM253" s="79" t="s">
        <v>2010</v>
      </c>
      <c r="AN253" s="79" t="b">
        <v>0</v>
      </c>
      <c r="AO253" s="85" t="s">
        <v>1915</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2</v>
      </c>
      <c r="BC253" s="78" t="str">
        <f>REPLACE(INDEX(GroupVertices[Group],MATCH(Edges24[[#This Row],[Vertex 2]],GroupVertices[Vertex],0)),1,1,"")</f>
        <v>2</v>
      </c>
      <c r="BD253" s="48">
        <v>0</v>
      </c>
      <c r="BE253" s="49">
        <v>0</v>
      </c>
      <c r="BF253" s="48">
        <v>0</v>
      </c>
      <c r="BG253" s="49">
        <v>0</v>
      </c>
      <c r="BH253" s="48">
        <v>0</v>
      </c>
      <c r="BI253" s="49">
        <v>0</v>
      </c>
      <c r="BJ253" s="48">
        <v>23</v>
      </c>
      <c r="BK253" s="49">
        <v>100</v>
      </c>
      <c r="BL253" s="48">
        <v>23</v>
      </c>
    </row>
    <row r="254" spans="1:64" ht="15">
      <c r="A254" s="64" t="s">
        <v>448</v>
      </c>
      <c r="B254" s="64" t="s">
        <v>539</v>
      </c>
      <c r="C254" s="65"/>
      <c r="D254" s="66"/>
      <c r="E254" s="67"/>
      <c r="F254" s="68"/>
      <c r="G254" s="65"/>
      <c r="H254" s="69"/>
      <c r="I254" s="70"/>
      <c r="J254" s="70"/>
      <c r="K254" s="34" t="s">
        <v>65</v>
      </c>
      <c r="L254" s="77">
        <v>325</v>
      </c>
      <c r="M254" s="77"/>
      <c r="N254" s="72"/>
      <c r="O254" s="79" t="s">
        <v>600</v>
      </c>
      <c r="P254" s="81">
        <v>43479.85770833334</v>
      </c>
      <c r="Q254" s="79" t="s">
        <v>654</v>
      </c>
      <c r="R254" s="79"/>
      <c r="S254" s="79"/>
      <c r="T254" s="79" t="s">
        <v>457</v>
      </c>
      <c r="U254" s="79"/>
      <c r="V254" s="82" t="s">
        <v>1058</v>
      </c>
      <c r="W254" s="81">
        <v>43479.85770833334</v>
      </c>
      <c r="X254" s="82" t="s">
        <v>1402</v>
      </c>
      <c r="Y254" s="79"/>
      <c r="Z254" s="79"/>
      <c r="AA254" s="85" t="s">
        <v>1789</v>
      </c>
      <c r="AB254" s="79"/>
      <c r="AC254" s="79" t="b">
        <v>0</v>
      </c>
      <c r="AD254" s="79">
        <v>0</v>
      </c>
      <c r="AE254" s="85" t="s">
        <v>1953</v>
      </c>
      <c r="AF254" s="79" t="b">
        <v>0</v>
      </c>
      <c r="AG254" s="79" t="s">
        <v>1995</v>
      </c>
      <c r="AH254" s="79"/>
      <c r="AI254" s="85" t="s">
        <v>1953</v>
      </c>
      <c r="AJ254" s="79" t="b">
        <v>0</v>
      </c>
      <c r="AK254" s="79">
        <v>13</v>
      </c>
      <c r="AL254" s="85" t="s">
        <v>1915</v>
      </c>
      <c r="AM254" s="79" t="s">
        <v>2007</v>
      </c>
      <c r="AN254" s="79" t="b">
        <v>0</v>
      </c>
      <c r="AO254" s="85" t="s">
        <v>1915</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2</v>
      </c>
      <c r="BC254" s="78" t="str">
        <f>REPLACE(INDEX(GroupVertices[Group],MATCH(Edges24[[#This Row],[Vertex 2]],GroupVertices[Vertex],0)),1,1,"")</f>
        <v>2</v>
      </c>
      <c r="BD254" s="48">
        <v>0</v>
      </c>
      <c r="BE254" s="49">
        <v>0</v>
      </c>
      <c r="BF254" s="48">
        <v>0</v>
      </c>
      <c r="BG254" s="49">
        <v>0</v>
      </c>
      <c r="BH254" s="48">
        <v>0</v>
      </c>
      <c r="BI254" s="49">
        <v>0</v>
      </c>
      <c r="BJ254" s="48">
        <v>23</v>
      </c>
      <c r="BK254" s="49">
        <v>100</v>
      </c>
      <c r="BL254" s="48">
        <v>23</v>
      </c>
    </row>
    <row r="255" spans="1:64" ht="15">
      <c r="A255" s="64" t="s">
        <v>449</v>
      </c>
      <c r="B255" s="64" t="s">
        <v>539</v>
      </c>
      <c r="C255" s="65"/>
      <c r="D255" s="66"/>
      <c r="E255" s="67"/>
      <c r="F255" s="68"/>
      <c r="G255" s="65"/>
      <c r="H255" s="69"/>
      <c r="I255" s="70"/>
      <c r="J255" s="70"/>
      <c r="K255" s="34" t="s">
        <v>65</v>
      </c>
      <c r="L255" s="77">
        <v>326</v>
      </c>
      <c r="M255" s="77"/>
      <c r="N255" s="72"/>
      <c r="O255" s="79" t="s">
        <v>600</v>
      </c>
      <c r="P255" s="81">
        <v>43479.88087962963</v>
      </c>
      <c r="Q255" s="79" t="s">
        <v>654</v>
      </c>
      <c r="R255" s="79"/>
      <c r="S255" s="79"/>
      <c r="T255" s="79" t="s">
        <v>457</v>
      </c>
      <c r="U255" s="79"/>
      <c r="V255" s="82" t="s">
        <v>1059</v>
      </c>
      <c r="W255" s="81">
        <v>43479.88087962963</v>
      </c>
      <c r="X255" s="82" t="s">
        <v>1403</v>
      </c>
      <c r="Y255" s="79"/>
      <c r="Z255" s="79"/>
      <c r="AA255" s="85" t="s">
        <v>1790</v>
      </c>
      <c r="AB255" s="79"/>
      <c r="AC255" s="79" t="b">
        <v>0</v>
      </c>
      <c r="AD255" s="79">
        <v>0</v>
      </c>
      <c r="AE255" s="85" t="s">
        <v>1953</v>
      </c>
      <c r="AF255" s="79" t="b">
        <v>0</v>
      </c>
      <c r="AG255" s="79" t="s">
        <v>1995</v>
      </c>
      <c r="AH255" s="79"/>
      <c r="AI255" s="85" t="s">
        <v>1953</v>
      </c>
      <c r="AJ255" s="79" t="b">
        <v>0</v>
      </c>
      <c r="AK255" s="79">
        <v>13</v>
      </c>
      <c r="AL255" s="85" t="s">
        <v>1915</v>
      </c>
      <c r="AM255" s="79" t="s">
        <v>2010</v>
      </c>
      <c r="AN255" s="79" t="b">
        <v>0</v>
      </c>
      <c r="AO255" s="85" t="s">
        <v>1915</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2</v>
      </c>
      <c r="BC255" s="78" t="str">
        <f>REPLACE(INDEX(GroupVertices[Group],MATCH(Edges24[[#This Row],[Vertex 2]],GroupVertices[Vertex],0)),1,1,"")</f>
        <v>2</v>
      </c>
      <c r="BD255" s="48">
        <v>0</v>
      </c>
      <c r="BE255" s="49">
        <v>0</v>
      </c>
      <c r="BF255" s="48">
        <v>0</v>
      </c>
      <c r="BG255" s="49">
        <v>0</v>
      </c>
      <c r="BH255" s="48">
        <v>0</v>
      </c>
      <c r="BI255" s="49">
        <v>0</v>
      </c>
      <c r="BJ255" s="48">
        <v>23</v>
      </c>
      <c r="BK255" s="49">
        <v>100</v>
      </c>
      <c r="BL255" s="48">
        <v>23</v>
      </c>
    </row>
    <row r="256" spans="1:64" ht="15">
      <c r="A256" s="64" t="s">
        <v>450</v>
      </c>
      <c r="B256" s="64" t="s">
        <v>575</v>
      </c>
      <c r="C256" s="65"/>
      <c r="D256" s="66"/>
      <c r="E256" s="67"/>
      <c r="F256" s="68"/>
      <c r="G256" s="65"/>
      <c r="H256" s="69"/>
      <c r="I256" s="70"/>
      <c r="J256" s="70"/>
      <c r="K256" s="34" t="s">
        <v>65</v>
      </c>
      <c r="L256" s="77">
        <v>327</v>
      </c>
      <c r="M256" s="77"/>
      <c r="N256" s="72"/>
      <c r="O256" s="79" t="s">
        <v>600</v>
      </c>
      <c r="P256" s="81">
        <v>43439.631898148145</v>
      </c>
      <c r="Q256" s="79" t="s">
        <v>656</v>
      </c>
      <c r="R256" s="82" t="s">
        <v>739</v>
      </c>
      <c r="S256" s="79" t="s">
        <v>774</v>
      </c>
      <c r="T256" s="79"/>
      <c r="U256" s="82" t="s">
        <v>816</v>
      </c>
      <c r="V256" s="82" t="s">
        <v>816</v>
      </c>
      <c r="W256" s="81">
        <v>43439.631898148145</v>
      </c>
      <c r="X256" s="82" t="s">
        <v>1404</v>
      </c>
      <c r="Y256" s="79"/>
      <c r="Z256" s="79"/>
      <c r="AA256" s="85" t="s">
        <v>1791</v>
      </c>
      <c r="AB256" s="79"/>
      <c r="AC256" s="79" t="b">
        <v>0</v>
      </c>
      <c r="AD256" s="79">
        <v>8</v>
      </c>
      <c r="AE256" s="85" t="s">
        <v>1953</v>
      </c>
      <c r="AF256" s="79" t="b">
        <v>0</v>
      </c>
      <c r="AG256" s="79" t="s">
        <v>1995</v>
      </c>
      <c r="AH256" s="79"/>
      <c r="AI256" s="85" t="s">
        <v>1953</v>
      </c>
      <c r="AJ256" s="79" t="b">
        <v>0</v>
      </c>
      <c r="AK256" s="79">
        <v>0</v>
      </c>
      <c r="AL256" s="85" t="s">
        <v>1953</v>
      </c>
      <c r="AM256" s="79" t="s">
        <v>2007</v>
      </c>
      <c r="AN256" s="79" t="b">
        <v>0</v>
      </c>
      <c r="AO256" s="85" t="s">
        <v>1791</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2</v>
      </c>
      <c r="BC256" s="78" t="str">
        <f>REPLACE(INDEX(GroupVertices[Group],MATCH(Edges24[[#This Row],[Vertex 2]],GroupVertices[Vertex],0)),1,1,"")</f>
        <v>2</v>
      </c>
      <c r="BD256" s="48">
        <v>1</v>
      </c>
      <c r="BE256" s="49">
        <v>6.666666666666667</v>
      </c>
      <c r="BF256" s="48">
        <v>0</v>
      </c>
      <c r="BG256" s="49">
        <v>0</v>
      </c>
      <c r="BH256" s="48">
        <v>0</v>
      </c>
      <c r="BI256" s="49">
        <v>0</v>
      </c>
      <c r="BJ256" s="48">
        <v>14</v>
      </c>
      <c r="BK256" s="49">
        <v>93.33333333333333</v>
      </c>
      <c r="BL256" s="48">
        <v>15</v>
      </c>
    </row>
    <row r="257" spans="1:64" ht="15">
      <c r="A257" s="64" t="s">
        <v>450</v>
      </c>
      <c r="B257" s="64" t="s">
        <v>539</v>
      </c>
      <c r="C257" s="65"/>
      <c r="D257" s="66"/>
      <c r="E257" s="67"/>
      <c r="F257" s="68"/>
      <c r="G257" s="65"/>
      <c r="H257" s="69"/>
      <c r="I257" s="70"/>
      <c r="J257" s="70"/>
      <c r="K257" s="34" t="s">
        <v>65</v>
      </c>
      <c r="L257" s="77">
        <v>328</v>
      </c>
      <c r="M257" s="77"/>
      <c r="N257" s="72"/>
      <c r="O257" s="79" t="s">
        <v>600</v>
      </c>
      <c r="P257" s="81">
        <v>43479.97513888889</v>
      </c>
      <c r="Q257" s="79" t="s">
        <v>654</v>
      </c>
      <c r="R257" s="79"/>
      <c r="S257" s="79"/>
      <c r="T257" s="79" t="s">
        <v>457</v>
      </c>
      <c r="U257" s="79"/>
      <c r="V257" s="82" t="s">
        <v>1060</v>
      </c>
      <c r="W257" s="81">
        <v>43479.97513888889</v>
      </c>
      <c r="X257" s="82" t="s">
        <v>1405</v>
      </c>
      <c r="Y257" s="79"/>
      <c r="Z257" s="79"/>
      <c r="AA257" s="85" t="s">
        <v>1792</v>
      </c>
      <c r="AB257" s="79"/>
      <c r="AC257" s="79" t="b">
        <v>0</v>
      </c>
      <c r="AD257" s="79">
        <v>0</v>
      </c>
      <c r="AE257" s="85" t="s">
        <v>1953</v>
      </c>
      <c r="AF257" s="79" t="b">
        <v>0</v>
      </c>
      <c r="AG257" s="79" t="s">
        <v>1995</v>
      </c>
      <c r="AH257" s="79"/>
      <c r="AI257" s="85" t="s">
        <v>1953</v>
      </c>
      <c r="AJ257" s="79" t="b">
        <v>0</v>
      </c>
      <c r="AK257" s="79">
        <v>13</v>
      </c>
      <c r="AL257" s="85" t="s">
        <v>1915</v>
      </c>
      <c r="AM257" s="79" t="s">
        <v>2008</v>
      </c>
      <c r="AN257" s="79" t="b">
        <v>0</v>
      </c>
      <c r="AO257" s="85" t="s">
        <v>1915</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2</v>
      </c>
      <c r="BC257" s="78" t="str">
        <f>REPLACE(INDEX(GroupVertices[Group],MATCH(Edges24[[#This Row],[Vertex 2]],GroupVertices[Vertex],0)),1,1,"")</f>
        <v>2</v>
      </c>
      <c r="BD257" s="48">
        <v>0</v>
      </c>
      <c r="BE257" s="49">
        <v>0</v>
      </c>
      <c r="BF257" s="48">
        <v>0</v>
      </c>
      <c r="BG257" s="49">
        <v>0</v>
      </c>
      <c r="BH257" s="48">
        <v>0</v>
      </c>
      <c r="BI257" s="49">
        <v>0</v>
      </c>
      <c r="BJ257" s="48">
        <v>23</v>
      </c>
      <c r="BK257" s="49">
        <v>100</v>
      </c>
      <c r="BL257" s="48">
        <v>23</v>
      </c>
    </row>
    <row r="258" spans="1:64" ht="15">
      <c r="A258" s="64" t="s">
        <v>451</v>
      </c>
      <c r="B258" s="64" t="s">
        <v>539</v>
      </c>
      <c r="C258" s="65"/>
      <c r="D258" s="66"/>
      <c r="E258" s="67"/>
      <c r="F258" s="68"/>
      <c r="G258" s="65"/>
      <c r="H258" s="69"/>
      <c r="I258" s="70"/>
      <c r="J258" s="70"/>
      <c r="K258" s="34" t="s">
        <v>65</v>
      </c>
      <c r="L258" s="77">
        <v>329</v>
      </c>
      <c r="M258" s="77"/>
      <c r="N258" s="72"/>
      <c r="O258" s="79" t="s">
        <v>600</v>
      </c>
      <c r="P258" s="81">
        <v>43479.97907407407</v>
      </c>
      <c r="Q258" s="79" t="s">
        <v>654</v>
      </c>
      <c r="R258" s="79"/>
      <c r="S258" s="79"/>
      <c r="T258" s="79" t="s">
        <v>457</v>
      </c>
      <c r="U258" s="79"/>
      <c r="V258" s="82" t="s">
        <v>1061</v>
      </c>
      <c r="W258" s="81">
        <v>43479.97907407407</v>
      </c>
      <c r="X258" s="82" t="s">
        <v>1406</v>
      </c>
      <c r="Y258" s="79"/>
      <c r="Z258" s="79"/>
      <c r="AA258" s="85" t="s">
        <v>1793</v>
      </c>
      <c r="AB258" s="79"/>
      <c r="AC258" s="79" t="b">
        <v>0</v>
      </c>
      <c r="AD258" s="79">
        <v>0</v>
      </c>
      <c r="AE258" s="85" t="s">
        <v>1953</v>
      </c>
      <c r="AF258" s="79" t="b">
        <v>0</v>
      </c>
      <c r="AG258" s="79" t="s">
        <v>1995</v>
      </c>
      <c r="AH258" s="79"/>
      <c r="AI258" s="85" t="s">
        <v>1953</v>
      </c>
      <c r="AJ258" s="79" t="b">
        <v>0</v>
      </c>
      <c r="AK258" s="79">
        <v>13</v>
      </c>
      <c r="AL258" s="85" t="s">
        <v>1915</v>
      </c>
      <c r="AM258" s="79" t="s">
        <v>2010</v>
      </c>
      <c r="AN258" s="79" t="b">
        <v>0</v>
      </c>
      <c r="AO258" s="85" t="s">
        <v>1915</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2</v>
      </c>
      <c r="BC258" s="78" t="str">
        <f>REPLACE(INDEX(GroupVertices[Group],MATCH(Edges24[[#This Row],[Vertex 2]],GroupVertices[Vertex],0)),1,1,"")</f>
        <v>2</v>
      </c>
      <c r="BD258" s="48">
        <v>0</v>
      </c>
      <c r="BE258" s="49">
        <v>0</v>
      </c>
      <c r="BF258" s="48">
        <v>0</v>
      </c>
      <c r="BG258" s="49">
        <v>0</v>
      </c>
      <c r="BH258" s="48">
        <v>0</v>
      </c>
      <c r="BI258" s="49">
        <v>0</v>
      </c>
      <c r="BJ258" s="48">
        <v>23</v>
      </c>
      <c r="BK258" s="49">
        <v>100</v>
      </c>
      <c r="BL258" s="48">
        <v>23</v>
      </c>
    </row>
    <row r="259" spans="1:64" ht="15">
      <c r="A259" s="64" t="s">
        <v>452</v>
      </c>
      <c r="B259" s="64" t="s">
        <v>539</v>
      </c>
      <c r="C259" s="65"/>
      <c r="D259" s="66"/>
      <c r="E259" s="67"/>
      <c r="F259" s="68"/>
      <c r="G259" s="65"/>
      <c r="H259" s="69"/>
      <c r="I259" s="70"/>
      <c r="J259" s="70"/>
      <c r="K259" s="34" t="s">
        <v>65</v>
      </c>
      <c r="L259" s="77">
        <v>330</v>
      </c>
      <c r="M259" s="77"/>
      <c r="N259" s="72"/>
      <c r="O259" s="79" t="s">
        <v>600</v>
      </c>
      <c r="P259" s="81">
        <v>43480.09711805556</v>
      </c>
      <c r="Q259" s="79" t="s">
        <v>654</v>
      </c>
      <c r="R259" s="79"/>
      <c r="S259" s="79"/>
      <c r="T259" s="79" t="s">
        <v>457</v>
      </c>
      <c r="U259" s="79"/>
      <c r="V259" s="82" t="s">
        <v>1062</v>
      </c>
      <c r="W259" s="81">
        <v>43480.09711805556</v>
      </c>
      <c r="X259" s="82" t="s">
        <v>1407</v>
      </c>
      <c r="Y259" s="79"/>
      <c r="Z259" s="79"/>
      <c r="AA259" s="85" t="s">
        <v>1794</v>
      </c>
      <c r="AB259" s="79"/>
      <c r="AC259" s="79" t="b">
        <v>0</v>
      </c>
      <c r="AD259" s="79">
        <v>0</v>
      </c>
      <c r="AE259" s="85" t="s">
        <v>1953</v>
      </c>
      <c r="AF259" s="79" t="b">
        <v>0</v>
      </c>
      <c r="AG259" s="79" t="s">
        <v>1995</v>
      </c>
      <c r="AH259" s="79"/>
      <c r="AI259" s="85" t="s">
        <v>1953</v>
      </c>
      <c r="AJ259" s="79" t="b">
        <v>0</v>
      </c>
      <c r="AK259" s="79">
        <v>18</v>
      </c>
      <c r="AL259" s="85" t="s">
        <v>1915</v>
      </c>
      <c r="AM259" s="79" t="s">
        <v>2015</v>
      </c>
      <c r="AN259" s="79" t="b">
        <v>0</v>
      </c>
      <c r="AO259" s="85" t="s">
        <v>1915</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2</v>
      </c>
      <c r="BC259" s="78" t="str">
        <f>REPLACE(INDEX(GroupVertices[Group],MATCH(Edges24[[#This Row],[Vertex 2]],GroupVertices[Vertex],0)),1,1,"")</f>
        <v>2</v>
      </c>
      <c r="BD259" s="48">
        <v>0</v>
      </c>
      <c r="BE259" s="49">
        <v>0</v>
      </c>
      <c r="BF259" s="48">
        <v>0</v>
      </c>
      <c r="BG259" s="49">
        <v>0</v>
      </c>
      <c r="BH259" s="48">
        <v>0</v>
      </c>
      <c r="BI259" s="49">
        <v>0</v>
      </c>
      <c r="BJ259" s="48">
        <v>23</v>
      </c>
      <c r="BK259" s="49">
        <v>100</v>
      </c>
      <c r="BL259" s="48">
        <v>23</v>
      </c>
    </row>
    <row r="260" spans="1:64" ht="15">
      <c r="A260" s="64" t="s">
        <v>453</v>
      </c>
      <c r="B260" s="64" t="s">
        <v>539</v>
      </c>
      <c r="C260" s="65"/>
      <c r="D260" s="66"/>
      <c r="E260" s="67"/>
      <c r="F260" s="68"/>
      <c r="G260" s="65"/>
      <c r="H260" s="69"/>
      <c r="I260" s="70"/>
      <c r="J260" s="70"/>
      <c r="K260" s="34" t="s">
        <v>65</v>
      </c>
      <c r="L260" s="77">
        <v>331</v>
      </c>
      <c r="M260" s="77"/>
      <c r="N260" s="72"/>
      <c r="O260" s="79" t="s">
        <v>600</v>
      </c>
      <c r="P260" s="81">
        <v>43480.18171296296</v>
      </c>
      <c r="Q260" s="79" t="s">
        <v>654</v>
      </c>
      <c r="R260" s="79"/>
      <c r="S260" s="79"/>
      <c r="T260" s="79" t="s">
        <v>457</v>
      </c>
      <c r="U260" s="79"/>
      <c r="V260" s="82" t="s">
        <v>1063</v>
      </c>
      <c r="W260" s="81">
        <v>43480.18171296296</v>
      </c>
      <c r="X260" s="82" t="s">
        <v>1408</v>
      </c>
      <c r="Y260" s="79"/>
      <c r="Z260" s="79"/>
      <c r="AA260" s="85" t="s">
        <v>1795</v>
      </c>
      <c r="AB260" s="79"/>
      <c r="AC260" s="79" t="b">
        <v>0</v>
      </c>
      <c r="AD260" s="79">
        <v>0</v>
      </c>
      <c r="AE260" s="85" t="s">
        <v>1953</v>
      </c>
      <c r="AF260" s="79" t="b">
        <v>0</v>
      </c>
      <c r="AG260" s="79" t="s">
        <v>1995</v>
      </c>
      <c r="AH260" s="79"/>
      <c r="AI260" s="85" t="s">
        <v>1953</v>
      </c>
      <c r="AJ260" s="79" t="b">
        <v>0</v>
      </c>
      <c r="AK260" s="79">
        <v>18</v>
      </c>
      <c r="AL260" s="85" t="s">
        <v>1915</v>
      </c>
      <c r="AM260" s="79" t="s">
        <v>2008</v>
      </c>
      <c r="AN260" s="79" t="b">
        <v>0</v>
      </c>
      <c r="AO260" s="85" t="s">
        <v>1915</v>
      </c>
      <c r="AP260" s="79" t="s">
        <v>176</v>
      </c>
      <c r="AQ260" s="79">
        <v>0</v>
      </c>
      <c r="AR260" s="79">
        <v>0</v>
      </c>
      <c r="AS260" s="79"/>
      <c r="AT260" s="79"/>
      <c r="AU260" s="79"/>
      <c r="AV260" s="79"/>
      <c r="AW260" s="79"/>
      <c r="AX260" s="79"/>
      <c r="AY260" s="79"/>
      <c r="AZ260" s="79"/>
      <c r="BA260">
        <v>1</v>
      </c>
      <c r="BB260" s="78" t="str">
        <f>REPLACE(INDEX(GroupVertices[Group],MATCH(Edges24[[#This Row],[Vertex 1]],GroupVertices[Vertex],0)),1,1,"")</f>
        <v>2</v>
      </c>
      <c r="BC260" s="78" t="str">
        <f>REPLACE(INDEX(GroupVertices[Group],MATCH(Edges24[[#This Row],[Vertex 2]],GroupVertices[Vertex],0)),1,1,"")</f>
        <v>2</v>
      </c>
      <c r="BD260" s="48">
        <v>0</v>
      </c>
      <c r="BE260" s="49">
        <v>0</v>
      </c>
      <c r="BF260" s="48">
        <v>0</v>
      </c>
      <c r="BG260" s="49">
        <v>0</v>
      </c>
      <c r="BH260" s="48">
        <v>0</v>
      </c>
      <c r="BI260" s="49">
        <v>0</v>
      </c>
      <c r="BJ260" s="48">
        <v>23</v>
      </c>
      <c r="BK260" s="49">
        <v>100</v>
      </c>
      <c r="BL260" s="48">
        <v>23</v>
      </c>
    </row>
    <row r="261" spans="1:64" ht="15">
      <c r="A261" s="64" t="s">
        <v>454</v>
      </c>
      <c r="B261" s="64" t="s">
        <v>457</v>
      </c>
      <c r="C261" s="65"/>
      <c r="D261" s="66"/>
      <c r="E261" s="67"/>
      <c r="F261" s="68"/>
      <c r="G261" s="65"/>
      <c r="H261" s="69"/>
      <c r="I261" s="70"/>
      <c r="J261" s="70"/>
      <c r="K261" s="34" t="s">
        <v>65</v>
      </c>
      <c r="L261" s="77">
        <v>332</v>
      </c>
      <c r="M261" s="77"/>
      <c r="N261" s="72"/>
      <c r="O261" s="79" t="s">
        <v>600</v>
      </c>
      <c r="P261" s="81">
        <v>43470.69357638889</v>
      </c>
      <c r="Q261" s="79" t="s">
        <v>624</v>
      </c>
      <c r="R261" s="82" t="s">
        <v>727</v>
      </c>
      <c r="S261" s="79" t="s">
        <v>764</v>
      </c>
      <c r="T261" s="79"/>
      <c r="U261" s="79"/>
      <c r="V261" s="82" t="s">
        <v>1064</v>
      </c>
      <c r="W261" s="81">
        <v>43470.69357638889</v>
      </c>
      <c r="X261" s="82" t="s">
        <v>1409</v>
      </c>
      <c r="Y261" s="79"/>
      <c r="Z261" s="79"/>
      <c r="AA261" s="85" t="s">
        <v>1796</v>
      </c>
      <c r="AB261" s="79"/>
      <c r="AC261" s="79" t="b">
        <v>0</v>
      </c>
      <c r="AD261" s="79">
        <v>0</v>
      </c>
      <c r="AE261" s="85" t="s">
        <v>1953</v>
      </c>
      <c r="AF261" s="79" t="b">
        <v>0</v>
      </c>
      <c r="AG261" s="79" t="s">
        <v>1995</v>
      </c>
      <c r="AH261" s="79"/>
      <c r="AI261" s="85" t="s">
        <v>1953</v>
      </c>
      <c r="AJ261" s="79" t="b">
        <v>0</v>
      </c>
      <c r="AK261" s="79">
        <v>20</v>
      </c>
      <c r="AL261" s="85" t="s">
        <v>1801</v>
      </c>
      <c r="AM261" s="79" t="s">
        <v>2010</v>
      </c>
      <c r="AN261" s="79" t="b">
        <v>0</v>
      </c>
      <c r="AO261" s="85" t="s">
        <v>1801</v>
      </c>
      <c r="AP261" s="79" t="s">
        <v>176</v>
      </c>
      <c r="AQ261" s="79">
        <v>0</v>
      </c>
      <c r="AR261" s="79">
        <v>0</v>
      </c>
      <c r="AS261" s="79"/>
      <c r="AT261" s="79"/>
      <c r="AU261" s="79"/>
      <c r="AV261" s="79"/>
      <c r="AW261" s="79"/>
      <c r="AX261" s="79"/>
      <c r="AY261" s="79"/>
      <c r="AZ261" s="79"/>
      <c r="BA261">
        <v>2</v>
      </c>
      <c r="BB261" s="78" t="str">
        <f>REPLACE(INDEX(GroupVertices[Group],MATCH(Edges24[[#This Row],[Vertex 1]],GroupVertices[Vertex],0)),1,1,"")</f>
        <v>2</v>
      </c>
      <c r="BC261" s="78" t="str">
        <f>REPLACE(INDEX(GroupVertices[Group],MATCH(Edges24[[#This Row],[Vertex 2]],GroupVertices[Vertex],0)),1,1,"")</f>
        <v>2</v>
      </c>
      <c r="BD261" s="48">
        <v>0</v>
      </c>
      <c r="BE261" s="49">
        <v>0</v>
      </c>
      <c r="BF261" s="48">
        <v>0</v>
      </c>
      <c r="BG261" s="49">
        <v>0</v>
      </c>
      <c r="BH261" s="48">
        <v>0</v>
      </c>
      <c r="BI261" s="49">
        <v>0</v>
      </c>
      <c r="BJ261" s="48">
        <v>17</v>
      </c>
      <c r="BK261" s="49">
        <v>100</v>
      </c>
      <c r="BL261" s="48">
        <v>17</v>
      </c>
    </row>
    <row r="262" spans="1:64" ht="15">
      <c r="A262" s="64" t="s">
        <v>454</v>
      </c>
      <c r="B262" s="64" t="s">
        <v>457</v>
      </c>
      <c r="C262" s="65"/>
      <c r="D262" s="66"/>
      <c r="E262" s="67"/>
      <c r="F262" s="68"/>
      <c r="G262" s="65"/>
      <c r="H262" s="69"/>
      <c r="I262" s="70"/>
      <c r="J262" s="70"/>
      <c r="K262" s="34" t="s">
        <v>65</v>
      </c>
      <c r="L262" s="77">
        <v>333</v>
      </c>
      <c r="M262" s="77"/>
      <c r="N262" s="72"/>
      <c r="O262" s="79" t="s">
        <v>600</v>
      </c>
      <c r="P262" s="81">
        <v>43476.00234953704</v>
      </c>
      <c r="Q262" s="79" t="s">
        <v>649</v>
      </c>
      <c r="R262" s="79"/>
      <c r="S262" s="79"/>
      <c r="T262" s="79"/>
      <c r="U262" s="79"/>
      <c r="V262" s="82" t="s">
        <v>1064</v>
      </c>
      <c r="W262" s="81">
        <v>43476.00234953704</v>
      </c>
      <c r="X262" s="82" t="s">
        <v>1410</v>
      </c>
      <c r="Y262" s="79"/>
      <c r="Z262" s="79"/>
      <c r="AA262" s="85" t="s">
        <v>1797</v>
      </c>
      <c r="AB262" s="79"/>
      <c r="AC262" s="79" t="b">
        <v>0</v>
      </c>
      <c r="AD262" s="79">
        <v>0</v>
      </c>
      <c r="AE262" s="85" t="s">
        <v>1953</v>
      </c>
      <c r="AF262" s="79" t="b">
        <v>0</v>
      </c>
      <c r="AG262" s="79" t="s">
        <v>1995</v>
      </c>
      <c r="AH262" s="79"/>
      <c r="AI262" s="85" t="s">
        <v>1953</v>
      </c>
      <c r="AJ262" s="79" t="b">
        <v>0</v>
      </c>
      <c r="AK262" s="79">
        <v>3</v>
      </c>
      <c r="AL262" s="85" t="s">
        <v>1923</v>
      </c>
      <c r="AM262" s="79" t="s">
        <v>2010</v>
      </c>
      <c r="AN262" s="79" t="b">
        <v>0</v>
      </c>
      <c r="AO262" s="85" t="s">
        <v>1923</v>
      </c>
      <c r="AP262" s="79" t="s">
        <v>176</v>
      </c>
      <c r="AQ262" s="79">
        <v>0</v>
      </c>
      <c r="AR262" s="79">
        <v>0</v>
      </c>
      <c r="AS262" s="79"/>
      <c r="AT262" s="79"/>
      <c r="AU262" s="79"/>
      <c r="AV262" s="79"/>
      <c r="AW262" s="79"/>
      <c r="AX262" s="79"/>
      <c r="AY262" s="79"/>
      <c r="AZ262" s="79"/>
      <c r="BA262">
        <v>2</v>
      </c>
      <c r="BB262" s="78" t="str">
        <f>REPLACE(INDEX(GroupVertices[Group],MATCH(Edges24[[#This Row],[Vertex 1]],GroupVertices[Vertex],0)),1,1,"")</f>
        <v>2</v>
      </c>
      <c r="BC262" s="78" t="str">
        <f>REPLACE(INDEX(GroupVertices[Group],MATCH(Edges24[[#This Row],[Vertex 2]],GroupVertices[Vertex],0)),1,1,"")</f>
        <v>2</v>
      </c>
      <c r="BD262" s="48">
        <v>1</v>
      </c>
      <c r="BE262" s="49">
        <v>5</v>
      </c>
      <c r="BF262" s="48">
        <v>0</v>
      </c>
      <c r="BG262" s="49">
        <v>0</v>
      </c>
      <c r="BH262" s="48">
        <v>0</v>
      </c>
      <c r="BI262" s="49">
        <v>0</v>
      </c>
      <c r="BJ262" s="48">
        <v>19</v>
      </c>
      <c r="BK262" s="49">
        <v>95</v>
      </c>
      <c r="BL262" s="48">
        <v>20</v>
      </c>
    </row>
    <row r="263" spans="1:64" ht="15">
      <c r="A263" s="64" t="s">
        <v>454</v>
      </c>
      <c r="B263" s="64" t="s">
        <v>539</v>
      </c>
      <c r="C263" s="65"/>
      <c r="D263" s="66"/>
      <c r="E263" s="67"/>
      <c r="F263" s="68"/>
      <c r="G263" s="65"/>
      <c r="H263" s="69"/>
      <c r="I263" s="70"/>
      <c r="J263" s="70"/>
      <c r="K263" s="34" t="s">
        <v>65</v>
      </c>
      <c r="L263" s="77">
        <v>334</v>
      </c>
      <c r="M263" s="77"/>
      <c r="N263" s="72"/>
      <c r="O263" s="79" t="s">
        <v>600</v>
      </c>
      <c r="P263" s="81">
        <v>43480.42201388889</v>
      </c>
      <c r="Q263" s="79" t="s">
        <v>654</v>
      </c>
      <c r="R263" s="79"/>
      <c r="S263" s="79"/>
      <c r="T263" s="79" t="s">
        <v>457</v>
      </c>
      <c r="U263" s="79"/>
      <c r="V263" s="82" t="s">
        <v>1064</v>
      </c>
      <c r="W263" s="81">
        <v>43480.42201388889</v>
      </c>
      <c r="X263" s="82" t="s">
        <v>1411</v>
      </c>
      <c r="Y263" s="79"/>
      <c r="Z263" s="79"/>
      <c r="AA263" s="85" t="s">
        <v>1798</v>
      </c>
      <c r="AB263" s="79"/>
      <c r="AC263" s="79" t="b">
        <v>0</v>
      </c>
      <c r="AD263" s="79">
        <v>0</v>
      </c>
      <c r="AE263" s="85" t="s">
        <v>1953</v>
      </c>
      <c r="AF263" s="79" t="b">
        <v>0</v>
      </c>
      <c r="AG263" s="79" t="s">
        <v>1995</v>
      </c>
      <c r="AH263" s="79"/>
      <c r="AI263" s="85" t="s">
        <v>1953</v>
      </c>
      <c r="AJ263" s="79" t="b">
        <v>0</v>
      </c>
      <c r="AK263" s="79">
        <v>18</v>
      </c>
      <c r="AL263" s="85" t="s">
        <v>1915</v>
      </c>
      <c r="AM263" s="79" t="s">
        <v>2010</v>
      </c>
      <c r="AN263" s="79" t="b">
        <v>0</v>
      </c>
      <c r="AO263" s="85" t="s">
        <v>1915</v>
      </c>
      <c r="AP263" s="79" t="s">
        <v>176</v>
      </c>
      <c r="AQ263" s="79">
        <v>0</v>
      </c>
      <c r="AR263" s="79">
        <v>0</v>
      </c>
      <c r="AS263" s="79"/>
      <c r="AT263" s="79"/>
      <c r="AU263" s="79"/>
      <c r="AV263" s="79"/>
      <c r="AW263" s="79"/>
      <c r="AX263" s="79"/>
      <c r="AY263" s="79"/>
      <c r="AZ263" s="79"/>
      <c r="BA263">
        <v>1</v>
      </c>
      <c r="BB263" s="78" t="str">
        <f>REPLACE(INDEX(GroupVertices[Group],MATCH(Edges24[[#This Row],[Vertex 1]],GroupVertices[Vertex],0)),1,1,"")</f>
        <v>2</v>
      </c>
      <c r="BC263" s="78" t="str">
        <f>REPLACE(INDEX(GroupVertices[Group],MATCH(Edges24[[#This Row],[Vertex 2]],GroupVertices[Vertex],0)),1,1,"")</f>
        <v>2</v>
      </c>
      <c r="BD263" s="48">
        <v>0</v>
      </c>
      <c r="BE263" s="49">
        <v>0</v>
      </c>
      <c r="BF263" s="48">
        <v>0</v>
      </c>
      <c r="BG263" s="49">
        <v>0</v>
      </c>
      <c r="BH263" s="48">
        <v>0</v>
      </c>
      <c r="BI263" s="49">
        <v>0</v>
      </c>
      <c r="BJ263" s="48">
        <v>23</v>
      </c>
      <c r="BK263" s="49">
        <v>100</v>
      </c>
      <c r="BL263" s="48">
        <v>23</v>
      </c>
    </row>
    <row r="264" spans="1:64" ht="15">
      <c r="A264" s="64" t="s">
        <v>455</v>
      </c>
      <c r="B264" s="64" t="s">
        <v>457</v>
      </c>
      <c r="C264" s="65"/>
      <c r="D264" s="66"/>
      <c r="E264" s="67"/>
      <c r="F264" s="68"/>
      <c r="G264" s="65"/>
      <c r="H264" s="69"/>
      <c r="I264" s="70"/>
      <c r="J264" s="70"/>
      <c r="K264" s="34" t="s">
        <v>65</v>
      </c>
      <c r="L264" s="77">
        <v>335</v>
      </c>
      <c r="M264" s="77"/>
      <c r="N264" s="72"/>
      <c r="O264" s="79" t="s">
        <v>600</v>
      </c>
      <c r="P264" s="81">
        <v>43481.4718287037</v>
      </c>
      <c r="Q264" s="79" t="s">
        <v>657</v>
      </c>
      <c r="R264" s="79"/>
      <c r="S264" s="79"/>
      <c r="T264" s="79" t="s">
        <v>794</v>
      </c>
      <c r="U264" s="82" t="s">
        <v>817</v>
      </c>
      <c r="V264" s="82" t="s">
        <v>817</v>
      </c>
      <c r="W264" s="81">
        <v>43481.4718287037</v>
      </c>
      <c r="X264" s="82" t="s">
        <v>1412</v>
      </c>
      <c r="Y264" s="79"/>
      <c r="Z264" s="79"/>
      <c r="AA264" s="85" t="s">
        <v>1799</v>
      </c>
      <c r="AB264" s="79"/>
      <c r="AC264" s="79" t="b">
        <v>0</v>
      </c>
      <c r="AD264" s="79">
        <v>0</v>
      </c>
      <c r="AE264" s="85" t="s">
        <v>1953</v>
      </c>
      <c r="AF264" s="79" t="b">
        <v>0</v>
      </c>
      <c r="AG264" s="79" t="s">
        <v>1995</v>
      </c>
      <c r="AH264" s="79"/>
      <c r="AI264" s="85" t="s">
        <v>1953</v>
      </c>
      <c r="AJ264" s="79" t="b">
        <v>0</v>
      </c>
      <c r="AK264" s="79">
        <v>0</v>
      </c>
      <c r="AL264" s="85" t="s">
        <v>1953</v>
      </c>
      <c r="AM264" s="79" t="s">
        <v>2006</v>
      </c>
      <c r="AN264" s="79" t="b">
        <v>0</v>
      </c>
      <c r="AO264" s="85" t="s">
        <v>1799</v>
      </c>
      <c r="AP264" s="79" t="s">
        <v>176</v>
      </c>
      <c r="AQ264" s="79">
        <v>0</v>
      </c>
      <c r="AR264" s="79">
        <v>0</v>
      </c>
      <c r="AS264" s="79"/>
      <c r="AT264" s="79"/>
      <c r="AU264" s="79"/>
      <c r="AV264" s="79"/>
      <c r="AW264" s="79"/>
      <c r="AX264" s="79"/>
      <c r="AY264" s="79"/>
      <c r="AZ264" s="79"/>
      <c r="BA264">
        <v>1</v>
      </c>
      <c r="BB264" s="78" t="str">
        <f>REPLACE(INDEX(GroupVertices[Group],MATCH(Edges24[[#This Row],[Vertex 1]],GroupVertices[Vertex],0)),1,1,"")</f>
        <v>2</v>
      </c>
      <c r="BC264" s="78" t="str">
        <f>REPLACE(INDEX(GroupVertices[Group],MATCH(Edges24[[#This Row],[Vertex 2]],GroupVertices[Vertex],0)),1,1,"")</f>
        <v>2</v>
      </c>
      <c r="BD264" s="48">
        <v>0</v>
      </c>
      <c r="BE264" s="49">
        <v>0</v>
      </c>
      <c r="BF264" s="48">
        <v>0</v>
      </c>
      <c r="BG264" s="49">
        <v>0</v>
      </c>
      <c r="BH264" s="48">
        <v>0</v>
      </c>
      <c r="BI264" s="49">
        <v>0</v>
      </c>
      <c r="BJ264" s="48">
        <v>13</v>
      </c>
      <c r="BK264" s="49">
        <v>100</v>
      </c>
      <c r="BL264" s="48">
        <v>13</v>
      </c>
    </row>
    <row r="265" spans="1:64" ht="15">
      <c r="A265" s="64" t="s">
        <v>456</v>
      </c>
      <c r="B265" s="64" t="s">
        <v>486</v>
      </c>
      <c r="C265" s="65"/>
      <c r="D265" s="66"/>
      <c r="E265" s="67"/>
      <c r="F265" s="68"/>
      <c r="G265" s="65"/>
      <c r="H265" s="69"/>
      <c r="I265" s="70"/>
      <c r="J265" s="70"/>
      <c r="K265" s="34" t="s">
        <v>65</v>
      </c>
      <c r="L265" s="77">
        <v>336</v>
      </c>
      <c r="M265" s="77"/>
      <c r="N265" s="72"/>
      <c r="O265" s="79" t="s">
        <v>600</v>
      </c>
      <c r="P265" s="81">
        <v>43481.63738425926</v>
      </c>
      <c r="Q265" s="79" t="s">
        <v>658</v>
      </c>
      <c r="R265" s="79"/>
      <c r="S265" s="79"/>
      <c r="T265" s="79"/>
      <c r="U265" s="79"/>
      <c r="V265" s="82" t="s">
        <v>1065</v>
      </c>
      <c r="W265" s="81">
        <v>43481.63738425926</v>
      </c>
      <c r="X265" s="82" t="s">
        <v>1413</v>
      </c>
      <c r="Y265" s="79"/>
      <c r="Z265" s="79"/>
      <c r="AA265" s="85" t="s">
        <v>1800</v>
      </c>
      <c r="AB265" s="79"/>
      <c r="AC265" s="79" t="b">
        <v>0</v>
      </c>
      <c r="AD265" s="79">
        <v>0</v>
      </c>
      <c r="AE265" s="85" t="s">
        <v>1953</v>
      </c>
      <c r="AF265" s="79" t="b">
        <v>0</v>
      </c>
      <c r="AG265" s="79" t="s">
        <v>1995</v>
      </c>
      <c r="AH265" s="79"/>
      <c r="AI265" s="85" t="s">
        <v>1953</v>
      </c>
      <c r="AJ265" s="79" t="b">
        <v>0</v>
      </c>
      <c r="AK265" s="79">
        <v>3</v>
      </c>
      <c r="AL265" s="85" t="s">
        <v>1848</v>
      </c>
      <c r="AM265" s="79" t="s">
        <v>2007</v>
      </c>
      <c r="AN265" s="79" t="b">
        <v>0</v>
      </c>
      <c r="AO265" s="85" t="s">
        <v>1848</v>
      </c>
      <c r="AP265" s="79" t="s">
        <v>176</v>
      </c>
      <c r="AQ265" s="79">
        <v>0</v>
      </c>
      <c r="AR265" s="79">
        <v>0</v>
      </c>
      <c r="AS265" s="79"/>
      <c r="AT265" s="79"/>
      <c r="AU265" s="79"/>
      <c r="AV265" s="79"/>
      <c r="AW265" s="79"/>
      <c r="AX265" s="79"/>
      <c r="AY265" s="79"/>
      <c r="AZ265" s="79"/>
      <c r="BA265">
        <v>1</v>
      </c>
      <c r="BB265" s="78" t="str">
        <f>REPLACE(INDEX(GroupVertices[Group],MATCH(Edges24[[#This Row],[Vertex 1]],GroupVertices[Vertex],0)),1,1,"")</f>
        <v>2</v>
      </c>
      <c r="BC265" s="78" t="str">
        <f>REPLACE(INDEX(GroupVertices[Group],MATCH(Edges24[[#This Row],[Vertex 2]],GroupVertices[Vertex],0)),1,1,"")</f>
        <v>2</v>
      </c>
      <c r="BD265" s="48">
        <v>2</v>
      </c>
      <c r="BE265" s="49">
        <v>7.6923076923076925</v>
      </c>
      <c r="BF265" s="48">
        <v>0</v>
      </c>
      <c r="BG265" s="49">
        <v>0</v>
      </c>
      <c r="BH265" s="48">
        <v>0</v>
      </c>
      <c r="BI265" s="49">
        <v>0</v>
      </c>
      <c r="BJ265" s="48">
        <v>24</v>
      </c>
      <c r="BK265" s="49">
        <v>92.3076923076923</v>
      </c>
      <c r="BL265" s="48">
        <v>26</v>
      </c>
    </row>
    <row r="266" spans="1:64" ht="15">
      <c r="A266" s="64" t="s">
        <v>457</v>
      </c>
      <c r="B266" s="64" t="s">
        <v>576</v>
      </c>
      <c r="C266" s="65"/>
      <c r="D266" s="66"/>
      <c r="E266" s="67"/>
      <c r="F266" s="68"/>
      <c r="G266" s="65"/>
      <c r="H266" s="69"/>
      <c r="I266" s="70"/>
      <c r="J266" s="70"/>
      <c r="K266" s="34" t="s">
        <v>65</v>
      </c>
      <c r="L266" s="77">
        <v>337</v>
      </c>
      <c r="M266" s="77"/>
      <c r="N266" s="72"/>
      <c r="O266" s="79" t="s">
        <v>600</v>
      </c>
      <c r="P266" s="81">
        <v>43470.38217592592</v>
      </c>
      <c r="Q266" s="79" t="s">
        <v>659</v>
      </c>
      <c r="R266" s="82" t="s">
        <v>727</v>
      </c>
      <c r="S266" s="79" t="s">
        <v>764</v>
      </c>
      <c r="T266" s="79"/>
      <c r="U266" s="82" t="s">
        <v>818</v>
      </c>
      <c r="V266" s="82" t="s">
        <v>818</v>
      </c>
      <c r="W266" s="81">
        <v>43470.38217592592</v>
      </c>
      <c r="X266" s="82" t="s">
        <v>1414</v>
      </c>
      <c r="Y266" s="79"/>
      <c r="Z266" s="79"/>
      <c r="AA266" s="85" t="s">
        <v>1801</v>
      </c>
      <c r="AB266" s="79"/>
      <c r="AC266" s="79" t="b">
        <v>0</v>
      </c>
      <c r="AD266" s="79">
        <v>6</v>
      </c>
      <c r="AE266" s="85" t="s">
        <v>1953</v>
      </c>
      <c r="AF266" s="79" t="b">
        <v>0</v>
      </c>
      <c r="AG266" s="79" t="s">
        <v>1995</v>
      </c>
      <c r="AH266" s="79"/>
      <c r="AI266" s="85" t="s">
        <v>1953</v>
      </c>
      <c r="AJ266" s="79" t="b">
        <v>0</v>
      </c>
      <c r="AK266" s="79">
        <v>2</v>
      </c>
      <c r="AL266" s="85" t="s">
        <v>1953</v>
      </c>
      <c r="AM266" s="79" t="s">
        <v>2007</v>
      </c>
      <c r="AN266" s="79" t="b">
        <v>0</v>
      </c>
      <c r="AO266" s="85" t="s">
        <v>1801</v>
      </c>
      <c r="AP266" s="79" t="s">
        <v>176</v>
      </c>
      <c r="AQ266" s="79">
        <v>0</v>
      </c>
      <c r="AR266" s="79">
        <v>0</v>
      </c>
      <c r="AS266" s="79"/>
      <c r="AT266" s="79"/>
      <c r="AU266" s="79"/>
      <c r="AV266" s="79"/>
      <c r="AW266" s="79"/>
      <c r="AX266" s="79"/>
      <c r="AY266" s="79"/>
      <c r="AZ266" s="79"/>
      <c r="BA266">
        <v>1</v>
      </c>
      <c r="BB266" s="78" t="str">
        <f>REPLACE(INDEX(GroupVertices[Group],MATCH(Edges24[[#This Row],[Vertex 1]],GroupVertices[Vertex],0)),1,1,"")</f>
        <v>2</v>
      </c>
      <c r="BC266" s="78" t="str">
        <f>REPLACE(INDEX(GroupVertices[Group],MATCH(Edges24[[#This Row],[Vertex 2]],GroupVertices[Vertex],0)),1,1,"")</f>
        <v>2</v>
      </c>
      <c r="BD266" s="48"/>
      <c r="BE266" s="49"/>
      <c r="BF266" s="48"/>
      <c r="BG266" s="49"/>
      <c r="BH266" s="48"/>
      <c r="BI266" s="49"/>
      <c r="BJ266" s="48"/>
      <c r="BK266" s="49"/>
      <c r="BL266" s="48"/>
    </row>
    <row r="267" spans="1:64" ht="15">
      <c r="A267" s="64" t="s">
        <v>458</v>
      </c>
      <c r="B267" s="64" t="s">
        <v>457</v>
      </c>
      <c r="C267" s="65"/>
      <c r="D267" s="66"/>
      <c r="E267" s="67"/>
      <c r="F267" s="68"/>
      <c r="G267" s="65"/>
      <c r="H267" s="69"/>
      <c r="I267" s="70"/>
      <c r="J267" s="70"/>
      <c r="K267" s="34" t="s">
        <v>65</v>
      </c>
      <c r="L267" s="77">
        <v>338</v>
      </c>
      <c r="M267" s="77"/>
      <c r="N267" s="72"/>
      <c r="O267" s="79" t="s">
        <v>600</v>
      </c>
      <c r="P267" s="81">
        <v>43470.657488425924</v>
      </c>
      <c r="Q267" s="79" t="s">
        <v>624</v>
      </c>
      <c r="R267" s="82" t="s">
        <v>727</v>
      </c>
      <c r="S267" s="79" t="s">
        <v>764</v>
      </c>
      <c r="T267" s="79"/>
      <c r="U267" s="79"/>
      <c r="V267" s="82" t="s">
        <v>1066</v>
      </c>
      <c r="W267" s="81">
        <v>43470.657488425924</v>
      </c>
      <c r="X267" s="82" t="s">
        <v>1415</v>
      </c>
      <c r="Y267" s="79"/>
      <c r="Z267" s="79"/>
      <c r="AA267" s="85" t="s">
        <v>1802</v>
      </c>
      <c r="AB267" s="79"/>
      <c r="AC267" s="79" t="b">
        <v>0</v>
      </c>
      <c r="AD267" s="79">
        <v>0</v>
      </c>
      <c r="AE267" s="85" t="s">
        <v>1953</v>
      </c>
      <c r="AF267" s="79" t="b">
        <v>0</v>
      </c>
      <c r="AG267" s="79" t="s">
        <v>1995</v>
      </c>
      <c r="AH267" s="79"/>
      <c r="AI267" s="85" t="s">
        <v>1953</v>
      </c>
      <c r="AJ267" s="79" t="b">
        <v>0</v>
      </c>
      <c r="AK267" s="79">
        <v>20</v>
      </c>
      <c r="AL267" s="85" t="s">
        <v>1801</v>
      </c>
      <c r="AM267" s="79" t="s">
        <v>2009</v>
      </c>
      <c r="AN267" s="79" t="b">
        <v>0</v>
      </c>
      <c r="AO267" s="85" t="s">
        <v>1801</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2</v>
      </c>
      <c r="BC267" s="78" t="str">
        <f>REPLACE(INDEX(GroupVertices[Group],MATCH(Edges24[[#This Row],[Vertex 2]],GroupVertices[Vertex],0)),1,1,"")</f>
        <v>2</v>
      </c>
      <c r="BD267" s="48">
        <v>0</v>
      </c>
      <c r="BE267" s="49">
        <v>0</v>
      </c>
      <c r="BF267" s="48">
        <v>0</v>
      </c>
      <c r="BG267" s="49">
        <v>0</v>
      </c>
      <c r="BH267" s="48">
        <v>0</v>
      </c>
      <c r="BI267" s="49">
        <v>0</v>
      </c>
      <c r="BJ267" s="48">
        <v>17</v>
      </c>
      <c r="BK267" s="49">
        <v>100</v>
      </c>
      <c r="BL267" s="48">
        <v>17</v>
      </c>
    </row>
    <row r="268" spans="1:64" ht="15">
      <c r="A268" s="64" t="s">
        <v>458</v>
      </c>
      <c r="B268" s="64" t="s">
        <v>539</v>
      </c>
      <c r="C268" s="65"/>
      <c r="D268" s="66"/>
      <c r="E268" s="67"/>
      <c r="F268" s="68"/>
      <c r="G268" s="65"/>
      <c r="H268" s="69"/>
      <c r="I268" s="70"/>
      <c r="J268" s="70"/>
      <c r="K268" s="34" t="s">
        <v>65</v>
      </c>
      <c r="L268" s="77">
        <v>339</v>
      </c>
      <c r="M268" s="77"/>
      <c r="N268" s="72"/>
      <c r="O268" s="79" t="s">
        <v>600</v>
      </c>
      <c r="P268" s="81">
        <v>43479.78107638889</v>
      </c>
      <c r="Q268" s="79" t="s">
        <v>654</v>
      </c>
      <c r="R268" s="79"/>
      <c r="S268" s="79"/>
      <c r="T268" s="79" t="s">
        <v>457</v>
      </c>
      <c r="U268" s="79"/>
      <c r="V268" s="82" t="s">
        <v>1066</v>
      </c>
      <c r="W268" s="81">
        <v>43479.78107638889</v>
      </c>
      <c r="X268" s="82" t="s">
        <v>1416</v>
      </c>
      <c r="Y268" s="79"/>
      <c r="Z268" s="79"/>
      <c r="AA268" s="85" t="s">
        <v>1803</v>
      </c>
      <c r="AB268" s="79"/>
      <c r="AC268" s="79" t="b">
        <v>0</v>
      </c>
      <c r="AD268" s="79">
        <v>0</v>
      </c>
      <c r="AE268" s="85" t="s">
        <v>1953</v>
      </c>
      <c r="AF268" s="79" t="b">
        <v>0</v>
      </c>
      <c r="AG268" s="79" t="s">
        <v>1995</v>
      </c>
      <c r="AH268" s="79"/>
      <c r="AI268" s="85" t="s">
        <v>1953</v>
      </c>
      <c r="AJ268" s="79" t="b">
        <v>0</v>
      </c>
      <c r="AK268" s="79">
        <v>13</v>
      </c>
      <c r="AL268" s="85" t="s">
        <v>1915</v>
      </c>
      <c r="AM268" s="79" t="s">
        <v>2009</v>
      </c>
      <c r="AN268" s="79" t="b">
        <v>0</v>
      </c>
      <c r="AO268" s="85" t="s">
        <v>1915</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2</v>
      </c>
      <c r="BC268" s="78" t="str">
        <f>REPLACE(INDEX(GroupVertices[Group],MATCH(Edges24[[#This Row],[Vertex 2]],GroupVertices[Vertex],0)),1,1,"")</f>
        <v>2</v>
      </c>
      <c r="BD268" s="48">
        <v>0</v>
      </c>
      <c r="BE268" s="49">
        <v>0</v>
      </c>
      <c r="BF268" s="48">
        <v>0</v>
      </c>
      <c r="BG268" s="49">
        <v>0</v>
      </c>
      <c r="BH268" s="48">
        <v>0</v>
      </c>
      <c r="BI268" s="49">
        <v>0</v>
      </c>
      <c r="BJ268" s="48">
        <v>23</v>
      </c>
      <c r="BK268" s="49">
        <v>100</v>
      </c>
      <c r="BL268" s="48">
        <v>23</v>
      </c>
    </row>
    <row r="269" spans="1:64" ht="15">
      <c r="A269" s="64" t="s">
        <v>458</v>
      </c>
      <c r="B269" s="64" t="s">
        <v>486</v>
      </c>
      <c r="C269" s="65"/>
      <c r="D269" s="66"/>
      <c r="E269" s="67"/>
      <c r="F269" s="68"/>
      <c r="G269" s="65"/>
      <c r="H269" s="69"/>
      <c r="I269" s="70"/>
      <c r="J269" s="70"/>
      <c r="K269" s="34" t="s">
        <v>65</v>
      </c>
      <c r="L269" s="77">
        <v>340</v>
      </c>
      <c r="M269" s="77"/>
      <c r="N269" s="72"/>
      <c r="O269" s="79" t="s">
        <v>600</v>
      </c>
      <c r="P269" s="81">
        <v>43481.66071759259</v>
      </c>
      <c r="Q269" s="79" t="s">
        <v>658</v>
      </c>
      <c r="R269" s="79"/>
      <c r="S269" s="79"/>
      <c r="T269" s="79"/>
      <c r="U269" s="79"/>
      <c r="V269" s="82" t="s">
        <v>1066</v>
      </c>
      <c r="W269" s="81">
        <v>43481.66071759259</v>
      </c>
      <c r="X269" s="82" t="s">
        <v>1417</v>
      </c>
      <c r="Y269" s="79"/>
      <c r="Z269" s="79"/>
      <c r="AA269" s="85" t="s">
        <v>1804</v>
      </c>
      <c r="AB269" s="79"/>
      <c r="AC269" s="79" t="b">
        <v>0</v>
      </c>
      <c r="AD269" s="79">
        <v>0</v>
      </c>
      <c r="AE269" s="85" t="s">
        <v>1953</v>
      </c>
      <c r="AF269" s="79" t="b">
        <v>0</v>
      </c>
      <c r="AG269" s="79" t="s">
        <v>1995</v>
      </c>
      <c r="AH269" s="79"/>
      <c r="AI269" s="85" t="s">
        <v>1953</v>
      </c>
      <c r="AJ269" s="79" t="b">
        <v>0</v>
      </c>
      <c r="AK269" s="79">
        <v>3</v>
      </c>
      <c r="AL269" s="85" t="s">
        <v>1848</v>
      </c>
      <c r="AM269" s="79" t="s">
        <v>2009</v>
      </c>
      <c r="AN269" s="79" t="b">
        <v>0</v>
      </c>
      <c r="AO269" s="85" t="s">
        <v>1848</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2</v>
      </c>
      <c r="BC269" s="78" t="str">
        <f>REPLACE(INDEX(GroupVertices[Group],MATCH(Edges24[[#This Row],[Vertex 2]],GroupVertices[Vertex],0)),1,1,"")</f>
        <v>2</v>
      </c>
      <c r="BD269" s="48">
        <v>2</v>
      </c>
      <c r="BE269" s="49">
        <v>7.6923076923076925</v>
      </c>
      <c r="BF269" s="48">
        <v>0</v>
      </c>
      <c r="BG269" s="49">
        <v>0</v>
      </c>
      <c r="BH269" s="48">
        <v>0</v>
      </c>
      <c r="BI269" s="49">
        <v>0</v>
      </c>
      <c r="BJ269" s="48">
        <v>24</v>
      </c>
      <c r="BK269" s="49">
        <v>92.3076923076923</v>
      </c>
      <c r="BL269" s="48">
        <v>26</v>
      </c>
    </row>
    <row r="270" spans="1:64" ht="15">
      <c r="A270" s="64" t="s">
        <v>459</v>
      </c>
      <c r="B270" s="64" t="s">
        <v>577</v>
      </c>
      <c r="C270" s="65"/>
      <c r="D270" s="66"/>
      <c r="E270" s="67"/>
      <c r="F270" s="68"/>
      <c r="G270" s="65"/>
      <c r="H270" s="69"/>
      <c r="I270" s="70"/>
      <c r="J270" s="70"/>
      <c r="K270" s="34" t="s">
        <v>65</v>
      </c>
      <c r="L270" s="77">
        <v>341</v>
      </c>
      <c r="M270" s="77"/>
      <c r="N270" s="72"/>
      <c r="O270" s="79" t="s">
        <v>600</v>
      </c>
      <c r="P270" s="81">
        <v>43482.3065625</v>
      </c>
      <c r="Q270" s="79" t="s">
        <v>660</v>
      </c>
      <c r="R270" s="79" t="s">
        <v>740</v>
      </c>
      <c r="S270" s="79" t="s">
        <v>775</v>
      </c>
      <c r="T270" s="79"/>
      <c r="U270" s="79"/>
      <c r="V270" s="82" t="s">
        <v>1067</v>
      </c>
      <c r="W270" s="81">
        <v>43482.3065625</v>
      </c>
      <c r="X270" s="82" t="s">
        <v>1418</v>
      </c>
      <c r="Y270" s="79"/>
      <c r="Z270" s="79"/>
      <c r="AA270" s="85" t="s">
        <v>1805</v>
      </c>
      <c r="AB270" s="85" t="s">
        <v>1938</v>
      </c>
      <c r="AC270" s="79" t="b">
        <v>0</v>
      </c>
      <c r="AD270" s="79">
        <v>0</v>
      </c>
      <c r="AE270" s="85" t="s">
        <v>1973</v>
      </c>
      <c r="AF270" s="79" t="b">
        <v>0</v>
      </c>
      <c r="AG270" s="79" t="s">
        <v>1995</v>
      </c>
      <c r="AH270" s="79"/>
      <c r="AI270" s="85" t="s">
        <v>1953</v>
      </c>
      <c r="AJ270" s="79" t="b">
        <v>0</v>
      </c>
      <c r="AK270" s="79">
        <v>0</v>
      </c>
      <c r="AL270" s="85" t="s">
        <v>1953</v>
      </c>
      <c r="AM270" s="79" t="s">
        <v>2008</v>
      </c>
      <c r="AN270" s="79" t="b">
        <v>0</v>
      </c>
      <c r="AO270" s="85" t="s">
        <v>1938</v>
      </c>
      <c r="AP270" s="79" t="s">
        <v>176</v>
      </c>
      <c r="AQ270" s="79">
        <v>0</v>
      </c>
      <c r="AR270" s="79">
        <v>0</v>
      </c>
      <c r="AS270" s="79"/>
      <c r="AT270" s="79"/>
      <c r="AU270" s="79"/>
      <c r="AV270" s="79"/>
      <c r="AW270" s="79"/>
      <c r="AX270" s="79"/>
      <c r="AY270" s="79"/>
      <c r="AZ270" s="79"/>
      <c r="BA270">
        <v>1</v>
      </c>
      <c r="BB270" s="78" t="str">
        <f>REPLACE(INDEX(GroupVertices[Group],MATCH(Edges24[[#This Row],[Vertex 1]],GroupVertices[Vertex],0)),1,1,"")</f>
        <v>19</v>
      </c>
      <c r="BC270" s="78" t="str">
        <f>REPLACE(INDEX(GroupVertices[Group],MATCH(Edges24[[#This Row],[Vertex 2]],GroupVertices[Vertex],0)),1,1,"")</f>
        <v>19</v>
      </c>
      <c r="BD270" s="48"/>
      <c r="BE270" s="49"/>
      <c r="BF270" s="48"/>
      <c r="BG270" s="49"/>
      <c r="BH270" s="48"/>
      <c r="BI270" s="49"/>
      <c r="BJ270" s="48"/>
      <c r="BK270" s="49"/>
      <c r="BL270" s="48"/>
    </row>
    <row r="271" spans="1:64" ht="15">
      <c r="A271" s="64" t="s">
        <v>460</v>
      </c>
      <c r="B271" s="64" t="s">
        <v>539</v>
      </c>
      <c r="C271" s="65"/>
      <c r="D271" s="66"/>
      <c r="E271" s="67"/>
      <c r="F271" s="68"/>
      <c r="G271" s="65"/>
      <c r="H271" s="69"/>
      <c r="I271" s="70"/>
      <c r="J271" s="70"/>
      <c r="K271" s="34" t="s">
        <v>65</v>
      </c>
      <c r="L271" s="77">
        <v>343</v>
      </c>
      <c r="M271" s="77"/>
      <c r="N271" s="72"/>
      <c r="O271" s="79" t="s">
        <v>600</v>
      </c>
      <c r="P271" s="81">
        <v>43479.88</v>
      </c>
      <c r="Q271" s="79" t="s">
        <v>654</v>
      </c>
      <c r="R271" s="79"/>
      <c r="S271" s="79"/>
      <c r="T271" s="79" t="s">
        <v>457</v>
      </c>
      <c r="U271" s="79"/>
      <c r="V271" s="82" t="s">
        <v>1068</v>
      </c>
      <c r="W271" s="81">
        <v>43479.88</v>
      </c>
      <c r="X271" s="82" t="s">
        <v>1419</v>
      </c>
      <c r="Y271" s="79"/>
      <c r="Z271" s="79"/>
      <c r="AA271" s="85" t="s">
        <v>1806</v>
      </c>
      <c r="AB271" s="79"/>
      <c r="AC271" s="79" t="b">
        <v>0</v>
      </c>
      <c r="AD271" s="79">
        <v>0</v>
      </c>
      <c r="AE271" s="85" t="s">
        <v>1953</v>
      </c>
      <c r="AF271" s="79" t="b">
        <v>0</v>
      </c>
      <c r="AG271" s="79" t="s">
        <v>1995</v>
      </c>
      <c r="AH271" s="79"/>
      <c r="AI271" s="85" t="s">
        <v>1953</v>
      </c>
      <c r="AJ271" s="79" t="b">
        <v>0</v>
      </c>
      <c r="AK271" s="79">
        <v>13</v>
      </c>
      <c r="AL271" s="85" t="s">
        <v>1915</v>
      </c>
      <c r="AM271" s="79" t="s">
        <v>2007</v>
      </c>
      <c r="AN271" s="79" t="b">
        <v>0</v>
      </c>
      <c r="AO271" s="85" t="s">
        <v>1915</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2</v>
      </c>
      <c r="BC271" s="78" t="str">
        <f>REPLACE(INDEX(GroupVertices[Group],MATCH(Edges24[[#This Row],[Vertex 2]],GroupVertices[Vertex],0)),1,1,"")</f>
        <v>2</v>
      </c>
      <c r="BD271" s="48">
        <v>0</v>
      </c>
      <c r="BE271" s="49">
        <v>0</v>
      </c>
      <c r="BF271" s="48">
        <v>0</v>
      </c>
      <c r="BG271" s="49">
        <v>0</v>
      </c>
      <c r="BH271" s="48">
        <v>0</v>
      </c>
      <c r="BI271" s="49">
        <v>0</v>
      </c>
      <c r="BJ271" s="48">
        <v>23</v>
      </c>
      <c r="BK271" s="49">
        <v>100</v>
      </c>
      <c r="BL271" s="48">
        <v>23</v>
      </c>
    </row>
    <row r="272" spans="1:64" ht="15">
      <c r="A272" s="64" t="s">
        <v>460</v>
      </c>
      <c r="B272" s="64" t="s">
        <v>486</v>
      </c>
      <c r="C272" s="65"/>
      <c r="D272" s="66"/>
      <c r="E272" s="67"/>
      <c r="F272" s="68"/>
      <c r="G272" s="65"/>
      <c r="H272" s="69"/>
      <c r="I272" s="70"/>
      <c r="J272" s="70"/>
      <c r="K272" s="34" t="s">
        <v>65</v>
      </c>
      <c r="L272" s="77">
        <v>344</v>
      </c>
      <c r="M272" s="77"/>
      <c r="N272" s="72"/>
      <c r="O272" s="79" t="s">
        <v>600</v>
      </c>
      <c r="P272" s="81">
        <v>43482.53408564815</v>
      </c>
      <c r="Q272" s="79" t="s">
        <v>658</v>
      </c>
      <c r="R272" s="79"/>
      <c r="S272" s="79"/>
      <c r="T272" s="79"/>
      <c r="U272" s="79"/>
      <c r="V272" s="82" t="s">
        <v>1068</v>
      </c>
      <c r="W272" s="81">
        <v>43482.53408564815</v>
      </c>
      <c r="X272" s="82" t="s">
        <v>1420</v>
      </c>
      <c r="Y272" s="79"/>
      <c r="Z272" s="79"/>
      <c r="AA272" s="85" t="s">
        <v>1807</v>
      </c>
      <c r="AB272" s="79"/>
      <c r="AC272" s="79" t="b">
        <v>0</v>
      </c>
      <c r="AD272" s="79">
        <v>0</v>
      </c>
      <c r="AE272" s="85" t="s">
        <v>1953</v>
      </c>
      <c r="AF272" s="79" t="b">
        <v>0</v>
      </c>
      <c r="AG272" s="79" t="s">
        <v>1995</v>
      </c>
      <c r="AH272" s="79"/>
      <c r="AI272" s="85" t="s">
        <v>1953</v>
      </c>
      <c r="AJ272" s="79" t="b">
        <v>0</v>
      </c>
      <c r="AK272" s="79">
        <v>5</v>
      </c>
      <c r="AL272" s="85" t="s">
        <v>1848</v>
      </c>
      <c r="AM272" s="79" t="s">
        <v>2007</v>
      </c>
      <c r="AN272" s="79" t="b">
        <v>0</v>
      </c>
      <c r="AO272" s="85" t="s">
        <v>1848</v>
      </c>
      <c r="AP272" s="79" t="s">
        <v>176</v>
      </c>
      <c r="AQ272" s="79">
        <v>0</v>
      </c>
      <c r="AR272" s="79">
        <v>0</v>
      </c>
      <c r="AS272" s="79"/>
      <c r="AT272" s="79"/>
      <c r="AU272" s="79"/>
      <c r="AV272" s="79"/>
      <c r="AW272" s="79"/>
      <c r="AX272" s="79"/>
      <c r="AY272" s="79"/>
      <c r="AZ272" s="79"/>
      <c r="BA272">
        <v>1</v>
      </c>
      <c r="BB272" s="78" t="str">
        <f>REPLACE(INDEX(GroupVertices[Group],MATCH(Edges24[[#This Row],[Vertex 1]],GroupVertices[Vertex],0)),1,1,"")</f>
        <v>2</v>
      </c>
      <c r="BC272" s="78" t="str">
        <f>REPLACE(INDEX(GroupVertices[Group],MATCH(Edges24[[#This Row],[Vertex 2]],GroupVertices[Vertex],0)),1,1,"")</f>
        <v>2</v>
      </c>
      <c r="BD272" s="48">
        <v>2</v>
      </c>
      <c r="BE272" s="49">
        <v>7.6923076923076925</v>
      </c>
      <c r="BF272" s="48">
        <v>0</v>
      </c>
      <c r="BG272" s="49">
        <v>0</v>
      </c>
      <c r="BH272" s="48">
        <v>0</v>
      </c>
      <c r="BI272" s="49">
        <v>0</v>
      </c>
      <c r="BJ272" s="48">
        <v>24</v>
      </c>
      <c r="BK272" s="49">
        <v>92.3076923076923</v>
      </c>
      <c r="BL272" s="48">
        <v>26</v>
      </c>
    </row>
    <row r="273" spans="1:64" ht="15">
      <c r="A273" s="64" t="s">
        <v>461</v>
      </c>
      <c r="B273" s="64" t="s">
        <v>579</v>
      </c>
      <c r="C273" s="65"/>
      <c r="D273" s="66"/>
      <c r="E273" s="67"/>
      <c r="F273" s="68"/>
      <c r="G273" s="65"/>
      <c r="H273" s="69"/>
      <c r="I273" s="70"/>
      <c r="J273" s="70"/>
      <c r="K273" s="34" t="s">
        <v>65</v>
      </c>
      <c r="L273" s="77">
        <v>345</v>
      </c>
      <c r="M273" s="77"/>
      <c r="N273" s="72"/>
      <c r="O273" s="79" t="s">
        <v>600</v>
      </c>
      <c r="P273" s="81">
        <v>43475.47833333333</v>
      </c>
      <c r="Q273" s="79" t="s">
        <v>661</v>
      </c>
      <c r="R273" s="82" t="s">
        <v>736</v>
      </c>
      <c r="S273" s="79" t="s">
        <v>764</v>
      </c>
      <c r="T273" s="79"/>
      <c r="U273" s="82" t="s">
        <v>819</v>
      </c>
      <c r="V273" s="82" t="s">
        <v>819</v>
      </c>
      <c r="W273" s="81">
        <v>43475.47833333333</v>
      </c>
      <c r="X273" s="82" t="s">
        <v>1421</v>
      </c>
      <c r="Y273" s="79"/>
      <c r="Z273" s="79"/>
      <c r="AA273" s="85" t="s">
        <v>1808</v>
      </c>
      <c r="AB273" s="79"/>
      <c r="AC273" s="79" t="b">
        <v>0</v>
      </c>
      <c r="AD273" s="79">
        <v>3</v>
      </c>
      <c r="AE273" s="85" t="s">
        <v>1953</v>
      </c>
      <c r="AF273" s="79" t="b">
        <v>0</v>
      </c>
      <c r="AG273" s="79" t="s">
        <v>1995</v>
      </c>
      <c r="AH273" s="79"/>
      <c r="AI273" s="85" t="s">
        <v>1953</v>
      </c>
      <c r="AJ273" s="79" t="b">
        <v>0</v>
      </c>
      <c r="AK273" s="79">
        <v>2</v>
      </c>
      <c r="AL273" s="85" t="s">
        <v>1953</v>
      </c>
      <c r="AM273" s="79" t="s">
        <v>2009</v>
      </c>
      <c r="AN273" s="79" t="b">
        <v>0</v>
      </c>
      <c r="AO273" s="85" t="s">
        <v>1808</v>
      </c>
      <c r="AP273" s="79" t="s">
        <v>176</v>
      </c>
      <c r="AQ273" s="79">
        <v>0</v>
      </c>
      <c r="AR273" s="79">
        <v>0</v>
      </c>
      <c r="AS273" s="79"/>
      <c r="AT273" s="79"/>
      <c r="AU273" s="79"/>
      <c r="AV273" s="79"/>
      <c r="AW273" s="79"/>
      <c r="AX273" s="79"/>
      <c r="AY273" s="79"/>
      <c r="AZ273" s="79"/>
      <c r="BA273">
        <v>1</v>
      </c>
      <c r="BB273" s="78" t="str">
        <f>REPLACE(INDEX(GroupVertices[Group],MATCH(Edges24[[#This Row],[Vertex 1]],GroupVertices[Vertex],0)),1,1,"")</f>
        <v>2</v>
      </c>
      <c r="BC273" s="78" t="str">
        <f>REPLACE(INDEX(GroupVertices[Group],MATCH(Edges24[[#This Row],[Vertex 2]],GroupVertices[Vertex],0)),1,1,"")</f>
        <v>2</v>
      </c>
      <c r="BD273" s="48"/>
      <c r="BE273" s="49"/>
      <c r="BF273" s="48"/>
      <c r="BG273" s="49"/>
      <c r="BH273" s="48"/>
      <c r="BI273" s="49"/>
      <c r="BJ273" s="48"/>
      <c r="BK273" s="49"/>
      <c r="BL273" s="48"/>
    </row>
    <row r="274" spans="1:64" ht="15">
      <c r="A274" s="64" t="s">
        <v>462</v>
      </c>
      <c r="B274" s="64" t="s">
        <v>457</v>
      </c>
      <c r="C274" s="65"/>
      <c r="D274" s="66"/>
      <c r="E274" s="67"/>
      <c r="F274" s="68"/>
      <c r="G274" s="65"/>
      <c r="H274" s="69"/>
      <c r="I274" s="70"/>
      <c r="J274" s="70"/>
      <c r="K274" s="34" t="s">
        <v>66</v>
      </c>
      <c r="L274" s="77">
        <v>346</v>
      </c>
      <c r="M274" s="77"/>
      <c r="N274" s="72"/>
      <c r="O274" s="79" t="s">
        <v>600</v>
      </c>
      <c r="P274" s="81">
        <v>43471.37663194445</v>
      </c>
      <c r="Q274" s="79" t="s">
        <v>624</v>
      </c>
      <c r="R274" s="82" t="s">
        <v>727</v>
      </c>
      <c r="S274" s="79" t="s">
        <v>764</v>
      </c>
      <c r="T274" s="79"/>
      <c r="U274" s="79"/>
      <c r="V274" s="82" t="s">
        <v>1069</v>
      </c>
      <c r="W274" s="81">
        <v>43471.37663194445</v>
      </c>
      <c r="X274" s="82" t="s">
        <v>1422</v>
      </c>
      <c r="Y274" s="79"/>
      <c r="Z274" s="79"/>
      <c r="AA274" s="85" t="s">
        <v>1809</v>
      </c>
      <c r="AB274" s="79"/>
      <c r="AC274" s="79" t="b">
        <v>0</v>
      </c>
      <c r="AD274" s="79">
        <v>0</v>
      </c>
      <c r="AE274" s="85" t="s">
        <v>1953</v>
      </c>
      <c r="AF274" s="79" t="b">
        <v>0</v>
      </c>
      <c r="AG274" s="79" t="s">
        <v>1995</v>
      </c>
      <c r="AH274" s="79"/>
      <c r="AI274" s="85" t="s">
        <v>1953</v>
      </c>
      <c r="AJ274" s="79" t="b">
        <v>0</v>
      </c>
      <c r="AK274" s="79">
        <v>20</v>
      </c>
      <c r="AL274" s="85" t="s">
        <v>1801</v>
      </c>
      <c r="AM274" s="79" t="s">
        <v>2010</v>
      </c>
      <c r="AN274" s="79" t="b">
        <v>0</v>
      </c>
      <c r="AO274" s="85" t="s">
        <v>1801</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2</v>
      </c>
      <c r="BC274" s="78" t="str">
        <f>REPLACE(INDEX(GroupVertices[Group],MATCH(Edges24[[#This Row],[Vertex 2]],GroupVertices[Vertex],0)),1,1,"")</f>
        <v>2</v>
      </c>
      <c r="BD274" s="48">
        <v>0</v>
      </c>
      <c r="BE274" s="49">
        <v>0</v>
      </c>
      <c r="BF274" s="48">
        <v>0</v>
      </c>
      <c r="BG274" s="49">
        <v>0</v>
      </c>
      <c r="BH274" s="48">
        <v>0</v>
      </c>
      <c r="BI274" s="49">
        <v>0</v>
      </c>
      <c r="BJ274" s="48">
        <v>17</v>
      </c>
      <c r="BK274" s="49">
        <v>100</v>
      </c>
      <c r="BL274" s="48">
        <v>17</v>
      </c>
    </row>
    <row r="275" spans="1:64" ht="15">
      <c r="A275" s="64" t="s">
        <v>463</v>
      </c>
      <c r="B275" s="64" t="s">
        <v>580</v>
      </c>
      <c r="C275" s="65"/>
      <c r="D275" s="66"/>
      <c r="E275" s="67"/>
      <c r="F275" s="68"/>
      <c r="G275" s="65"/>
      <c r="H275" s="69"/>
      <c r="I275" s="70"/>
      <c r="J275" s="70"/>
      <c r="K275" s="34" t="s">
        <v>65</v>
      </c>
      <c r="L275" s="77">
        <v>349</v>
      </c>
      <c r="M275" s="77"/>
      <c r="N275" s="72"/>
      <c r="O275" s="79" t="s">
        <v>600</v>
      </c>
      <c r="P275" s="81">
        <v>43482.64208333333</v>
      </c>
      <c r="Q275" s="79" t="s">
        <v>662</v>
      </c>
      <c r="R275" s="79"/>
      <c r="S275" s="79"/>
      <c r="T275" s="79"/>
      <c r="U275" s="79"/>
      <c r="V275" s="82" t="s">
        <v>1070</v>
      </c>
      <c r="W275" s="81">
        <v>43482.64208333333</v>
      </c>
      <c r="X275" s="82" t="s">
        <v>1423</v>
      </c>
      <c r="Y275" s="79"/>
      <c r="Z275" s="79"/>
      <c r="AA275" s="85" t="s">
        <v>1810</v>
      </c>
      <c r="AB275" s="85" t="s">
        <v>1939</v>
      </c>
      <c r="AC275" s="79" t="b">
        <v>0</v>
      </c>
      <c r="AD275" s="79">
        <v>2</v>
      </c>
      <c r="AE275" s="85" t="s">
        <v>1974</v>
      </c>
      <c r="AF275" s="79" t="b">
        <v>0</v>
      </c>
      <c r="AG275" s="79" t="s">
        <v>1995</v>
      </c>
      <c r="AH275" s="79"/>
      <c r="AI275" s="85" t="s">
        <v>1953</v>
      </c>
      <c r="AJ275" s="79" t="b">
        <v>0</v>
      </c>
      <c r="AK275" s="79">
        <v>0</v>
      </c>
      <c r="AL275" s="85" t="s">
        <v>1953</v>
      </c>
      <c r="AM275" s="79" t="s">
        <v>2010</v>
      </c>
      <c r="AN275" s="79" t="b">
        <v>0</v>
      </c>
      <c r="AO275" s="85" t="s">
        <v>1939</v>
      </c>
      <c r="AP275" s="79" t="s">
        <v>176</v>
      </c>
      <c r="AQ275" s="79">
        <v>0</v>
      </c>
      <c r="AR275" s="79">
        <v>0</v>
      </c>
      <c r="AS275" s="79"/>
      <c r="AT275" s="79"/>
      <c r="AU275" s="79"/>
      <c r="AV275" s="79"/>
      <c r="AW275" s="79"/>
      <c r="AX275" s="79"/>
      <c r="AY275" s="79"/>
      <c r="AZ275" s="79"/>
      <c r="BA275">
        <v>1</v>
      </c>
      <c r="BB275" s="78" t="str">
        <f>REPLACE(INDEX(GroupVertices[Group],MATCH(Edges24[[#This Row],[Vertex 1]],GroupVertices[Vertex],0)),1,1,"")</f>
        <v>12</v>
      </c>
      <c r="BC275" s="78" t="str">
        <f>REPLACE(INDEX(GroupVertices[Group],MATCH(Edges24[[#This Row],[Vertex 2]],GroupVertices[Vertex],0)),1,1,"")</f>
        <v>12</v>
      </c>
      <c r="BD275" s="48"/>
      <c r="BE275" s="49"/>
      <c r="BF275" s="48"/>
      <c r="BG275" s="49"/>
      <c r="BH275" s="48"/>
      <c r="BI275" s="49"/>
      <c r="BJ275" s="48"/>
      <c r="BK275" s="49"/>
      <c r="BL275" s="48"/>
    </row>
    <row r="276" spans="1:64" ht="15">
      <c r="A276" s="64" t="s">
        <v>464</v>
      </c>
      <c r="B276" s="64" t="s">
        <v>583</v>
      </c>
      <c r="C276" s="65"/>
      <c r="D276" s="66"/>
      <c r="E276" s="67"/>
      <c r="F276" s="68"/>
      <c r="G276" s="65"/>
      <c r="H276" s="69"/>
      <c r="I276" s="70"/>
      <c r="J276" s="70"/>
      <c r="K276" s="34" t="s">
        <v>65</v>
      </c>
      <c r="L276" s="77">
        <v>353</v>
      </c>
      <c r="M276" s="77"/>
      <c r="N276" s="72"/>
      <c r="O276" s="79" t="s">
        <v>601</v>
      </c>
      <c r="P276" s="81">
        <v>43482.73824074074</v>
      </c>
      <c r="Q276" s="79" t="s">
        <v>663</v>
      </c>
      <c r="R276" s="82" t="s">
        <v>720</v>
      </c>
      <c r="S276" s="79" t="s">
        <v>763</v>
      </c>
      <c r="T276" s="79"/>
      <c r="U276" s="79"/>
      <c r="V276" s="82" t="s">
        <v>1071</v>
      </c>
      <c r="W276" s="81">
        <v>43482.73824074074</v>
      </c>
      <c r="X276" s="82" t="s">
        <v>1424</v>
      </c>
      <c r="Y276" s="79"/>
      <c r="Z276" s="79"/>
      <c r="AA276" s="85" t="s">
        <v>1811</v>
      </c>
      <c r="AB276" s="85" t="s">
        <v>1940</v>
      </c>
      <c r="AC276" s="79" t="b">
        <v>0</v>
      </c>
      <c r="AD276" s="79">
        <v>1</v>
      </c>
      <c r="AE276" s="85" t="s">
        <v>1975</v>
      </c>
      <c r="AF276" s="79" t="b">
        <v>0</v>
      </c>
      <c r="AG276" s="79" t="s">
        <v>1995</v>
      </c>
      <c r="AH276" s="79"/>
      <c r="AI276" s="85" t="s">
        <v>1953</v>
      </c>
      <c r="AJ276" s="79" t="b">
        <v>0</v>
      </c>
      <c r="AK276" s="79">
        <v>0</v>
      </c>
      <c r="AL276" s="85" t="s">
        <v>1953</v>
      </c>
      <c r="AM276" s="79" t="s">
        <v>2009</v>
      </c>
      <c r="AN276" s="79" t="b">
        <v>0</v>
      </c>
      <c r="AO276" s="85" t="s">
        <v>1940</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26</v>
      </c>
      <c r="BC276" s="78" t="str">
        <f>REPLACE(INDEX(GroupVertices[Group],MATCH(Edges24[[#This Row],[Vertex 2]],GroupVertices[Vertex],0)),1,1,"")</f>
        <v>26</v>
      </c>
      <c r="BD276" s="48">
        <v>0</v>
      </c>
      <c r="BE276" s="49">
        <v>0</v>
      </c>
      <c r="BF276" s="48">
        <v>0</v>
      </c>
      <c r="BG276" s="49">
        <v>0</v>
      </c>
      <c r="BH276" s="48">
        <v>0</v>
      </c>
      <c r="BI276" s="49">
        <v>0</v>
      </c>
      <c r="BJ276" s="48">
        <v>27</v>
      </c>
      <c r="BK276" s="49">
        <v>100</v>
      </c>
      <c r="BL276" s="48">
        <v>27</v>
      </c>
    </row>
    <row r="277" spans="1:64" ht="15">
      <c r="A277" s="64" t="s">
        <v>465</v>
      </c>
      <c r="B277" s="64" t="s">
        <v>584</v>
      </c>
      <c r="C277" s="65"/>
      <c r="D277" s="66"/>
      <c r="E277" s="67"/>
      <c r="F277" s="68"/>
      <c r="G277" s="65"/>
      <c r="H277" s="69"/>
      <c r="I277" s="70"/>
      <c r="J277" s="70"/>
      <c r="K277" s="34" t="s">
        <v>65</v>
      </c>
      <c r="L277" s="77">
        <v>354</v>
      </c>
      <c r="M277" s="77"/>
      <c r="N277" s="72"/>
      <c r="O277" s="79" t="s">
        <v>600</v>
      </c>
      <c r="P277" s="81">
        <v>43483.77174768518</v>
      </c>
      <c r="Q277" s="79" t="s">
        <v>664</v>
      </c>
      <c r="R277" s="79" t="s">
        <v>741</v>
      </c>
      <c r="S277" s="79" t="s">
        <v>776</v>
      </c>
      <c r="T277" s="79"/>
      <c r="U277" s="79"/>
      <c r="V277" s="82" t="s">
        <v>1072</v>
      </c>
      <c r="W277" s="81">
        <v>43483.77174768518</v>
      </c>
      <c r="X277" s="82" t="s">
        <v>1425</v>
      </c>
      <c r="Y277" s="79"/>
      <c r="Z277" s="79"/>
      <c r="AA277" s="85" t="s">
        <v>1812</v>
      </c>
      <c r="AB277" s="85" t="s">
        <v>1941</v>
      </c>
      <c r="AC277" s="79" t="b">
        <v>0</v>
      </c>
      <c r="AD277" s="79">
        <v>0</v>
      </c>
      <c r="AE277" s="85" t="s">
        <v>1976</v>
      </c>
      <c r="AF277" s="79" t="b">
        <v>0</v>
      </c>
      <c r="AG277" s="79" t="s">
        <v>1995</v>
      </c>
      <c r="AH277" s="79"/>
      <c r="AI277" s="85" t="s">
        <v>1953</v>
      </c>
      <c r="AJ277" s="79" t="b">
        <v>0</v>
      </c>
      <c r="AK277" s="79">
        <v>0</v>
      </c>
      <c r="AL277" s="85" t="s">
        <v>1953</v>
      </c>
      <c r="AM277" s="79" t="s">
        <v>2007</v>
      </c>
      <c r="AN277" s="79" t="b">
        <v>0</v>
      </c>
      <c r="AO277" s="85" t="s">
        <v>1941</v>
      </c>
      <c r="AP277" s="79" t="s">
        <v>176</v>
      </c>
      <c r="AQ277" s="79">
        <v>0</v>
      </c>
      <c r="AR277" s="79">
        <v>0</v>
      </c>
      <c r="AS277" s="79"/>
      <c r="AT277" s="79"/>
      <c r="AU277" s="79"/>
      <c r="AV277" s="79"/>
      <c r="AW277" s="79"/>
      <c r="AX277" s="79"/>
      <c r="AY277" s="79"/>
      <c r="AZ277" s="79"/>
      <c r="BA277">
        <v>1</v>
      </c>
      <c r="BB277" s="78" t="str">
        <f>REPLACE(INDEX(GroupVertices[Group],MATCH(Edges24[[#This Row],[Vertex 1]],GroupVertices[Vertex],0)),1,1,"")</f>
        <v>11</v>
      </c>
      <c r="BC277" s="78" t="str">
        <f>REPLACE(INDEX(GroupVertices[Group],MATCH(Edges24[[#This Row],[Vertex 2]],GroupVertices[Vertex],0)),1,1,"")</f>
        <v>11</v>
      </c>
      <c r="BD277" s="48"/>
      <c r="BE277" s="49"/>
      <c r="BF277" s="48"/>
      <c r="BG277" s="49"/>
      <c r="BH277" s="48"/>
      <c r="BI277" s="49"/>
      <c r="BJ277" s="48"/>
      <c r="BK277" s="49"/>
      <c r="BL277" s="48"/>
    </row>
    <row r="278" spans="1:64" ht="15">
      <c r="A278" s="64" t="s">
        <v>466</v>
      </c>
      <c r="B278" s="64" t="s">
        <v>466</v>
      </c>
      <c r="C278" s="65"/>
      <c r="D278" s="66"/>
      <c r="E278" s="67"/>
      <c r="F278" s="68"/>
      <c r="G278" s="65"/>
      <c r="H278" s="69"/>
      <c r="I278" s="70"/>
      <c r="J278" s="70"/>
      <c r="K278" s="34" t="s">
        <v>65</v>
      </c>
      <c r="L278" s="77">
        <v>358</v>
      </c>
      <c r="M278" s="77"/>
      <c r="N278" s="72"/>
      <c r="O278" s="79" t="s">
        <v>176</v>
      </c>
      <c r="P278" s="81">
        <v>43486.609398148146</v>
      </c>
      <c r="Q278" s="79" t="s">
        <v>665</v>
      </c>
      <c r="R278" s="82" t="s">
        <v>742</v>
      </c>
      <c r="S278" s="79" t="s">
        <v>763</v>
      </c>
      <c r="T278" s="79"/>
      <c r="U278" s="79"/>
      <c r="V278" s="82" t="s">
        <v>1073</v>
      </c>
      <c r="W278" s="81">
        <v>43486.609398148146</v>
      </c>
      <c r="X278" s="82" t="s">
        <v>1426</v>
      </c>
      <c r="Y278" s="79"/>
      <c r="Z278" s="79"/>
      <c r="AA278" s="85" t="s">
        <v>1813</v>
      </c>
      <c r="AB278" s="79"/>
      <c r="AC278" s="79" t="b">
        <v>0</v>
      </c>
      <c r="AD278" s="79">
        <v>0</v>
      </c>
      <c r="AE278" s="85" t="s">
        <v>1953</v>
      </c>
      <c r="AF278" s="79" t="b">
        <v>0</v>
      </c>
      <c r="AG278" s="79" t="s">
        <v>2001</v>
      </c>
      <c r="AH278" s="79"/>
      <c r="AI278" s="85" t="s">
        <v>1953</v>
      </c>
      <c r="AJ278" s="79" t="b">
        <v>0</v>
      </c>
      <c r="AK278" s="79">
        <v>0</v>
      </c>
      <c r="AL278" s="85" t="s">
        <v>1953</v>
      </c>
      <c r="AM278" s="79" t="s">
        <v>2007</v>
      </c>
      <c r="AN278" s="79" t="b">
        <v>0</v>
      </c>
      <c r="AO278" s="85" t="s">
        <v>1813</v>
      </c>
      <c r="AP278" s="79" t="s">
        <v>176</v>
      </c>
      <c r="AQ278" s="79">
        <v>0</v>
      </c>
      <c r="AR278" s="79">
        <v>0</v>
      </c>
      <c r="AS278" s="79"/>
      <c r="AT278" s="79"/>
      <c r="AU278" s="79"/>
      <c r="AV278" s="79"/>
      <c r="AW278" s="79"/>
      <c r="AX278" s="79"/>
      <c r="AY278" s="79"/>
      <c r="AZ278" s="79"/>
      <c r="BA278">
        <v>1</v>
      </c>
      <c r="BB278" s="78" t="str">
        <f>REPLACE(INDEX(GroupVertices[Group],MATCH(Edges24[[#This Row],[Vertex 1]],GroupVertices[Vertex],0)),1,1,"")</f>
        <v>4</v>
      </c>
      <c r="BC278" s="78" t="str">
        <f>REPLACE(INDEX(GroupVertices[Group],MATCH(Edges24[[#This Row],[Vertex 2]],GroupVertices[Vertex],0)),1,1,"")</f>
        <v>4</v>
      </c>
      <c r="BD278" s="48">
        <v>0</v>
      </c>
      <c r="BE278" s="49">
        <v>0</v>
      </c>
      <c r="BF278" s="48">
        <v>0</v>
      </c>
      <c r="BG278" s="49">
        <v>0</v>
      </c>
      <c r="BH278" s="48">
        <v>0</v>
      </c>
      <c r="BI278" s="49">
        <v>0</v>
      </c>
      <c r="BJ278" s="48">
        <v>2</v>
      </c>
      <c r="BK278" s="49">
        <v>100</v>
      </c>
      <c r="BL278" s="48">
        <v>2</v>
      </c>
    </row>
    <row r="279" spans="1:64" ht="15">
      <c r="A279" s="64" t="s">
        <v>467</v>
      </c>
      <c r="B279" s="64" t="s">
        <v>588</v>
      </c>
      <c r="C279" s="65"/>
      <c r="D279" s="66"/>
      <c r="E279" s="67"/>
      <c r="F279" s="68"/>
      <c r="G279" s="65"/>
      <c r="H279" s="69"/>
      <c r="I279" s="70"/>
      <c r="J279" s="70"/>
      <c r="K279" s="34" t="s">
        <v>65</v>
      </c>
      <c r="L279" s="77">
        <v>359</v>
      </c>
      <c r="M279" s="77"/>
      <c r="N279" s="72"/>
      <c r="O279" s="79" t="s">
        <v>600</v>
      </c>
      <c r="P279" s="81">
        <v>43486.75709490741</v>
      </c>
      <c r="Q279" s="79" t="s">
        <v>666</v>
      </c>
      <c r="R279" s="79"/>
      <c r="S279" s="79"/>
      <c r="T279" s="79"/>
      <c r="U279" s="79"/>
      <c r="V279" s="82" t="s">
        <v>1074</v>
      </c>
      <c r="W279" s="81">
        <v>43486.75709490741</v>
      </c>
      <c r="X279" s="82" t="s">
        <v>1427</v>
      </c>
      <c r="Y279" s="79"/>
      <c r="Z279" s="79"/>
      <c r="AA279" s="85" t="s">
        <v>1814</v>
      </c>
      <c r="AB279" s="85" t="s">
        <v>1942</v>
      </c>
      <c r="AC279" s="79" t="b">
        <v>0</v>
      </c>
      <c r="AD279" s="79">
        <v>2</v>
      </c>
      <c r="AE279" s="85" t="s">
        <v>1977</v>
      </c>
      <c r="AF279" s="79" t="b">
        <v>0</v>
      </c>
      <c r="AG279" s="79" t="s">
        <v>1995</v>
      </c>
      <c r="AH279" s="79"/>
      <c r="AI279" s="85" t="s">
        <v>1953</v>
      </c>
      <c r="AJ279" s="79" t="b">
        <v>0</v>
      </c>
      <c r="AK279" s="79">
        <v>0</v>
      </c>
      <c r="AL279" s="85" t="s">
        <v>1953</v>
      </c>
      <c r="AM279" s="79" t="s">
        <v>2008</v>
      </c>
      <c r="AN279" s="79" t="b">
        <v>0</v>
      </c>
      <c r="AO279" s="85" t="s">
        <v>1942</v>
      </c>
      <c r="AP279" s="79" t="s">
        <v>176</v>
      </c>
      <c r="AQ279" s="79">
        <v>0</v>
      </c>
      <c r="AR279" s="79">
        <v>0</v>
      </c>
      <c r="AS279" s="79"/>
      <c r="AT279" s="79"/>
      <c r="AU279" s="79"/>
      <c r="AV279" s="79"/>
      <c r="AW279" s="79"/>
      <c r="AX279" s="79"/>
      <c r="AY279" s="79"/>
      <c r="AZ279" s="79"/>
      <c r="BA279">
        <v>1</v>
      </c>
      <c r="BB279" s="78" t="str">
        <f>REPLACE(INDEX(GroupVertices[Group],MATCH(Edges24[[#This Row],[Vertex 1]],GroupVertices[Vertex],0)),1,1,"")</f>
        <v>15</v>
      </c>
      <c r="BC279" s="78" t="str">
        <f>REPLACE(INDEX(GroupVertices[Group],MATCH(Edges24[[#This Row],[Vertex 2]],GroupVertices[Vertex],0)),1,1,"")</f>
        <v>15</v>
      </c>
      <c r="BD279" s="48"/>
      <c r="BE279" s="49"/>
      <c r="BF279" s="48"/>
      <c r="BG279" s="49"/>
      <c r="BH279" s="48"/>
      <c r="BI279" s="49"/>
      <c r="BJ279" s="48"/>
      <c r="BK279" s="49"/>
      <c r="BL279" s="48"/>
    </row>
    <row r="280" spans="1:64" ht="15">
      <c r="A280" s="64" t="s">
        <v>468</v>
      </c>
      <c r="B280" s="64" t="s">
        <v>457</v>
      </c>
      <c r="C280" s="65"/>
      <c r="D280" s="66"/>
      <c r="E280" s="67"/>
      <c r="F280" s="68"/>
      <c r="G280" s="65"/>
      <c r="H280" s="69"/>
      <c r="I280" s="70"/>
      <c r="J280" s="70"/>
      <c r="K280" s="34" t="s">
        <v>65</v>
      </c>
      <c r="L280" s="77">
        <v>362</v>
      </c>
      <c r="M280" s="77"/>
      <c r="N280" s="72"/>
      <c r="O280" s="79" t="s">
        <v>601</v>
      </c>
      <c r="P280" s="81">
        <v>43489.20521990741</v>
      </c>
      <c r="Q280" s="79" t="s">
        <v>667</v>
      </c>
      <c r="R280" s="79"/>
      <c r="S280" s="79"/>
      <c r="T280" s="79"/>
      <c r="U280" s="79"/>
      <c r="V280" s="82" t="s">
        <v>1075</v>
      </c>
      <c r="W280" s="81">
        <v>43489.20521990741</v>
      </c>
      <c r="X280" s="82" t="s">
        <v>1428</v>
      </c>
      <c r="Y280" s="79"/>
      <c r="Z280" s="79"/>
      <c r="AA280" s="85" t="s">
        <v>1815</v>
      </c>
      <c r="AB280" s="79"/>
      <c r="AC280" s="79" t="b">
        <v>0</v>
      </c>
      <c r="AD280" s="79">
        <v>0</v>
      </c>
      <c r="AE280" s="85" t="s">
        <v>1978</v>
      </c>
      <c r="AF280" s="79" t="b">
        <v>0</v>
      </c>
      <c r="AG280" s="79" t="s">
        <v>1995</v>
      </c>
      <c r="AH280" s="79"/>
      <c r="AI280" s="85" t="s">
        <v>1953</v>
      </c>
      <c r="AJ280" s="79" t="b">
        <v>0</v>
      </c>
      <c r="AK280" s="79">
        <v>0</v>
      </c>
      <c r="AL280" s="85" t="s">
        <v>1953</v>
      </c>
      <c r="AM280" s="79" t="s">
        <v>2007</v>
      </c>
      <c r="AN280" s="79" t="b">
        <v>0</v>
      </c>
      <c r="AO280" s="85" t="s">
        <v>1815</v>
      </c>
      <c r="AP280" s="79" t="s">
        <v>176</v>
      </c>
      <c r="AQ280" s="79">
        <v>0</v>
      </c>
      <c r="AR280" s="79">
        <v>0</v>
      </c>
      <c r="AS280" s="79"/>
      <c r="AT280" s="79"/>
      <c r="AU280" s="79"/>
      <c r="AV280" s="79"/>
      <c r="AW280" s="79"/>
      <c r="AX280" s="79"/>
      <c r="AY280" s="79"/>
      <c r="AZ280" s="79"/>
      <c r="BA280">
        <v>1</v>
      </c>
      <c r="BB280" s="78" t="str">
        <f>REPLACE(INDEX(GroupVertices[Group],MATCH(Edges24[[#This Row],[Vertex 1]],GroupVertices[Vertex],0)),1,1,"")</f>
        <v>2</v>
      </c>
      <c r="BC280" s="78" t="str">
        <f>REPLACE(INDEX(GroupVertices[Group],MATCH(Edges24[[#This Row],[Vertex 2]],GroupVertices[Vertex],0)),1,1,"")</f>
        <v>2</v>
      </c>
      <c r="BD280" s="48">
        <v>0</v>
      </c>
      <c r="BE280" s="49">
        <v>0</v>
      </c>
      <c r="BF280" s="48">
        <v>0</v>
      </c>
      <c r="BG280" s="49">
        <v>0</v>
      </c>
      <c r="BH280" s="48">
        <v>0</v>
      </c>
      <c r="BI280" s="49">
        <v>0</v>
      </c>
      <c r="BJ280" s="48">
        <v>16</v>
      </c>
      <c r="BK280" s="49">
        <v>100</v>
      </c>
      <c r="BL280" s="48">
        <v>16</v>
      </c>
    </row>
    <row r="281" spans="1:64" ht="15">
      <c r="A281" s="64" t="s">
        <v>468</v>
      </c>
      <c r="B281" s="64" t="s">
        <v>457</v>
      </c>
      <c r="C281" s="65"/>
      <c r="D281" s="66"/>
      <c r="E281" s="67"/>
      <c r="F281" s="68"/>
      <c r="G281" s="65"/>
      <c r="H281" s="69"/>
      <c r="I281" s="70"/>
      <c r="J281" s="70"/>
      <c r="K281" s="34" t="s">
        <v>65</v>
      </c>
      <c r="L281" s="77">
        <v>363</v>
      </c>
      <c r="M281" s="77"/>
      <c r="N281" s="72"/>
      <c r="O281" s="79" t="s">
        <v>600</v>
      </c>
      <c r="P281" s="81">
        <v>43489.22650462963</v>
      </c>
      <c r="Q281" s="79" t="s">
        <v>668</v>
      </c>
      <c r="R281" s="79"/>
      <c r="S281" s="79"/>
      <c r="T281" s="79"/>
      <c r="U281" s="79"/>
      <c r="V281" s="82" t="s">
        <v>1075</v>
      </c>
      <c r="W281" s="81">
        <v>43489.22650462963</v>
      </c>
      <c r="X281" s="82" t="s">
        <v>1429</v>
      </c>
      <c r="Y281" s="79"/>
      <c r="Z281" s="79"/>
      <c r="AA281" s="85" t="s">
        <v>1816</v>
      </c>
      <c r="AB281" s="85" t="s">
        <v>1817</v>
      </c>
      <c r="AC281" s="79" t="b">
        <v>0</v>
      </c>
      <c r="AD281" s="79">
        <v>0</v>
      </c>
      <c r="AE281" s="85" t="s">
        <v>1979</v>
      </c>
      <c r="AF281" s="79" t="b">
        <v>0</v>
      </c>
      <c r="AG281" s="79" t="s">
        <v>1995</v>
      </c>
      <c r="AH281" s="79"/>
      <c r="AI281" s="85" t="s">
        <v>1953</v>
      </c>
      <c r="AJ281" s="79" t="b">
        <v>0</v>
      </c>
      <c r="AK281" s="79">
        <v>0</v>
      </c>
      <c r="AL281" s="85" t="s">
        <v>1953</v>
      </c>
      <c r="AM281" s="79" t="s">
        <v>2007</v>
      </c>
      <c r="AN281" s="79" t="b">
        <v>0</v>
      </c>
      <c r="AO281" s="85" t="s">
        <v>1817</v>
      </c>
      <c r="AP281" s="79" t="s">
        <v>176</v>
      </c>
      <c r="AQ281" s="79">
        <v>0</v>
      </c>
      <c r="AR281" s="79">
        <v>0</v>
      </c>
      <c r="AS281" s="79"/>
      <c r="AT281" s="79"/>
      <c r="AU281" s="79"/>
      <c r="AV281" s="79"/>
      <c r="AW281" s="79"/>
      <c r="AX281" s="79"/>
      <c r="AY281" s="79"/>
      <c r="AZ281" s="79"/>
      <c r="BA281">
        <v>1</v>
      </c>
      <c r="BB281" s="78" t="str">
        <f>REPLACE(INDEX(GroupVertices[Group],MATCH(Edges24[[#This Row],[Vertex 1]],GroupVertices[Vertex],0)),1,1,"")</f>
        <v>2</v>
      </c>
      <c r="BC281" s="78" t="str">
        <f>REPLACE(INDEX(GroupVertices[Group],MATCH(Edges24[[#This Row],[Vertex 2]],GroupVertices[Vertex],0)),1,1,"")</f>
        <v>2</v>
      </c>
      <c r="BD281" s="48"/>
      <c r="BE281" s="49"/>
      <c r="BF281" s="48"/>
      <c r="BG281" s="49"/>
      <c r="BH281" s="48"/>
      <c r="BI281" s="49"/>
      <c r="BJ281" s="48"/>
      <c r="BK281" s="49"/>
      <c r="BL281" s="48"/>
    </row>
    <row r="282" spans="1:64" ht="15">
      <c r="A282" s="64" t="s">
        <v>469</v>
      </c>
      <c r="B282" s="64" t="s">
        <v>468</v>
      </c>
      <c r="C282" s="65"/>
      <c r="D282" s="66"/>
      <c r="E282" s="67"/>
      <c r="F282" s="68"/>
      <c r="G282" s="65"/>
      <c r="H282" s="69"/>
      <c r="I282" s="70"/>
      <c r="J282" s="70"/>
      <c r="K282" s="34" t="s">
        <v>66</v>
      </c>
      <c r="L282" s="77">
        <v>365</v>
      </c>
      <c r="M282" s="77"/>
      <c r="N282" s="72"/>
      <c r="O282" s="79" t="s">
        <v>601</v>
      </c>
      <c r="P282" s="81">
        <v>43489.21021990741</v>
      </c>
      <c r="Q282" s="79" t="s">
        <v>669</v>
      </c>
      <c r="R282" s="79"/>
      <c r="S282" s="79"/>
      <c r="T282" s="79"/>
      <c r="U282" s="79"/>
      <c r="V282" s="82" t="s">
        <v>1076</v>
      </c>
      <c r="W282" s="81">
        <v>43489.21021990741</v>
      </c>
      <c r="X282" s="82" t="s">
        <v>1430</v>
      </c>
      <c r="Y282" s="79"/>
      <c r="Z282" s="79"/>
      <c r="AA282" s="85" t="s">
        <v>1817</v>
      </c>
      <c r="AB282" s="85" t="s">
        <v>1815</v>
      </c>
      <c r="AC282" s="79" t="b">
        <v>0</v>
      </c>
      <c r="AD282" s="79">
        <v>0</v>
      </c>
      <c r="AE282" s="85" t="s">
        <v>1980</v>
      </c>
      <c r="AF282" s="79" t="b">
        <v>0</v>
      </c>
      <c r="AG282" s="79" t="s">
        <v>1995</v>
      </c>
      <c r="AH282" s="79"/>
      <c r="AI282" s="85" t="s">
        <v>1953</v>
      </c>
      <c r="AJ282" s="79" t="b">
        <v>0</v>
      </c>
      <c r="AK282" s="79">
        <v>0</v>
      </c>
      <c r="AL282" s="85" t="s">
        <v>1953</v>
      </c>
      <c r="AM282" s="79" t="s">
        <v>2016</v>
      </c>
      <c r="AN282" s="79" t="b">
        <v>0</v>
      </c>
      <c r="AO282" s="85" t="s">
        <v>1815</v>
      </c>
      <c r="AP282" s="79" t="s">
        <v>176</v>
      </c>
      <c r="AQ282" s="79">
        <v>0</v>
      </c>
      <c r="AR282" s="79">
        <v>0</v>
      </c>
      <c r="AS282" s="79"/>
      <c r="AT282" s="79"/>
      <c r="AU282" s="79"/>
      <c r="AV282" s="79"/>
      <c r="AW282" s="79"/>
      <c r="AX282" s="79"/>
      <c r="AY282" s="79"/>
      <c r="AZ282" s="79"/>
      <c r="BA282">
        <v>2</v>
      </c>
      <c r="BB282" s="78" t="str">
        <f>REPLACE(INDEX(GroupVertices[Group],MATCH(Edges24[[#This Row],[Vertex 1]],GroupVertices[Vertex],0)),1,1,"")</f>
        <v>2</v>
      </c>
      <c r="BC282" s="78" t="str">
        <f>REPLACE(INDEX(GroupVertices[Group],MATCH(Edges24[[#This Row],[Vertex 2]],GroupVertices[Vertex],0)),1,1,"")</f>
        <v>2</v>
      </c>
      <c r="BD282" s="48"/>
      <c r="BE282" s="49"/>
      <c r="BF282" s="48"/>
      <c r="BG282" s="49"/>
      <c r="BH282" s="48"/>
      <c r="BI282" s="49"/>
      <c r="BJ282" s="48"/>
      <c r="BK282" s="49"/>
      <c r="BL282" s="48"/>
    </row>
    <row r="283" spans="1:64" ht="15">
      <c r="A283" s="64" t="s">
        <v>469</v>
      </c>
      <c r="B283" s="64" t="s">
        <v>468</v>
      </c>
      <c r="C283" s="65"/>
      <c r="D283" s="66"/>
      <c r="E283" s="67"/>
      <c r="F283" s="68"/>
      <c r="G283" s="65"/>
      <c r="H283" s="69"/>
      <c r="I283" s="70"/>
      <c r="J283" s="70"/>
      <c r="K283" s="34" t="s">
        <v>66</v>
      </c>
      <c r="L283" s="77">
        <v>366</v>
      </c>
      <c r="M283" s="77"/>
      <c r="N283" s="72"/>
      <c r="O283" s="79" t="s">
        <v>601</v>
      </c>
      <c r="P283" s="81">
        <v>43489.23471064815</v>
      </c>
      <c r="Q283" s="79" t="s">
        <v>670</v>
      </c>
      <c r="R283" s="79"/>
      <c r="S283" s="79"/>
      <c r="T283" s="79"/>
      <c r="U283" s="79"/>
      <c r="V283" s="82" t="s">
        <v>1076</v>
      </c>
      <c r="W283" s="81">
        <v>43489.23471064815</v>
      </c>
      <c r="X283" s="82" t="s">
        <v>1431</v>
      </c>
      <c r="Y283" s="79"/>
      <c r="Z283" s="79"/>
      <c r="AA283" s="85" t="s">
        <v>1818</v>
      </c>
      <c r="AB283" s="85" t="s">
        <v>1816</v>
      </c>
      <c r="AC283" s="79" t="b">
        <v>0</v>
      </c>
      <c r="AD283" s="79">
        <v>0</v>
      </c>
      <c r="AE283" s="85" t="s">
        <v>1980</v>
      </c>
      <c r="AF283" s="79" t="b">
        <v>0</v>
      </c>
      <c r="AG283" s="79" t="s">
        <v>1995</v>
      </c>
      <c r="AH283" s="79"/>
      <c r="AI283" s="85" t="s">
        <v>1953</v>
      </c>
      <c r="AJ283" s="79" t="b">
        <v>0</v>
      </c>
      <c r="AK283" s="79">
        <v>0</v>
      </c>
      <c r="AL283" s="85" t="s">
        <v>1953</v>
      </c>
      <c r="AM283" s="79" t="s">
        <v>2016</v>
      </c>
      <c r="AN283" s="79" t="b">
        <v>0</v>
      </c>
      <c r="AO283" s="85" t="s">
        <v>1816</v>
      </c>
      <c r="AP283" s="79" t="s">
        <v>176</v>
      </c>
      <c r="AQ283" s="79">
        <v>0</v>
      </c>
      <c r="AR283" s="79">
        <v>0</v>
      </c>
      <c r="AS283" s="79"/>
      <c r="AT283" s="79"/>
      <c r="AU283" s="79"/>
      <c r="AV283" s="79"/>
      <c r="AW283" s="79"/>
      <c r="AX283" s="79"/>
      <c r="AY283" s="79"/>
      <c r="AZ283" s="79"/>
      <c r="BA283">
        <v>2</v>
      </c>
      <c r="BB283" s="78" t="str">
        <f>REPLACE(INDEX(GroupVertices[Group],MATCH(Edges24[[#This Row],[Vertex 1]],GroupVertices[Vertex],0)),1,1,"")</f>
        <v>2</v>
      </c>
      <c r="BC283" s="78" t="str">
        <f>REPLACE(INDEX(GroupVertices[Group],MATCH(Edges24[[#This Row],[Vertex 2]],GroupVertices[Vertex],0)),1,1,"")</f>
        <v>2</v>
      </c>
      <c r="BD283" s="48"/>
      <c r="BE283" s="49"/>
      <c r="BF283" s="48"/>
      <c r="BG283" s="49"/>
      <c r="BH283" s="48"/>
      <c r="BI283" s="49"/>
      <c r="BJ283" s="48"/>
      <c r="BK283" s="49"/>
      <c r="BL283" s="48"/>
    </row>
    <row r="284" spans="1:64" ht="15">
      <c r="A284" s="64" t="s">
        <v>470</v>
      </c>
      <c r="B284" s="64" t="s">
        <v>470</v>
      </c>
      <c r="C284" s="65"/>
      <c r="D284" s="66"/>
      <c r="E284" s="67"/>
      <c r="F284" s="68"/>
      <c r="G284" s="65"/>
      <c r="H284" s="69"/>
      <c r="I284" s="70"/>
      <c r="J284" s="70"/>
      <c r="K284" s="34" t="s">
        <v>65</v>
      </c>
      <c r="L284" s="77">
        <v>369</v>
      </c>
      <c r="M284" s="77"/>
      <c r="N284" s="72"/>
      <c r="O284" s="79" t="s">
        <v>176</v>
      </c>
      <c r="P284" s="81">
        <v>43489.084027777775</v>
      </c>
      <c r="Q284" s="79" t="s">
        <v>671</v>
      </c>
      <c r="R284" s="79"/>
      <c r="S284" s="79"/>
      <c r="T284" s="79"/>
      <c r="U284" s="79"/>
      <c r="V284" s="82" t="s">
        <v>1077</v>
      </c>
      <c r="W284" s="81">
        <v>43489.084027777775</v>
      </c>
      <c r="X284" s="82" t="s">
        <v>1432</v>
      </c>
      <c r="Y284" s="79"/>
      <c r="Z284" s="79"/>
      <c r="AA284" s="85" t="s">
        <v>1819</v>
      </c>
      <c r="AB284" s="79"/>
      <c r="AC284" s="79" t="b">
        <v>0</v>
      </c>
      <c r="AD284" s="79">
        <v>0</v>
      </c>
      <c r="AE284" s="85" t="s">
        <v>1953</v>
      </c>
      <c r="AF284" s="79" t="b">
        <v>0</v>
      </c>
      <c r="AG284" s="79" t="s">
        <v>1995</v>
      </c>
      <c r="AH284" s="79"/>
      <c r="AI284" s="85" t="s">
        <v>1953</v>
      </c>
      <c r="AJ284" s="79" t="b">
        <v>0</v>
      </c>
      <c r="AK284" s="79">
        <v>0</v>
      </c>
      <c r="AL284" s="85" t="s">
        <v>1953</v>
      </c>
      <c r="AM284" s="79" t="s">
        <v>2007</v>
      </c>
      <c r="AN284" s="79" t="b">
        <v>0</v>
      </c>
      <c r="AO284" s="85" t="s">
        <v>1819</v>
      </c>
      <c r="AP284" s="79" t="s">
        <v>176</v>
      </c>
      <c r="AQ284" s="79">
        <v>0</v>
      </c>
      <c r="AR284" s="79">
        <v>0</v>
      </c>
      <c r="AS284" s="79"/>
      <c r="AT284" s="79"/>
      <c r="AU284" s="79"/>
      <c r="AV284" s="79"/>
      <c r="AW284" s="79"/>
      <c r="AX284" s="79"/>
      <c r="AY284" s="79"/>
      <c r="AZ284" s="79"/>
      <c r="BA284">
        <v>2</v>
      </c>
      <c r="BB284" s="78" t="str">
        <f>REPLACE(INDEX(GroupVertices[Group],MATCH(Edges24[[#This Row],[Vertex 1]],GroupVertices[Vertex],0)),1,1,"")</f>
        <v>4</v>
      </c>
      <c r="BC284" s="78" t="str">
        <f>REPLACE(INDEX(GroupVertices[Group],MATCH(Edges24[[#This Row],[Vertex 2]],GroupVertices[Vertex],0)),1,1,"")</f>
        <v>4</v>
      </c>
      <c r="BD284" s="48">
        <v>0</v>
      </c>
      <c r="BE284" s="49">
        <v>0</v>
      </c>
      <c r="BF284" s="48">
        <v>0</v>
      </c>
      <c r="BG284" s="49">
        <v>0</v>
      </c>
      <c r="BH284" s="48">
        <v>0</v>
      </c>
      <c r="BI284" s="49">
        <v>0</v>
      </c>
      <c r="BJ284" s="48">
        <v>12</v>
      </c>
      <c r="BK284" s="49">
        <v>100</v>
      </c>
      <c r="BL284" s="48">
        <v>12</v>
      </c>
    </row>
    <row r="285" spans="1:64" ht="15">
      <c r="A285" s="64" t="s">
        <v>470</v>
      </c>
      <c r="B285" s="64" t="s">
        <v>470</v>
      </c>
      <c r="C285" s="65"/>
      <c r="D285" s="66"/>
      <c r="E285" s="67"/>
      <c r="F285" s="68"/>
      <c r="G285" s="65"/>
      <c r="H285" s="69"/>
      <c r="I285" s="70"/>
      <c r="J285" s="70"/>
      <c r="K285" s="34" t="s">
        <v>65</v>
      </c>
      <c r="L285" s="77">
        <v>370</v>
      </c>
      <c r="M285" s="77"/>
      <c r="N285" s="72"/>
      <c r="O285" s="79" t="s">
        <v>176</v>
      </c>
      <c r="P285" s="81">
        <v>43489.62081018519</v>
      </c>
      <c r="Q285" s="79" t="s">
        <v>672</v>
      </c>
      <c r="R285" s="79"/>
      <c r="S285" s="79"/>
      <c r="T285" s="79"/>
      <c r="U285" s="79"/>
      <c r="V285" s="82" t="s">
        <v>1077</v>
      </c>
      <c r="W285" s="81">
        <v>43489.62081018519</v>
      </c>
      <c r="X285" s="82" t="s">
        <v>1433</v>
      </c>
      <c r="Y285" s="79"/>
      <c r="Z285" s="79"/>
      <c r="AA285" s="85" t="s">
        <v>1820</v>
      </c>
      <c r="AB285" s="85" t="s">
        <v>1943</v>
      </c>
      <c r="AC285" s="79" t="b">
        <v>0</v>
      </c>
      <c r="AD285" s="79">
        <v>0</v>
      </c>
      <c r="AE285" s="85" t="s">
        <v>1981</v>
      </c>
      <c r="AF285" s="79" t="b">
        <v>0</v>
      </c>
      <c r="AG285" s="79" t="s">
        <v>1995</v>
      </c>
      <c r="AH285" s="79"/>
      <c r="AI285" s="85" t="s">
        <v>1953</v>
      </c>
      <c r="AJ285" s="79" t="b">
        <v>0</v>
      </c>
      <c r="AK285" s="79">
        <v>0</v>
      </c>
      <c r="AL285" s="85" t="s">
        <v>1953</v>
      </c>
      <c r="AM285" s="79" t="s">
        <v>2010</v>
      </c>
      <c r="AN285" s="79" t="b">
        <v>0</v>
      </c>
      <c r="AO285" s="85" t="s">
        <v>1943</v>
      </c>
      <c r="AP285" s="79" t="s">
        <v>176</v>
      </c>
      <c r="AQ285" s="79">
        <v>0</v>
      </c>
      <c r="AR285" s="79">
        <v>0</v>
      </c>
      <c r="AS285" s="79" t="s">
        <v>2024</v>
      </c>
      <c r="AT285" s="79" t="s">
        <v>2026</v>
      </c>
      <c r="AU285" s="79" t="s">
        <v>2028</v>
      </c>
      <c r="AV285" s="79" t="s">
        <v>2031</v>
      </c>
      <c r="AW285" s="79" t="s">
        <v>2034</v>
      </c>
      <c r="AX285" s="79" t="s">
        <v>2037</v>
      </c>
      <c r="AY285" s="79" t="s">
        <v>2038</v>
      </c>
      <c r="AZ285" s="82" t="s">
        <v>2041</v>
      </c>
      <c r="BA285">
        <v>2</v>
      </c>
      <c r="BB285" s="78" t="str">
        <f>REPLACE(INDEX(GroupVertices[Group],MATCH(Edges24[[#This Row],[Vertex 1]],GroupVertices[Vertex],0)),1,1,"")</f>
        <v>4</v>
      </c>
      <c r="BC285" s="78" t="str">
        <f>REPLACE(INDEX(GroupVertices[Group],MATCH(Edges24[[#This Row],[Vertex 2]],GroupVertices[Vertex],0)),1,1,"")</f>
        <v>4</v>
      </c>
      <c r="BD285" s="48">
        <v>1</v>
      </c>
      <c r="BE285" s="49">
        <v>4.545454545454546</v>
      </c>
      <c r="BF285" s="48">
        <v>1</v>
      </c>
      <c r="BG285" s="49">
        <v>4.545454545454546</v>
      </c>
      <c r="BH285" s="48">
        <v>0</v>
      </c>
      <c r="BI285" s="49">
        <v>0</v>
      </c>
      <c r="BJ285" s="48">
        <v>20</v>
      </c>
      <c r="BK285" s="49">
        <v>90.9090909090909</v>
      </c>
      <c r="BL285" s="48">
        <v>22</v>
      </c>
    </row>
    <row r="286" spans="1:64" ht="15">
      <c r="A286" s="64" t="s">
        <v>471</v>
      </c>
      <c r="B286" s="64" t="s">
        <v>471</v>
      </c>
      <c r="C286" s="65"/>
      <c r="D286" s="66"/>
      <c r="E286" s="67"/>
      <c r="F286" s="68"/>
      <c r="G286" s="65"/>
      <c r="H286" s="69"/>
      <c r="I286" s="70"/>
      <c r="J286" s="70"/>
      <c r="K286" s="34" t="s">
        <v>65</v>
      </c>
      <c r="L286" s="77">
        <v>371</v>
      </c>
      <c r="M286" s="77"/>
      <c r="N286" s="72"/>
      <c r="O286" s="79" t="s">
        <v>176</v>
      </c>
      <c r="P286" s="81">
        <v>43489.669756944444</v>
      </c>
      <c r="Q286" s="79" t="s">
        <v>673</v>
      </c>
      <c r="R286" s="79"/>
      <c r="S286" s="79"/>
      <c r="T286" s="79" t="s">
        <v>795</v>
      </c>
      <c r="U286" s="79"/>
      <c r="V286" s="82" t="s">
        <v>1078</v>
      </c>
      <c r="W286" s="81">
        <v>43489.669756944444</v>
      </c>
      <c r="X286" s="82" t="s">
        <v>1434</v>
      </c>
      <c r="Y286" s="79"/>
      <c r="Z286" s="79"/>
      <c r="AA286" s="85" t="s">
        <v>1821</v>
      </c>
      <c r="AB286" s="79"/>
      <c r="AC286" s="79" t="b">
        <v>0</v>
      </c>
      <c r="AD286" s="79">
        <v>0</v>
      </c>
      <c r="AE286" s="85" t="s">
        <v>1953</v>
      </c>
      <c r="AF286" s="79" t="b">
        <v>0</v>
      </c>
      <c r="AG286" s="79" t="s">
        <v>2000</v>
      </c>
      <c r="AH286" s="79"/>
      <c r="AI286" s="85" t="s">
        <v>1953</v>
      </c>
      <c r="AJ286" s="79" t="b">
        <v>0</v>
      </c>
      <c r="AK286" s="79">
        <v>0</v>
      </c>
      <c r="AL286" s="85" t="s">
        <v>1953</v>
      </c>
      <c r="AM286" s="79" t="s">
        <v>2010</v>
      </c>
      <c r="AN286" s="79" t="b">
        <v>0</v>
      </c>
      <c r="AO286" s="85" t="s">
        <v>1821</v>
      </c>
      <c r="AP286" s="79" t="s">
        <v>176</v>
      </c>
      <c r="AQ286" s="79">
        <v>0</v>
      </c>
      <c r="AR286" s="79">
        <v>0</v>
      </c>
      <c r="AS286" s="79"/>
      <c r="AT286" s="79"/>
      <c r="AU286" s="79"/>
      <c r="AV286" s="79"/>
      <c r="AW286" s="79"/>
      <c r="AX286" s="79"/>
      <c r="AY286" s="79"/>
      <c r="AZ286" s="79"/>
      <c r="BA286">
        <v>1</v>
      </c>
      <c r="BB286" s="78" t="str">
        <f>REPLACE(INDEX(GroupVertices[Group],MATCH(Edges24[[#This Row],[Vertex 1]],GroupVertices[Vertex],0)),1,1,"")</f>
        <v>4</v>
      </c>
      <c r="BC286" s="78" t="str">
        <f>REPLACE(INDEX(GroupVertices[Group],MATCH(Edges24[[#This Row],[Vertex 2]],GroupVertices[Vertex],0)),1,1,"")</f>
        <v>4</v>
      </c>
      <c r="BD286" s="48">
        <v>0</v>
      </c>
      <c r="BE286" s="49">
        <v>0</v>
      </c>
      <c r="BF286" s="48">
        <v>0</v>
      </c>
      <c r="BG286" s="49">
        <v>0</v>
      </c>
      <c r="BH286" s="48">
        <v>0</v>
      </c>
      <c r="BI286" s="49">
        <v>0</v>
      </c>
      <c r="BJ286" s="48">
        <v>5</v>
      </c>
      <c r="BK286" s="49">
        <v>100</v>
      </c>
      <c r="BL286" s="48">
        <v>5</v>
      </c>
    </row>
    <row r="287" spans="1:64" ht="15">
      <c r="A287" s="64" t="s">
        <v>472</v>
      </c>
      <c r="B287" s="64" t="s">
        <v>479</v>
      </c>
      <c r="C287" s="65"/>
      <c r="D287" s="66"/>
      <c r="E287" s="67"/>
      <c r="F287" s="68"/>
      <c r="G287" s="65"/>
      <c r="H287" s="69"/>
      <c r="I287" s="70"/>
      <c r="J287" s="70"/>
      <c r="K287" s="34" t="s">
        <v>65</v>
      </c>
      <c r="L287" s="77">
        <v>372</v>
      </c>
      <c r="M287" s="77"/>
      <c r="N287" s="72"/>
      <c r="O287" s="79" t="s">
        <v>600</v>
      </c>
      <c r="P287" s="81">
        <v>43489.92016203704</v>
      </c>
      <c r="Q287" s="79" t="s">
        <v>674</v>
      </c>
      <c r="R287" s="79"/>
      <c r="S287" s="79"/>
      <c r="T287" s="79" t="s">
        <v>796</v>
      </c>
      <c r="U287" s="79"/>
      <c r="V287" s="82" t="s">
        <v>1079</v>
      </c>
      <c r="W287" s="81">
        <v>43489.92016203704</v>
      </c>
      <c r="X287" s="82" t="s">
        <v>1435</v>
      </c>
      <c r="Y287" s="79"/>
      <c r="Z287" s="79"/>
      <c r="AA287" s="85" t="s">
        <v>1822</v>
      </c>
      <c r="AB287" s="79"/>
      <c r="AC287" s="79" t="b">
        <v>0</v>
      </c>
      <c r="AD287" s="79">
        <v>0</v>
      </c>
      <c r="AE287" s="85" t="s">
        <v>1953</v>
      </c>
      <c r="AF287" s="79" t="b">
        <v>0</v>
      </c>
      <c r="AG287" s="79" t="s">
        <v>1995</v>
      </c>
      <c r="AH287" s="79"/>
      <c r="AI287" s="85" t="s">
        <v>1953</v>
      </c>
      <c r="AJ287" s="79" t="b">
        <v>0</v>
      </c>
      <c r="AK287" s="79">
        <v>2</v>
      </c>
      <c r="AL287" s="85" t="s">
        <v>1829</v>
      </c>
      <c r="AM287" s="79" t="s">
        <v>2017</v>
      </c>
      <c r="AN287" s="79" t="b">
        <v>0</v>
      </c>
      <c r="AO287" s="85" t="s">
        <v>1829</v>
      </c>
      <c r="AP287" s="79" t="s">
        <v>176</v>
      </c>
      <c r="AQ287" s="79">
        <v>0</v>
      </c>
      <c r="AR287" s="79">
        <v>0</v>
      </c>
      <c r="AS287" s="79"/>
      <c r="AT287" s="79"/>
      <c r="AU287" s="79"/>
      <c r="AV287" s="79"/>
      <c r="AW287" s="79"/>
      <c r="AX287" s="79"/>
      <c r="AY287" s="79"/>
      <c r="AZ287" s="79"/>
      <c r="BA287">
        <v>1</v>
      </c>
      <c r="BB287" s="78" t="str">
        <f>REPLACE(INDEX(GroupVertices[Group],MATCH(Edges24[[#This Row],[Vertex 1]],GroupVertices[Vertex],0)),1,1,"")</f>
        <v>17</v>
      </c>
      <c r="BC287" s="78" t="str">
        <f>REPLACE(INDEX(GroupVertices[Group],MATCH(Edges24[[#This Row],[Vertex 2]],GroupVertices[Vertex],0)),1,1,"")</f>
        <v>17</v>
      </c>
      <c r="BD287" s="48">
        <v>0</v>
      </c>
      <c r="BE287" s="49">
        <v>0</v>
      </c>
      <c r="BF287" s="48">
        <v>0</v>
      </c>
      <c r="BG287" s="49">
        <v>0</v>
      </c>
      <c r="BH287" s="48">
        <v>0</v>
      </c>
      <c r="BI287" s="49">
        <v>0</v>
      </c>
      <c r="BJ287" s="48">
        <v>25</v>
      </c>
      <c r="BK287" s="49">
        <v>100</v>
      </c>
      <c r="BL287" s="48">
        <v>25</v>
      </c>
    </row>
    <row r="288" spans="1:64" ht="15">
      <c r="A288" s="64" t="s">
        <v>473</v>
      </c>
      <c r="B288" s="64" t="s">
        <v>591</v>
      </c>
      <c r="C288" s="65"/>
      <c r="D288" s="66"/>
      <c r="E288" s="67"/>
      <c r="F288" s="68"/>
      <c r="G288" s="65"/>
      <c r="H288" s="69"/>
      <c r="I288" s="70"/>
      <c r="J288" s="70"/>
      <c r="K288" s="34" t="s">
        <v>65</v>
      </c>
      <c r="L288" s="77">
        <v>373</v>
      </c>
      <c r="M288" s="77"/>
      <c r="N288" s="72"/>
      <c r="O288" s="79" t="s">
        <v>600</v>
      </c>
      <c r="P288" s="81">
        <v>43490.07722222222</v>
      </c>
      <c r="Q288" s="79" t="s">
        <v>675</v>
      </c>
      <c r="R288" s="82" t="s">
        <v>743</v>
      </c>
      <c r="S288" s="79" t="s">
        <v>777</v>
      </c>
      <c r="T288" s="79"/>
      <c r="U288" s="79"/>
      <c r="V288" s="82" t="s">
        <v>1080</v>
      </c>
      <c r="W288" s="81">
        <v>43490.07722222222</v>
      </c>
      <c r="X288" s="82" t="s">
        <v>1436</v>
      </c>
      <c r="Y288" s="79"/>
      <c r="Z288" s="79"/>
      <c r="AA288" s="85" t="s">
        <v>1823</v>
      </c>
      <c r="AB288" s="85" t="s">
        <v>1944</v>
      </c>
      <c r="AC288" s="79" t="b">
        <v>0</v>
      </c>
      <c r="AD288" s="79">
        <v>0</v>
      </c>
      <c r="AE288" s="85" t="s">
        <v>1982</v>
      </c>
      <c r="AF288" s="79" t="b">
        <v>0</v>
      </c>
      <c r="AG288" s="79" t="s">
        <v>1995</v>
      </c>
      <c r="AH288" s="79"/>
      <c r="AI288" s="85" t="s">
        <v>1953</v>
      </c>
      <c r="AJ288" s="79" t="b">
        <v>0</v>
      </c>
      <c r="AK288" s="79">
        <v>0</v>
      </c>
      <c r="AL288" s="85" t="s">
        <v>1953</v>
      </c>
      <c r="AM288" s="79" t="s">
        <v>2010</v>
      </c>
      <c r="AN288" s="79" t="b">
        <v>0</v>
      </c>
      <c r="AO288" s="85" t="s">
        <v>1944</v>
      </c>
      <c r="AP288" s="79" t="s">
        <v>176</v>
      </c>
      <c r="AQ288" s="79">
        <v>0</v>
      </c>
      <c r="AR288" s="79">
        <v>0</v>
      </c>
      <c r="AS288" s="79"/>
      <c r="AT288" s="79"/>
      <c r="AU288" s="79"/>
      <c r="AV288" s="79"/>
      <c r="AW288" s="79"/>
      <c r="AX288" s="79"/>
      <c r="AY288" s="79"/>
      <c r="AZ288" s="79"/>
      <c r="BA288">
        <v>1</v>
      </c>
      <c r="BB288" s="78" t="str">
        <f>REPLACE(INDEX(GroupVertices[Group],MATCH(Edges24[[#This Row],[Vertex 1]],GroupVertices[Vertex],0)),1,1,"")</f>
        <v>18</v>
      </c>
      <c r="BC288" s="78" t="str">
        <f>REPLACE(INDEX(GroupVertices[Group],MATCH(Edges24[[#This Row],[Vertex 2]],GroupVertices[Vertex],0)),1,1,"")</f>
        <v>18</v>
      </c>
      <c r="BD288" s="48"/>
      <c r="BE288" s="49"/>
      <c r="BF288" s="48"/>
      <c r="BG288" s="49"/>
      <c r="BH288" s="48"/>
      <c r="BI288" s="49"/>
      <c r="BJ288" s="48"/>
      <c r="BK288" s="49"/>
      <c r="BL288" s="48"/>
    </row>
    <row r="289" spans="1:64" ht="15">
      <c r="A289" s="64" t="s">
        <v>474</v>
      </c>
      <c r="B289" s="64" t="s">
        <v>484</v>
      </c>
      <c r="C289" s="65"/>
      <c r="D289" s="66"/>
      <c r="E289" s="67"/>
      <c r="F289" s="68"/>
      <c r="G289" s="65"/>
      <c r="H289" s="69"/>
      <c r="I289" s="70"/>
      <c r="J289" s="70"/>
      <c r="K289" s="34" t="s">
        <v>65</v>
      </c>
      <c r="L289" s="77">
        <v>375</v>
      </c>
      <c r="M289" s="77"/>
      <c r="N289" s="72"/>
      <c r="O289" s="79" t="s">
        <v>600</v>
      </c>
      <c r="P289" s="81">
        <v>43490.079780092594</v>
      </c>
      <c r="Q289" s="79" t="s">
        <v>676</v>
      </c>
      <c r="R289" s="79" t="s">
        <v>744</v>
      </c>
      <c r="S289" s="79" t="s">
        <v>778</v>
      </c>
      <c r="T289" s="79"/>
      <c r="U289" s="79"/>
      <c r="V289" s="82" t="s">
        <v>1081</v>
      </c>
      <c r="W289" s="81">
        <v>43490.079780092594</v>
      </c>
      <c r="X289" s="82" t="s">
        <v>1437</v>
      </c>
      <c r="Y289" s="79"/>
      <c r="Z289" s="79"/>
      <c r="AA289" s="85" t="s">
        <v>1824</v>
      </c>
      <c r="AB289" s="79"/>
      <c r="AC289" s="79" t="b">
        <v>0</v>
      </c>
      <c r="AD289" s="79">
        <v>0</v>
      </c>
      <c r="AE289" s="85" t="s">
        <v>1953</v>
      </c>
      <c r="AF289" s="79" t="b">
        <v>0</v>
      </c>
      <c r="AG289" s="79" t="s">
        <v>1998</v>
      </c>
      <c r="AH289" s="79"/>
      <c r="AI289" s="85" t="s">
        <v>1953</v>
      </c>
      <c r="AJ289" s="79" t="b">
        <v>0</v>
      </c>
      <c r="AK289" s="79">
        <v>6</v>
      </c>
      <c r="AL289" s="85" t="s">
        <v>1834</v>
      </c>
      <c r="AM289" s="79" t="s">
        <v>2007</v>
      </c>
      <c r="AN289" s="79" t="b">
        <v>0</v>
      </c>
      <c r="AO289" s="85" t="s">
        <v>1834</v>
      </c>
      <c r="AP289" s="79" t="s">
        <v>176</v>
      </c>
      <c r="AQ289" s="79">
        <v>0</v>
      </c>
      <c r="AR289" s="79">
        <v>0</v>
      </c>
      <c r="AS289" s="79"/>
      <c r="AT289" s="79"/>
      <c r="AU289" s="79"/>
      <c r="AV289" s="79"/>
      <c r="AW289" s="79"/>
      <c r="AX289" s="79"/>
      <c r="AY289" s="79"/>
      <c r="AZ289" s="79"/>
      <c r="BA289">
        <v>1</v>
      </c>
      <c r="BB289" s="78" t="str">
        <f>REPLACE(INDEX(GroupVertices[Group],MATCH(Edges24[[#This Row],[Vertex 1]],GroupVertices[Vertex],0)),1,1,"")</f>
        <v>7</v>
      </c>
      <c r="BC289" s="78" t="str">
        <f>REPLACE(INDEX(GroupVertices[Group],MATCH(Edges24[[#This Row],[Vertex 2]],GroupVertices[Vertex],0)),1,1,"")</f>
        <v>7</v>
      </c>
      <c r="BD289" s="48">
        <v>0</v>
      </c>
      <c r="BE289" s="49">
        <v>0</v>
      </c>
      <c r="BF289" s="48">
        <v>0</v>
      </c>
      <c r="BG289" s="49">
        <v>0</v>
      </c>
      <c r="BH289" s="48">
        <v>0</v>
      </c>
      <c r="BI289" s="49">
        <v>0</v>
      </c>
      <c r="BJ289" s="48">
        <v>2</v>
      </c>
      <c r="BK289" s="49">
        <v>100</v>
      </c>
      <c r="BL289" s="48">
        <v>2</v>
      </c>
    </row>
    <row r="290" spans="1:64" ht="15">
      <c r="A290" s="64" t="s">
        <v>475</v>
      </c>
      <c r="B290" s="64" t="s">
        <v>484</v>
      </c>
      <c r="C290" s="65"/>
      <c r="D290" s="66"/>
      <c r="E290" s="67"/>
      <c r="F290" s="68"/>
      <c r="G290" s="65"/>
      <c r="H290" s="69"/>
      <c r="I290" s="70"/>
      <c r="J290" s="70"/>
      <c r="K290" s="34" t="s">
        <v>65</v>
      </c>
      <c r="L290" s="77">
        <v>376</v>
      </c>
      <c r="M290" s="77"/>
      <c r="N290" s="72"/>
      <c r="O290" s="79" t="s">
        <v>600</v>
      </c>
      <c r="P290" s="81">
        <v>43490.11119212963</v>
      </c>
      <c r="Q290" s="79" t="s">
        <v>676</v>
      </c>
      <c r="R290" s="79" t="s">
        <v>744</v>
      </c>
      <c r="S290" s="79" t="s">
        <v>778</v>
      </c>
      <c r="T290" s="79"/>
      <c r="U290" s="79"/>
      <c r="V290" s="82" t="s">
        <v>1082</v>
      </c>
      <c r="W290" s="81">
        <v>43490.11119212963</v>
      </c>
      <c r="X290" s="82" t="s">
        <v>1438</v>
      </c>
      <c r="Y290" s="79"/>
      <c r="Z290" s="79"/>
      <c r="AA290" s="85" t="s">
        <v>1825</v>
      </c>
      <c r="AB290" s="79"/>
      <c r="AC290" s="79" t="b">
        <v>0</v>
      </c>
      <c r="AD290" s="79">
        <v>0</v>
      </c>
      <c r="AE290" s="85" t="s">
        <v>1953</v>
      </c>
      <c r="AF290" s="79" t="b">
        <v>0</v>
      </c>
      <c r="AG290" s="79" t="s">
        <v>1998</v>
      </c>
      <c r="AH290" s="79"/>
      <c r="AI290" s="85" t="s">
        <v>1953</v>
      </c>
      <c r="AJ290" s="79" t="b">
        <v>0</v>
      </c>
      <c r="AK290" s="79">
        <v>6</v>
      </c>
      <c r="AL290" s="85" t="s">
        <v>1834</v>
      </c>
      <c r="AM290" s="79" t="s">
        <v>2008</v>
      </c>
      <c r="AN290" s="79" t="b">
        <v>0</v>
      </c>
      <c r="AO290" s="85" t="s">
        <v>1834</v>
      </c>
      <c r="AP290" s="79" t="s">
        <v>176</v>
      </c>
      <c r="AQ290" s="79">
        <v>0</v>
      </c>
      <c r="AR290" s="79">
        <v>0</v>
      </c>
      <c r="AS290" s="79"/>
      <c r="AT290" s="79"/>
      <c r="AU290" s="79"/>
      <c r="AV290" s="79"/>
      <c r="AW290" s="79"/>
      <c r="AX290" s="79"/>
      <c r="AY290" s="79"/>
      <c r="AZ290" s="79"/>
      <c r="BA290">
        <v>1</v>
      </c>
      <c r="BB290" s="78" t="str">
        <f>REPLACE(INDEX(GroupVertices[Group],MATCH(Edges24[[#This Row],[Vertex 1]],GroupVertices[Vertex],0)),1,1,"")</f>
        <v>7</v>
      </c>
      <c r="BC290" s="78" t="str">
        <f>REPLACE(INDEX(GroupVertices[Group],MATCH(Edges24[[#This Row],[Vertex 2]],GroupVertices[Vertex],0)),1,1,"")</f>
        <v>7</v>
      </c>
      <c r="BD290" s="48">
        <v>0</v>
      </c>
      <c r="BE290" s="49">
        <v>0</v>
      </c>
      <c r="BF290" s="48">
        <v>0</v>
      </c>
      <c r="BG290" s="49">
        <v>0</v>
      </c>
      <c r="BH290" s="48">
        <v>0</v>
      </c>
      <c r="BI290" s="49">
        <v>0</v>
      </c>
      <c r="BJ290" s="48">
        <v>2</v>
      </c>
      <c r="BK290" s="49">
        <v>100</v>
      </c>
      <c r="BL290" s="48">
        <v>2</v>
      </c>
    </row>
    <row r="291" spans="1:64" ht="15">
      <c r="A291" s="64" t="s">
        <v>476</v>
      </c>
      <c r="B291" s="64" t="s">
        <v>484</v>
      </c>
      <c r="C291" s="65"/>
      <c r="D291" s="66"/>
      <c r="E291" s="67"/>
      <c r="F291" s="68"/>
      <c r="G291" s="65"/>
      <c r="H291" s="69"/>
      <c r="I291" s="70"/>
      <c r="J291" s="70"/>
      <c r="K291" s="34" t="s">
        <v>65</v>
      </c>
      <c r="L291" s="77">
        <v>377</v>
      </c>
      <c r="M291" s="77"/>
      <c r="N291" s="72"/>
      <c r="O291" s="79" t="s">
        <v>600</v>
      </c>
      <c r="P291" s="81">
        <v>43490.11796296296</v>
      </c>
      <c r="Q291" s="79" t="s">
        <v>676</v>
      </c>
      <c r="R291" s="79" t="s">
        <v>744</v>
      </c>
      <c r="S291" s="79" t="s">
        <v>778</v>
      </c>
      <c r="T291" s="79"/>
      <c r="U291" s="79"/>
      <c r="V291" s="82" t="s">
        <v>1083</v>
      </c>
      <c r="W291" s="81">
        <v>43490.11796296296</v>
      </c>
      <c r="X291" s="82" t="s">
        <v>1439</v>
      </c>
      <c r="Y291" s="79"/>
      <c r="Z291" s="79"/>
      <c r="AA291" s="85" t="s">
        <v>1826</v>
      </c>
      <c r="AB291" s="79"/>
      <c r="AC291" s="79" t="b">
        <v>0</v>
      </c>
      <c r="AD291" s="79">
        <v>0</v>
      </c>
      <c r="AE291" s="85" t="s">
        <v>1953</v>
      </c>
      <c r="AF291" s="79" t="b">
        <v>0</v>
      </c>
      <c r="AG291" s="79" t="s">
        <v>1998</v>
      </c>
      <c r="AH291" s="79"/>
      <c r="AI291" s="85" t="s">
        <v>1953</v>
      </c>
      <c r="AJ291" s="79" t="b">
        <v>0</v>
      </c>
      <c r="AK291" s="79">
        <v>6</v>
      </c>
      <c r="AL291" s="85" t="s">
        <v>1834</v>
      </c>
      <c r="AM291" s="79" t="s">
        <v>2010</v>
      </c>
      <c r="AN291" s="79" t="b">
        <v>0</v>
      </c>
      <c r="AO291" s="85" t="s">
        <v>1834</v>
      </c>
      <c r="AP291" s="79" t="s">
        <v>176</v>
      </c>
      <c r="AQ291" s="79">
        <v>0</v>
      </c>
      <c r="AR291" s="79">
        <v>0</v>
      </c>
      <c r="AS291" s="79"/>
      <c r="AT291" s="79"/>
      <c r="AU291" s="79"/>
      <c r="AV291" s="79"/>
      <c r="AW291" s="79"/>
      <c r="AX291" s="79"/>
      <c r="AY291" s="79"/>
      <c r="AZ291" s="79"/>
      <c r="BA291">
        <v>1</v>
      </c>
      <c r="BB291" s="78" t="str">
        <f>REPLACE(INDEX(GroupVertices[Group],MATCH(Edges24[[#This Row],[Vertex 1]],GroupVertices[Vertex],0)),1,1,"")</f>
        <v>7</v>
      </c>
      <c r="BC291" s="78" t="str">
        <f>REPLACE(INDEX(GroupVertices[Group],MATCH(Edges24[[#This Row],[Vertex 2]],GroupVertices[Vertex],0)),1,1,"")</f>
        <v>7</v>
      </c>
      <c r="BD291" s="48">
        <v>0</v>
      </c>
      <c r="BE291" s="49">
        <v>0</v>
      </c>
      <c r="BF291" s="48">
        <v>0</v>
      </c>
      <c r="BG291" s="49">
        <v>0</v>
      </c>
      <c r="BH291" s="48">
        <v>0</v>
      </c>
      <c r="BI291" s="49">
        <v>0</v>
      </c>
      <c r="BJ291" s="48">
        <v>2</v>
      </c>
      <c r="BK291" s="49">
        <v>100</v>
      </c>
      <c r="BL291" s="48">
        <v>2</v>
      </c>
    </row>
    <row r="292" spans="1:64" ht="15">
      <c r="A292" s="64" t="s">
        <v>477</v>
      </c>
      <c r="B292" s="64" t="s">
        <v>484</v>
      </c>
      <c r="C292" s="65"/>
      <c r="D292" s="66"/>
      <c r="E292" s="67"/>
      <c r="F292" s="68"/>
      <c r="G292" s="65"/>
      <c r="H292" s="69"/>
      <c r="I292" s="70"/>
      <c r="J292" s="70"/>
      <c r="K292" s="34" t="s">
        <v>65</v>
      </c>
      <c r="L292" s="77">
        <v>378</v>
      </c>
      <c r="M292" s="77"/>
      <c r="N292" s="72"/>
      <c r="O292" s="79" t="s">
        <v>600</v>
      </c>
      <c r="P292" s="81">
        <v>43490.25079861111</v>
      </c>
      <c r="Q292" s="79" t="s">
        <v>676</v>
      </c>
      <c r="R292" s="79" t="s">
        <v>744</v>
      </c>
      <c r="S292" s="79" t="s">
        <v>778</v>
      </c>
      <c r="T292" s="79"/>
      <c r="U292" s="79"/>
      <c r="V292" s="82" t="s">
        <v>1084</v>
      </c>
      <c r="W292" s="81">
        <v>43490.25079861111</v>
      </c>
      <c r="X292" s="82" t="s">
        <v>1440</v>
      </c>
      <c r="Y292" s="79"/>
      <c r="Z292" s="79"/>
      <c r="AA292" s="85" t="s">
        <v>1827</v>
      </c>
      <c r="AB292" s="79"/>
      <c r="AC292" s="79" t="b">
        <v>0</v>
      </c>
      <c r="AD292" s="79">
        <v>0</v>
      </c>
      <c r="AE292" s="85" t="s">
        <v>1953</v>
      </c>
      <c r="AF292" s="79" t="b">
        <v>0</v>
      </c>
      <c r="AG292" s="79" t="s">
        <v>1998</v>
      </c>
      <c r="AH292" s="79"/>
      <c r="AI292" s="85" t="s">
        <v>1953</v>
      </c>
      <c r="AJ292" s="79" t="b">
        <v>0</v>
      </c>
      <c r="AK292" s="79">
        <v>6</v>
      </c>
      <c r="AL292" s="85" t="s">
        <v>1834</v>
      </c>
      <c r="AM292" s="79" t="s">
        <v>2010</v>
      </c>
      <c r="AN292" s="79" t="b">
        <v>0</v>
      </c>
      <c r="AO292" s="85" t="s">
        <v>1834</v>
      </c>
      <c r="AP292" s="79" t="s">
        <v>176</v>
      </c>
      <c r="AQ292" s="79">
        <v>0</v>
      </c>
      <c r="AR292" s="79">
        <v>0</v>
      </c>
      <c r="AS292" s="79"/>
      <c r="AT292" s="79"/>
      <c r="AU292" s="79"/>
      <c r="AV292" s="79"/>
      <c r="AW292" s="79"/>
      <c r="AX292" s="79"/>
      <c r="AY292" s="79"/>
      <c r="AZ292" s="79"/>
      <c r="BA292">
        <v>1</v>
      </c>
      <c r="BB292" s="78" t="str">
        <f>REPLACE(INDEX(GroupVertices[Group],MATCH(Edges24[[#This Row],[Vertex 1]],GroupVertices[Vertex],0)),1,1,"")</f>
        <v>7</v>
      </c>
      <c r="BC292" s="78" t="str">
        <f>REPLACE(INDEX(GroupVertices[Group],MATCH(Edges24[[#This Row],[Vertex 2]],GroupVertices[Vertex],0)),1,1,"")</f>
        <v>7</v>
      </c>
      <c r="BD292" s="48">
        <v>0</v>
      </c>
      <c r="BE292" s="49">
        <v>0</v>
      </c>
      <c r="BF292" s="48">
        <v>0</v>
      </c>
      <c r="BG292" s="49">
        <v>0</v>
      </c>
      <c r="BH292" s="48">
        <v>0</v>
      </c>
      <c r="BI292" s="49">
        <v>0</v>
      </c>
      <c r="BJ292" s="48">
        <v>2</v>
      </c>
      <c r="BK292" s="49">
        <v>100</v>
      </c>
      <c r="BL292" s="48">
        <v>2</v>
      </c>
    </row>
    <row r="293" spans="1:64" ht="15">
      <c r="A293" s="64" t="s">
        <v>478</v>
      </c>
      <c r="B293" s="64" t="s">
        <v>484</v>
      </c>
      <c r="C293" s="65"/>
      <c r="D293" s="66"/>
      <c r="E293" s="67"/>
      <c r="F293" s="68"/>
      <c r="G293" s="65"/>
      <c r="H293" s="69"/>
      <c r="I293" s="70"/>
      <c r="J293" s="70"/>
      <c r="K293" s="34" t="s">
        <v>65</v>
      </c>
      <c r="L293" s="77">
        <v>379</v>
      </c>
      <c r="M293" s="77"/>
      <c r="N293" s="72"/>
      <c r="O293" s="79" t="s">
        <v>600</v>
      </c>
      <c r="P293" s="81">
        <v>43490.28273148148</v>
      </c>
      <c r="Q293" s="79" t="s">
        <v>676</v>
      </c>
      <c r="R293" s="79" t="s">
        <v>744</v>
      </c>
      <c r="S293" s="79" t="s">
        <v>778</v>
      </c>
      <c r="T293" s="79"/>
      <c r="U293" s="79"/>
      <c r="V293" s="82" t="s">
        <v>1085</v>
      </c>
      <c r="W293" s="81">
        <v>43490.28273148148</v>
      </c>
      <c r="X293" s="82" t="s">
        <v>1441</v>
      </c>
      <c r="Y293" s="79"/>
      <c r="Z293" s="79"/>
      <c r="AA293" s="85" t="s">
        <v>1828</v>
      </c>
      <c r="AB293" s="79"/>
      <c r="AC293" s="79" t="b">
        <v>0</v>
      </c>
      <c r="AD293" s="79">
        <v>0</v>
      </c>
      <c r="AE293" s="85" t="s">
        <v>1953</v>
      </c>
      <c r="AF293" s="79" t="b">
        <v>0</v>
      </c>
      <c r="AG293" s="79" t="s">
        <v>1998</v>
      </c>
      <c r="AH293" s="79"/>
      <c r="AI293" s="85" t="s">
        <v>1953</v>
      </c>
      <c r="AJ293" s="79" t="b">
        <v>0</v>
      </c>
      <c r="AK293" s="79">
        <v>6</v>
      </c>
      <c r="AL293" s="85" t="s">
        <v>1834</v>
      </c>
      <c r="AM293" s="79" t="s">
        <v>2010</v>
      </c>
      <c r="AN293" s="79" t="b">
        <v>0</v>
      </c>
      <c r="AO293" s="85" t="s">
        <v>1834</v>
      </c>
      <c r="AP293" s="79" t="s">
        <v>176</v>
      </c>
      <c r="AQ293" s="79">
        <v>0</v>
      </c>
      <c r="AR293" s="79">
        <v>0</v>
      </c>
      <c r="AS293" s="79"/>
      <c r="AT293" s="79"/>
      <c r="AU293" s="79"/>
      <c r="AV293" s="79"/>
      <c r="AW293" s="79"/>
      <c r="AX293" s="79"/>
      <c r="AY293" s="79"/>
      <c r="AZ293" s="79"/>
      <c r="BA293">
        <v>1</v>
      </c>
      <c r="BB293" s="78" t="str">
        <f>REPLACE(INDEX(GroupVertices[Group],MATCH(Edges24[[#This Row],[Vertex 1]],GroupVertices[Vertex],0)),1,1,"")</f>
        <v>7</v>
      </c>
      <c r="BC293" s="78" t="str">
        <f>REPLACE(INDEX(GroupVertices[Group],MATCH(Edges24[[#This Row],[Vertex 2]],GroupVertices[Vertex],0)),1,1,"")</f>
        <v>7</v>
      </c>
      <c r="BD293" s="48">
        <v>0</v>
      </c>
      <c r="BE293" s="49">
        <v>0</v>
      </c>
      <c r="BF293" s="48">
        <v>0</v>
      </c>
      <c r="BG293" s="49">
        <v>0</v>
      </c>
      <c r="BH293" s="48">
        <v>0</v>
      </c>
      <c r="BI293" s="49">
        <v>0</v>
      </c>
      <c r="BJ293" s="48">
        <v>2</v>
      </c>
      <c r="BK293" s="49">
        <v>100</v>
      </c>
      <c r="BL293" s="48">
        <v>2</v>
      </c>
    </row>
    <row r="294" spans="1:64" ht="15">
      <c r="A294" s="64" t="s">
        <v>479</v>
      </c>
      <c r="B294" s="64" t="s">
        <v>479</v>
      </c>
      <c r="C294" s="65"/>
      <c r="D294" s="66"/>
      <c r="E294" s="67"/>
      <c r="F294" s="68"/>
      <c r="G294" s="65"/>
      <c r="H294" s="69"/>
      <c r="I294" s="70"/>
      <c r="J294" s="70"/>
      <c r="K294" s="34" t="s">
        <v>65</v>
      </c>
      <c r="L294" s="77">
        <v>380</v>
      </c>
      <c r="M294" s="77"/>
      <c r="N294" s="72"/>
      <c r="O294" s="79" t="s">
        <v>176</v>
      </c>
      <c r="P294" s="81">
        <v>43489.919895833336</v>
      </c>
      <c r="Q294" s="79" t="s">
        <v>677</v>
      </c>
      <c r="R294" s="82" t="s">
        <v>745</v>
      </c>
      <c r="S294" s="79" t="s">
        <v>779</v>
      </c>
      <c r="T294" s="79" t="s">
        <v>796</v>
      </c>
      <c r="U294" s="79"/>
      <c r="V294" s="82" t="s">
        <v>1086</v>
      </c>
      <c r="W294" s="81">
        <v>43489.919895833336</v>
      </c>
      <c r="X294" s="82" t="s">
        <v>1442</v>
      </c>
      <c r="Y294" s="79"/>
      <c r="Z294" s="79"/>
      <c r="AA294" s="85" t="s">
        <v>1829</v>
      </c>
      <c r="AB294" s="79"/>
      <c r="AC294" s="79" t="b">
        <v>0</v>
      </c>
      <c r="AD294" s="79">
        <v>6</v>
      </c>
      <c r="AE294" s="85" t="s">
        <v>1953</v>
      </c>
      <c r="AF294" s="79" t="b">
        <v>0</v>
      </c>
      <c r="AG294" s="79" t="s">
        <v>1995</v>
      </c>
      <c r="AH294" s="79"/>
      <c r="AI294" s="85" t="s">
        <v>1953</v>
      </c>
      <c r="AJ294" s="79" t="b">
        <v>0</v>
      </c>
      <c r="AK294" s="79">
        <v>2</v>
      </c>
      <c r="AL294" s="85" t="s">
        <v>1953</v>
      </c>
      <c r="AM294" s="79" t="s">
        <v>2010</v>
      </c>
      <c r="AN294" s="79" t="b">
        <v>0</v>
      </c>
      <c r="AO294" s="85" t="s">
        <v>1829</v>
      </c>
      <c r="AP294" s="79" t="s">
        <v>176</v>
      </c>
      <c r="AQ294" s="79">
        <v>0</v>
      </c>
      <c r="AR294" s="79">
        <v>0</v>
      </c>
      <c r="AS294" s="79"/>
      <c r="AT294" s="79"/>
      <c r="AU294" s="79"/>
      <c r="AV294" s="79"/>
      <c r="AW294" s="79"/>
      <c r="AX294" s="79"/>
      <c r="AY294" s="79"/>
      <c r="AZ294" s="79"/>
      <c r="BA294">
        <v>1</v>
      </c>
      <c r="BB294" s="78" t="str">
        <f>REPLACE(INDEX(GroupVertices[Group],MATCH(Edges24[[#This Row],[Vertex 1]],GroupVertices[Vertex],0)),1,1,"")</f>
        <v>17</v>
      </c>
      <c r="BC294" s="78" t="str">
        <f>REPLACE(INDEX(GroupVertices[Group],MATCH(Edges24[[#This Row],[Vertex 2]],GroupVertices[Vertex],0)),1,1,"")</f>
        <v>17</v>
      </c>
      <c r="BD294" s="48">
        <v>1</v>
      </c>
      <c r="BE294" s="49">
        <v>2.272727272727273</v>
      </c>
      <c r="BF294" s="48">
        <v>1</v>
      </c>
      <c r="BG294" s="49">
        <v>2.272727272727273</v>
      </c>
      <c r="BH294" s="48">
        <v>0</v>
      </c>
      <c r="BI294" s="49">
        <v>0</v>
      </c>
      <c r="BJ294" s="48">
        <v>42</v>
      </c>
      <c r="BK294" s="49">
        <v>95.45454545454545</v>
      </c>
      <c r="BL294" s="48">
        <v>44</v>
      </c>
    </row>
    <row r="295" spans="1:64" ht="15">
      <c r="A295" s="64" t="s">
        <v>480</v>
      </c>
      <c r="B295" s="64" t="s">
        <v>479</v>
      </c>
      <c r="C295" s="65"/>
      <c r="D295" s="66"/>
      <c r="E295" s="67"/>
      <c r="F295" s="68"/>
      <c r="G295" s="65"/>
      <c r="H295" s="69"/>
      <c r="I295" s="70"/>
      <c r="J295" s="70"/>
      <c r="K295" s="34" t="s">
        <v>65</v>
      </c>
      <c r="L295" s="77">
        <v>381</v>
      </c>
      <c r="M295" s="77"/>
      <c r="N295" s="72"/>
      <c r="O295" s="79" t="s">
        <v>600</v>
      </c>
      <c r="P295" s="81">
        <v>43490.62619212963</v>
      </c>
      <c r="Q295" s="79" t="s">
        <v>674</v>
      </c>
      <c r="R295" s="79"/>
      <c r="S295" s="79"/>
      <c r="T295" s="79" t="s">
        <v>796</v>
      </c>
      <c r="U295" s="79"/>
      <c r="V295" s="82" t="s">
        <v>1087</v>
      </c>
      <c r="W295" s="81">
        <v>43490.62619212963</v>
      </c>
      <c r="X295" s="82" t="s">
        <v>1443</v>
      </c>
      <c r="Y295" s="79"/>
      <c r="Z295" s="79"/>
      <c r="AA295" s="85" t="s">
        <v>1830</v>
      </c>
      <c r="AB295" s="79"/>
      <c r="AC295" s="79" t="b">
        <v>0</v>
      </c>
      <c r="AD295" s="79">
        <v>0</v>
      </c>
      <c r="AE295" s="85" t="s">
        <v>1953</v>
      </c>
      <c r="AF295" s="79" t="b">
        <v>0</v>
      </c>
      <c r="AG295" s="79" t="s">
        <v>1995</v>
      </c>
      <c r="AH295" s="79"/>
      <c r="AI295" s="85" t="s">
        <v>1953</v>
      </c>
      <c r="AJ295" s="79" t="b">
        <v>0</v>
      </c>
      <c r="AK295" s="79">
        <v>2</v>
      </c>
      <c r="AL295" s="85" t="s">
        <v>1829</v>
      </c>
      <c r="AM295" s="79" t="s">
        <v>2007</v>
      </c>
      <c r="AN295" s="79" t="b">
        <v>0</v>
      </c>
      <c r="AO295" s="85" t="s">
        <v>1829</v>
      </c>
      <c r="AP295" s="79" t="s">
        <v>176</v>
      </c>
      <c r="AQ295" s="79">
        <v>0</v>
      </c>
      <c r="AR295" s="79">
        <v>0</v>
      </c>
      <c r="AS295" s="79"/>
      <c r="AT295" s="79"/>
      <c r="AU295" s="79"/>
      <c r="AV295" s="79"/>
      <c r="AW295" s="79"/>
      <c r="AX295" s="79"/>
      <c r="AY295" s="79"/>
      <c r="AZ295" s="79"/>
      <c r="BA295">
        <v>1</v>
      </c>
      <c r="BB295" s="78" t="str">
        <f>REPLACE(INDEX(GroupVertices[Group],MATCH(Edges24[[#This Row],[Vertex 1]],GroupVertices[Vertex],0)),1,1,"")</f>
        <v>17</v>
      </c>
      <c r="BC295" s="78" t="str">
        <f>REPLACE(INDEX(GroupVertices[Group],MATCH(Edges24[[#This Row],[Vertex 2]],GroupVertices[Vertex],0)),1,1,"")</f>
        <v>17</v>
      </c>
      <c r="BD295" s="48">
        <v>0</v>
      </c>
      <c r="BE295" s="49">
        <v>0</v>
      </c>
      <c r="BF295" s="48">
        <v>0</v>
      </c>
      <c r="BG295" s="49">
        <v>0</v>
      </c>
      <c r="BH295" s="48">
        <v>0</v>
      </c>
      <c r="BI295" s="49">
        <v>0</v>
      </c>
      <c r="BJ295" s="48">
        <v>25</v>
      </c>
      <c r="BK295" s="49">
        <v>100</v>
      </c>
      <c r="BL295" s="48">
        <v>25</v>
      </c>
    </row>
    <row r="296" spans="1:64" ht="15">
      <c r="A296" s="64" t="s">
        <v>481</v>
      </c>
      <c r="B296" s="64" t="s">
        <v>481</v>
      </c>
      <c r="C296" s="65"/>
      <c r="D296" s="66"/>
      <c r="E296" s="67"/>
      <c r="F296" s="68"/>
      <c r="G296" s="65"/>
      <c r="H296" s="69"/>
      <c r="I296" s="70"/>
      <c r="J296" s="70"/>
      <c r="K296" s="34" t="s">
        <v>65</v>
      </c>
      <c r="L296" s="77">
        <v>382</v>
      </c>
      <c r="M296" s="77"/>
      <c r="N296" s="72"/>
      <c r="O296" s="79" t="s">
        <v>176</v>
      </c>
      <c r="P296" s="81">
        <v>43490.8153125</v>
      </c>
      <c r="Q296" s="79" t="s">
        <v>678</v>
      </c>
      <c r="R296" s="82" t="s">
        <v>746</v>
      </c>
      <c r="S296" s="79" t="s">
        <v>763</v>
      </c>
      <c r="T296" s="79" t="s">
        <v>797</v>
      </c>
      <c r="U296" s="79"/>
      <c r="V296" s="82" t="s">
        <v>1088</v>
      </c>
      <c r="W296" s="81">
        <v>43490.8153125</v>
      </c>
      <c r="X296" s="82" t="s">
        <v>1444</v>
      </c>
      <c r="Y296" s="79"/>
      <c r="Z296" s="79"/>
      <c r="AA296" s="85" t="s">
        <v>1831</v>
      </c>
      <c r="AB296" s="79"/>
      <c r="AC296" s="79" t="b">
        <v>0</v>
      </c>
      <c r="AD296" s="79">
        <v>0</v>
      </c>
      <c r="AE296" s="85" t="s">
        <v>1953</v>
      </c>
      <c r="AF296" s="79" t="b">
        <v>0</v>
      </c>
      <c r="AG296" s="79" t="s">
        <v>1995</v>
      </c>
      <c r="AH296" s="79"/>
      <c r="AI296" s="85" t="s">
        <v>1953</v>
      </c>
      <c r="AJ296" s="79" t="b">
        <v>0</v>
      </c>
      <c r="AK296" s="79">
        <v>0</v>
      </c>
      <c r="AL296" s="85" t="s">
        <v>1953</v>
      </c>
      <c r="AM296" s="79" t="s">
        <v>2007</v>
      </c>
      <c r="AN296" s="79" t="b">
        <v>0</v>
      </c>
      <c r="AO296" s="85" t="s">
        <v>1831</v>
      </c>
      <c r="AP296" s="79" t="s">
        <v>176</v>
      </c>
      <c r="AQ296" s="79">
        <v>0</v>
      </c>
      <c r="AR296" s="79">
        <v>0</v>
      </c>
      <c r="AS296" s="79"/>
      <c r="AT296" s="79"/>
      <c r="AU296" s="79"/>
      <c r="AV296" s="79"/>
      <c r="AW296" s="79"/>
      <c r="AX296" s="79"/>
      <c r="AY296" s="79"/>
      <c r="AZ296" s="79"/>
      <c r="BA296">
        <v>1</v>
      </c>
      <c r="BB296" s="78" t="str">
        <f>REPLACE(INDEX(GroupVertices[Group],MATCH(Edges24[[#This Row],[Vertex 1]],GroupVertices[Vertex],0)),1,1,"")</f>
        <v>4</v>
      </c>
      <c r="BC296" s="78" t="str">
        <f>REPLACE(INDEX(GroupVertices[Group],MATCH(Edges24[[#This Row],[Vertex 2]],GroupVertices[Vertex],0)),1,1,"")</f>
        <v>4</v>
      </c>
      <c r="BD296" s="48">
        <v>1</v>
      </c>
      <c r="BE296" s="49">
        <v>2.9411764705882355</v>
      </c>
      <c r="BF296" s="48">
        <v>0</v>
      </c>
      <c r="BG296" s="49">
        <v>0</v>
      </c>
      <c r="BH296" s="48">
        <v>0</v>
      </c>
      <c r="BI296" s="49">
        <v>0</v>
      </c>
      <c r="BJ296" s="48">
        <v>33</v>
      </c>
      <c r="BK296" s="49">
        <v>97.05882352941177</v>
      </c>
      <c r="BL296" s="48">
        <v>34</v>
      </c>
    </row>
    <row r="297" spans="1:64" ht="15">
      <c r="A297" s="64" t="s">
        <v>482</v>
      </c>
      <c r="B297" s="64" t="s">
        <v>482</v>
      </c>
      <c r="C297" s="65"/>
      <c r="D297" s="66"/>
      <c r="E297" s="67"/>
      <c r="F297" s="68"/>
      <c r="G297" s="65"/>
      <c r="H297" s="69"/>
      <c r="I297" s="70"/>
      <c r="J297" s="70"/>
      <c r="K297" s="34" t="s">
        <v>65</v>
      </c>
      <c r="L297" s="77">
        <v>383</v>
      </c>
      <c r="M297" s="77"/>
      <c r="N297" s="72"/>
      <c r="O297" s="79" t="s">
        <v>176</v>
      </c>
      <c r="P297" s="81">
        <v>43490.865011574075</v>
      </c>
      <c r="Q297" s="79" t="s">
        <v>679</v>
      </c>
      <c r="R297" s="82" t="s">
        <v>747</v>
      </c>
      <c r="S297" s="79" t="s">
        <v>780</v>
      </c>
      <c r="T297" s="79"/>
      <c r="U297" s="79"/>
      <c r="V297" s="82" t="s">
        <v>1089</v>
      </c>
      <c r="W297" s="81">
        <v>43490.865011574075</v>
      </c>
      <c r="X297" s="82" t="s">
        <v>1445</v>
      </c>
      <c r="Y297" s="79"/>
      <c r="Z297" s="79"/>
      <c r="AA297" s="85" t="s">
        <v>1832</v>
      </c>
      <c r="AB297" s="85" t="s">
        <v>1945</v>
      </c>
      <c r="AC297" s="79" t="b">
        <v>0</v>
      </c>
      <c r="AD297" s="79">
        <v>1</v>
      </c>
      <c r="AE297" s="85" t="s">
        <v>1983</v>
      </c>
      <c r="AF297" s="79" t="b">
        <v>0</v>
      </c>
      <c r="AG297" s="79" t="s">
        <v>1995</v>
      </c>
      <c r="AH297" s="79"/>
      <c r="AI297" s="85" t="s">
        <v>1953</v>
      </c>
      <c r="AJ297" s="79" t="b">
        <v>0</v>
      </c>
      <c r="AK297" s="79">
        <v>1</v>
      </c>
      <c r="AL297" s="85" t="s">
        <v>1953</v>
      </c>
      <c r="AM297" s="79" t="s">
        <v>2010</v>
      </c>
      <c r="AN297" s="79" t="b">
        <v>0</v>
      </c>
      <c r="AO297" s="85" t="s">
        <v>1945</v>
      </c>
      <c r="AP297" s="79" t="s">
        <v>176</v>
      </c>
      <c r="AQ297" s="79">
        <v>0</v>
      </c>
      <c r="AR297" s="79">
        <v>0</v>
      </c>
      <c r="AS297" s="79"/>
      <c r="AT297" s="79"/>
      <c r="AU297" s="79"/>
      <c r="AV297" s="79"/>
      <c r="AW297" s="79"/>
      <c r="AX297" s="79"/>
      <c r="AY297" s="79"/>
      <c r="AZ297" s="79"/>
      <c r="BA297">
        <v>1</v>
      </c>
      <c r="BB297" s="78" t="str">
        <f>REPLACE(INDEX(GroupVertices[Group],MATCH(Edges24[[#This Row],[Vertex 1]],GroupVertices[Vertex],0)),1,1,"")</f>
        <v>25</v>
      </c>
      <c r="BC297" s="78" t="str">
        <f>REPLACE(INDEX(GroupVertices[Group],MATCH(Edges24[[#This Row],[Vertex 2]],GroupVertices[Vertex],0)),1,1,"")</f>
        <v>25</v>
      </c>
      <c r="BD297" s="48">
        <v>2</v>
      </c>
      <c r="BE297" s="49">
        <v>9.523809523809524</v>
      </c>
      <c r="BF297" s="48">
        <v>0</v>
      </c>
      <c r="BG297" s="49">
        <v>0</v>
      </c>
      <c r="BH297" s="48">
        <v>0</v>
      </c>
      <c r="BI297" s="49">
        <v>0</v>
      </c>
      <c r="BJ297" s="48">
        <v>19</v>
      </c>
      <c r="BK297" s="49">
        <v>90.47619047619048</v>
      </c>
      <c r="BL297" s="48">
        <v>21</v>
      </c>
    </row>
    <row r="298" spans="1:64" ht="15">
      <c r="A298" s="64" t="s">
        <v>483</v>
      </c>
      <c r="B298" s="64" t="s">
        <v>482</v>
      </c>
      <c r="C298" s="65"/>
      <c r="D298" s="66"/>
      <c r="E298" s="67"/>
      <c r="F298" s="68"/>
      <c r="G298" s="65"/>
      <c r="H298" s="69"/>
      <c r="I298" s="70"/>
      <c r="J298" s="70"/>
      <c r="K298" s="34" t="s">
        <v>65</v>
      </c>
      <c r="L298" s="77">
        <v>384</v>
      </c>
      <c r="M298" s="77"/>
      <c r="N298" s="72"/>
      <c r="O298" s="79" t="s">
        <v>600</v>
      </c>
      <c r="P298" s="81">
        <v>43490.88685185185</v>
      </c>
      <c r="Q298" s="79" t="s">
        <v>680</v>
      </c>
      <c r="R298" s="79"/>
      <c r="S298" s="79"/>
      <c r="T298" s="79"/>
      <c r="U298" s="79"/>
      <c r="V298" s="82" t="s">
        <v>1090</v>
      </c>
      <c r="W298" s="81">
        <v>43490.88685185185</v>
      </c>
      <c r="X298" s="82" t="s">
        <v>1446</v>
      </c>
      <c r="Y298" s="79"/>
      <c r="Z298" s="79"/>
      <c r="AA298" s="85" t="s">
        <v>1833</v>
      </c>
      <c r="AB298" s="79"/>
      <c r="AC298" s="79" t="b">
        <v>0</v>
      </c>
      <c r="AD298" s="79">
        <v>0</v>
      </c>
      <c r="AE298" s="85" t="s">
        <v>1953</v>
      </c>
      <c r="AF298" s="79" t="b">
        <v>0</v>
      </c>
      <c r="AG298" s="79" t="s">
        <v>1995</v>
      </c>
      <c r="AH298" s="79"/>
      <c r="AI298" s="85" t="s">
        <v>1953</v>
      </c>
      <c r="AJ298" s="79" t="b">
        <v>0</v>
      </c>
      <c r="AK298" s="79">
        <v>1</v>
      </c>
      <c r="AL298" s="85" t="s">
        <v>1832</v>
      </c>
      <c r="AM298" s="79" t="s">
        <v>2016</v>
      </c>
      <c r="AN298" s="79" t="b">
        <v>0</v>
      </c>
      <c r="AO298" s="85" t="s">
        <v>1832</v>
      </c>
      <c r="AP298" s="79" t="s">
        <v>176</v>
      </c>
      <c r="AQ298" s="79">
        <v>0</v>
      </c>
      <c r="AR298" s="79">
        <v>0</v>
      </c>
      <c r="AS298" s="79"/>
      <c r="AT298" s="79"/>
      <c r="AU298" s="79"/>
      <c r="AV298" s="79"/>
      <c r="AW298" s="79"/>
      <c r="AX298" s="79"/>
      <c r="AY298" s="79"/>
      <c r="AZ298" s="79"/>
      <c r="BA298">
        <v>1</v>
      </c>
      <c r="BB298" s="78" t="str">
        <f>REPLACE(INDEX(GroupVertices[Group],MATCH(Edges24[[#This Row],[Vertex 1]],GroupVertices[Vertex],0)),1,1,"")</f>
        <v>25</v>
      </c>
      <c r="BC298" s="78" t="str">
        <f>REPLACE(INDEX(GroupVertices[Group],MATCH(Edges24[[#This Row],[Vertex 2]],GroupVertices[Vertex],0)),1,1,"")</f>
        <v>25</v>
      </c>
      <c r="BD298" s="48">
        <v>2</v>
      </c>
      <c r="BE298" s="49">
        <v>9.090909090909092</v>
      </c>
      <c r="BF298" s="48">
        <v>0</v>
      </c>
      <c r="BG298" s="49">
        <v>0</v>
      </c>
      <c r="BH298" s="48">
        <v>0</v>
      </c>
      <c r="BI298" s="49">
        <v>0</v>
      </c>
      <c r="BJ298" s="48">
        <v>20</v>
      </c>
      <c r="BK298" s="49">
        <v>90.9090909090909</v>
      </c>
      <c r="BL298" s="48">
        <v>22</v>
      </c>
    </row>
    <row r="299" spans="1:64" ht="15">
      <c r="A299" s="64" t="s">
        <v>484</v>
      </c>
      <c r="B299" s="64" t="s">
        <v>484</v>
      </c>
      <c r="C299" s="65"/>
      <c r="D299" s="66"/>
      <c r="E299" s="67"/>
      <c r="F299" s="68"/>
      <c r="G299" s="65"/>
      <c r="H299" s="69"/>
      <c r="I299" s="70"/>
      <c r="J299" s="70"/>
      <c r="K299" s="34" t="s">
        <v>65</v>
      </c>
      <c r="L299" s="77">
        <v>385</v>
      </c>
      <c r="M299" s="77"/>
      <c r="N299" s="72"/>
      <c r="O299" s="79" t="s">
        <v>176</v>
      </c>
      <c r="P299" s="81">
        <v>43490.07197916666</v>
      </c>
      <c r="Q299" s="82" t="s">
        <v>681</v>
      </c>
      <c r="R299" s="79" t="s">
        <v>744</v>
      </c>
      <c r="S299" s="79" t="s">
        <v>778</v>
      </c>
      <c r="T299" s="79"/>
      <c r="U299" s="79"/>
      <c r="V299" s="82" t="s">
        <v>1091</v>
      </c>
      <c r="W299" s="81">
        <v>43490.07197916666</v>
      </c>
      <c r="X299" s="82" t="s">
        <v>1447</v>
      </c>
      <c r="Y299" s="79"/>
      <c r="Z299" s="79"/>
      <c r="AA299" s="85" t="s">
        <v>1834</v>
      </c>
      <c r="AB299" s="85" t="s">
        <v>1946</v>
      </c>
      <c r="AC299" s="79" t="b">
        <v>0</v>
      </c>
      <c r="AD299" s="79">
        <v>105</v>
      </c>
      <c r="AE299" s="85" t="s">
        <v>1984</v>
      </c>
      <c r="AF299" s="79" t="b">
        <v>0</v>
      </c>
      <c r="AG299" s="79" t="s">
        <v>1998</v>
      </c>
      <c r="AH299" s="79"/>
      <c r="AI299" s="85" t="s">
        <v>1953</v>
      </c>
      <c r="AJ299" s="79" t="b">
        <v>0</v>
      </c>
      <c r="AK299" s="79">
        <v>6</v>
      </c>
      <c r="AL299" s="85" t="s">
        <v>1953</v>
      </c>
      <c r="AM299" s="79" t="s">
        <v>2010</v>
      </c>
      <c r="AN299" s="79" t="b">
        <v>0</v>
      </c>
      <c r="AO299" s="85" t="s">
        <v>1946</v>
      </c>
      <c r="AP299" s="79" t="s">
        <v>176</v>
      </c>
      <c r="AQ299" s="79">
        <v>0</v>
      </c>
      <c r="AR299" s="79">
        <v>0</v>
      </c>
      <c r="AS299" s="79"/>
      <c r="AT299" s="79"/>
      <c r="AU299" s="79"/>
      <c r="AV299" s="79"/>
      <c r="AW299" s="79"/>
      <c r="AX299" s="79"/>
      <c r="AY299" s="79"/>
      <c r="AZ299" s="79"/>
      <c r="BA299">
        <v>1</v>
      </c>
      <c r="BB299" s="78" t="str">
        <f>REPLACE(INDEX(GroupVertices[Group],MATCH(Edges24[[#This Row],[Vertex 1]],GroupVertices[Vertex],0)),1,1,"")</f>
        <v>7</v>
      </c>
      <c r="BC299" s="78" t="str">
        <f>REPLACE(INDEX(GroupVertices[Group],MATCH(Edges24[[#This Row],[Vertex 2]],GroupVertices[Vertex],0)),1,1,"")</f>
        <v>7</v>
      </c>
      <c r="BD299" s="48">
        <v>0</v>
      </c>
      <c r="BE299" s="49">
        <v>0</v>
      </c>
      <c r="BF299" s="48">
        <v>0</v>
      </c>
      <c r="BG299" s="49">
        <v>0</v>
      </c>
      <c r="BH299" s="48">
        <v>0</v>
      </c>
      <c r="BI299" s="49">
        <v>0</v>
      </c>
      <c r="BJ299" s="48">
        <v>0</v>
      </c>
      <c r="BK299" s="49">
        <v>0</v>
      </c>
      <c r="BL299" s="48">
        <v>0</v>
      </c>
    </row>
    <row r="300" spans="1:64" ht="15">
      <c r="A300" s="64" t="s">
        <v>485</v>
      </c>
      <c r="B300" s="64" t="s">
        <v>484</v>
      </c>
      <c r="C300" s="65"/>
      <c r="D300" s="66"/>
      <c r="E300" s="67"/>
      <c r="F300" s="68"/>
      <c r="G300" s="65"/>
      <c r="H300" s="69"/>
      <c r="I300" s="70"/>
      <c r="J300" s="70"/>
      <c r="K300" s="34" t="s">
        <v>65</v>
      </c>
      <c r="L300" s="77">
        <v>386</v>
      </c>
      <c r="M300" s="77"/>
      <c r="N300" s="72"/>
      <c r="O300" s="79" t="s">
        <v>600</v>
      </c>
      <c r="P300" s="81">
        <v>43490.958333333336</v>
      </c>
      <c r="Q300" s="79" t="s">
        <v>676</v>
      </c>
      <c r="R300" s="79" t="s">
        <v>744</v>
      </c>
      <c r="S300" s="79" t="s">
        <v>778</v>
      </c>
      <c r="T300" s="79"/>
      <c r="U300" s="79"/>
      <c r="V300" s="82" t="s">
        <v>1092</v>
      </c>
      <c r="W300" s="81">
        <v>43490.958333333336</v>
      </c>
      <c r="X300" s="82" t="s">
        <v>1448</v>
      </c>
      <c r="Y300" s="79"/>
      <c r="Z300" s="79"/>
      <c r="AA300" s="85" t="s">
        <v>1835</v>
      </c>
      <c r="AB300" s="79"/>
      <c r="AC300" s="79" t="b">
        <v>0</v>
      </c>
      <c r="AD300" s="79">
        <v>0</v>
      </c>
      <c r="AE300" s="85" t="s">
        <v>1953</v>
      </c>
      <c r="AF300" s="79" t="b">
        <v>0</v>
      </c>
      <c r="AG300" s="79" t="s">
        <v>1998</v>
      </c>
      <c r="AH300" s="79"/>
      <c r="AI300" s="85" t="s">
        <v>1953</v>
      </c>
      <c r="AJ300" s="79" t="b">
        <v>0</v>
      </c>
      <c r="AK300" s="79">
        <v>7</v>
      </c>
      <c r="AL300" s="85" t="s">
        <v>1834</v>
      </c>
      <c r="AM300" s="79" t="s">
        <v>2008</v>
      </c>
      <c r="AN300" s="79" t="b">
        <v>0</v>
      </c>
      <c r="AO300" s="85" t="s">
        <v>1834</v>
      </c>
      <c r="AP300" s="79" t="s">
        <v>176</v>
      </c>
      <c r="AQ300" s="79">
        <v>0</v>
      </c>
      <c r="AR300" s="79">
        <v>0</v>
      </c>
      <c r="AS300" s="79"/>
      <c r="AT300" s="79"/>
      <c r="AU300" s="79"/>
      <c r="AV300" s="79"/>
      <c r="AW300" s="79"/>
      <c r="AX300" s="79"/>
      <c r="AY300" s="79"/>
      <c r="AZ300" s="79"/>
      <c r="BA300">
        <v>1</v>
      </c>
      <c r="BB300" s="78" t="str">
        <f>REPLACE(INDEX(GroupVertices[Group],MATCH(Edges24[[#This Row],[Vertex 1]],GroupVertices[Vertex],0)),1,1,"")</f>
        <v>7</v>
      </c>
      <c r="BC300" s="78" t="str">
        <f>REPLACE(INDEX(GroupVertices[Group],MATCH(Edges24[[#This Row],[Vertex 2]],GroupVertices[Vertex],0)),1,1,"")</f>
        <v>7</v>
      </c>
      <c r="BD300" s="48">
        <v>0</v>
      </c>
      <c r="BE300" s="49">
        <v>0</v>
      </c>
      <c r="BF300" s="48">
        <v>0</v>
      </c>
      <c r="BG300" s="49">
        <v>0</v>
      </c>
      <c r="BH300" s="48">
        <v>0</v>
      </c>
      <c r="BI300" s="49">
        <v>0</v>
      </c>
      <c r="BJ300" s="48">
        <v>2</v>
      </c>
      <c r="BK300" s="49">
        <v>100</v>
      </c>
      <c r="BL300" s="48">
        <v>2</v>
      </c>
    </row>
    <row r="301" spans="1:64" ht="15">
      <c r="A301" s="64" t="s">
        <v>486</v>
      </c>
      <c r="B301" s="64" t="s">
        <v>544</v>
      </c>
      <c r="C301" s="65"/>
      <c r="D301" s="66"/>
      <c r="E301" s="67"/>
      <c r="F301" s="68"/>
      <c r="G301" s="65"/>
      <c r="H301" s="69"/>
      <c r="I301" s="70"/>
      <c r="J301" s="70"/>
      <c r="K301" s="34" t="s">
        <v>65</v>
      </c>
      <c r="L301" s="77">
        <v>387</v>
      </c>
      <c r="M301" s="77"/>
      <c r="N301" s="72"/>
      <c r="O301" s="79" t="s">
        <v>600</v>
      </c>
      <c r="P301" s="81">
        <v>43278.010034722225</v>
      </c>
      <c r="Q301" s="79" t="s">
        <v>682</v>
      </c>
      <c r="R301" s="79"/>
      <c r="S301" s="79"/>
      <c r="T301" s="79" t="s">
        <v>785</v>
      </c>
      <c r="U301" s="82" t="s">
        <v>820</v>
      </c>
      <c r="V301" s="82" t="s">
        <v>820</v>
      </c>
      <c r="W301" s="81">
        <v>43278.010034722225</v>
      </c>
      <c r="X301" s="82" t="s">
        <v>1449</v>
      </c>
      <c r="Y301" s="79"/>
      <c r="Z301" s="79"/>
      <c r="AA301" s="85" t="s">
        <v>1836</v>
      </c>
      <c r="AB301" s="79"/>
      <c r="AC301" s="79" t="b">
        <v>0</v>
      </c>
      <c r="AD301" s="79">
        <v>149</v>
      </c>
      <c r="AE301" s="85" t="s">
        <v>1953</v>
      </c>
      <c r="AF301" s="79" t="b">
        <v>0</v>
      </c>
      <c r="AG301" s="79" t="s">
        <v>1995</v>
      </c>
      <c r="AH301" s="79"/>
      <c r="AI301" s="85" t="s">
        <v>1953</v>
      </c>
      <c r="AJ301" s="79" t="b">
        <v>0</v>
      </c>
      <c r="AK301" s="79">
        <v>112</v>
      </c>
      <c r="AL301" s="85" t="s">
        <v>1953</v>
      </c>
      <c r="AM301" s="79" t="s">
        <v>2007</v>
      </c>
      <c r="AN301" s="79" t="b">
        <v>0</v>
      </c>
      <c r="AO301" s="85" t="s">
        <v>1836</v>
      </c>
      <c r="AP301" s="79" t="s">
        <v>2021</v>
      </c>
      <c r="AQ301" s="79">
        <v>0</v>
      </c>
      <c r="AR301" s="79">
        <v>0</v>
      </c>
      <c r="AS301" s="79"/>
      <c r="AT301" s="79"/>
      <c r="AU301" s="79"/>
      <c r="AV301" s="79"/>
      <c r="AW301" s="79"/>
      <c r="AX301" s="79"/>
      <c r="AY301" s="79"/>
      <c r="AZ301" s="79"/>
      <c r="BA301">
        <v>1</v>
      </c>
      <c r="BB301" s="78" t="str">
        <f>REPLACE(INDEX(GroupVertices[Group],MATCH(Edges24[[#This Row],[Vertex 1]],GroupVertices[Vertex],0)),1,1,"")</f>
        <v>2</v>
      </c>
      <c r="BC301" s="78" t="str">
        <f>REPLACE(INDEX(GroupVertices[Group],MATCH(Edges24[[#This Row],[Vertex 2]],GroupVertices[Vertex],0)),1,1,"")</f>
        <v>2</v>
      </c>
      <c r="BD301" s="48"/>
      <c r="BE301" s="49"/>
      <c r="BF301" s="48"/>
      <c r="BG301" s="49"/>
      <c r="BH301" s="48"/>
      <c r="BI301" s="49"/>
      <c r="BJ301" s="48"/>
      <c r="BK301" s="49"/>
      <c r="BL301" s="48"/>
    </row>
    <row r="302" spans="1:64" ht="15">
      <c r="A302" s="64" t="s">
        <v>486</v>
      </c>
      <c r="B302" s="64" t="s">
        <v>593</v>
      </c>
      <c r="C302" s="65"/>
      <c r="D302" s="66"/>
      <c r="E302" s="67"/>
      <c r="F302" s="68"/>
      <c r="G302" s="65"/>
      <c r="H302" s="69"/>
      <c r="I302" s="70"/>
      <c r="J302" s="70"/>
      <c r="K302" s="34" t="s">
        <v>65</v>
      </c>
      <c r="L302" s="77">
        <v>389</v>
      </c>
      <c r="M302" s="77"/>
      <c r="N302" s="72"/>
      <c r="O302" s="79" t="s">
        <v>600</v>
      </c>
      <c r="P302" s="81">
        <v>43469.90736111111</v>
      </c>
      <c r="Q302" s="79" t="s">
        <v>683</v>
      </c>
      <c r="R302" s="82" t="s">
        <v>748</v>
      </c>
      <c r="S302" s="79" t="s">
        <v>763</v>
      </c>
      <c r="T302" s="79" t="s">
        <v>798</v>
      </c>
      <c r="U302" s="82" t="s">
        <v>821</v>
      </c>
      <c r="V302" s="82" t="s">
        <v>821</v>
      </c>
      <c r="W302" s="81">
        <v>43469.90736111111</v>
      </c>
      <c r="X302" s="82" t="s">
        <v>1450</v>
      </c>
      <c r="Y302" s="79"/>
      <c r="Z302" s="79"/>
      <c r="AA302" s="85" t="s">
        <v>1837</v>
      </c>
      <c r="AB302" s="85" t="s">
        <v>1947</v>
      </c>
      <c r="AC302" s="79" t="b">
        <v>0</v>
      </c>
      <c r="AD302" s="79">
        <v>1</v>
      </c>
      <c r="AE302" s="85" t="s">
        <v>1985</v>
      </c>
      <c r="AF302" s="79" t="b">
        <v>0</v>
      </c>
      <c r="AG302" s="79" t="s">
        <v>1995</v>
      </c>
      <c r="AH302" s="79"/>
      <c r="AI302" s="85" t="s">
        <v>1953</v>
      </c>
      <c r="AJ302" s="79" t="b">
        <v>0</v>
      </c>
      <c r="AK302" s="79">
        <v>0</v>
      </c>
      <c r="AL302" s="85" t="s">
        <v>1953</v>
      </c>
      <c r="AM302" s="79" t="s">
        <v>2010</v>
      </c>
      <c r="AN302" s="79" t="b">
        <v>0</v>
      </c>
      <c r="AO302" s="85" t="s">
        <v>1947</v>
      </c>
      <c r="AP302" s="79" t="s">
        <v>176</v>
      </c>
      <c r="AQ302" s="79">
        <v>0</v>
      </c>
      <c r="AR302" s="79">
        <v>0</v>
      </c>
      <c r="AS302" s="79"/>
      <c r="AT302" s="79"/>
      <c r="AU302" s="79"/>
      <c r="AV302" s="79"/>
      <c r="AW302" s="79"/>
      <c r="AX302" s="79"/>
      <c r="AY302" s="79"/>
      <c r="AZ302" s="79"/>
      <c r="BA302">
        <v>1</v>
      </c>
      <c r="BB302" s="78" t="str">
        <f>REPLACE(INDEX(GroupVertices[Group],MATCH(Edges24[[#This Row],[Vertex 1]],GroupVertices[Vertex],0)),1,1,"")</f>
        <v>2</v>
      </c>
      <c r="BC302" s="78" t="str">
        <f>REPLACE(INDEX(GroupVertices[Group],MATCH(Edges24[[#This Row],[Vertex 2]],GroupVertices[Vertex],0)),1,1,"")</f>
        <v>2</v>
      </c>
      <c r="BD302" s="48"/>
      <c r="BE302" s="49"/>
      <c r="BF302" s="48"/>
      <c r="BG302" s="49"/>
      <c r="BH302" s="48"/>
      <c r="BI302" s="49"/>
      <c r="BJ302" s="48"/>
      <c r="BK302" s="49"/>
      <c r="BL302" s="48"/>
    </row>
    <row r="303" spans="1:64" ht="15">
      <c r="A303" s="64" t="s">
        <v>461</v>
      </c>
      <c r="B303" s="64" t="s">
        <v>457</v>
      </c>
      <c r="C303" s="65"/>
      <c r="D303" s="66"/>
      <c r="E303" s="67"/>
      <c r="F303" s="68"/>
      <c r="G303" s="65"/>
      <c r="H303" s="69"/>
      <c r="I303" s="70"/>
      <c r="J303" s="70"/>
      <c r="K303" s="34" t="s">
        <v>66</v>
      </c>
      <c r="L303" s="77">
        <v>391</v>
      </c>
      <c r="M303" s="77"/>
      <c r="N303" s="72"/>
      <c r="O303" s="79" t="s">
        <v>600</v>
      </c>
      <c r="P303" s="81">
        <v>43470.759664351855</v>
      </c>
      <c r="Q303" s="79" t="s">
        <v>624</v>
      </c>
      <c r="R303" s="82" t="s">
        <v>727</v>
      </c>
      <c r="S303" s="79" t="s">
        <v>764</v>
      </c>
      <c r="T303" s="79"/>
      <c r="U303" s="79"/>
      <c r="V303" s="82" t="s">
        <v>1093</v>
      </c>
      <c r="W303" s="81">
        <v>43470.759664351855</v>
      </c>
      <c r="X303" s="82" t="s">
        <v>1451</v>
      </c>
      <c r="Y303" s="79"/>
      <c r="Z303" s="79"/>
      <c r="AA303" s="85" t="s">
        <v>1838</v>
      </c>
      <c r="AB303" s="79"/>
      <c r="AC303" s="79" t="b">
        <v>0</v>
      </c>
      <c r="AD303" s="79">
        <v>0</v>
      </c>
      <c r="AE303" s="85" t="s">
        <v>1953</v>
      </c>
      <c r="AF303" s="79" t="b">
        <v>0</v>
      </c>
      <c r="AG303" s="79" t="s">
        <v>1995</v>
      </c>
      <c r="AH303" s="79"/>
      <c r="AI303" s="85" t="s">
        <v>1953</v>
      </c>
      <c r="AJ303" s="79" t="b">
        <v>0</v>
      </c>
      <c r="AK303" s="79">
        <v>20</v>
      </c>
      <c r="AL303" s="85" t="s">
        <v>1801</v>
      </c>
      <c r="AM303" s="79" t="s">
        <v>2008</v>
      </c>
      <c r="AN303" s="79" t="b">
        <v>0</v>
      </c>
      <c r="AO303" s="85" t="s">
        <v>1801</v>
      </c>
      <c r="AP303" s="79" t="s">
        <v>176</v>
      </c>
      <c r="AQ303" s="79">
        <v>0</v>
      </c>
      <c r="AR303" s="79">
        <v>0</v>
      </c>
      <c r="AS303" s="79"/>
      <c r="AT303" s="79"/>
      <c r="AU303" s="79"/>
      <c r="AV303" s="79"/>
      <c r="AW303" s="79"/>
      <c r="AX303" s="79"/>
      <c r="AY303" s="79"/>
      <c r="AZ303" s="79"/>
      <c r="BA303">
        <v>3</v>
      </c>
      <c r="BB303" s="78" t="str">
        <f>REPLACE(INDEX(GroupVertices[Group],MATCH(Edges24[[#This Row],[Vertex 1]],GroupVertices[Vertex],0)),1,1,"")</f>
        <v>2</v>
      </c>
      <c r="BC303" s="78" t="str">
        <f>REPLACE(INDEX(GroupVertices[Group],MATCH(Edges24[[#This Row],[Vertex 2]],GroupVertices[Vertex],0)),1,1,"")</f>
        <v>2</v>
      </c>
      <c r="BD303" s="48">
        <v>0</v>
      </c>
      <c r="BE303" s="49">
        <v>0</v>
      </c>
      <c r="BF303" s="48">
        <v>0</v>
      </c>
      <c r="BG303" s="49">
        <v>0</v>
      </c>
      <c r="BH303" s="48">
        <v>0</v>
      </c>
      <c r="BI303" s="49">
        <v>0</v>
      </c>
      <c r="BJ303" s="48">
        <v>17</v>
      </c>
      <c r="BK303" s="49">
        <v>100</v>
      </c>
      <c r="BL303" s="48">
        <v>17</v>
      </c>
    </row>
    <row r="304" spans="1:64" ht="15">
      <c r="A304" s="64" t="s">
        <v>461</v>
      </c>
      <c r="B304" s="64" t="s">
        <v>457</v>
      </c>
      <c r="C304" s="65"/>
      <c r="D304" s="66"/>
      <c r="E304" s="67"/>
      <c r="F304" s="68"/>
      <c r="G304" s="65"/>
      <c r="H304" s="69"/>
      <c r="I304" s="70"/>
      <c r="J304" s="70"/>
      <c r="K304" s="34" t="s">
        <v>66</v>
      </c>
      <c r="L304" s="77">
        <v>393</v>
      </c>
      <c r="M304" s="77"/>
      <c r="N304" s="72"/>
      <c r="O304" s="79" t="s">
        <v>600</v>
      </c>
      <c r="P304" s="81">
        <v>43476.50351851852</v>
      </c>
      <c r="Q304" s="79" t="s">
        <v>649</v>
      </c>
      <c r="R304" s="79"/>
      <c r="S304" s="79"/>
      <c r="T304" s="79"/>
      <c r="U304" s="79"/>
      <c r="V304" s="82" t="s">
        <v>1093</v>
      </c>
      <c r="W304" s="81">
        <v>43476.50351851852</v>
      </c>
      <c r="X304" s="82" t="s">
        <v>1452</v>
      </c>
      <c r="Y304" s="79"/>
      <c r="Z304" s="79"/>
      <c r="AA304" s="85" t="s">
        <v>1839</v>
      </c>
      <c r="AB304" s="79"/>
      <c r="AC304" s="79" t="b">
        <v>0</v>
      </c>
      <c r="AD304" s="79">
        <v>0</v>
      </c>
      <c r="AE304" s="85" t="s">
        <v>1953</v>
      </c>
      <c r="AF304" s="79" t="b">
        <v>0</v>
      </c>
      <c r="AG304" s="79" t="s">
        <v>1995</v>
      </c>
      <c r="AH304" s="79"/>
      <c r="AI304" s="85" t="s">
        <v>1953</v>
      </c>
      <c r="AJ304" s="79" t="b">
        <v>0</v>
      </c>
      <c r="AK304" s="79">
        <v>6</v>
      </c>
      <c r="AL304" s="85" t="s">
        <v>1923</v>
      </c>
      <c r="AM304" s="79" t="s">
        <v>2008</v>
      </c>
      <c r="AN304" s="79" t="b">
        <v>0</v>
      </c>
      <c r="AO304" s="85" t="s">
        <v>1923</v>
      </c>
      <c r="AP304" s="79" t="s">
        <v>176</v>
      </c>
      <c r="AQ304" s="79">
        <v>0</v>
      </c>
      <c r="AR304" s="79">
        <v>0</v>
      </c>
      <c r="AS304" s="79"/>
      <c r="AT304" s="79"/>
      <c r="AU304" s="79"/>
      <c r="AV304" s="79"/>
      <c r="AW304" s="79"/>
      <c r="AX304" s="79"/>
      <c r="AY304" s="79"/>
      <c r="AZ304" s="79"/>
      <c r="BA304">
        <v>3</v>
      </c>
      <c r="BB304" s="78" t="str">
        <f>REPLACE(INDEX(GroupVertices[Group],MATCH(Edges24[[#This Row],[Vertex 1]],GroupVertices[Vertex],0)),1,1,"")</f>
        <v>2</v>
      </c>
      <c r="BC304" s="78" t="str">
        <f>REPLACE(INDEX(GroupVertices[Group],MATCH(Edges24[[#This Row],[Vertex 2]],GroupVertices[Vertex],0)),1,1,"")</f>
        <v>2</v>
      </c>
      <c r="BD304" s="48">
        <v>1</v>
      </c>
      <c r="BE304" s="49">
        <v>5</v>
      </c>
      <c r="BF304" s="48">
        <v>0</v>
      </c>
      <c r="BG304" s="49">
        <v>0</v>
      </c>
      <c r="BH304" s="48">
        <v>0</v>
      </c>
      <c r="BI304" s="49">
        <v>0</v>
      </c>
      <c r="BJ304" s="48">
        <v>19</v>
      </c>
      <c r="BK304" s="49">
        <v>95</v>
      </c>
      <c r="BL304" s="48">
        <v>20</v>
      </c>
    </row>
    <row r="305" spans="1:64" ht="15">
      <c r="A305" s="64" t="s">
        <v>461</v>
      </c>
      <c r="B305" s="64" t="s">
        <v>539</v>
      </c>
      <c r="C305" s="65"/>
      <c r="D305" s="66"/>
      <c r="E305" s="67"/>
      <c r="F305" s="68"/>
      <c r="G305" s="65"/>
      <c r="H305" s="69"/>
      <c r="I305" s="70"/>
      <c r="J305" s="70"/>
      <c r="K305" s="34" t="s">
        <v>65</v>
      </c>
      <c r="L305" s="77">
        <v>394</v>
      </c>
      <c r="M305" s="77"/>
      <c r="N305" s="72"/>
      <c r="O305" s="79" t="s">
        <v>600</v>
      </c>
      <c r="P305" s="81">
        <v>43480.31912037037</v>
      </c>
      <c r="Q305" s="79" t="s">
        <v>654</v>
      </c>
      <c r="R305" s="79"/>
      <c r="S305" s="79"/>
      <c r="T305" s="79" t="s">
        <v>457</v>
      </c>
      <c r="U305" s="79"/>
      <c r="V305" s="82" t="s">
        <v>1093</v>
      </c>
      <c r="W305" s="81">
        <v>43480.31912037037</v>
      </c>
      <c r="X305" s="82" t="s">
        <v>1453</v>
      </c>
      <c r="Y305" s="79"/>
      <c r="Z305" s="79"/>
      <c r="AA305" s="85" t="s">
        <v>1840</v>
      </c>
      <c r="AB305" s="79"/>
      <c r="AC305" s="79" t="b">
        <v>0</v>
      </c>
      <c r="AD305" s="79">
        <v>0</v>
      </c>
      <c r="AE305" s="85" t="s">
        <v>1953</v>
      </c>
      <c r="AF305" s="79" t="b">
        <v>0</v>
      </c>
      <c r="AG305" s="79" t="s">
        <v>1995</v>
      </c>
      <c r="AH305" s="79"/>
      <c r="AI305" s="85" t="s">
        <v>1953</v>
      </c>
      <c r="AJ305" s="79" t="b">
        <v>0</v>
      </c>
      <c r="AK305" s="79">
        <v>18</v>
      </c>
      <c r="AL305" s="85" t="s">
        <v>1915</v>
      </c>
      <c r="AM305" s="79" t="s">
        <v>2008</v>
      </c>
      <c r="AN305" s="79" t="b">
        <v>0</v>
      </c>
      <c r="AO305" s="85" t="s">
        <v>1915</v>
      </c>
      <c r="AP305" s="79" t="s">
        <v>176</v>
      </c>
      <c r="AQ305" s="79">
        <v>0</v>
      </c>
      <c r="AR305" s="79">
        <v>0</v>
      </c>
      <c r="AS305" s="79"/>
      <c r="AT305" s="79"/>
      <c r="AU305" s="79"/>
      <c r="AV305" s="79"/>
      <c r="AW305" s="79"/>
      <c r="AX305" s="79"/>
      <c r="AY305" s="79"/>
      <c r="AZ305" s="79"/>
      <c r="BA305">
        <v>1</v>
      </c>
      <c r="BB305" s="78" t="str">
        <f>REPLACE(INDEX(GroupVertices[Group],MATCH(Edges24[[#This Row],[Vertex 1]],GroupVertices[Vertex],0)),1,1,"")</f>
        <v>2</v>
      </c>
      <c r="BC305" s="78" t="str">
        <f>REPLACE(INDEX(GroupVertices[Group],MATCH(Edges24[[#This Row],[Vertex 2]],GroupVertices[Vertex],0)),1,1,"")</f>
        <v>2</v>
      </c>
      <c r="BD305" s="48">
        <v>0</v>
      </c>
      <c r="BE305" s="49">
        <v>0</v>
      </c>
      <c r="BF305" s="48">
        <v>0</v>
      </c>
      <c r="BG305" s="49">
        <v>0</v>
      </c>
      <c r="BH305" s="48">
        <v>0</v>
      </c>
      <c r="BI305" s="49">
        <v>0</v>
      </c>
      <c r="BJ305" s="48">
        <v>23</v>
      </c>
      <c r="BK305" s="49">
        <v>100</v>
      </c>
      <c r="BL305" s="48">
        <v>23</v>
      </c>
    </row>
    <row r="306" spans="1:64" ht="15">
      <c r="A306" s="64" t="s">
        <v>461</v>
      </c>
      <c r="B306" s="64" t="s">
        <v>486</v>
      </c>
      <c r="C306" s="65"/>
      <c r="D306" s="66"/>
      <c r="E306" s="67"/>
      <c r="F306" s="68"/>
      <c r="G306" s="65"/>
      <c r="H306" s="69"/>
      <c r="I306" s="70"/>
      <c r="J306" s="70"/>
      <c r="K306" s="34" t="s">
        <v>66</v>
      </c>
      <c r="L306" s="77">
        <v>395</v>
      </c>
      <c r="M306" s="77"/>
      <c r="N306" s="72"/>
      <c r="O306" s="79" t="s">
        <v>600</v>
      </c>
      <c r="P306" s="81">
        <v>43482.53555555556</v>
      </c>
      <c r="Q306" s="79" t="s">
        <v>658</v>
      </c>
      <c r="R306" s="79"/>
      <c r="S306" s="79"/>
      <c r="T306" s="79"/>
      <c r="U306" s="79"/>
      <c r="V306" s="82" t="s">
        <v>1093</v>
      </c>
      <c r="W306" s="81">
        <v>43482.53555555556</v>
      </c>
      <c r="X306" s="82" t="s">
        <v>1454</v>
      </c>
      <c r="Y306" s="79"/>
      <c r="Z306" s="79"/>
      <c r="AA306" s="85" t="s">
        <v>1841</v>
      </c>
      <c r="AB306" s="79"/>
      <c r="AC306" s="79" t="b">
        <v>0</v>
      </c>
      <c r="AD306" s="79">
        <v>0</v>
      </c>
      <c r="AE306" s="85" t="s">
        <v>1953</v>
      </c>
      <c r="AF306" s="79" t="b">
        <v>0</v>
      </c>
      <c r="AG306" s="79" t="s">
        <v>1995</v>
      </c>
      <c r="AH306" s="79"/>
      <c r="AI306" s="85" t="s">
        <v>1953</v>
      </c>
      <c r="AJ306" s="79" t="b">
        <v>0</v>
      </c>
      <c r="AK306" s="79">
        <v>5</v>
      </c>
      <c r="AL306" s="85" t="s">
        <v>1848</v>
      </c>
      <c r="AM306" s="79" t="s">
        <v>2008</v>
      </c>
      <c r="AN306" s="79" t="b">
        <v>0</v>
      </c>
      <c r="AO306" s="85" t="s">
        <v>1848</v>
      </c>
      <c r="AP306" s="79" t="s">
        <v>176</v>
      </c>
      <c r="AQ306" s="79">
        <v>0</v>
      </c>
      <c r="AR306" s="79">
        <v>0</v>
      </c>
      <c r="AS306" s="79"/>
      <c r="AT306" s="79"/>
      <c r="AU306" s="79"/>
      <c r="AV306" s="79"/>
      <c r="AW306" s="79"/>
      <c r="AX306" s="79"/>
      <c r="AY306" s="79"/>
      <c r="AZ306" s="79"/>
      <c r="BA306">
        <v>1</v>
      </c>
      <c r="BB306" s="78" t="str">
        <f>REPLACE(INDEX(GroupVertices[Group],MATCH(Edges24[[#This Row],[Vertex 1]],GroupVertices[Vertex],0)),1,1,"")</f>
        <v>2</v>
      </c>
      <c r="BC306" s="78" t="str">
        <f>REPLACE(INDEX(GroupVertices[Group],MATCH(Edges24[[#This Row],[Vertex 2]],GroupVertices[Vertex],0)),1,1,"")</f>
        <v>2</v>
      </c>
      <c r="BD306" s="48">
        <v>2</v>
      </c>
      <c r="BE306" s="49">
        <v>7.6923076923076925</v>
      </c>
      <c r="BF306" s="48">
        <v>0</v>
      </c>
      <c r="BG306" s="49">
        <v>0</v>
      </c>
      <c r="BH306" s="48">
        <v>0</v>
      </c>
      <c r="BI306" s="49">
        <v>0</v>
      </c>
      <c r="BJ306" s="48">
        <v>24</v>
      </c>
      <c r="BK306" s="49">
        <v>92.3076923076923</v>
      </c>
      <c r="BL306" s="48">
        <v>26</v>
      </c>
    </row>
    <row r="307" spans="1:64" ht="15">
      <c r="A307" s="64" t="s">
        <v>487</v>
      </c>
      <c r="B307" s="64" t="s">
        <v>457</v>
      </c>
      <c r="C307" s="65"/>
      <c r="D307" s="66"/>
      <c r="E307" s="67"/>
      <c r="F307" s="68"/>
      <c r="G307" s="65"/>
      <c r="H307" s="69"/>
      <c r="I307" s="70"/>
      <c r="J307" s="70"/>
      <c r="K307" s="34" t="s">
        <v>65</v>
      </c>
      <c r="L307" s="77">
        <v>400</v>
      </c>
      <c r="M307" s="77"/>
      <c r="N307" s="72"/>
      <c r="O307" s="79" t="s">
        <v>600</v>
      </c>
      <c r="P307" s="81">
        <v>43490.82622685185</v>
      </c>
      <c r="Q307" s="79" t="s">
        <v>684</v>
      </c>
      <c r="R307" s="79"/>
      <c r="S307" s="79"/>
      <c r="T307" s="79"/>
      <c r="U307" s="79"/>
      <c r="V307" s="82" t="s">
        <v>1094</v>
      </c>
      <c r="W307" s="81">
        <v>43490.82622685185</v>
      </c>
      <c r="X307" s="82" t="s">
        <v>1455</v>
      </c>
      <c r="Y307" s="79"/>
      <c r="Z307" s="79"/>
      <c r="AA307" s="85" t="s">
        <v>1842</v>
      </c>
      <c r="AB307" s="85" t="s">
        <v>1836</v>
      </c>
      <c r="AC307" s="79" t="b">
        <v>0</v>
      </c>
      <c r="AD307" s="79">
        <v>0</v>
      </c>
      <c r="AE307" s="85" t="s">
        <v>1986</v>
      </c>
      <c r="AF307" s="79" t="b">
        <v>0</v>
      </c>
      <c r="AG307" s="79" t="s">
        <v>1995</v>
      </c>
      <c r="AH307" s="79"/>
      <c r="AI307" s="85" t="s">
        <v>1953</v>
      </c>
      <c r="AJ307" s="79" t="b">
        <v>0</v>
      </c>
      <c r="AK307" s="79">
        <v>0</v>
      </c>
      <c r="AL307" s="85" t="s">
        <v>1953</v>
      </c>
      <c r="AM307" s="79" t="s">
        <v>2007</v>
      </c>
      <c r="AN307" s="79" t="b">
        <v>0</v>
      </c>
      <c r="AO307" s="85" t="s">
        <v>1836</v>
      </c>
      <c r="AP307" s="79" t="s">
        <v>176</v>
      </c>
      <c r="AQ307" s="79">
        <v>0</v>
      </c>
      <c r="AR307" s="79">
        <v>0</v>
      </c>
      <c r="AS307" s="79"/>
      <c r="AT307" s="79"/>
      <c r="AU307" s="79"/>
      <c r="AV307" s="79"/>
      <c r="AW307" s="79"/>
      <c r="AX307" s="79"/>
      <c r="AY307" s="79"/>
      <c r="AZ307" s="79"/>
      <c r="BA307">
        <v>1</v>
      </c>
      <c r="BB307" s="78" t="str">
        <f>REPLACE(INDEX(GroupVertices[Group],MATCH(Edges24[[#This Row],[Vertex 1]],GroupVertices[Vertex],0)),1,1,"")</f>
        <v>2</v>
      </c>
      <c r="BC307" s="78" t="str">
        <f>REPLACE(INDEX(GroupVertices[Group],MATCH(Edges24[[#This Row],[Vertex 2]],GroupVertices[Vertex],0)),1,1,"")</f>
        <v>2</v>
      </c>
      <c r="BD307" s="48"/>
      <c r="BE307" s="49"/>
      <c r="BF307" s="48"/>
      <c r="BG307" s="49"/>
      <c r="BH307" s="48"/>
      <c r="BI307" s="49"/>
      <c r="BJ307" s="48"/>
      <c r="BK307" s="49"/>
      <c r="BL307" s="48"/>
    </row>
    <row r="308" spans="1:64" ht="15">
      <c r="A308" s="64" t="s">
        <v>486</v>
      </c>
      <c r="B308" s="64" t="s">
        <v>487</v>
      </c>
      <c r="C308" s="65"/>
      <c r="D308" s="66"/>
      <c r="E308" s="67"/>
      <c r="F308" s="68"/>
      <c r="G308" s="65"/>
      <c r="H308" s="69"/>
      <c r="I308" s="70"/>
      <c r="J308" s="70"/>
      <c r="K308" s="34" t="s">
        <v>66</v>
      </c>
      <c r="L308" s="77">
        <v>402</v>
      </c>
      <c r="M308" s="77"/>
      <c r="N308" s="72"/>
      <c r="O308" s="79" t="s">
        <v>601</v>
      </c>
      <c r="P308" s="81">
        <v>43491.420277777775</v>
      </c>
      <c r="Q308" s="79" t="s">
        <v>685</v>
      </c>
      <c r="R308" s="79"/>
      <c r="S308" s="79"/>
      <c r="T308" s="79"/>
      <c r="U308" s="79"/>
      <c r="V308" s="82" t="s">
        <v>1095</v>
      </c>
      <c r="W308" s="81">
        <v>43491.420277777775</v>
      </c>
      <c r="X308" s="82" t="s">
        <v>1456</v>
      </c>
      <c r="Y308" s="79"/>
      <c r="Z308" s="79"/>
      <c r="AA308" s="85" t="s">
        <v>1843</v>
      </c>
      <c r="AB308" s="85" t="s">
        <v>1842</v>
      </c>
      <c r="AC308" s="79" t="b">
        <v>0</v>
      </c>
      <c r="AD308" s="79">
        <v>0</v>
      </c>
      <c r="AE308" s="85" t="s">
        <v>1987</v>
      </c>
      <c r="AF308" s="79" t="b">
        <v>0</v>
      </c>
      <c r="AG308" s="79" t="s">
        <v>1995</v>
      </c>
      <c r="AH308" s="79"/>
      <c r="AI308" s="85" t="s">
        <v>1953</v>
      </c>
      <c r="AJ308" s="79" t="b">
        <v>0</v>
      </c>
      <c r="AK308" s="79">
        <v>0</v>
      </c>
      <c r="AL308" s="85" t="s">
        <v>1953</v>
      </c>
      <c r="AM308" s="79" t="s">
        <v>2010</v>
      </c>
      <c r="AN308" s="79" t="b">
        <v>0</v>
      </c>
      <c r="AO308" s="85" t="s">
        <v>1842</v>
      </c>
      <c r="AP308" s="79" t="s">
        <v>176</v>
      </c>
      <c r="AQ308" s="79">
        <v>0</v>
      </c>
      <c r="AR308" s="79">
        <v>0</v>
      </c>
      <c r="AS308" s="79"/>
      <c r="AT308" s="79"/>
      <c r="AU308" s="79"/>
      <c r="AV308" s="79"/>
      <c r="AW308" s="79"/>
      <c r="AX308" s="79"/>
      <c r="AY308" s="79"/>
      <c r="AZ308" s="79"/>
      <c r="BA308">
        <v>1</v>
      </c>
      <c r="BB308" s="78" t="str">
        <f>REPLACE(INDEX(GroupVertices[Group],MATCH(Edges24[[#This Row],[Vertex 1]],GroupVertices[Vertex],0)),1,1,"")</f>
        <v>2</v>
      </c>
      <c r="BC308" s="78" t="str">
        <f>REPLACE(INDEX(GroupVertices[Group],MATCH(Edges24[[#This Row],[Vertex 2]],GroupVertices[Vertex],0)),1,1,"")</f>
        <v>2</v>
      </c>
      <c r="BD308" s="48">
        <v>0</v>
      </c>
      <c r="BE308" s="49">
        <v>0</v>
      </c>
      <c r="BF308" s="48">
        <v>0</v>
      </c>
      <c r="BG308" s="49">
        <v>0</v>
      </c>
      <c r="BH308" s="48">
        <v>0</v>
      </c>
      <c r="BI308" s="49">
        <v>0</v>
      </c>
      <c r="BJ308" s="48">
        <v>11</v>
      </c>
      <c r="BK308" s="49">
        <v>100</v>
      </c>
      <c r="BL308" s="48">
        <v>11</v>
      </c>
    </row>
    <row r="309" spans="1:64" ht="15">
      <c r="A309" s="64" t="s">
        <v>457</v>
      </c>
      <c r="B309" s="64" t="s">
        <v>486</v>
      </c>
      <c r="C309" s="65"/>
      <c r="D309" s="66"/>
      <c r="E309" s="67"/>
      <c r="F309" s="68"/>
      <c r="G309" s="65"/>
      <c r="H309" s="69"/>
      <c r="I309" s="70"/>
      <c r="J309" s="70"/>
      <c r="K309" s="34" t="s">
        <v>66</v>
      </c>
      <c r="L309" s="77">
        <v>403</v>
      </c>
      <c r="M309" s="77"/>
      <c r="N309" s="72"/>
      <c r="O309" s="79" t="s">
        <v>600</v>
      </c>
      <c r="P309" s="81">
        <v>43481.63759259259</v>
      </c>
      <c r="Q309" s="79" t="s">
        <v>658</v>
      </c>
      <c r="R309" s="79"/>
      <c r="S309" s="79"/>
      <c r="T309" s="79"/>
      <c r="U309" s="79"/>
      <c r="V309" s="82" t="s">
        <v>1096</v>
      </c>
      <c r="W309" s="81">
        <v>43481.63759259259</v>
      </c>
      <c r="X309" s="82" t="s">
        <v>1457</v>
      </c>
      <c r="Y309" s="79"/>
      <c r="Z309" s="79"/>
      <c r="AA309" s="85" t="s">
        <v>1844</v>
      </c>
      <c r="AB309" s="79"/>
      <c r="AC309" s="79" t="b">
        <v>0</v>
      </c>
      <c r="AD309" s="79">
        <v>0</v>
      </c>
      <c r="AE309" s="85" t="s">
        <v>1953</v>
      </c>
      <c r="AF309" s="79" t="b">
        <v>0</v>
      </c>
      <c r="AG309" s="79" t="s">
        <v>1995</v>
      </c>
      <c r="AH309" s="79"/>
      <c r="AI309" s="85" t="s">
        <v>1953</v>
      </c>
      <c r="AJ309" s="79" t="b">
        <v>0</v>
      </c>
      <c r="AK309" s="79">
        <v>3</v>
      </c>
      <c r="AL309" s="85" t="s">
        <v>1848</v>
      </c>
      <c r="AM309" s="79" t="s">
        <v>2007</v>
      </c>
      <c r="AN309" s="79" t="b">
        <v>0</v>
      </c>
      <c r="AO309" s="85" t="s">
        <v>1848</v>
      </c>
      <c r="AP309" s="79" t="s">
        <v>176</v>
      </c>
      <c r="AQ309" s="79">
        <v>0</v>
      </c>
      <c r="AR309" s="79">
        <v>0</v>
      </c>
      <c r="AS309" s="79"/>
      <c r="AT309" s="79"/>
      <c r="AU309" s="79"/>
      <c r="AV309" s="79"/>
      <c r="AW309" s="79"/>
      <c r="AX309" s="79"/>
      <c r="AY309" s="79"/>
      <c r="AZ309" s="79"/>
      <c r="BA309">
        <v>1</v>
      </c>
      <c r="BB309" s="78" t="str">
        <f>REPLACE(INDEX(GroupVertices[Group],MATCH(Edges24[[#This Row],[Vertex 1]],GroupVertices[Vertex],0)),1,1,"")</f>
        <v>2</v>
      </c>
      <c r="BC309" s="78" t="str">
        <f>REPLACE(INDEX(GroupVertices[Group],MATCH(Edges24[[#This Row],[Vertex 2]],GroupVertices[Vertex],0)),1,1,"")</f>
        <v>2</v>
      </c>
      <c r="BD309" s="48">
        <v>2</v>
      </c>
      <c r="BE309" s="49">
        <v>7.6923076923076925</v>
      </c>
      <c r="BF309" s="48">
        <v>0</v>
      </c>
      <c r="BG309" s="49">
        <v>0</v>
      </c>
      <c r="BH309" s="48">
        <v>0</v>
      </c>
      <c r="BI309" s="49">
        <v>0</v>
      </c>
      <c r="BJ309" s="48">
        <v>24</v>
      </c>
      <c r="BK309" s="49">
        <v>92.3076923076923</v>
      </c>
      <c r="BL309" s="48">
        <v>26</v>
      </c>
    </row>
    <row r="310" spans="1:64" ht="15">
      <c r="A310" s="64" t="s">
        <v>486</v>
      </c>
      <c r="B310" s="64" t="s">
        <v>457</v>
      </c>
      <c r="C310" s="65"/>
      <c r="D310" s="66"/>
      <c r="E310" s="67"/>
      <c r="F310" s="68"/>
      <c r="G310" s="65"/>
      <c r="H310" s="69"/>
      <c r="I310" s="70"/>
      <c r="J310" s="70"/>
      <c r="K310" s="34" t="s">
        <v>66</v>
      </c>
      <c r="L310" s="77">
        <v>405</v>
      </c>
      <c r="M310" s="77"/>
      <c r="N310" s="72"/>
      <c r="O310" s="79" t="s">
        <v>600</v>
      </c>
      <c r="P310" s="81">
        <v>43470.38245370371</v>
      </c>
      <c r="Q310" s="79" t="s">
        <v>623</v>
      </c>
      <c r="R310" s="82" t="s">
        <v>727</v>
      </c>
      <c r="S310" s="79" t="s">
        <v>764</v>
      </c>
      <c r="T310" s="79"/>
      <c r="U310" s="79"/>
      <c r="V310" s="82" t="s">
        <v>1095</v>
      </c>
      <c r="W310" s="81">
        <v>43470.38245370371</v>
      </c>
      <c r="X310" s="82" t="s">
        <v>1458</v>
      </c>
      <c r="Y310" s="79"/>
      <c r="Z310" s="79"/>
      <c r="AA310" s="85" t="s">
        <v>1845</v>
      </c>
      <c r="AB310" s="79"/>
      <c r="AC310" s="79" t="b">
        <v>0</v>
      </c>
      <c r="AD310" s="79">
        <v>0</v>
      </c>
      <c r="AE310" s="85" t="s">
        <v>1953</v>
      </c>
      <c r="AF310" s="79" t="b">
        <v>0</v>
      </c>
      <c r="AG310" s="79" t="s">
        <v>1995</v>
      </c>
      <c r="AH310" s="79"/>
      <c r="AI310" s="85" t="s">
        <v>1953</v>
      </c>
      <c r="AJ310" s="79" t="b">
        <v>0</v>
      </c>
      <c r="AK310" s="79">
        <v>2</v>
      </c>
      <c r="AL310" s="85" t="s">
        <v>1801</v>
      </c>
      <c r="AM310" s="79" t="s">
        <v>2007</v>
      </c>
      <c r="AN310" s="79" t="b">
        <v>0</v>
      </c>
      <c r="AO310" s="85" t="s">
        <v>1801</v>
      </c>
      <c r="AP310" s="79" t="s">
        <v>176</v>
      </c>
      <c r="AQ310" s="79">
        <v>0</v>
      </c>
      <c r="AR310" s="79">
        <v>0</v>
      </c>
      <c r="AS310" s="79"/>
      <c r="AT310" s="79"/>
      <c r="AU310" s="79"/>
      <c r="AV310" s="79"/>
      <c r="AW310" s="79"/>
      <c r="AX310" s="79"/>
      <c r="AY310" s="79"/>
      <c r="AZ310" s="79"/>
      <c r="BA310">
        <v>5</v>
      </c>
      <c r="BB310" s="78" t="str">
        <f>REPLACE(INDEX(GroupVertices[Group],MATCH(Edges24[[#This Row],[Vertex 1]],GroupVertices[Vertex],0)),1,1,"")</f>
        <v>2</v>
      </c>
      <c r="BC310" s="78" t="str">
        <f>REPLACE(INDEX(GroupVertices[Group],MATCH(Edges24[[#This Row],[Vertex 2]],GroupVertices[Vertex],0)),1,1,"")</f>
        <v>2</v>
      </c>
      <c r="BD310" s="48">
        <v>0</v>
      </c>
      <c r="BE310" s="49">
        <v>0</v>
      </c>
      <c r="BF310" s="48">
        <v>0</v>
      </c>
      <c r="BG310" s="49">
        <v>0</v>
      </c>
      <c r="BH310" s="48">
        <v>0</v>
      </c>
      <c r="BI310" s="49">
        <v>0</v>
      </c>
      <c r="BJ310" s="48">
        <v>17</v>
      </c>
      <c r="BK310" s="49">
        <v>100</v>
      </c>
      <c r="BL310" s="48">
        <v>17</v>
      </c>
    </row>
    <row r="311" spans="1:64" ht="15">
      <c r="A311" s="64" t="s">
        <v>486</v>
      </c>
      <c r="B311" s="64" t="s">
        <v>457</v>
      </c>
      <c r="C311" s="65"/>
      <c r="D311" s="66"/>
      <c r="E311" s="67"/>
      <c r="F311" s="68"/>
      <c r="G311" s="65"/>
      <c r="H311" s="69"/>
      <c r="I311" s="70"/>
      <c r="J311" s="70"/>
      <c r="K311" s="34" t="s">
        <v>66</v>
      </c>
      <c r="L311" s="77">
        <v>406</v>
      </c>
      <c r="M311" s="77"/>
      <c r="N311" s="72"/>
      <c r="O311" s="79" t="s">
        <v>600</v>
      </c>
      <c r="P311" s="81">
        <v>43475.6808912037</v>
      </c>
      <c r="Q311" s="79" t="s">
        <v>649</v>
      </c>
      <c r="R311" s="79"/>
      <c r="S311" s="79"/>
      <c r="T311" s="79"/>
      <c r="U311" s="79"/>
      <c r="V311" s="82" t="s">
        <v>1095</v>
      </c>
      <c r="W311" s="81">
        <v>43475.6808912037</v>
      </c>
      <c r="X311" s="82" t="s">
        <v>1459</v>
      </c>
      <c r="Y311" s="79"/>
      <c r="Z311" s="79"/>
      <c r="AA311" s="85" t="s">
        <v>1846</v>
      </c>
      <c r="AB311" s="79"/>
      <c r="AC311" s="79" t="b">
        <v>0</v>
      </c>
      <c r="AD311" s="79">
        <v>0</v>
      </c>
      <c r="AE311" s="85" t="s">
        <v>1953</v>
      </c>
      <c r="AF311" s="79" t="b">
        <v>0</v>
      </c>
      <c r="AG311" s="79" t="s">
        <v>1995</v>
      </c>
      <c r="AH311" s="79"/>
      <c r="AI311" s="85" t="s">
        <v>1953</v>
      </c>
      <c r="AJ311" s="79" t="b">
        <v>0</v>
      </c>
      <c r="AK311" s="79">
        <v>3</v>
      </c>
      <c r="AL311" s="85" t="s">
        <v>1923</v>
      </c>
      <c r="AM311" s="79" t="s">
        <v>2007</v>
      </c>
      <c r="AN311" s="79" t="b">
        <v>0</v>
      </c>
      <c r="AO311" s="85" t="s">
        <v>1923</v>
      </c>
      <c r="AP311" s="79" t="s">
        <v>176</v>
      </c>
      <c r="AQ311" s="79">
        <v>0</v>
      </c>
      <c r="AR311" s="79">
        <v>0</v>
      </c>
      <c r="AS311" s="79"/>
      <c r="AT311" s="79"/>
      <c r="AU311" s="79"/>
      <c r="AV311" s="79"/>
      <c r="AW311" s="79"/>
      <c r="AX311" s="79"/>
      <c r="AY311" s="79"/>
      <c r="AZ311" s="79"/>
      <c r="BA311">
        <v>5</v>
      </c>
      <c r="BB311" s="78" t="str">
        <f>REPLACE(INDEX(GroupVertices[Group],MATCH(Edges24[[#This Row],[Vertex 1]],GroupVertices[Vertex],0)),1,1,"")</f>
        <v>2</v>
      </c>
      <c r="BC311" s="78" t="str">
        <f>REPLACE(INDEX(GroupVertices[Group],MATCH(Edges24[[#This Row],[Vertex 2]],GroupVertices[Vertex],0)),1,1,"")</f>
        <v>2</v>
      </c>
      <c r="BD311" s="48">
        <v>1</v>
      </c>
      <c r="BE311" s="49">
        <v>5</v>
      </c>
      <c r="BF311" s="48">
        <v>0</v>
      </c>
      <c r="BG311" s="49">
        <v>0</v>
      </c>
      <c r="BH311" s="48">
        <v>0</v>
      </c>
      <c r="BI311" s="49">
        <v>0</v>
      </c>
      <c r="BJ311" s="48">
        <v>19</v>
      </c>
      <c r="BK311" s="49">
        <v>95</v>
      </c>
      <c r="BL311" s="48">
        <v>20</v>
      </c>
    </row>
    <row r="312" spans="1:64" ht="15">
      <c r="A312" s="64" t="s">
        <v>486</v>
      </c>
      <c r="B312" s="64" t="s">
        <v>539</v>
      </c>
      <c r="C312" s="65"/>
      <c r="D312" s="66"/>
      <c r="E312" s="67"/>
      <c r="F312" s="68"/>
      <c r="G312" s="65"/>
      <c r="H312" s="69"/>
      <c r="I312" s="70"/>
      <c r="J312" s="70"/>
      <c r="K312" s="34" t="s">
        <v>65</v>
      </c>
      <c r="L312" s="77">
        <v>407</v>
      </c>
      <c r="M312" s="77"/>
      <c r="N312" s="72"/>
      <c r="O312" s="79" t="s">
        <v>600</v>
      </c>
      <c r="P312" s="81">
        <v>43479.71912037037</v>
      </c>
      <c r="Q312" s="79" t="s">
        <v>654</v>
      </c>
      <c r="R312" s="79"/>
      <c r="S312" s="79"/>
      <c r="T312" s="79" t="s">
        <v>457</v>
      </c>
      <c r="U312" s="79"/>
      <c r="V312" s="82" t="s">
        <v>1095</v>
      </c>
      <c r="W312" s="81">
        <v>43479.71912037037</v>
      </c>
      <c r="X312" s="82" t="s">
        <v>1460</v>
      </c>
      <c r="Y312" s="79"/>
      <c r="Z312" s="79"/>
      <c r="AA312" s="85" t="s">
        <v>1847</v>
      </c>
      <c r="AB312" s="79"/>
      <c r="AC312" s="79" t="b">
        <v>0</v>
      </c>
      <c r="AD312" s="79">
        <v>0</v>
      </c>
      <c r="AE312" s="85" t="s">
        <v>1953</v>
      </c>
      <c r="AF312" s="79" t="b">
        <v>0</v>
      </c>
      <c r="AG312" s="79" t="s">
        <v>1995</v>
      </c>
      <c r="AH312" s="79"/>
      <c r="AI312" s="85" t="s">
        <v>1953</v>
      </c>
      <c r="AJ312" s="79" t="b">
        <v>0</v>
      </c>
      <c r="AK312" s="79">
        <v>13</v>
      </c>
      <c r="AL312" s="85" t="s">
        <v>1915</v>
      </c>
      <c r="AM312" s="79" t="s">
        <v>2007</v>
      </c>
      <c r="AN312" s="79" t="b">
        <v>0</v>
      </c>
      <c r="AO312" s="85" t="s">
        <v>1915</v>
      </c>
      <c r="AP312" s="79" t="s">
        <v>176</v>
      </c>
      <c r="AQ312" s="79">
        <v>0</v>
      </c>
      <c r="AR312" s="79">
        <v>0</v>
      </c>
      <c r="AS312" s="79"/>
      <c r="AT312" s="79"/>
      <c r="AU312" s="79"/>
      <c r="AV312" s="79"/>
      <c r="AW312" s="79"/>
      <c r="AX312" s="79"/>
      <c r="AY312" s="79"/>
      <c r="AZ312" s="79"/>
      <c r="BA312">
        <v>1</v>
      </c>
      <c r="BB312" s="78" t="str">
        <f>REPLACE(INDEX(GroupVertices[Group],MATCH(Edges24[[#This Row],[Vertex 1]],GroupVertices[Vertex],0)),1,1,"")</f>
        <v>2</v>
      </c>
      <c r="BC312" s="78" t="str">
        <f>REPLACE(INDEX(GroupVertices[Group],MATCH(Edges24[[#This Row],[Vertex 2]],GroupVertices[Vertex],0)),1,1,"")</f>
        <v>2</v>
      </c>
      <c r="BD312" s="48">
        <v>0</v>
      </c>
      <c r="BE312" s="49">
        <v>0</v>
      </c>
      <c r="BF312" s="48">
        <v>0</v>
      </c>
      <c r="BG312" s="49">
        <v>0</v>
      </c>
      <c r="BH312" s="48">
        <v>0</v>
      </c>
      <c r="BI312" s="49">
        <v>0</v>
      </c>
      <c r="BJ312" s="48">
        <v>23</v>
      </c>
      <c r="BK312" s="49">
        <v>100</v>
      </c>
      <c r="BL312" s="48">
        <v>23</v>
      </c>
    </row>
    <row r="313" spans="1:64" ht="15">
      <c r="A313" s="64" t="s">
        <v>486</v>
      </c>
      <c r="B313" s="64" t="s">
        <v>457</v>
      </c>
      <c r="C313" s="65"/>
      <c r="D313" s="66"/>
      <c r="E313" s="67"/>
      <c r="F313" s="68"/>
      <c r="G313" s="65"/>
      <c r="H313" s="69"/>
      <c r="I313" s="70"/>
      <c r="J313" s="70"/>
      <c r="K313" s="34" t="s">
        <v>66</v>
      </c>
      <c r="L313" s="77">
        <v>408</v>
      </c>
      <c r="M313" s="77"/>
      <c r="N313" s="72"/>
      <c r="O313" s="79" t="s">
        <v>600</v>
      </c>
      <c r="P313" s="81">
        <v>43481.60240740741</v>
      </c>
      <c r="Q313" s="79" t="s">
        <v>686</v>
      </c>
      <c r="R313" s="82" t="s">
        <v>749</v>
      </c>
      <c r="S313" s="79" t="s">
        <v>764</v>
      </c>
      <c r="T313" s="79" t="s">
        <v>799</v>
      </c>
      <c r="U313" s="79"/>
      <c r="V313" s="82" t="s">
        <v>1095</v>
      </c>
      <c r="W313" s="81">
        <v>43481.60240740741</v>
      </c>
      <c r="X313" s="82" t="s">
        <v>1461</v>
      </c>
      <c r="Y313" s="79"/>
      <c r="Z313" s="79"/>
      <c r="AA313" s="85" t="s">
        <v>1848</v>
      </c>
      <c r="AB313" s="79"/>
      <c r="AC313" s="79" t="b">
        <v>0</v>
      </c>
      <c r="AD313" s="79">
        <v>13</v>
      </c>
      <c r="AE313" s="85" t="s">
        <v>1953</v>
      </c>
      <c r="AF313" s="79" t="b">
        <v>0</v>
      </c>
      <c r="AG313" s="79" t="s">
        <v>1995</v>
      </c>
      <c r="AH313" s="79"/>
      <c r="AI313" s="85" t="s">
        <v>1953</v>
      </c>
      <c r="AJ313" s="79" t="b">
        <v>0</v>
      </c>
      <c r="AK313" s="79">
        <v>3</v>
      </c>
      <c r="AL313" s="85" t="s">
        <v>1953</v>
      </c>
      <c r="AM313" s="79" t="s">
        <v>2010</v>
      </c>
      <c r="AN313" s="79" t="b">
        <v>0</v>
      </c>
      <c r="AO313" s="85" t="s">
        <v>1848</v>
      </c>
      <c r="AP313" s="79" t="s">
        <v>176</v>
      </c>
      <c r="AQ313" s="79">
        <v>0</v>
      </c>
      <c r="AR313" s="79">
        <v>0</v>
      </c>
      <c r="AS313" s="79"/>
      <c r="AT313" s="79"/>
      <c r="AU313" s="79"/>
      <c r="AV313" s="79"/>
      <c r="AW313" s="79"/>
      <c r="AX313" s="79"/>
      <c r="AY313" s="79"/>
      <c r="AZ313" s="79"/>
      <c r="BA313">
        <v>5</v>
      </c>
      <c r="BB313" s="78" t="str">
        <f>REPLACE(INDEX(GroupVertices[Group],MATCH(Edges24[[#This Row],[Vertex 1]],GroupVertices[Vertex],0)),1,1,"")</f>
        <v>2</v>
      </c>
      <c r="BC313" s="78" t="str">
        <f>REPLACE(INDEX(GroupVertices[Group],MATCH(Edges24[[#This Row],[Vertex 2]],GroupVertices[Vertex],0)),1,1,"")</f>
        <v>2</v>
      </c>
      <c r="BD313" s="48">
        <v>2</v>
      </c>
      <c r="BE313" s="49">
        <v>6.25</v>
      </c>
      <c r="BF313" s="48">
        <v>0</v>
      </c>
      <c r="BG313" s="49">
        <v>0</v>
      </c>
      <c r="BH313" s="48">
        <v>0</v>
      </c>
      <c r="BI313" s="49">
        <v>0</v>
      </c>
      <c r="BJ313" s="48">
        <v>30</v>
      </c>
      <c r="BK313" s="49">
        <v>93.75</v>
      </c>
      <c r="BL313" s="48">
        <v>32</v>
      </c>
    </row>
    <row r="314" spans="1:64" ht="15">
      <c r="A314" s="64" t="s">
        <v>488</v>
      </c>
      <c r="B314" s="64" t="s">
        <v>488</v>
      </c>
      <c r="C314" s="65"/>
      <c r="D314" s="66"/>
      <c r="E314" s="67"/>
      <c r="F314" s="68"/>
      <c r="G314" s="65"/>
      <c r="H314" s="69"/>
      <c r="I314" s="70"/>
      <c r="J314" s="70"/>
      <c r="K314" s="34" t="s">
        <v>65</v>
      </c>
      <c r="L314" s="77">
        <v>410</v>
      </c>
      <c r="M314" s="77"/>
      <c r="N314" s="72"/>
      <c r="O314" s="79" t="s">
        <v>176</v>
      </c>
      <c r="P314" s="81">
        <v>43493.45303240741</v>
      </c>
      <c r="Q314" s="79" t="s">
        <v>687</v>
      </c>
      <c r="R314" s="82" t="s">
        <v>750</v>
      </c>
      <c r="S314" s="79" t="s">
        <v>763</v>
      </c>
      <c r="T314" s="79"/>
      <c r="U314" s="79"/>
      <c r="V314" s="82" t="s">
        <v>1097</v>
      </c>
      <c r="W314" s="81">
        <v>43493.45303240741</v>
      </c>
      <c r="X314" s="82" t="s">
        <v>1462</v>
      </c>
      <c r="Y314" s="79"/>
      <c r="Z314" s="79"/>
      <c r="AA314" s="85" t="s">
        <v>1849</v>
      </c>
      <c r="AB314" s="85" t="s">
        <v>1948</v>
      </c>
      <c r="AC314" s="79" t="b">
        <v>0</v>
      </c>
      <c r="AD314" s="79">
        <v>0</v>
      </c>
      <c r="AE314" s="85" t="s">
        <v>1988</v>
      </c>
      <c r="AF314" s="79" t="b">
        <v>0</v>
      </c>
      <c r="AG314" s="79" t="s">
        <v>1997</v>
      </c>
      <c r="AH314" s="79"/>
      <c r="AI314" s="85" t="s">
        <v>1953</v>
      </c>
      <c r="AJ314" s="79" t="b">
        <v>0</v>
      </c>
      <c r="AK314" s="79">
        <v>0</v>
      </c>
      <c r="AL314" s="85" t="s">
        <v>1953</v>
      </c>
      <c r="AM314" s="79" t="s">
        <v>2007</v>
      </c>
      <c r="AN314" s="79" t="b">
        <v>0</v>
      </c>
      <c r="AO314" s="85" t="s">
        <v>1948</v>
      </c>
      <c r="AP314" s="79" t="s">
        <v>176</v>
      </c>
      <c r="AQ314" s="79">
        <v>0</v>
      </c>
      <c r="AR314" s="79">
        <v>0</v>
      </c>
      <c r="AS314" s="79"/>
      <c r="AT314" s="79"/>
      <c r="AU314" s="79"/>
      <c r="AV314" s="79"/>
      <c r="AW314" s="79"/>
      <c r="AX314" s="79"/>
      <c r="AY314" s="79"/>
      <c r="AZ314" s="79"/>
      <c r="BA314">
        <v>1</v>
      </c>
      <c r="BB314" s="78" t="str">
        <f>REPLACE(INDEX(GroupVertices[Group],MATCH(Edges24[[#This Row],[Vertex 1]],GroupVertices[Vertex],0)),1,1,"")</f>
        <v>4</v>
      </c>
      <c r="BC314" s="78" t="str">
        <f>REPLACE(INDEX(GroupVertices[Group],MATCH(Edges24[[#This Row],[Vertex 2]],GroupVertices[Vertex],0)),1,1,"")</f>
        <v>4</v>
      </c>
      <c r="BD314" s="48">
        <v>0</v>
      </c>
      <c r="BE314" s="49">
        <v>0</v>
      </c>
      <c r="BF314" s="48">
        <v>1</v>
      </c>
      <c r="BG314" s="49">
        <v>3.3333333333333335</v>
      </c>
      <c r="BH314" s="48">
        <v>0</v>
      </c>
      <c r="BI314" s="49">
        <v>0</v>
      </c>
      <c r="BJ314" s="48">
        <v>29</v>
      </c>
      <c r="BK314" s="49">
        <v>96.66666666666667</v>
      </c>
      <c r="BL314" s="48">
        <v>30</v>
      </c>
    </row>
    <row r="315" spans="1:64" ht="15">
      <c r="A315" s="64" t="s">
        <v>489</v>
      </c>
      <c r="B315" s="64" t="s">
        <v>597</v>
      </c>
      <c r="C315" s="65"/>
      <c r="D315" s="66"/>
      <c r="E315" s="67"/>
      <c r="F315" s="68"/>
      <c r="G315" s="65"/>
      <c r="H315" s="69"/>
      <c r="I315" s="70"/>
      <c r="J315" s="70"/>
      <c r="K315" s="34" t="s">
        <v>65</v>
      </c>
      <c r="L315" s="77">
        <v>411</v>
      </c>
      <c r="M315" s="77"/>
      <c r="N315" s="72"/>
      <c r="O315" s="79" t="s">
        <v>600</v>
      </c>
      <c r="P315" s="81">
        <v>43495.11524305555</v>
      </c>
      <c r="Q315" s="79" t="s">
        <v>688</v>
      </c>
      <c r="R315" s="82" t="s">
        <v>732</v>
      </c>
      <c r="S315" s="79" t="s">
        <v>770</v>
      </c>
      <c r="T315" s="79"/>
      <c r="U315" s="79"/>
      <c r="V315" s="82" t="s">
        <v>1098</v>
      </c>
      <c r="W315" s="81">
        <v>43495.11524305555</v>
      </c>
      <c r="X315" s="82" t="s">
        <v>1463</v>
      </c>
      <c r="Y315" s="79"/>
      <c r="Z315" s="79"/>
      <c r="AA315" s="85" t="s">
        <v>1850</v>
      </c>
      <c r="AB315" s="85" t="s">
        <v>1949</v>
      </c>
      <c r="AC315" s="79" t="b">
        <v>0</v>
      </c>
      <c r="AD315" s="79">
        <v>2</v>
      </c>
      <c r="AE315" s="85" t="s">
        <v>1989</v>
      </c>
      <c r="AF315" s="79" t="b">
        <v>0</v>
      </c>
      <c r="AG315" s="79" t="s">
        <v>1995</v>
      </c>
      <c r="AH315" s="79"/>
      <c r="AI315" s="85" t="s">
        <v>1953</v>
      </c>
      <c r="AJ315" s="79" t="b">
        <v>0</v>
      </c>
      <c r="AK315" s="79">
        <v>0</v>
      </c>
      <c r="AL315" s="85" t="s">
        <v>1953</v>
      </c>
      <c r="AM315" s="79" t="s">
        <v>2010</v>
      </c>
      <c r="AN315" s="79" t="b">
        <v>0</v>
      </c>
      <c r="AO315" s="85" t="s">
        <v>1949</v>
      </c>
      <c r="AP315" s="79" t="s">
        <v>176</v>
      </c>
      <c r="AQ315" s="79">
        <v>0</v>
      </c>
      <c r="AR315" s="79">
        <v>0</v>
      </c>
      <c r="AS315" s="79"/>
      <c r="AT315" s="79"/>
      <c r="AU315" s="79"/>
      <c r="AV315" s="79"/>
      <c r="AW315" s="79"/>
      <c r="AX315" s="79"/>
      <c r="AY315" s="79"/>
      <c r="AZ315" s="79"/>
      <c r="BA315">
        <v>1</v>
      </c>
      <c r="BB315" s="78" t="str">
        <f>REPLACE(INDEX(GroupVertices[Group],MATCH(Edges24[[#This Row],[Vertex 1]],GroupVertices[Vertex],0)),1,1,"")</f>
        <v>16</v>
      </c>
      <c r="BC315" s="78" t="str">
        <f>REPLACE(INDEX(GroupVertices[Group],MATCH(Edges24[[#This Row],[Vertex 2]],GroupVertices[Vertex],0)),1,1,"")</f>
        <v>16</v>
      </c>
      <c r="BD315" s="48"/>
      <c r="BE315" s="49"/>
      <c r="BF315" s="48"/>
      <c r="BG315" s="49"/>
      <c r="BH315" s="48"/>
      <c r="BI315" s="49"/>
      <c r="BJ315" s="48"/>
      <c r="BK315" s="49"/>
      <c r="BL315" s="48"/>
    </row>
    <row r="316" spans="1:64" ht="15">
      <c r="A316" s="64" t="s">
        <v>490</v>
      </c>
      <c r="B316" s="64" t="s">
        <v>490</v>
      </c>
      <c r="C316" s="65"/>
      <c r="D316" s="66"/>
      <c r="E316" s="67"/>
      <c r="F316" s="68"/>
      <c r="G316" s="65"/>
      <c r="H316" s="69"/>
      <c r="I316" s="70"/>
      <c r="J316" s="70"/>
      <c r="K316" s="34" t="s">
        <v>65</v>
      </c>
      <c r="L316" s="77">
        <v>413</v>
      </c>
      <c r="M316" s="77"/>
      <c r="N316" s="72"/>
      <c r="O316" s="79" t="s">
        <v>176</v>
      </c>
      <c r="P316" s="81">
        <v>43495.79939814815</v>
      </c>
      <c r="Q316" s="79" t="s">
        <v>689</v>
      </c>
      <c r="R316" s="79"/>
      <c r="S316" s="79"/>
      <c r="T316" s="79" t="s">
        <v>800</v>
      </c>
      <c r="U316" s="82" t="s">
        <v>822</v>
      </c>
      <c r="V316" s="82" t="s">
        <v>822</v>
      </c>
      <c r="W316" s="81">
        <v>43495.79939814815</v>
      </c>
      <c r="X316" s="82" t="s">
        <v>1464</v>
      </c>
      <c r="Y316" s="79"/>
      <c r="Z316" s="79"/>
      <c r="AA316" s="85" t="s">
        <v>1851</v>
      </c>
      <c r="AB316" s="79"/>
      <c r="AC316" s="79" t="b">
        <v>0</v>
      </c>
      <c r="AD316" s="79">
        <v>3</v>
      </c>
      <c r="AE316" s="85" t="s">
        <v>1953</v>
      </c>
      <c r="AF316" s="79" t="b">
        <v>0</v>
      </c>
      <c r="AG316" s="79" t="s">
        <v>1995</v>
      </c>
      <c r="AH316" s="79"/>
      <c r="AI316" s="85" t="s">
        <v>1953</v>
      </c>
      <c r="AJ316" s="79" t="b">
        <v>0</v>
      </c>
      <c r="AK316" s="79">
        <v>0</v>
      </c>
      <c r="AL316" s="85" t="s">
        <v>1953</v>
      </c>
      <c r="AM316" s="79" t="s">
        <v>2008</v>
      </c>
      <c r="AN316" s="79" t="b">
        <v>0</v>
      </c>
      <c r="AO316" s="85" t="s">
        <v>1851</v>
      </c>
      <c r="AP316" s="79" t="s">
        <v>176</v>
      </c>
      <c r="AQ316" s="79">
        <v>0</v>
      </c>
      <c r="AR316" s="79">
        <v>0</v>
      </c>
      <c r="AS316" s="79"/>
      <c r="AT316" s="79"/>
      <c r="AU316" s="79"/>
      <c r="AV316" s="79"/>
      <c r="AW316" s="79"/>
      <c r="AX316" s="79"/>
      <c r="AY316" s="79"/>
      <c r="AZ316" s="79"/>
      <c r="BA316">
        <v>1</v>
      </c>
      <c r="BB316" s="78" t="str">
        <f>REPLACE(INDEX(GroupVertices[Group],MATCH(Edges24[[#This Row],[Vertex 1]],GroupVertices[Vertex],0)),1,1,"")</f>
        <v>12</v>
      </c>
      <c r="BC316" s="78" t="str">
        <f>REPLACE(INDEX(GroupVertices[Group],MATCH(Edges24[[#This Row],[Vertex 2]],GroupVertices[Vertex],0)),1,1,"")</f>
        <v>12</v>
      </c>
      <c r="BD316" s="48">
        <v>2</v>
      </c>
      <c r="BE316" s="49">
        <v>5.128205128205129</v>
      </c>
      <c r="BF316" s="48">
        <v>0</v>
      </c>
      <c r="BG316" s="49">
        <v>0</v>
      </c>
      <c r="BH316" s="48">
        <v>0</v>
      </c>
      <c r="BI316" s="49">
        <v>0</v>
      </c>
      <c r="BJ316" s="48">
        <v>37</v>
      </c>
      <c r="BK316" s="49">
        <v>94.87179487179488</v>
      </c>
      <c r="BL316" s="48">
        <v>39</v>
      </c>
    </row>
    <row r="317" spans="1:64" ht="15">
      <c r="A317" s="64" t="s">
        <v>491</v>
      </c>
      <c r="B317" s="64" t="s">
        <v>491</v>
      </c>
      <c r="C317" s="65"/>
      <c r="D317" s="66"/>
      <c r="E317" s="67"/>
      <c r="F317" s="68"/>
      <c r="G317" s="65"/>
      <c r="H317" s="69"/>
      <c r="I317" s="70"/>
      <c r="J317" s="70"/>
      <c r="K317" s="34" t="s">
        <v>65</v>
      </c>
      <c r="L317" s="77">
        <v>414</v>
      </c>
      <c r="M317" s="77"/>
      <c r="N317" s="72"/>
      <c r="O317" s="79" t="s">
        <v>176</v>
      </c>
      <c r="P317" s="81">
        <v>43495.89288194444</v>
      </c>
      <c r="Q317" s="79" t="s">
        <v>690</v>
      </c>
      <c r="R317" s="79" t="s">
        <v>751</v>
      </c>
      <c r="S317" s="79" t="s">
        <v>781</v>
      </c>
      <c r="T317" s="79" t="s">
        <v>801</v>
      </c>
      <c r="U317" s="79"/>
      <c r="V317" s="82" t="s">
        <v>1099</v>
      </c>
      <c r="W317" s="81">
        <v>43495.89288194444</v>
      </c>
      <c r="X317" s="82" t="s">
        <v>1465</v>
      </c>
      <c r="Y317" s="79"/>
      <c r="Z317" s="79"/>
      <c r="AA317" s="85" t="s">
        <v>1852</v>
      </c>
      <c r="AB317" s="79"/>
      <c r="AC317" s="79" t="b">
        <v>0</v>
      </c>
      <c r="AD317" s="79">
        <v>0</v>
      </c>
      <c r="AE317" s="85" t="s">
        <v>1953</v>
      </c>
      <c r="AF317" s="79" t="b">
        <v>1</v>
      </c>
      <c r="AG317" s="79" t="s">
        <v>1995</v>
      </c>
      <c r="AH317" s="79"/>
      <c r="AI317" s="85" t="s">
        <v>2004</v>
      </c>
      <c r="AJ317" s="79" t="b">
        <v>0</v>
      </c>
      <c r="AK317" s="79">
        <v>0</v>
      </c>
      <c r="AL317" s="85" t="s">
        <v>1953</v>
      </c>
      <c r="AM317" s="79" t="s">
        <v>2008</v>
      </c>
      <c r="AN317" s="79" t="b">
        <v>0</v>
      </c>
      <c r="AO317" s="85" t="s">
        <v>1852</v>
      </c>
      <c r="AP317" s="79" t="s">
        <v>176</v>
      </c>
      <c r="AQ317" s="79">
        <v>0</v>
      </c>
      <c r="AR317" s="79">
        <v>0</v>
      </c>
      <c r="AS317" s="79"/>
      <c r="AT317" s="79"/>
      <c r="AU317" s="79"/>
      <c r="AV317" s="79"/>
      <c r="AW317" s="79"/>
      <c r="AX317" s="79"/>
      <c r="AY317" s="79"/>
      <c r="AZ317" s="79"/>
      <c r="BA317">
        <v>2</v>
      </c>
      <c r="BB317" s="78" t="str">
        <f>REPLACE(INDEX(GroupVertices[Group],MATCH(Edges24[[#This Row],[Vertex 1]],GroupVertices[Vertex],0)),1,1,"")</f>
        <v>4</v>
      </c>
      <c r="BC317" s="78" t="str">
        <f>REPLACE(INDEX(GroupVertices[Group],MATCH(Edges24[[#This Row],[Vertex 2]],GroupVertices[Vertex],0)),1,1,"")</f>
        <v>4</v>
      </c>
      <c r="BD317" s="48">
        <v>2</v>
      </c>
      <c r="BE317" s="49">
        <v>15.384615384615385</v>
      </c>
      <c r="BF317" s="48">
        <v>0</v>
      </c>
      <c r="BG317" s="49">
        <v>0</v>
      </c>
      <c r="BH317" s="48">
        <v>0</v>
      </c>
      <c r="BI317" s="49">
        <v>0</v>
      </c>
      <c r="BJ317" s="48">
        <v>11</v>
      </c>
      <c r="BK317" s="49">
        <v>84.61538461538461</v>
      </c>
      <c r="BL317" s="48">
        <v>13</v>
      </c>
    </row>
    <row r="318" spans="1:64" ht="15">
      <c r="A318" s="64" t="s">
        <v>491</v>
      </c>
      <c r="B318" s="64" t="s">
        <v>491</v>
      </c>
      <c r="C318" s="65"/>
      <c r="D318" s="66"/>
      <c r="E318" s="67"/>
      <c r="F318" s="68"/>
      <c r="G318" s="65"/>
      <c r="H318" s="69"/>
      <c r="I318" s="70"/>
      <c r="J318" s="70"/>
      <c r="K318" s="34" t="s">
        <v>65</v>
      </c>
      <c r="L318" s="77">
        <v>415</v>
      </c>
      <c r="M318" s="77"/>
      <c r="N318" s="72"/>
      <c r="O318" s="79" t="s">
        <v>176</v>
      </c>
      <c r="P318" s="81">
        <v>43495.89513888889</v>
      </c>
      <c r="Q318" s="79" t="s">
        <v>691</v>
      </c>
      <c r="R318" s="79" t="s">
        <v>752</v>
      </c>
      <c r="S318" s="79" t="s">
        <v>782</v>
      </c>
      <c r="T318" s="79" t="s">
        <v>802</v>
      </c>
      <c r="U318" s="79"/>
      <c r="V318" s="82" t="s">
        <v>1099</v>
      </c>
      <c r="W318" s="81">
        <v>43495.89513888889</v>
      </c>
      <c r="X318" s="82" t="s">
        <v>1466</v>
      </c>
      <c r="Y318" s="79"/>
      <c r="Z318" s="79"/>
      <c r="AA318" s="85" t="s">
        <v>1853</v>
      </c>
      <c r="AB318" s="79"/>
      <c r="AC318" s="79" t="b">
        <v>0</v>
      </c>
      <c r="AD318" s="79">
        <v>0</v>
      </c>
      <c r="AE318" s="85" t="s">
        <v>1953</v>
      </c>
      <c r="AF318" s="79" t="b">
        <v>1</v>
      </c>
      <c r="AG318" s="79" t="s">
        <v>1995</v>
      </c>
      <c r="AH318" s="79"/>
      <c r="AI318" s="85" t="s">
        <v>2005</v>
      </c>
      <c r="AJ318" s="79" t="b">
        <v>0</v>
      </c>
      <c r="AK318" s="79">
        <v>0</v>
      </c>
      <c r="AL318" s="85" t="s">
        <v>1953</v>
      </c>
      <c r="AM318" s="79" t="s">
        <v>2008</v>
      </c>
      <c r="AN318" s="79" t="b">
        <v>0</v>
      </c>
      <c r="AO318" s="85" t="s">
        <v>1853</v>
      </c>
      <c r="AP318" s="79" t="s">
        <v>176</v>
      </c>
      <c r="AQ318" s="79">
        <v>0</v>
      </c>
      <c r="AR318" s="79">
        <v>0</v>
      </c>
      <c r="AS318" s="79"/>
      <c r="AT318" s="79"/>
      <c r="AU318" s="79"/>
      <c r="AV318" s="79"/>
      <c r="AW318" s="79"/>
      <c r="AX318" s="79"/>
      <c r="AY318" s="79"/>
      <c r="AZ318" s="79"/>
      <c r="BA318">
        <v>2</v>
      </c>
      <c r="BB318" s="78" t="str">
        <f>REPLACE(INDEX(GroupVertices[Group],MATCH(Edges24[[#This Row],[Vertex 1]],GroupVertices[Vertex],0)),1,1,"")</f>
        <v>4</v>
      </c>
      <c r="BC318" s="78" t="str">
        <f>REPLACE(INDEX(GroupVertices[Group],MATCH(Edges24[[#This Row],[Vertex 2]],GroupVertices[Vertex],0)),1,1,"")</f>
        <v>4</v>
      </c>
      <c r="BD318" s="48">
        <v>2</v>
      </c>
      <c r="BE318" s="49">
        <v>8.333333333333334</v>
      </c>
      <c r="BF318" s="48">
        <v>1</v>
      </c>
      <c r="BG318" s="49">
        <v>4.166666666666667</v>
      </c>
      <c r="BH318" s="48">
        <v>0</v>
      </c>
      <c r="BI318" s="49">
        <v>0</v>
      </c>
      <c r="BJ318" s="48">
        <v>21</v>
      </c>
      <c r="BK318" s="49">
        <v>87.5</v>
      </c>
      <c r="BL318" s="48">
        <v>24</v>
      </c>
    </row>
    <row r="319" spans="1:64" ht="15">
      <c r="A319" s="64" t="s">
        <v>492</v>
      </c>
      <c r="B319" s="64" t="s">
        <v>571</v>
      </c>
      <c r="C319" s="65"/>
      <c r="D319" s="66"/>
      <c r="E319" s="67"/>
      <c r="F319" s="68"/>
      <c r="G319" s="65"/>
      <c r="H319" s="69"/>
      <c r="I319" s="70"/>
      <c r="J319" s="70"/>
      <c r="K319" s="34" t="s">
        <v>65</v>
      </c>
      <c r="L319" s="77">
        <v>416</v>
      </c>
      <c r="M319" s="77"/>
      <c r="N319" s="72"/>
      <c r="O319" s="79" t="s">
        <v>600</v>
      </c>
      <c r="P319" s="81">
        <v>43473.54346064815</v>
      </c>
      <c r="Q319" s="79" t="s">
        <v>692</v>
      </c>
      <c r="R319" s="82" t="s">
        <v>753</v>
      </c>
      <c r="S319" s="79" t="s">
        <v>771</v>
      </c>
      <c r="T319" s="79" t="s">
        <v>457</v>
      </c>
      <c r="U319" s="79"/>
      <c r="V319" s="82" t="s">
        <v>1100</v>
      </c>
      <c r="W319" s="81">
        <v>43473.54346064815</v>
      </c>
      <c r="X319" s="82" t="s">
        <v>1467</v>
      </c>
      <c r="Y319" s="79"/>
      <c r="Z319" s="79"/>
      <c r="AA319" s="85" t="s">
        <v>1854</v>
      </c>
      <c r="AB319" s="79"/>
      <c r="AC319" s="79" t="b">
        <v>0</v>
      </c>
      <c r="AD319" s="79">
        <v>9</v>
      </c>
      <c r="AE319" s="85" t="s">
        <v>1953</v>
      </c>
      <c r="AF319" s="79" t="b">
        <v>1</v>
      </c>
      <c r="AG319" s="79" t="s">
        <v>1995</v>
      </c>
      <c r="AH319" s="79"/>
      <c r="AI319" s="85" t="s">
        <v>2003</v>
      </c>
      <c r="AJ319" s="79" t="b">
        <v>0</v>
      </c>
      <c r="AK319" s="79">
        <v>7</v>
      </c>
      <c r="AL319" s="85" t="s">
        <v>1953</v>
      </c>
      <c r="AM319" s="79" t="s">
        <v>2007</v>
      </c>
      <c r="AN319" s="79" t="b">
        <v>0</v>
      </c>
      <c r="AO319" s="85" t="s">
        <v>1854</v>
      </c>
      <c r="AP319" s="79" t="s">
        <v>176</v>
      </c>
      <c r="AQ319" s="79">
        <v>0</v>
      </c>
      <c r="AR319" s="79">
        <v>0</v>
      </c>
      <c r="AS319" s="79"/>
      <c r="AT319" s="79"/>
      <c r="AU319" s="79"/>
      <c r="AV319" s="79"/>
      <c r="AW319" s="79"/>
      <c r="AX319" s="79"/>
      <c r="AY319" s="79"/>
      <c r="AZ319" s="79"/>
      <c r="BA319">
        <v>1</v>
      </c>
      <c r="BB319" s="78" t="str">
        <f>REPLACE(INDEX(GroupVertices[Group],MATCH(Edges24[[#This Row],[Vertex 1]],GroupVertices[Vertex],0)),1,1,"")</f>
        <v>5</v>
      </c>
      <c r="BC319" s="78" t="str">
        <f>REPLACE(INDEX(GroupVertices[Group],MATCH(Edges24[[#This Row],[Vertex 2]],GroupVertices[Vertex],0)),1,1,"")</f>
        <v>5</v>
      </c>
      <c r="BD319" s="48">
        <v>0</v>
      </c>
      <c r="BE319" s="49">
        <v>0</v>
      </c>
      <c r="BF319" s="48">
        <v>0</v>
      </c>
      <c r="BG319" s="49">
        <v>0</v>
      </c>
      <c r="BH319" s="48">
        <v>0</v>
      </c>
      <c r="BI319" s="49">
        <v>0</v>
      </c>
      <c r="BJ319" s="48">
        <v>26</v>
      </c>
      <c r="BK319" s="49">
        <v>100</v>
      </c>
      <c r="BL319" s="48">
        <v>26</v>
      </c>
    </row>
    <row r="320" spans="1:64" ht="15">
      <c r="A320" s="64" t="s">
        <v>493</v>
      </c>
      <c r="B320" s="64" t="s">
        <v>571</v>
      </c>
      <c r="C320" s="65"/>
      <c r="D320" s="66"/>
      <c r="E320" s="67"/>
      <c r="F320" s="68"/>
      <c r="G320" s="65"/>
      <c r="H320" s="69"/>
      <c r="I320" s="70"/>
      <c r="J320" s="70"/>
      <c r="K320" s="34" t="s">
        <v>65</v>
      </c>
      <c r="L320" s="77">
        <v>417</v>
      </c>
      <c r="M320" s="77"/>
      <c r="N320" s="72"/>
      <c r="O320" s="79" t="s">
        <v>600</v>
      </c>
      <c r="P320" s="81">
        <v>43473.589224537034</v>
      </c>
      <c r="Q320" s="79" t="s">
        <v>638</v>
      </c>
      <c r="R320" s="79"/>
      <c r="S320" s="79"/>
      <c r="T320" s="79"/>
      <c r="U320" s="79"/>
      <c r="V320" s="82" t="s">
        <v>1101</v>
      </c>
      <c r="W320" s="81">
        <v>43473.589224537034</v>
      </c>
      <c r="X320" s="82" t="s">
        <v>1468</v>
      </c>
      <c r="Y320" s="79"/>
      <c r="Z320" s="79"/>
      <c r="AA320" s="85" t="s">
        <v>1855</v>
      </c>
      <c r="AB320" s="79"/>
      <c r="AC320" s="79" t="b">
        <v>0</v>
      </c>
      <c r="AD320" s="79">
        <v>0</v>
      </c>
      <c r="AE320" s="85" t="s">
        <v>1953</v>
      </c>
      <c r="AF320" s="79" t="b">
        <v>1</v>
      </c>
      <c r="AG320" s="79" t="s">
        <v>1995</v>
      </c>
      <c r="AH320" s="79"/>
      <c r="AI320" s="85" t="s">
        <v>2003</v>
      </c>
      <c r="AJ320" s="79" t="b">
        <v>0</v>
      </c>
      <c r="AK320" s="79">
        <v>7</v>
      </c>
      <c r="AL320" s="85" t="s">
        <v>1854</v>
      </c>
      <c r="AM320" s="79" t="s">
        <v>2007</v>
      </c>
      <c r="AN320" s="79" t="b">
        <v>0</v>
      </c>
      <c r="AO320" s="85" t="s">
        <v>1854</v>
      </c>
      <c r="AP320" s="79" t="s">
        <v>176</v>
      </c>
      <c r="AQ320" s="79">
        <v>0</v>
      </c>
      <c r="AR320" s="79">
        <v>0</v>
      </c>
      <c r="AS320" s="79"/>
      <c r="AT320" s="79"/>
      <c r="AU320" s="79"/>
      <c r="AV320" s="79"/>
      <c r="AW320" s="79"/>
      <c r="AX320" s="79"/>
      <c r="AY320" s="79"/>
      <c r="AZ320" s="79"/>
      <c r="BA320">
        <v>1</v>
      </c>
      <c r="BB320" s="78" t="str">
        <f>REPLACE(INDEX(GroupVertices[Group],MATCH(Edges24[[#This Row],[Vertex 1]],GroupVertices[Vertex],0)),1,1,"")</f>
        <v>2</v>
      </c>
      <c r="BC320" s="78" t="str">
        <f>REPLACE(INDEX(GroupVertices[Group],MATCH(Edges24[[#This Row],[Vertex 2]],GroupVertices[Vertex],0)),1,1,"")</f>
        <v>5</v>
      </c>
      <c r="BD320" s="48"/>
      <c r="BE320" s="49"/>
      <c r="BF320" s="48"/>
      <c r="BG320" s="49"/>
      <c r="BH320" s="48"/>
      <c r="BI320" s="49"/>
      <c r="BJ320" s="48"/>
      <c r="BK320" s="49"/>
      <c r="BL320" s="48"/>
    </row>
    <row r="321" spans="1:64" ht="15">
      <c r="A321" s="64" t="s">
        <v>493</v>
      </c>
      <c r="B321" s="64" t="s">
        <v>457</v>
      </c>
      <c r="C321" s="65"/>
      <c r="D321" s="66"/>
      <c r="E321" s="67"/>
      <c r="F321" s="68"/>
      <c r="G321" s="65"/>
      <c r="H321" s="69"/>
      <c r="I321" s="70"/>
      <c r="J321" s="70"/>
      <c r="K321" s="34" t="s">
        <v>65</v>
      </c>
      <c r="L321" s="77">
        <v>419</v>
      </c>
      <c r="M321" s="77"/>
      <c r="N321" s="72"/>
      <c r="O321" s="79" t="s">
        <v>600</v>
      </c>
      <c r="P321" s="81">
        <v>43496.44688657407</v>
      </c>
      <c r="Q321" s="79" t="s">
        <v>693</v>
      </c>
      <c r="R321" s="79"/>
      <c r="S321" s="79"/>
      <c r="T321" s="79"/>
      <c r="U321" s="79"/>
      <c r="V321" s="82" t="s">
        <v>1101</v>
      </c>
      <c r="W321" s="81">
        <v>43496.44688657407</v>
      </c>
      <c r="X321" s="82" t="s">
        <v>1469</v>
      </c>
      <c r="Y321" s="79"/>
      <c r="Z321" s="79"/>
      <c r="AA321" s="85" t="s">
        <v>1856</v>
      </c>
      <c r="AB321" s="79"/>
      <c r="AC321" s="79" t="b">
        <v>0</v>
      </c>
      <c r="AD321" s="79">
        <v>2</v>
      </c>
      <c r="AE321" s="85" t="s">
        <v>1953</v>
      </c>
      <c r="AF321" s="79" t="b">
        <v>0</v>
      </c>
      <c r="AG321" s="79" t="s">
        <v>1995</v>
      </c>
      <c r="AH321" s="79"/>
      <c r="AI321" s="85" t="s">
        <v>1953</v>
      </c>
      <c r="AJ321" s="79" t="b">
        <v>0</v>
      </c>
      <c r="AK321" s="79">
        <v>0</v>
      </c>
      <c r="AL321" s="85" t="s">
        <v>1953</v>
      </c>
      <c r="AM321" s="79" t="s">
        <v>2007</v>
      </c>
      <c r="AN321" s="79" t="b">
        <v>0</v>
      </c>
      <c r="AO321" s="85" t="s">
        <v>1856</v>
      </c>
      <c r="AP321" s="79" t="s">
        <v>176</v>
      </c>
      <c r="AQ321" s="79">
        <v>0</v>
      </c>
      <c r="AR321" s="79">
        <v>0</v>
      </c>
      <c r="AS321" s="79"/>
      <c r="AT321" s="79"/>
      <c r="AU321" s="79"/>
      <c r="AV321" s="79"/>
      <c r="AW321" s="79"/>
      <c r="AX321" s="79"/>
      <c r="AY321" s="79"/>
      <c r="AZ321" s="79"/>
      <c r="BA321">
        <v>1</v>
      </c>
      <c r="BB321" s="78" t="str">
        <f>REPLACE(INDEX(GroupVertices[Group],MATCH(Edges24[[#This Row],[Vertex 1]],GroupVertices[Vertex],0)),1,1,"")</f>
        <v>2</v>
      </c>
      <c r="BC321" s="78" t="str">
        <f>REPLACE(INDEX(GroupVertices[Group],MATCH(Edges24[[#This Row],[Vertex 2]],GroupVertices[Vertex],0)),1,1,"")</f>
        <v>2</v>
      </c>
      <c r="BD321" s="48">
        <v>0</v>
      </c>
      <c r="BE321" s="49">
        <v>0</v>
      </c>
      <c r="BF321" s="48">
        <v>2</v>
      </c>
      <c r="BG321" s="49">
        <v>7.407407407407407</v>
      </c>
      <c r="BH321" s="48">
        <v>0</v>
      </c>
      <c r="BI321" s="49">
        <v>0</v>
      </c>
      <c r="BJ321" s="48">
        <v>25</v>
      </c>
      <c r="BK321" s="49">
        <v>92.5925925925926</v>
      </c>
      <c r="BL321" s="48">
        <v>27</v>
      </c>
    </row>
    <row r="322" spans="1:64" ht="15">
      <c r="A322" s="64" t="s">
        <v>494</v>
      </c>
      <c r="B322" s="64" t="s">
        <v>493</v>
      </c>
      <c r="C322" s="65"/>
      <c r="D322" s="66"/>
      <c r="E322" s="67"/>
      <c r="F322" s="68"/>
      <c r="G322" s="65"/>
      <c r="H322" s="69"/>
      <c r="I322" s="70"/>
      <c r="J322" s="70"/>
      <c r="K322" s="34" t="s">
        <v>65</v>
      </c>
      <c r="L322" s="77">
        <v>420</v>
      </c>
      <c r="M322" s="77"/>
      <c r="N322" s="72"/>
      <c r="O322" s="79" t="s">
        <v>601</v>
      </c>
      <c r="P322" s="81">
        <v>43496.58528935185</v>
      </c>
      <c r="Q322" s="79" t="s">
        <v>694</v>
      </c>
      <c r="R322" s="79"/>
      <c r="S322" s="79"/>
      <c r="T322" s="79"/>
      <c r="U322" s="79"/>
      <c r="V322" s="82" t="s">
        <v>1102</v>
      </c>
      <c r="W322" s="81">
        <v>43496.58528935185</v>
      </c>
      <c r="X322" s="82" t="s">
        <v>1470</v>
      </c>
      <c r="Y322" s="79"/>
      <c r="Z322" s="79"/>
      <c r="AA322" s="85" t="s">
        <v>1857</v>
      </c>
      <c r="AB322" s="85" t="s">
        <v>1856</v>
      </c>
      <c r="AC322" s="79" t="b">
        <v>0</v>
      </c>
      <c r="AD322" s="79">
        <v>1</v>
      </c>
      <c r="AE322" s="85" t="s">
        <v>1990</v>
      </c>
      <c r="AF322" s="79" t="b">
        <v>0</v>
      </c>
      <c r="AG322" s="79" t="s">
        <v>1995</v>
      </c>
      <c r="AH322" s="79"/>
      <c r="AI322" s="85" t="s">
        <v>1953</v>
      </c>
      <c r="AJ322" s="79" t="b">
        <v>0</v>
      </c>
      <c r="AK322" s="79">
        <v>0</v>
      </c>
      <c r="AL322" s="85" t="s">
        <v>1953</v>
      </c>
      <c r="AM322" s="79" t="s">
        <v>2016</v>
      </c>
      <c r="AN322" s="79" t="b">
        <v>0</v>
      </c>
      <c r="AO322" s="85" t="s">
        <v>1856</v>
      </c>
      <c r="AP322" s="79" t="s">
        <v>176</v>
      </c>
      <c r="AQ322" s="79">
        <v>0</v>
      </c>
      <c r="AR322" s="79">
        <v>0</v>
      </c>
      <c r="AS322" s="79"/>
      <c r="AT322" s="79"/>
      <c r="AU322" s="79"/>
      <c r="AV322" s="79"/>
      <c r="AW322" s="79"/>
      <c r="AX322" s="79"/>
      <c r="AY322" s="79"/>
      <c r="AZ322" s="79"/>
      <c r="BA322">
        <v>1</v>
      </c>
      <c r="BB322" s="78" t="str">
        <f>REPLACE(INDEX(GroupVertices[Group],MATCH(Edges24[[#This Row],[Vertex 1]],GroupVertices[Vertex],0)),1,1,"")</f>
        <v>2</v>
      </c>
      <c r="BC322" s="78" t="str">
        <f>REPLACE(INDEX(GroupVertices[Group],MATCH(Edges24[[#This Row],[Vertex 2]],GroupVertices[Vertex],0)),1,1,"")</f>
        <v>2</v>
      </c>
      <c r="BD322" s="48"/>
      <c r="BE322" s="49"/>
      <c r="BF322" s="48"/>
      <c r="BG322" s="49"/>
      <c r="BH322" s="48"/>
      <c r="BI322" s="49"/>
      <c r="BJ322" s="48"/>
      <c r="BK322" s="49"/>
      <c r="BL322" s="48"/>
    </row>
    <row r="323" spans="1:64" ht="15">
      <c r="A323" s="64" t="s">
        <v>495</v>
      </c>
      <c r="B323" s="64" t="s">
        <v>495</v>
      </c>
      <c r="C323" s="65"/>
      <c r="D323" s="66"/>
      <c r="E323" s="67"/>
      <c r="F323" s="68"/>
      <c r="G323" s="65"/>
      <c r="H323" s="69"/>
      <c r="I323" s="70"/>
      <c r="J323" s="70"/>
      <c r="K323" s="34" t="s">
        <v>65</v>
      </c>
      <c r="L323" s="77">
        <v>422</v>
      </c>
      <c r="M323" s="77"/>
      <c r="N323" s="72"/>
      <c r="O323" s="79" t="s">
        <v>176</v>
      </c>
      <c r="P323" s="81">
        <v>43496.70489583333</v>
      </c>
      <c r="Q323" s="79" t="s">
        <v>695</v>
      </c>
      <c r="R323" s="79"/>
      <c r="S323" s="79"/>
      <c r="T323" s="79"/>
      <c r="U323" s="79"/>
      <c r="V323" s="82" t="s">
        <v>1103</v>
      </c>
      <c r="W323" s="81">
        <v>43496.70489583333</v>
      </c>
      <c r="X323" s="82" t="s">
        <v>1471</v>
      </c>
      <c r="Y323" s="79"/>
      <c r="Z323" s="79"/>
      <c r="AA323" s="85" t="s">
        <v>1858</v>
      </c>
      <c r="AB323" s="85" t="s">
        <v>1950</v>
      </c>
      <c r="AC323" s="79" t="b">
        <v>0</v>
      </c>
      <c r="AD323" s="79">
        <v>2</v>
      </c>
      <c r="AE323" s="85" t="s">
        <v>1991</v>
      </c>
      <c r="AF323" s="79" t="b">
        <v>0</v>
      </c>
      <c r="AG323" s="79" t="s">
        <v>1995</v>
      </c>
      <c r="AH323" s="79"/>
      <c r="AI323" s="85" t="s">
        <v>1953</v>
      </c>
      <c r="AJ323" s="79" t="b">
        <v>0</v>
      </c>
      <c r="AK323" s="79">
        <v>0</v>
      </c>
      <c r="AL323" s="85" t="s">
        <v>1953</v>
      </c>
      <c r="AM323" s="79" t="s">
        <v>2007</v>
      </c>
      <c r="AN323" s="79" t="b">
        <v>0</v>
      </c>
      <c r="AO323" s="85" t="s">
        <v>1950</v>
      </c>
      <c r="AP323" s="79" t="s">
        <v>176</v>
      </c>
      <c r="AQ323" s="79">
        <v>0</v>
      </c>
      <c r="AR323" s="79">
        <v>0</v>
      </c>
      <c r="AS323" s="79"/>
      <c r="AT323" s="79"/>
      <c r="AU323" s="79"/>
      <c r="AV323" s="79"/>
      <c r="AW323" s="79"/>
      <c r="AX323" s="79"/>
      <c r="AY323" s="79"/>
      <c r="AZ323" s="79"/>
      <c r="BA323">
        <v>1</v>
      </c>
      <c r="BB323" s="78" t="str">
        <f>REPLACE(INDEX(GroupVertices[Group],MATCH(Edges24[[#This Row],[Vertex 1]],GroupVertices[Vertex],0)),1,1,"")</f>
        <v>4</v>
      </c>
      <c r="BC323" s="78" t="str">
        <f>REPLACE(INDEX(GroupVertices[Group],MATCH(Edges24[[#This Row],[Vertex 2]],GroupVertices[Vertex],0)),1,1,"")</f>
        <v>4</v>
      </c>
      <c r="BD323" s="48">
        <v>1</v>
      </c>
      <c r="BE323" s="49">
        <v>2.0833333333333335</v>
      </c>
      <c r="BF323" s="48">
        <v>2</v>
      </c>
      <c r="BG323" s="49">
        <v>4.166666666666667</v>
      </c>
      <c r="BH323" s="48">
        <v>0</v>
      </c>
      <c r="BI323" s="49">
        <v>0</v>
      </c>
      <c r="BJ323" s="48">
        <v>45</v>
      </c>
      <c r="BK323" s="49">
        <v>93.75</v>
      </c>
      <c r="BL323" s="48">
        <v>48</v>
      </c>
    </row>
    <row r="324" spans="1:64" ht="15">
      <c r="A324" s="64" t="s">
        <v>496</v>
      </c>
      <c r="B324" s="64" t="s">
        <v>541</v>
      </c>
      <c r="C324" s="65"/>
      <c r="D324" s="66"/>
      <c r="E324" s="67"/>
      <c r="F324" s="68"/>
      <c r="G324" s="65"/>
      <c r="H324" s="69"/>
      <c r="I324" s="70"/>
      <c r="J324" s="70"/>
      <c r="K324" s="34" t="s">
        <v>65</v>
      </c>
      <c r="L324" s="77">
        <v>423</v>
      </c>
      <c r="M324" s="77"/>
      <c r="N324" s="72"/>
      <c r="O324" s="79" t="s">
        <v>600</v>
      </c>
      <c r="P324" s="81">
        <v>43500.71195601852</v>
      </c>
      <c r="Q324" s="79" t="s">
        <v>696</v>
      </c>
      <c r="R324" s="79"/>
      <c r="S324" s="79"/>
      <c r="T324" s="79"/>
      <c r="U324" s="79"/>
      <c r="V324" s="82" t="s">
        <v>1104</v>
      </c>
      <c r="W324" s="81">
        <v>43500.71195601852</v>
      </c>
      <c r="X324" s="82" t="s">
        <v>1472</v>
      </c>
      <c r="Y324" s="79"/>
      <c r="Z324" s="79"/>
      <c r="AA324" s="85" t="s">
        <v>1859</v>
      </c>
      <c r="AB324" s="79"/>
      <c r="AC324" s="79" t="b">
        <v>0</v>
      </c>
      <c r="AD324" s="79">
        <v>0</v>
      </c>
      <c r="AE324" s="85" t="s">
        <v>1953</v>
      </c>
      <c r="AF324" s="79" t="b">
        <v>0</v>
      </c>
      <c r="AG324" s="79" t="s">
        <v>1995</v>
      </c>
      <c r="AH324" s="79"/>
      <c r="AI324" s="85" t="s">
        <v>1953</v>
      </c>
      <c r="AJ324" s="79" t="b">
        <v>0</v>
      </c>
      <c r="AK324" s="79">
        <v>7</v>
      </c>
      <c r="AL324" s="85" t="s">
        <v>1921</v>
      </c>
      <c r="AM324" s="79" t="s">
        <v>2016</v>
      </c>
      <c r="AN324" s="79" t="b">
        <v>0</v>
      </c>
      <c r="AO324" s="85" t="s">
        <v>1921</v>
      </c>
      <c r="AP324" s="79" t="s">
        <v>176</v>
      </c>
      <c r="AQ324" s="79">
        <v>0</v>
      </c>
      <c r="AR324" s="79">
        <v>0</v>
      </c>
      <c r="AS324" s="79"/>
      <c r="AT324" s="79"/>
      <c r="AU324" s="79"/>
      <c r="AV324" s="79"/>
      <c r="AW324" s="79"/>
      <c r="AX324" s="79"/>
      <c r="AY324" s="79"/>
      <c r="AZ324" s="79"/>
      <c r="BA324">
        <v>1</v>
      </c>
      <c r="BB324" s="78" t="str">
        <f>REPLACE(INDEX(GroupVertices[Group],MATCH(Edges24[[#This Row],[Vertex 1]],GroupVertices[Vertex],0)),1,1,"")</f>
        <v>3</v>
      </c>
      <c r="BC324" s="78" t="str">
        <f>REPLACE(INDEX(GroupVertices[Group],MATCH(Edges24[[#This Row],[Vertex 2]],GroupVertices[Vertex],0)),1,1,"")</f>
        <v>3</v>
      </c>
      <c r="BD324" s="48">
        <v>0</v>
      </c>
      <c r="BE324" s="49">
        <v>0</v>
      </c>
      <c r="BF324" s="48">
        <v>0</v>
      </c>
      <c r="BG324" s="49">
        <v>0</v>
      </c>
      <c r="BH324" s="48">
        <v>0</v>
      </c>
      <c r="BI324" s="49">
        <v>0</v>
      </c>
      <c r="BJ324" s="48">
        <v>21</v>
      </c>
      <c r="BK324" s="49">
        <v>100</v>
      </c>
      <c r="BL324" s="48">
        <v>21</v>
      </c>
    </row>
    <row r="325" spans="1:64" ht="15">
      <c r="A325" s="64" t="s">
        <v>497</v>
      </c>
      <c r="B325" s="64" t="s">
        <v>541</v>
      </c>
      <c r="C325" s="65"/>
      <c r="D325" s="66"/>
      <c r="E325" s="67"/>
      <c r="F325" s="68"/>
      <c r="G325" s="65"/>
      <c r="H325" s="69"/>
      <c r="I325" s="70"/>
      <c r="J325" s="70"/>
      <c r="K325" s="34" t="s">
        <v>65</v>
      </c>
      <c r="L325" s="77">
        <v>424</v>
      </c>
      <c r="M325" s="77"/>
      <c r="N325" s="72"/>
      <c r="O325" s="79" t="s">
        <v>600</v>
      </c>
      <c r="P325" s="81">
        <v>43500.719189814816</v>
      </c>
      <c r="Q325" s="79" t="s">
        <v>696</v>
      </c>
      <c r="R325" s="79"/>
      <c r="S325" s="79"/>
      <c r="T325" s="79"/>
      <c r="U325" s="79"/>
      <c r="V325" s="82" t="s">
        <v>1105</v>
      </c>
      <c r="W325" s="81">
        <v>43500.719189814816</v>
      </c>
      <c r="X325" s="82" t="s">
        <v>1473</v>
      </c>
      <c r="Y325" s="79"/>
      <c r="Z325" s="79"/>
      <c r="AA325" s="85" t="s">
        <v>1860</v>
      </c>
      <c r="AB325" s="79"/>
      <c r="AC325" s="79" t="b">
        <v>0</v>
      </c>
      <c r="AD325" s="79">
        <v>0</v>
      </c>
      <c r="AE325" s="85" t="s">
        <v>1953</v>
      </c>
      <c r="AF325" s="79" t="b">
        <v>0</v>
      </c>
      <c r="AG325" s="79" t="s">
        <v>1995</v>
      </c>
      <c r="AH325" s="79"/>
      <c r="AI325" s="85" t="s">
        <v>1953</v>
      </c>
      <c r="AJ325" s="79" t="b">
        <v>0</v>
      </c>
      <c r="AK325" s="79">
        <v>7</v>
      </c>
      <c r="AL325" s="85" t="s">
        <v>1921</v>
      </c>
      <c r="AM325" s="79" t="s">
        <v>2010</v>
      </c>
      <c r="AN325" s="79" t="b">
        <v>0</v>
      </c>
      <c r="AO325" s="85" t="s">
        <v>1921</v>
      </c>
      <c r="AP325" s="79" t="s">
        <v>176</v>
      </c>
      <c r="AQ325" s="79">
        <v>0</v>
      </c>
      <c r="AR325" s="79">
        <v>0</v>
      </c>
      <c r="AS325" s="79"/>
      <c r="AT325" s="79"/>
      <c r="AU325" s="79"/>
      <c r="AV325" s="79"/>
      <c r="AW325" s="79"/>
      <c r="AX325" s="79"/>
      <c r="AY325" s="79"/>
      <c r="AZ325" s="79"/>
      <c r="BA325">
        <v>1</v>
      </c>
      <c r="BB325" s="78" t="str">
        <f>REPLACE(INDEX(GroupVertices[Group],MATCH(Edges24[[#This Row],[Vertex 1]],GroupVertices[Vertex],0)),1,1,"")</f>
        <v>3</v>
      </c>
      <c r="BC325" s="78" t="str">
        <f>REPLACE(INDEX(GroupVertices[Group],MATCH(Edges24[[#This Row],[Vertex 2]],GroupVertices[Vertex],0)),1,1,"")</f>
        <v>3</v>
      </c>
      <c r="BD325" s="48">
        <v>0</v>
      </c>
      <c r="BE325" s="49">
        <v>0</v>
      </c>
      <c r="BF325" s="48">
        <v>0</v>
      </c>
      <c r="BG325" s="49">
        <v>0</v>
      </c>
      <c r="BH325" s="48">
        <v>0</v>
      </c>
      <c r="BI325" s="49">
        <v>0</v>
      </c>
      <c r="BJ325" s="48">
        <v>21</v>
      </c>
      <c r="BK325" s="49">
        <v>100</v>
      </c>
      <c r="BL325" s="48">
        <v>21</v>
      </c>
    </row>
    <row r="326" spans="1:64" ht="15">
      <c r="A326" s="64" t="s">
        <v>498</v>
      </c>
      <c r="B326" s="64" t="s">
        <v>541</v>
      </c>
      <c r="C326" s="65"/>
      <c r="D326" s="66"/>
      <c r="E326" s="67"/>
      <c r="F326" s="68"/>
      <c r="G326" s="65"/>
      <c r="H326" s="69"/>
      <c r="I326" s="70"/>
      <c r="J326" s="70"/>
      <c r="K326" s="34" t="s">
        <v>65</v>
      </c>
      <c r="L326" s="77">
        <v>425</v>
      </c>
      <c r="M326" s="77"/>
      <c r="N326" s="72"/>
      <c r="O326" s="79" t="s">
        <v>600</v>
      </c>
      <c r="P326" s="81">
        <v>43500.725636574076</v>
      </c>
      <c r="Q326" s="79" t="s">
        <v>696</v>
      </c>
      <c r="R326" s="79"/>
      <c r="S326" s="79"/>
      <c r="T326" s="79"/>
      <c r="U326" s="79"/>
      <c r="V326" s="82" t="s">
        <v>1106</v>
      </c>
      <c r="W326" s="81">
        <v>43500.725636574076</v>
      </c>
      <c r="X326" s="82" t="s">
        <v>1474</v>
      </c>
      <c r="Y326" s="79"/>
      <c r="Z326" s="79"/>
      <c r="AA326" s="85" t="s">
        <v>1861</v>
      </c>
      <c r="AB326" s="79"/>
      <c r="AC326" s="79" t="b">
        <v>0</v>
      </c>
      <c r="AD326" s="79">
        <v>0</v>
      </c>
      <c r="AE326" s="85" t="s">
        <v>1953</v>
      </c>
      <c r="AF326" s="79" t="b">
        <v>0</v>
      </c>
      <c r="AG326" s="79" t="s">
        <v>1995</v>
      </c>
      <c r="AH326" s="79"/>
      <c r="AI326" s="85" t="s">
        <v>1953</v>
      </c>
      <c r="AJ326" s="79" t="b">
        <v>0</v>
      </c>
      <c r="AK326" s="79">
        <v>7</v>
      </c>
      <c r="AL326" s="85" t="s">
        <v>1921</v>
      </c>
      <c r="AM326" s="79" t="s">
        <v>2010</v>
      </c>
      <c r="AN326" s="79" t="b">
        <v>0</v>
      </c>
      <c r="AO326" s="85" t="s">
        <v>1921</v>
      </c>
      <c r="AP326" s="79" t="s">
        <v>176</v>
      </c>
      <c r="AQ326" s="79">
        <v>0</v>
      </c>
      <c r="AR326" s="79">
        <v>0</v>
      </c>
      <c r="AS326" s="79"/>
      <c r="AT326" s="79"/>
      <c r="AU326" s="79"/>
      <c r="AV326" s="79"/>
      <c r="AW326" s="79"/>
      <c r="AX326" s="79"/>
      <c r="AY326" s="79"/>
      <c r="AZ326" s="79"/>
      <c r="BA326">
        <v>1</v>
      </c>
      <c r="BB326" s="78" t="str">
        <f>REPLACE(INDEX(GroupVertices[Group],MATCH(Edges24[[#This Row],[Vertex 1]],GroupVertices[Vertex],0)),1,1,"")</f>
        <v>3</v>
      </c>
      <c r="BC326" s="78" t="str">
        <f>REPLACE(INDEX(GroupVertices[Group],MATCH(Edges24[[#This Row],[Vertex 2]],GroupVertices[Vertex],0)),1,1,"")</f>
        <v>3</v>
      </c>
      <c r="BD326" s="48">
        <v>0</v>
      </c>
      <c r="BE326" s="49">
        <v>0</v>
      </c>
      <c r="BF326" s="48">
        <v>0</v>
      </c>
      <c r="BG326" s="49">
        <v>0</v>
      </c>
      <c r="BH326" s="48">
        <v>0</v>
      </c>
      <c r="BI326" s="49">
        <v>0</v>
      </c>
      <c r="BJ326" s="48">
        <v>21</v>
      </c>
      <c r="BK326" s="49">
        <v>100</v>
      </c>
      <c r="BL326" s="48">
        <v>21</v>
      </c>
    </row>
    <row r="327" spans="1:64" ht="15">
      <c r="A327" s="64" t="s">
        <v>499</v>
      </c>
      <c r="B327" s="64" t="s">
        <v>541</v>
      </c>
      <c r="C327" s="65"/>
      <c r="D327" s="66"/>
      <c r="E327" s="67"/>
      <c r="F327" s="68"/>
      <c r="G327" s="65"/>
      <c r="H327" s="69"/>
      <c r="I327" s="70"/>
      <c r="J327" s="70"/>
      <c r="K327" s="34" t="s">
        <v>65</v>
      </c>
      <c r="L327" s="77">
        <v>426</v>
      </c>
      <c r="M327" s="77"/>
      <c r="N327" s="72"/>
      <c r="O327" s="79" t="s">
        <v>600</v>
      </c>
      <c r="P327" s="81">
        <v>43500.73556712963</v>
      </c>
      <c r="Q327" s="79" t="s">
        <v>696</v>
      </c>
      <c r="R327" s="79"/>
      <c r="S327" s="79"/>
      <c r="T327" s="79"/>
      <c r="U327" s="79"/>
      <c r="V327" s="82" t="s">
        <v>1107</v>
      </c>
      <c r="W327" s="81">
        <v>43500.73556712963</v>
      </c>
      <c r="X327" s="82" t="s">
        <v>1475</v>
      </c>
      <c r="Y327" s="79"/>
      <c r="Z327" s="79"/>
      <c r="AA327" s="85" t="s">
        <v>1862</v>
      </c>
      <c r="AB327" s="79"/>
      <c r="AC327" s="79" t="b">
        <v>0</v>
      </c>
      <c r="AD327" s="79">
        <v>0</v>
      </c>
      <c r="AE327" s="85" t="s">
        <v>1953</v>
      </c>
      <c r="AF327" s="79" t="b">
        <v>0</v>
      </c>
      <c r="AG327" s="79" t="s">
        <v>1995</v>
      </c>
      <c r="AH327" s="79"/>
      <c r="AI327" s="85" t="s">
        <v>1953</v>
      </c>
      <c r="AJ327" s="79" t="b">
        <v>0</v>
      </c>
      <c r="AK327" s="79">
        <v>7</v>
      </c>
      <c r="AL327" s="85" t="s">
        <v>1921</v>
      </c>
      <c r="AM327" s="79" t="s">
        <v>2007</v>
      </c>
      <c r="AN327" s="79" t="b">
        <v>0</v>
      </c>
      <c r="AO327" s="85" t="s">
        <v>1921</v>
      </c>
      <c r="AP327" s="79" t="s">
        <v>176</v>
      </c>
      <c r="AQ327" s="79">
        <v>0</v>
      </c>
      <c r="AR327" s="79">
        <v>0</v>
      </c>
      <c r="AS327" s="79"/>
      <c r="AT327" s="79"/>
      <c r="AU327" s="79"/>
      <c r="AV327" s="79"/>
      <c r="AW327" s="79"/>
      <c r="AX327" s="79"/>
      <c r="AY327" s="79"/>
      <c r="AZ327" s="79"/>
      <c r="BA327">
        <v>1</v>
      </c>
      <c r="BB327" s="78" t="str">
        <f>REPLACE(INDEX(GroupVertices[Group],MATCH(Edges24[[#This Row],[Vertex 1]],GroupVertices[Vertex],0)),1,1,"")</f>
        <v>3</v>
      </c>
      <c r="BC327" s="78" t="str">
        <f>REPLACE(INDEX(GroupVertices[Group],MATCH(Edges24[[#This Row],[Vertex 2]],GroupVertices[Vertex],0)),1,1,"")</f>
        <v>3</v>
      </c>
      <c r="BD327" s="48">
        <v>0</v>
      </c>
      <c r="BE327" s="49">
        <v>0</v>
      </c>
      <c r="BF327" s="48">
        <v>0</v>
      </c>
      <c r="BG327" s="49">
        <v>0</v>
      </c>
      <c r="BH327" s="48">
        <v>0</v>
      </c>
      <c r="BI327" s="49">
        <v>0</v>
      </c>
      <c r="BJ327" s="48">
        <v>21</v>
      </c>
      <c r="BK327" s="49">
        <v>100</v>
      </c>
      <c r="BL327" s="48">
        <v>21</v>
      </c>
    </row>
    <row r="328" spans="1:64" ht="15">
      <c r="A328" s="64" t="s">
        <v>500</v>
      </c>
      <c r="B328" s="64" t="s">
        <v>457</v>
      </c>
      <c r="C328" s="65"/>
      <c r="D328" s="66"/>
      <c r="E328" s="67"/>
      <c r="F328" s="68"/>
      <c r="G328" s="65"/>
      <c r="H328" s="69"/>
      <c r="I328" s="70"/>
      <c r="J328" s="70"/>
      <c r="K328" s="34" t="s">
        <v>65</v>
      </c>
      <c r="L328" s="77">
        <v>427</v>
      </c>
      <c r="M328" s="77"/>
      <c r="N328" s="72"/>
      <c r="O328" s="79" t="s">
        <v>600</v>
      </c>
      <c r="P328" s="81">
        <v>43500.85865740741</v>
      </c>
      <c r="Q328" s="79" t="s">
        <v>697</v>
      </c>
      <c r="R328" s="79"/>
      <c r="S328" s="79"/>
      <c r="T328" s="79"/>
      <c r="U328" s="79"/>
      <c r="V328" s="82" t="s">
        <v>1108</v>
      </c>
      <c r="W328" s="81">
        <v>43500.85865740741</v>
      </c>
      <c r="X328" s="82" t="s">
        <v>1476</v>
      </c>
      <c r="Y328" s="79"/>
      <c r="Z328" s="79"/>
      <c r="AA328" s="85" t="s">
        <v>1863</v>
      </c>
      <c r="AB328" s="79"/>
      <c r="AC328" s="79" t="b">
        <v>0</v>
      </c>
      <c r="AD328" s="79">
        <v>0</v>
      </c>
      <c r="AE328" s="85" t="s">
        <v>1953</v>
      </c>
      <c r="AF328" s="79" t="b">
        <v>0</v>
      </c>
      <c r="AG328" s="79" t="s">
        <v>1995</v>
      </c>
      <c r="AH328" s="79"/>
      <c r="AI328" s="85" t="s">
        <v>1953</v>
      </c>
      <c r="AJ328" s="79" t="b">
        <v>0</v>
      </c>
      <c r="AK328" s="79">
        <v>3</v>
      </c>
      <c r="AL328" s="85" t="s">
        <v>1871</v>
      </c>
      <c r="AM328" s="79" t="s">
        <v>2018</v>
      </c>
      <c r="AN328" s="79" t="b">
        <v>0</v>
      </c>
      <c r="AO328" s="85" t="s">
        <v>1871</v>
      </c>
      <c r="AP328" s="79" t="s">
        <v>176</v>
      </c>
      <c r="AQ328" s="79">
        <v>0</v>
      </c>
      <c r="AR328" s="79">
        <v>0</v>
      </c>
      <c r="AS328" s="79"/>
      <c r="AT328" s="79"/>
      <c r="AU328" s="79"/>
      <c r="AV328" s="79"/>
      <c r="AW328" s="79"/>
      <c r="AX328" s="79"/>
      <c r="AY328" s="79"/>
      <c r="AZ328" s="79"/>
      <c r="BA328">
        <v>1</v>
      </c>
      <c r="BB328" s="78" t="str">
        <f>REPLACE(INDEX(GroupVertices[Group],MATCH(Edges24[[#This Row],[Vertex 1]],GroupVertices[Vertex],0)),1,1,"")</f>
        <v>2</v>
      </c>
      <c r="BC328" s="78" t="str">
        <f>REPLACE(INDEX(GroupVertices[Group],MATCH(Edges24[[#This Row],[Vertex 2]],GroupVertices[Vertex],0)),1,1,"")</f>
        <v>2</v>
      </c>
      <c r="BD328" s="48"/>
      <c r="BE328" s="49"/>
      <c r="BF328" s="48"/>
      <c r="BG328" s="49"/>
      <c r="BH328" s="48"/>
      <c r="BI328" s="49"/>
      <c r="BJ328" s="48"/>
      <c r="BK328" s="49"/>
      <c r="BL328" s="48"/>
    </row>
    <row r="329" spans="1:64" ht="15">
      <c r="A329" s="64" t="s">
        <v>501</v>
      </c>
      <c r="B329" s="64" t="s">
        <v>457</v>
      </c>
      <c r="C329" s="65"/>
      <c r="D329" s="66"/>
      <c r="E329" s="67"/>
      <c r="F329" s="68"/>
      <c r="G329" s="65"/>
      <c r="H329" s="69"/>
      <c r="I329" s="70"/>
      <c r="J329" s="70"/>
      <c r="K329" s="34" t="s">
        <v>65</v>
      </c>
      <c r="L329" s="77">
        <v>429</v>
      </c>
      <c r="M329" s="77"/>
      <c r="N329" s="72"/>
      <c r="O329" s="79" t="s">
        <v>600</v>
      </c>
      <c r="P329" s="81">
        <v>43500.861296296294</v>
      </c>
      <c r="Q329" s="79" t="s">
        <v>697</v>
      </c>
      <c r="R329" s="79"/>
      <c r="S329" s="79"/>
      <c r="T329" s="79"/>
      <c r="U329" s="79"/>
      <c r="V329" s="82" t="s">
        <v>1109</v>
      </c>
      <c r="W329" s="81">
        <v>43500.861296296294</v>
      </c>
      <c r="X329" s="82" t="s">
        <v>1477</v>
      </c>
      <c r="Y329" s="79"/>
      <c r="Z329" s="79"/>
      <c r="AA329" s="85" t="s">
        <v>1864</v>
      </c>
      <c r="AB329" s="79"/>
      <c r="AC329" s="79" t="b">
        <v>0</v>
      </c>
      <c r="AD329" s="79">
        <v>0</v>
      </c>
      <c r="AE329" s="85" t="s">
        <v>1953</v>
      </c>
      <c r="AF329" s="79" t="b">
        <v>0</v>
      </c>
      <c r="AG329" s="79" t="s">
        <v>1995</v>
      </c>
      <c r="AH329" s="79"/>
      <c r="AI329" s="85" t="s">
        <v>1953</v>
      </c>
      <c r="AJ329" s="79" t="b">
        <v>0</v>
      </c>
      <c r="AK329" s="79">
        <v>3</v>
      </c>
      <c r="AL329" s="85" t="s">
        <v>1871</v>
      </c>
      <c r="AM329" s="79" t="s">
        <v>2019</v>
      </c>
      <c r="AN329" s="79" t="b">
        <v>0</v>
      </c>
      <c r="AO329" s="85" t="s">
        <v>1871</v>
      </c>
      <c r="AP329" s="79" t="s">
        <v>176</v>
      </c>
      <c r="AQ329" s="79">
        <v>0</v>
      </c>
      <c r="AR329" s="79">
        <v>0</v>
      </c>
      <c r="AS329" s="79"/>
      <c r="AT329" s="79"/>
      <c r="AU329" s="79"/>
      <c r="AV329" s="79"/>
      <c r="AW329" s="79"/>
      <c r="AX329" s="79"/>
      <c r="AY329" s="79"/>
      <c r="AZ329" s="79"/>
      <c r="BA329">
        <v>1</v>
      </c>
      <c r="BB329" s="78" t="str">
        <f>REPLACE(INDEX(GroupVertices[Group],MATCH(Edges24[[#This Row],[Vertex 1]],GroupVertices[Vertex],0)),1,1,"")</f>
        <v>2</v>
      </c>
      <c r="BC329" s="78" t="str">
        <f>REPLACE(INDEX(GroupVertices[Group],MATCH(Edges24[[#This Row],[Vertex 2]],GroupVertices[Vertex],0)),1,1,"")</f>
        <v>2</v>
      </c>
      <c r="BD329" s="48"/>
      <c r="BE329" s="49"/>
      <c r="BF329" s="48"/>
      <c r="BG329" s="49"/>
      <c r="BH329" s="48"/>
      <c r="BI329" s="49"/>
      <c r="BJ329" s="48"/>
      <c r="BK329" s="49"/>
      <c r="BL329" s="48"/>
    </row>
    <row r="330" spans="1:64" ht="15">
      <c r="A330" s="64" t="s">
        <v>502</v>
      </c>
      <c r="B330" s="64" t="s">
        <v>541</v>
      </c>
      <c r="C330" s="65"/>
      <c r="D330" s="66"/>
      <c r="E330" s="67"/>
      <c r="F330" s="68"/>
      <c r="G330" s="65"/>
      <c r="H330" s="69"/>
      <c r="I330" s="70"/>
      <c r="J330" s="70"/>
      <c r="K330" s="34" t="s">
        <v>65</v>
      </c>
      <c r="L330" s="77">
        <v>431</v>
      </c>
      <c r="M330" s="77"/>
      <c r="N330" s="72"/>
      <c r="O330" s="79" t="s">
        <v>600</v>
      </c>
      <c r="P330" s="81">
        <v>43500.887766203705</v>
      </c>
      <c r="Q330" s="79" t="s">
        <v>696</v>
      </c>
      <c r="R330" s="79"/>
      <c r="S330" s="79"/>
      <c r="T330" s="79"/>
      <c r="U330" s="79"/>
      <c r="V330" s="82" t="s">
        <v>1110</v>
      </c>
      <c r="W330" s="81">
        <v>43500.887766203705</v>
      </c>
      <c r="X330" s="82" t="s">
        <v>1478</v>
      </c>
      <c r="Y330" s="79"/>
      <c r="Z330" s="79"/>
      <c r="AA330" s="85" t="s">
        <v>1865</v>
      </c>
      <c r="AB330" s="79"/>
      <c r="AC330" s="79" t="b">
        <v>0</v>
      </c>
      <c r="AD330" s="79">
        <v>0</v>
      </c>
      <c r="AE330" s="85" t="s">
        <v>1953</v>
      </c>
      <c r="AF330" s="79" t="b">
        <v>0</v>
      </c>
      <c r="AG330" s="79" t="s">
        <v>1995</v>
      </c>
      <c r="AH330" s="79"/>
      <c r="AI330" s="85" t="s">
        <v>1953</v>
      </c>
      <c r="AJ330" s="79" t="b">
        <v>0</v>
      </c>
      <c r="AK330" s="79">
        <v>20</v>
      </c>
      <c r="AL330" s="85" t="s">
        <v>1921</v>
      </c>
      <c r="AM330" s="79" t="s">
        <v>2007</v>
      </c>
      <c r="AN330" s="79" t="b">
        <v>0</v>
      </c>
      <c r="AO330" s="85" t="s">
        <v>1921</v>
      </c>
      <c r="AP330" s="79" t="s">
        <v>176</v>
      </c>
      <c r="AQ330" s="79">
        <v>0</v>
      </c>
      <c r="AR330" s="79">
        <v>0</v>
      </c>
      <c r="AS330" s="79"/>
      <c r="AT330" s="79"/>
      <c r="AU330" s="79"/>
      <c r="AV330" s="79"/>
      <c r="AW330" s="79"/>
      <c r="AX330" s="79"/>
      <c r="AY330" s="79"/>
      <c r="AZ330" s="79"/>
      <c r="BA330">
        <v>1</v>
      </c>
      <c r="BB330" s="78" t="str">
        <f>REPLACE(INDEX(GroupVertices[Group],MATCH(Edges24[[#This Row],[Vertex 1]],GroupVertices[Vertex],0)),1,1,"")</f>
        <v>3</v>
      </c>
      <c r="BC330" s="78" t="str">
        <f>REPLACE(INDEX(GroupVertices[Group],MATCH(Edges24[[#This Row],[Vertex 2]],GroupVertices[Vertex],0)),1,1,"")</f>
        <v>3</v>
      </c>
      <c r="BD330" s="48">
        <v>0</v>
      </c>
      <c r="BE330" s="49">
        <v>0</v>
      </c>
      <c r="BF330" s="48">
        <v>0</v>
      </c>
      <c r="BG330" s="49">
        <v>0</v>
      </c>
      <c r="BH330" s="48">
        <v>0</v>
      </c>
      <c r="BI330" s="49">
        <v>0</v>
      </c>
      <c r="BJ330" s="48">
        <v>21</v>
      </c>
      <c r="BK330" s="49">
        <v>100</v>
      </c>
      <c r="BL330" s="48">
        <v>21</v>
      </c>
    </row>
    <row r="331" spans="1:64" ht="15">
      <c r="A331" s="64" t="s">
        <v>503</v>
      </c>
      <c r="B331" s="64" t="s">
        <v>541</v>
      </c>
      <c r="C331" s="65"/>
      <c r="D331" s="66"/>
      <c r="E331" s="67"/>
      <c r="F331" s="68"/>
      <c r="G331" s="65"/>
      <c r="H331" s="69"/>
      <c r="I331" s="70"/>
      <c r="J331" s="70"/>
      <c r="K331" s="34" t="s">
        <v>65</v>
      </c>
      <c r="L331" s="77">
        <v>432</v>
      </c>
      <c r="M331" s="77"/>
      <c r="N331" s="72"/>
      <c r="O331" s="79" t="s">
        <v>600</v>
      </c>
      <c r="P331" s="81">
        <v>43500.89445601852</v>
      </c>
      <c r="Q331" s="79" t="s">
        <v>696</v>
      </c>
      <c r="R331" s="79"/>
      <c r="S331" s="79"/>
      <c r="T331" s="79"/>
      <c r="U331" s="79"/>
      <c r="V331" s="82" t="s">
        <v>1111</v>
      </c>
      <c r="W331" s="81">
        <v>43500.89445601852</v>
      </c>
      <c r="X331" s="82" t="s">
        <v>1479</v>
      </c>
      <c r="Y331" s="79"/>
      <c r="Z331" s="79"/>
      <c r="AA331" s="85" t="s">
        <v>1866</v>
      </c>
      <c r="AB331" s="79"/>
      <c r="AC331" s="79" t="b">
        <v>0</v>
      </c>
      <c r="AD331" s="79">
        <v>0</v>
      </c>
      <c r="AE331" s="85" t="s">
        <v>1953</v>
      </c>
      <c r="AF331" s="79" t="b">
        <v>0</v>
      </c>
      <c r="AG331" s="79" t="s">
        <v>1995</v>
      </c>
      <c r="AH331" s="79"/>
      <c r="AI331" s="85" t="s">
        <v>1953</v>
      </c>
      <c r="AJ331" s="79" t="b">
        <v>0</v>
      </c>
      <c r="AK331" s="79">
        <v>20</v>
      </c>
      <c r="AL331" s="85" t="s">
        <v>1921</v>
      </c>
      <c r="AM331" s="79" t="s">
        <v>2007</v>
      </c>
      <c r="AN331" s="79" t="b">
        <v>0</v>
      </c>
      <c r="AO331" s="85" t="s">
        <v>1921</v>
      </c>
      <c r="AP331" s="79" t="s">
        <v>176</v>
      </c>
      <c r="AQ331" s="79">
        <v>0</v>
      </c>
      <c r="AR331" s="79">
        <v>0</v>
      </c>
      <c r="AS331" s="79"/>
      <c r="AT331" s="79"/>
      <c r="AU331" s="79"/>
      <c r="AV331" s="79"/>
      <c r="AW331" s="79"/>
      <c r="AX331" s="79"/>
      <c r="AY331" s="79"/>
      <c r="AZ331" s="79"/>
      <c r="BA331">
        <v>1</v>
      </c>
      <c r="BB331" s="78" t="str">
        <f>REPLACE(INDEX(GroupVertices[Group],MATCH(Edges24[[#This Row],[Vertex 1]],GroupVertices[Vertex],0)),1,1,"")</f>
        <v>3</v>
      </c>
      <c r="BC331" s="78" t="str">
        <f>REPLACE(INDEX(GroupVertices[Group],MATCH(Edges24[[#This Row],[Vertex 2]],GroupVertices[Vertex],0)),1,1,"")</f>
        <v>3</v>
      </c>
      <c r="BD331" s="48">
        <v>0</v>
      </c>
      <c r="BE331" s="49">
        <v>0</v>
      </c>
      <c r="BF331" s="48">
        <v>0</v>
      </c>
      <c r="BG331" s="49">
        <v>0</v>
      </c>
      <c r="BH331" s="48">
        <v>0</v>
      </c>
      <c r="BI331" s="49">
        <v>0</v>
      </c>
      <c r="BJ331" s="48">
        <v>21</v>
      </c>
      <c r="BK331" s="49">
        <v>100</v>
      </c>
      <c r="BL331" s="48">
        <v>21</v>
      </c>
    </row>
    <row r="332" spans="1:64" ht="15">
      <c r="A332" s="64" t="s">
        <v>504</v>
      </c>
      <c r="B332" s="64" t="s">
        <v>541</v>
      </c>
      <c r="C332" s="65"/>
      <c r="D332" s="66"/>
      <c r="E332" s="67"/>
      <c r="F332" s="68"/>
      <c r="G332" s="65"/>
      <c r="H332" s="69"/>
      <c r="I332" s="70"/>
      <c r="J332" s="70"/>
      <c r="K332" s="34" t="s">
        <v>65</v>
      </c>
      <c r="L332" s="77">
        <v>433</v>
      </c>
      <c r="M332" s="77"/>
      <c r="N332" s="72"/>
      <c r="O332" s="79" t="s">
        <v>600</v>
      </c>
      <c r="P332" s="81">
        <v>43500.97201388889</v>
      </c>
      <c r="Q332" s="79" t="s">
        <v>696</v>
      </c>
      <c r="R332" s="79"/>
      <c r="S332" s="79"/>
      <c r="T332" s="79"/>
      <c r="U332" s="79"/>
      <c r="V332" s="82" t="s">
        <v>1112</v>
      </c>
      <c r="W332" s="81">
        <v>43500.97201388889</v>
      </c>
      <c r="X332" s="82" t="s">
        <v>1480</v>
      </c>
      <c r="Y332" s="79"/>
      <c r="Z332" s="79"/>
      <c r="AA332" s="85" t="s">
        <v>1867</v>
      </c>
      <c r="AB332" s="79"/>
      <c r="AC332" s="79" t="b">
        <v>0</v>
      </c>
      <c r="AD332" s="79">
        <v>0</v>
      </c>
      <c r="AE332" s="85" t="s">
        <v>1953</v>
      </c>
      <c r="AF332" s="79" t="b">
        <v>0</v>
      </c>
      <c r="AG332" s="79" t="s">
        <v>1995</v>
      </c>
      <c r="AH332" s="79"/>
      <c r="AI332" s="85" t="s">
        <v>1953</v>
      </c>
      <c r="AJ332" s="79" t="b">
        <v>0</v>
      </c>
      <c r="AK332" s="79">
        <v>20</v>
      </c>
      <c r="AL332" s="85" t="s">
        <v>1921</v>
      </c>
      <c r="AM332" s="79" t="s">
        <v>2016</v>
      </c>
      <c r="AN332" s="79" t="b">
        <v>0</v>
      </c>
      <c r="AO332" s="85" t="s">
        <v>1921</v>
      </c>
      <c r="AP332" s="79" t="s">
        <v>176</v>
      </c>
      <c r="AQ332" s="79">
        <v>0</v>
      </c>
      <c r="AR332" s="79">
        <v>0</v>
      </c>
      <c r="AS332" s="79"/>
      <c r="AT332" s="79"/>
      <c r="AU332" s="79"/>
      <c r="AV332" s="79"/>
      <c r="AW332" s="79"/>
      <c r="AX332" s="79"/>
      <c r="AY332" s="79"/>
      <c r="AZ332" s="79"/>
      <c r="BA332">
        <v>1</v>
      </c>
      <c r="BB332" s="78" t="str">
        <f>REPLACE(INDEX(GroupVertices[Group],MATCH(Edges24[[#This Row],[Vertex 1]],GroupVertices[Vertex],0)),1,1,"")</f>
        <v>3</v>
      </c>
      <c r="BC332" s="78" t="str">
        <f>REPLACE(INDEX(GroupVertices[Group],MATCH(Edges24[[#This Row],[Vertex 2]],GroupVertices[Vertex],0)),1,1,"")</f>
        <v>3</v>
      </c>
      <c r="BD332" s="48">
        <v>0</v>
      </c>
      <c r="BE332" s="49">
        <v>0</v>
      </c>
      <c r="BF332" s="48">
        <v>0</v>
      </c>
      <c r="BG332" s="49">
        <v>0</v>
      </c>
      <c r="BH332" s="48">
        <v>0</v>
      </c>
      <c r="BI332" s="49">
        <v>0</v>
      </c>
      <c r="BJ332" s="48">
        <v>21</v>
      </c>
      <c r="BK332" s="49">
        <v>100</v>
      </c>
      <c r="BL332" s="48">
        <v>21</v>
      </c>
    </row>
    <row r="333" spans="1:64" ht="15">
      <c r="A333" s="64" t="s">
        <v>505</v>
      </c>
      <c r="B333" s="64" t="s">
        <v>541</v>
      </c>
      <c r="C333" s="65"/>
      <c r="D333" s="66"/>
      <c r="E333" s="67"/>
      <c r="F333" s="68"/>
      <c r="G333" s="65"/>
      <c r="H333" s="69"/>
      <c r="I333" s="70"/>
      <c r="J333" s="70"/>
      <c r="K333" s="34" t="s">
        <v>65</v>
      </c>
      <c r="L333" s="77">
        <v>434</v>
      </c>
      <c r="M333" s="77"/>
      <c r="N333" s="72"/>
      <c r="O333" s="79" t="s">
        <v>600</v>
      </c>
      <c r="P333" s="81">
        <v>43501.28517361111</v>
      </c>
      <c r="Q333" s="79" t="s">
        <v>696</v>
      </c>
      <c r="R333" s="79"/>
      <c r="S333" s="79"/>
      <c r="T333" s="79"/>
      <c r="U333" s="79"/>
      <c r="V333" s="82" t="s">
        <v>1113</v>
      </c>
      <c r="W333" s="81">
        <v>43501.28517361111</v>
      </c>
      <c r="X333" s="82" t="s">
        <v>1481</v>
      </c>
      <c r="Y333" s="79"/>
      <c r="Z333" s="79"/>
      <c r="AA333" s="85" t="s">
        <v>1868</v>
      </c>
      <c r="AB333" s="79"/>
      <c r="AC333" s="79" t="b">
        <v>0</v>
      </c>
      <c r="AD333" s="79">
        <v>0</v>
      </c>
      <c r="AE333" s="85" t="s">
        <v>1953</v>
      </c>
      <c r="AF333" s="79" t="b">
        <v>0</v>
      </c>
      <c r="AG333" s="79" t="s">
        <v>1995</v>
      </c>
      <c r="AH333" s="79"/>
      <c r="AI333" s="85" t="s">
        <v>1953</v>
      </c>
      <c r="AJ333" s="79" t="b">
        <v>0</v>
      </c>
      <c r="AK333" s="79">
        <v>20</v>
      </c>
      <c r="AL333" s="85" t="s">
        <v>1921</v>
      </c>
      <c r="AM333" s="79" t="s">
        <v>2008</v>
      </c>
      <c r="AN333" s="79" t="b">
        <v>0</v>
      </c>
      <c r="AO333" s="85" t="s">
        <v>1921</v>
      </c>
      <c r="AP333" s="79" t="s">
        <v>176</v>
      </c>
      <c r="AQ333" s="79">
        <v>0</v>
      </c>
      <c r="AR333" s="79">
        <v>0</v>
      </c>
      <c r="AS333" s="79"/>
      <c r="AT333" s="79"/>
      <c r="AU333" s="79"/>
      <c r="AV333" s="79"/>
      <c r="AW333" s="79"/>
      <c r="AX333" s="79"/>
      <c r="AY333" s="79"/>
      <c r="AZ333" s="79"/>
      <c r="BA333">
        <v>1</v>
      </c>
      <c r="BB333" s="78" t="str">
        <f>REPLACE(INDEX(GroupVertices[Group],MATCH(Edges24[[#This Row],[Vertex 1]],GroupVertices[Vertex],0)),1,1,"")</f>
        <v>3</v>
      </c>
      <c r="BC333" s="78" t="str">
        <f>REPLACE(INDEX(GroupVertices[Group],MATCH(Edges24[[#This Row],[Vertex 2]],GroupVertices[Vertex],0)),1,1,"")</f>
        <v>3</v>
      </c>
      <c r="BD333" s="48">
        <v>0</v>
      </c>
      <c r="BE333" s="49">
        <v>0</v>
      </c>
      <c r="BF333" s="48">
        <v>0</v>
      </c>
      <c r="BG333" s="49">
        <v>0</v>
      </c>
      <c r="BH333" s="48">
        <v>0</v>
      </c>
      <c r="BI333" s="49">
        <v>0</v>
      </c>
      <c r="BJ333" s="48">
        <v>21</v>
      </c>
      <c r="BK333" s="49">
        <v>100</v>
      </c>
      <c r="BL333" s="48">
        <v>21</v>
      </c>
    </row>
    <row r="334" spans="1:64" ht="15">
      <c r="A334" s="64" t="s">
        <v>506</v>
      </c>
      <c r="B334" s="64" t="s">
        <v>457</v>
      </c>
      <c r="C334" s="65"/>
      <c r="D334" s="66"/>
      <c r="E334" s="67"/>
      <c r="F334" s="68"/>
      <c r="G334" s="65"/>
      <c r="H334" s="69"/>
      <c r="I334" s="70"/>
      <c r="J334" s="70"/>
      <c r="K334" s="34" t="s">
        <v>65</v>
      </c>
      <c r="L334" s="77">
        <v>435</v>
      </c>
      <c r="M334" s="77"/>
      <c r="N334" s="72"/>
      <c r="O334" s="79" t="s">
        <v>600</v>
      </c>
      <c r="P334" s="81">
        <v>43476.227164351854</v>
      </c>
      <c r="Q334" s="79" t="s">
        <v>649</v>
      </c>
      <c r="R334" s="79"/>
      <c r="S334" s="79"/>
      <c r="T334" s="79"/>
      <c r="U334" s="79"/>
      <c r="V334" s="82" t="s">
        <v>1114</v>
      </c>
      <c r="W334" s="81">
        <v>43476.227164351854</v>
      </c>
      <c r="X334" s="82" t="s">
        <v>1482</v>
      </c>
      <c r="Y334" s="79"/>
      <c r="Z334" s="79"/>
      <c r="AA334" s="85" t="s">
        <v>1869</v>
      </c>
      <c r="AB334" s="79"/>
      <c r="AC334" s="79" t="b">
        <v>0</v>
      </c>
      <c r="AD334" s="79">
        <v>0</v>
      </c>
      <c r="AE334" s="85" t="s">
        <v>1953</v>
      </c>
      <c r="AF334" s="79" t="b">
        <v>0</v>
      </c>
      <c r="AG334" s="79" t="s">
        <v>1995</v>
      </c>
      <c r="AH334" s="79"/>
      <c r="AI334" s="85" t="s">
        <v>1953</v>
      </c>
      <c r="AJ334" s="79" t="b">
        <v>0</v>
      </c>
      <c r="AK334" s="79">
        <v>6</v>
      </c>
      <c r="AL334" s="85" t="s">
        <v>1923</v>
      </c>
      <c r="AM334" s="79" t="s">
        <v>2020</v>
      </c>
      <c r="AN334" s="79" t="b">
        <v>0</v>
      </c>
      <c r="AO334" s="85" t="s">
        <v>1923</v>
      </c>
      <c r="AP334" s="79" t="s">
        <v>176</v>
      </c>
      <c r="AQ334" s="79">
        <v>0</v>
      </c>
      <c r="AR334" s="79">
        <v>0</v>
      </c>
      <c r="AS334" s="79"/>
      <c r="AT334" s="79"/>
      <c r="AU334" s="79"/>
      <c r="AV334" s="79"/>
      <c r="AW334" s="79"/>
      <c r="AX334" s="79"/>
      <c r="AY334" s="79"/>
      <c r="AZ334" s="79"/>
      <c r="BA334">
        <v>3</v>
      </c>
      <c r="BB334" s="78" t="str">
        <f>REPLACE(INDEX(GroupVertices[Group],MATCH(Edges24[[#This Row],[Vertex 1]],GroupVertices[Vertex],0)),1,1,"")</f>
        <v>2</v>
      </c>
      <c r="BC334" s="78" t="str">
        <f>REPLACE(INDEX(GroupVertices[Group],MATCH(Edges24[[#This Row],[Vertex 2]],GroupVertices[Vertex],0)),1,1,"")</f>
        <v>2</v>
      </c>
      <c r="BD334" s="48">
        <v>1</v>
      </c>
      <c r="BE334" s="49">
        <v>5</v>
      </c>
      <c r="BF334" s="48">
        <v>0</v>
      </c>
      <c r="BG334" s="49">
        <v>0</v>
      </c>
      <c r="BH334" s="48">
        <v>0</v>
      </c>
      <c r="BI334" s="49">
        <v>0</v>
      </c>
      <c r="BJ334" s="48">
        <v>19</v>
      </c>
      <c r="BK334" s="49">
        <v>95</v>
      </c>
      <c r="BL334" s="48">
        <v>20</v>
      </c>
    </row>
    <row r="335" spans="1:64" ht="15">
      <c r="A335" s="64" t="s">
        <v>506</v>
      </c>
      <c r="B335" s="64" t="s">
        <v>457</v>
      </c>
      <c r="C335" s="65"/>
      <c r="D335" s="66"/>
      <c r="E335" s="67"/>
      <c r="F335" s="68"/>
      <c r="G335" s="65"/>
      <c r="H335" s="69"/>
      <c r="I335" s="70"/>
      <c r="J335" s="70"/>
      <c r="K335" s="34" t="s">
        <v>65</v>
      </c>
      <c r="L335" s="77">
        <v>436</v>
      </c>
      <c r="M335" s="77"/>
      <c r="N335" s="72"/>
      <c r="O335" s="79" t="s">
        <v>600</v>
      </c>
      <c r="P335" s="81">
        <v>43500.85150462963</v>
      </c>
      <c r="Q335" s="79" t="s">
        <v>698</v>
      </c>
      <c r="R335" s="82" t="s">
        <v>754</v>
      </c>
      <c r="S335" s="79" t="s">
        <v>764</v>
      </c>
      <c r="T335" s="79" t="s">
        <v>803</v>
      </c>
      <c r="U335" s="82" t="s">
        <v>823</v>
      </c>
      <c r="V335" s="82" t="s">
        <v>823</v>
      </c>
      <c r="W335" s="81">
        <v>43500.85150462963</v>
      </c>
      <c r="X335" s="82" t="s">
        <v>1483</v>
      </c>
      <c r="Y335" s="79"/>
      <c r="Z335" s="79"/>
      <c r="AA335" s="85" t="s">
        <v>1870</v>
      </c>
      <c r="AB335" s="79"/>
      <c r="AC335" s="79" t="b">
        <v>0</v>
      </c>
      <c r="AD335" s="79">
        <v>0</v>
      </c>
      <c r="AE335" s="85" t="s">
        <v>1953</v>
      </c>
      <c r="AF335" s="79" t="b">
        <v>0</v>
      </c>
      <c r="AG335" s="79" t="s">
        <v>1995</v>
      </c>
      <c r="AH335" s="79"/>
      <c r="AI335" s="85" t="s">
        <v>1953</v>
      </c>
      <c r="AJ335" s="79" t="b">
        <v>0</v>
      </c>
      <c r="AK335" s="79">
        <v>0</v>
      </c>
      <c r="AL335" s="85" t="s">
        <v>1953</v>
      </c>
      <c r="AM335" s="79" t="s">
        <v>2009</v>
      </c>
      <c r="AN335" s="79" t="b">
        <v>0</v>
      </c>
      <c r="AO335" s="85" t="s">
        <v>1870</v>
      </c>
      <c r="AP335" s="79" t="s">
        <v>176</v>
      </c>
      <c r="AQ335" s="79">
        <v>0</v>
      </c>
      <c r="AR335" s="79">
        <v>0</v>
      </c>
      <c r="AS335" s="79"/>
      <c r="AT335" s="79"/>
      <c r="AU335" s="79"/>
      <c r="AV335" s="79"/>
      <c r="AW335" s="79"/>
      <c r="AX335" s="79"/>
      <c r="AY335" s="79"/>
      <c r="AZ335" s="79"/>
      <c r="BA335">
        <v>3</v>
      </c>
      <c r="BB335" s="78" t="str">
        <f>REPLACE(INDEX(GroupVertices[Group],MATCH(Edges24[[#This Row],[Vertex 1]],GroupVertices[Vertex],0)),1,1,"")</f>
        <v>2</v>
      </c>
      <c r="BC335" s="78" t="str">
        <f>REPLACE(INDEX(GroupVertices[Group],MATCH(Edges24[[#This Row],[Vertex 2]],GroupVertices[Vertex],0)),1,1,"")</f>
        <v>2</v>
      </c>
      <c r="BD335" s="48">
        <v>0</v>
      </c>
      <c r="BE335" s="49">
        <v>0</v>
      </c>
      <c r="BF335" s="48">
        <v>0</v>
      </c>
      <c r="BG335" s="49">
        <v>0</v>
      </c>
      <c r="BH335" s="48">
        <v>0</v>
      </c>
      <c r="BI335" s="49">
        <v>0</v>
      </c>
      <c r="BJ335" s="48">
        <v>27</v>
      </c>
      <c r="BK335" s="49">
        <v>100</v>
      </c>
      <c r="BL335" s="48">
        <v>27</v>
      </c>
    </row>
    <row r="336" spans="1:64" ht="15">
      <c r="A336" s="64" t="s">
        <v>506</v>
      </c>
      <c r="B336" s="64" t="s">
        <v>457</v>
      </c>
      <c r="C336" s="65"/>
      <c r="D336" s="66"/>
      <c r="E336" s="67"/>
      <c r="F336" s="68"/>
      <c r="G336" s="65"/>
      <c r="H336" s="69"/>
      <c r="I336" s="70"/>
      <c r="J336" s="70"/>
      <c r="K336" s="34" t="s">
        <v>65</v>
      </c>
      <c r="L336" s="77">
        <v>437</v>
      </c>
      <c r="M336" s="77"/>
      <c r="N336" s="72"/>
      <c r="O336" s="79" t="s">
        <v>600</v>
      </c>
      <c r="P336" s="81">
        <v>43500.8581712963</v>
      </c>
      <c r="Q336" s="79" t="s">
        <v>699</v>
      </c>
      <c r="R336" s="82" t="s">
        <v>754</v>
      </c>
      <c r="S336" s="79" t="s">
        <v>764</v>
      </c>
      <c r="T336" s="79" t="s">
        <v>804</v>
      </c>
      <c r="U336" s="82" t="s">
        <v>824</v>
      </c>
      <c r="V336" s="82" t="s">
        <v>824</v>
      </c>
      <c r="W336" s="81">
        <v>43500.8581712963</v>
      </c>
      <c r="X336" s="82" t="s">
        <v>1484</v>
      </c>
      <c r="Y336" s="79"/>
      <c r="Z336" s="79"/>
      <c r="AA336" s="85" t="s">
        <v>1871</v>
      </c>
      <c r="AB336" s="79"/>
      <c r="AC336" s="79" t="b">
        <v>0</v>
      </c>
      <c r="AD336" s="79">
        <v>2</v>
      </c>
      <c r="AE336" s="85" t="s">
        <v>1953</v>
      </c>
      <c r="AF336" s="79" t="b">
        <v>0</v>
      </c>
      <c r="AG336" s="79" t="s">
        <v>1995</v>
      </c>
      <c r="AH336" s="79"/>
      <c r="AI336" s="85" t="s">
        <v>1953</v>
      </c>
      <c r="AJ336" s="79" t="b">
        <v>0</v>
      </c>
      <c r="AK336" s="79">
        <v>3</v>
      </c>
      <c r="AL336" s="85" t="s">
        <v>1953</v>
      </c>
      <c r="AM336" s="79" t="s">
        <v>2009</v>
      </c>
      <c r="AN336" s="79" t="b">
        <v>0</v>
      </c>
      <c r="AO336" s="85" t="s">
        <v>1871</v>
      </c>
      <c r="AP336" s="79" t="s">
        <v>176</v>
      </c>
      <c r="AQ336" s="79">
        <v>0</v>
      </c>
      <c r="AR336" s="79">
        <v>0</v>
      </c>
      <c r="AS336" s="79"/>
      <c r="AT336" s="79"/>
      <c r="AU336" s="79"/>
      <c r="AV336" s="79"/>
      <c r="AW336" s="79"/>
      <c r="AX336" s="79"/>
      <c r="AY336" s="79"/>
      <c r="AZ336" s="79"/>
      <c r="BA336">
        <v>3</v>
      </c>
      <c r="BB336" s="78" t="str">
        <f>REPLACE(INDEX(GroupVertices[Group],MATCH(Edges24[[#This Row],[Vertex 1]],GroupVertices[Vertex],0)),1,1,"")</f>
        <v>2</v>
      </c>
      <c r="BC336" s="78" t="str">
        <f>REPLACE(INDEX(GroupVertices[Group],MATCH(Edges24[[#This Row],[Vertex 2]],GroupVertices[Vertex],0)),1,1,"")</f>
        <v>2</v>
      </c>
      <c r="BD336" s="48">
        <v>0</v>
      </c>
      <c r="BE336" s="49">
        <v>0</v>
      </c>
      <c r="BF336" s="48">
        <v>0</v>
      </c>
      <c r="BG336" s="49">
        <v>0</v>
      </c>
      <c r="BH336" s="48">
        <v>0</v>
      </c>
      <c r="BI336" s="49">
        <v>0</v>
      </c>
      <c r="BJ336" s="48">
        <v>35</v>
      </c>
      <c r="BK336" s="49">
        <v>100</v>
      </c>
      <c r="BL336" s="48">
        <v>35</v>
      </c>
    </row>
    <row r="337" spans="1:64" ht="15">
      <c r="A337" s="64" t="s">
        <v>507</v>
      </c>
      <c r="B337" s="64" t="s">
        <v>506</v>
      </c>
      <c r="C337" s="65"/>
      <c r="D337" s="66"/>
      <c r="E337" s="67"/>
      <c r="F337" s="68"/>
      <c r="G337" s="65"/>
      <c r="H337" s="69"/>
      <c r="I337" s="70"/>
      <c r="J337" s="70"/>
      <c r="K337" s="34" t="s">
        <v>65</v>
      </c>
      <c r="L337" s="77">
        <v>438</v>
      </c>
      <c r="M337" s="77"/>
      <c r="N337" s="72"/>
      <c r="O337" s="79" t="s">
        <v>600</v>
      </c>
      <c r="P337" s="81">
        <v>43501.32313657407</v>
      </c>
      <c r="Q337" s="79" t="s">
        <v>697</v>
      </c>
      <c r="R337" s="79"/>
      <c r="S337" s="79"/>
      <c r="T337" s="79"/>
      <c r="U337" s="79"/>
      <c r="V337" s="82" t="s">
        <v>1115</v>
      </c>
      <c r="W337" s="81">
        <v>43501.32313657407</v>
      </c>
      <c r="X337" s="82" t="s">
        <v>1485</v>
      </c>
      <c r="Y337" s="79"/>
      <c r="Z337" s="79"/>
      <c r="AA337" s="85" t="s">
        <v>1872</v>
      </c>
      <c r="AB337" s="79"/>
      <c r="AC337" s="79" t="b">
        <v>0</v>
      </c>
      <c r="AD337" s="79">
        <v>0</v>
      </c>
      <c r="AE337" s="85" t="s">
        <v>1953</v>
      </c>
      <c r="AF337" s="79" t="b">
        <v>0</v>
      </c>
      <c r="AG337" s="79" t="s">
        <v>1995</v>
      </c>
      <c r="AH337" s="79"/>
      <c r="AI337" s="85" t="s">
        <v>1953</v>
      </c>
      <c r="AJ337" s="79" t="b">
        <v>0</v>
      </c>
      <c r="AK337" s="79">
        <v>3</v>
      </c>
      <c r="AL337" s="85" t="s">
        <v>1871</v>
      </c>
      <c r="AM337" s="79" t="s">
        <v>2010</v>
      </c>
      <c r="AN337" s="79" t="b">
        <v>0</v>
      </c>
      <c r="AO337" s="85" t="s">
        <v>1871</v>
      </c>
      <c r="AP337" s="79" t="s">
        <v>176</v>
      </c>
      <c r="AQ337" s="79">
        <v>0</v>
      </c>
      <c r="AR337" s="79">
        <v>0</v>
      </c>
      <c r="AS337" s="79"/>
      <c r="AT337" s="79"/>
      <c r="AU337" s="79"/>
      <c r="AV337" s="79"/>
      <c r="AW337" s="79"/>
      <c r="AX337" s="79"/>
      <c r="AY337" s="79"/>
      <c r="AZ337" s="79"/>
      <c r="BA337">
        <v>1</v>
      </c>
      <c r="BB337" s="78" t="str">
        <f>REPLACE(INDEX(GroupVertices[Group],MATCH(Edges24[[#This Row],[Vertex 1]],GroupVertices[Vertex],0)),1,1,"")</f>
        <v>2</v>
      </c>
      <c r="BC337" s="78" t="str">
        <f>REPLACE(INDEX(GroupVertices[Group],MATCH(Edges24[[#This Row],[Vertex 2]],GroupVertices[Vertex],0)),1,1,"")</f>
        <v>2</v>
      </c>
      <c r="BD337" s="48"/>
      <c r="BE337" s="49"/>
      <c r="BF337" s="48"/>
      <c r="BG337" s="49"/>
      <c r="BH337" s="48"/>
      <c r="BI337" s="49"/>
      <c r="BJ337" s="48"/>
      <c r="BK337" s="49"/>
      <c r="BL337" s="48"/>
    </row>
    <row r="338" spans="1:64" ht="15">
      <c r="A338" s="64" t="s">
        <v>508</v>
      </c>
      <c r="B338" s="64" t="s">
        <v>541</v>
      </c>
      <c r="C338" s="65"/>
      <c r="D338" s="66"/>
      <c r="E338" s="67"/>
      <c r="F338" s="68"/>
      <c r="G338" s="65"/>
      <c r="H338" s="69"/>
      <c r="I338" s="70"/>
      <c r="J338" s="70"/>
      <c r="K338" s="34" t="s">
        <v>65</v>
      </c>
      <c r="L338" s="77">
        <v>440</v>
      </c>
      <c r="M338" s="77"/>
      <c r="N338" s="72"/>
      <c r="O338" s="79" t="s">
        <v>600</v>
      </c>
      <c r="P338" s="81">
        <v>43501.3387037037</v>
      </c>
      <c r="Q338" s="79" t="s">
        <v>696</v>
      </c>
      <c r="R338" s="79"/>
      <c r="S338" s="79"/>
      <c r="T338" s="79"/>
      <c r="U338" s="79"/>
      <c r="V338" s="82" t="s">
        <v>1116</v>
      </c>
      <c r="W338" s="81">
        <v>43501.3387037037</v>
      </c>
      <c r="X338" s="82" t="s">
        <v>1486</v>
      </c>
      <c r="Y338" s="79"/>
      <c r="Z338" s="79"/>
      <c r="AA338" s="85" t="s">
        <v>1873</v>
      </c>
      <c r="AB338" s="79"/>
      <c r="AC338" s="79" t="b">
        <v>0</v>
      </c>
      <c r="AD338" s="79">
        <v>0</v>
      </c>
      <c r="AE338" s="85" t="s">
        <v>1953</v>
      </c>
      <c r="AF338" s="79" t="b">
        <v>0</v>
      </c>
      <c r="AG338" s="79" t="s">
        <v>1995</v>
      </c>
      <c r="AH338" s="79"/>
      <c r="AI338" s="85" t="s">
        <v>1953</v>
      </c>
      <c r="AJ338" s="79" t="b">
        <v>0</v>
      </c>
      <c r="AK338" s="79">
        <v>20</v>
      </c>
      <c r="AL338" s="85" t="s">
        <v>1921</v>
      </c>
      <c r="AM338" s="79" t="s">
        <v>2007</v>
      </c>
      <c r="AN338" s="79" t="b">
        <v>0</v>
      </c>
      <c r="AO338" s="85" t="s">
        <v>1921</v>
      </c>
      <c r="AP338" s="79" t="s">
        <v>176</v>
      </c>
      <c r="AQ338" s="79">
        <v>0</v>
      </c>
      <c r="AR338" s="79">
        <v>0</v>
      </c>
      <c r="AS338" s="79"/>
      <c r="AT338" s="79"/>
      <c r="AU338" s="79"/>
      <c r="AV338" s="79"/>
      <c r="AW338" s="79"/>
      <c r="AX338" s="79"/>
      <c r="AY338" s="79"/>
      <c r="AZ338" s="79"/>
      <c r="BA338">
        <v>1</v>
      </c>
      <c r="BB338" s="78" t="str">
        <f>REPLACE(INDEX(GroupVertices[Group],MATCH(Edges24[[#This Row],[Vertex 1]],GroupVertices[Vertex],0)),1,1,"")</f>
        <v>3</v>
      </c>
      <c r="BC338" s="78" t="str">
        <f>REPLACE(INDEX(GroupVertices[Group],MATCH(Edges24[[#This Row],[Vertex 2]],GroupVertices[Vertex],0)),1,1,"")</f>
        <v>3</v>
      </c>
      <c r="BD338" s="48">
        <v>0</v>
      </c>
      <c r="BE338" s="49">
        <v>0</v>
      </c>
      <c r="BF338" s="48">
        <v>0</v>
      </c>
      <c r="BG338" s="49">
        <v>0</v>
      </c>
      <c r="BH338" s="48">
        <v>0</v>
      </c>
      <c r="BI338" s="49">
        <v>0</v>
      </c>
      <c r="BJ338" s="48">
        <v>21</v>
      </c>
      <c r="BK338" s="49">
        <v>100</v>
      </c>
      <c r="BL338" s="48">
        <v>21</v>
      </c>
    </row>
    <row r="339" spans="1:64" ht="15">
      <c r="A339" s="64" t="s">
        <v>509</v>
      </c>
      <c r="B339" s="64" t="s">
        <v>541</v>
      </c>
      <c r="C339" s="65"/>
      <c r="D339" s="66"/>
      <c r="E339" s="67"/>
      <c r="F339" s="68"/>
      <c r="G339" s="65"/>
      <c r="H339" s="69"/>
      <c r="I339" s="70"/>
      <c r="J339" s="70"/>
      <c r="K339" s="34" t="s">
        <v>65</v>
      </c>
      <c r="L339" s="77">
        <v>441</v>
      </c>
      <c r="M339" s="77"/>
      <c r="N339" s="72"/>
      <c r="O339" s="79" t="s">
        <v>600</v>
      </c>
      <c r="P339" s="81">
        <v>43501.39811342592</v>
      </c>
      <c r="Q339" s="79" t="s">
        <v>696</v>
      </c>
      <c r="R339" s="79"/>
      <c r="S339" s="79"/>
      <c r="T339" s="79"/>
      <c r="U339" s="79"/>
      <c r="V339" s="82" t="s">
        <v>1117</v>
      </c>
      <c r="W339" s="81">
        <v>43501.39811342592</v>
      </c>
      <c r="X339" s="82" t="s">
        <v>1487</v>
      </c>
      <c r="Y339" s="79"/>
      <c r="Z339" s="79"/>
      <c r="AA339" s="85" t="s">
        <v>1874</v>
      </c>
      <c r="AB339" s="79"/>
      <c r="AC339" s="79" t="b">
        <v>0</v>
      </c>
      <c r="AD339" s="79">
        <v>0</v>
      </c>
      <c r="AE339" s="85" t="s">
        <v>1953</v>
      </c>
      <c r="AF339" s="79" t="b">
        <v>0</v>
      </c>
      <c r="AG339" s="79" t="s">
        <v>1995</v>
      </c>
      <c r="AH339" s="79"/>
      <c r="AI339" s="85" t="s">
        <v>1953</v>
      </c>
      <c r="AJ339" s="79" t="b">
        <v>0</v>
      </c>
      <c r="AK339" s="79">
        <v>20</v>
      </c>
      <c r="AL339" s="85" t="s">
        <v>1921</v>
      </c>
      <c r="AM339" s="79" t="s">
        <v>2007</v>
      </c>
      <c r="AN339" s="79" t="b">
        <v>0</v>
      </c>
      <c r="AO339" s="85" t="s">
        <v>1921</v>
      </c>
      <c r="AP339" s="79" t="s">
        <v>176</v>
      </c>
      <c r="AQ339" s="79">
        <v>0</v>
      </c>
      <c r="AR339" s="79">
        <v>0</v>
      </c>
      <c r="AS339" s="79"/>
      <c r="AT339" s="79"/>
      <c r="AU339" s="79"/>
      <c r="AV339" s="79"/>
      <c r="AW339" s="79"/>
      <c r="AX339" s="79"/>
      <c r="AY339" s="79"/>
      <c r="AZ339" s="79"/>
      <c r="BA339">
        <v>1</v>
      </c>
      <c r="BB339" s="78" t="str">
        <f>REPLACE(INDEX(GroupVertices[Group],MATCH(Edges24[[#This Row],[Vertex 1]],GroupVertices[Vertex],0)),1,1,"")</f>
        <v>3</v>
      </c>
      <c r="BC339" s="78" t="str">
        <f>REPLACE(INDEX(GroupVertices[Group],MATCH(Edges24[[#This Row],[Vertex 2]],GroupVertices[Vertex],0)),1,1,"")</f>
        <v>3</v>
      </c>
      <c r="BD339" s="48">
        <v>0</v>
      </c>
      <c r="BE339" s="49">
        <v>0</v>
      </c>
      <c r="BF339" s="48">
        <v>0</v>
      </c>
      <c r="BG339" s="49">
        <v>0</v>
      </c>
      <c r="BH339" s="48">
        <v>0</v>
      </c>
      <c r="BI339" s="49">
        <v>0</v>
      </c>
      <c r="BJ339" s="48">
        <v>21</v>
      </c>
      <c r="BK339" s="49">
        <v>100</v>
      </c>
      <c r="BL339" s="48">
        <v>21</v>
      </c>
    </row>
    <row r="340" spans="1:64" ht="15">
      <c r="A340" s="64" t="s">
        <v>510</v>
      </c>
      <c r="B340" s="64" t="s">
        <v>541</v>
      </c>
      <c r="C340" s="65"/>
      <c r="D340" s="66"/>
      <c r="E340" s="67"/>
      <c r="F340" s="68"/>
      <c r="G340" s="65"/>
      <c r="H340" s="69"/>
      <c r="I340" s="70"/>
      <c r="J340" s="70"/>
      <c r="K340" s="34" t="s">
        <v>65</v>
      </c>
      <c r="L340" s="77">
        <v>442</v>
      </c>
      <c r="M340" s="77"/>
      <c r="N340" s="72"/>
      <c r="O340" s="79" t="s">
        <v>600</v>
      </c>
      <c r="P340" s="81">
        <v>43501.40056712963</v>
      </c>
      <c r="Q340" s="79" t="s">
        <v>696</v>
      </c>
      <c r="R340" s="79"/>
      <c r="S340" s="79"/>
      <c r="T340" s="79"/>
      <c r="U340" s="79"/>
      <c r="V340" s="82" t="s">
        <v>1118</v>
      </c>
      <c r="W340" s="81">
        <v>43501.40056712963</v>
      </c>
      <c r="X340" s="82" t="s">
        <v>1488</v>
      </c>
      <c r="Y340" s="79"/>
      <c r="Z340" s="79"/>
      <c r="AA340" s="85" t="s">
        <v>1875</v>
      </c>
      <c r="AB340" s="79"/>
      <c r="AC340" s="79" t="b">
        <v>0</v>
      </c>
      <c r="AD340" s="79">
        <v>0</v>
      </c>
      <c r="AE340" s="85" t="s">
        <v>1953</v>
      </c>
      <c r="AF340" s="79" t="b">
        <v>0</v>
      </c>
      <c r="AG340" s="79" t="s">
        <v>1995</v>
      </c>
      <c r="AH340" s="79"/>
      <c r="AI340" s="85" t="s">
        <v>1953</v>
      </c>
      <c r="AJ340" s="79" t="b">
        <v>0</v>
      </c>
      <c r="AK340" s="79">
        <v>20</v>
      </c>
      <c r="AL340" s="85" t="s">
        <v>1921</v>
      </c>
      <c r="AM340" s="79" t="s">
        <v>2007</v>
      </c>
      <c r="AN340" s="79" t="b">
        <v>0</v>
      </c>
      <c r="AO340" s="85" t="s">
        <v>1921</v>
      </c>
      <c r="AP340" s="79" t="s">
        <v>176</v>
      </c>
      <c r="AQ340" s="79">
        <v>0</v>
      </c>
      <c r="AR340" s="79">
        <v>0</v>
      </c>
      <c r="AS340" s="79"/>
      <c r="AT340" s="79"/>
      <c r="AU340" s="79"/>
      <c r="AV340" s="79"/>
      <c r="AW340" s="79"/>
      <c r="AX340" s="79"/>
      <c r="AY340" s="79"/>
      <c r="AZ340" s="79"/>
      <c r="BA340">
        <v>1</v>
      </c>
      <c r="BB340" s="78" t="str">
        <f>REPLACE(INDEX(GroupVertices[Group],MATCH(Edges24[[#This Row],[Vertex 1]],GroupVertices[Vertex],0)),1,1,"")</f>
        <v>3</v>
      </c>
      <c r="BC340" s="78" t="str">
        <f>REPLACE(INDEX(GroupVertices[Group],MATCH(Edges24[[#This Row],[Vertex 2]],GroupVertices[Vertex],0)),1,1,"")</f>
        <v>3</v>
      </c>
      <c r="BD340" s="48">
        <v>0</v>
      </c>
      <c r="BE340" s="49">
        <v>0</v>
      </c>
      <c r="BF340" s="48">
        <v>0</v>
      </c>
      <c r="BG340" s="49">
        <v>0</v>
      </c>
      <c r="BH340" s="48">
        <v>0</v>
      </c>
      <c r="BI340" s="49">
        <v>0</v>
      </c>
      <c r="BJ340" s="48">
        <v>21</v>
      </c>
      <c r="BK340" s="49">
        <v>100</v>
      </c>
      <c r="BL340" s="48">
        <v>21</v>
      </c>
    </row>
    <row r="341" spans="1:64" ht="15">
      <c r="A341" s="64" t="s">
        <v>511</v>
      </c>
      <c r="B341" s="64" t="s">
        <v>541</v>
      </c>
      <c r="C341" s="65"/>
      <c r="D341" s="66"/>
      <c r="E341" s="67"/>
      <c r="F341" s="68"/>
      <c r="G341" s="65"/>
      <c r="H341" s="69"/>
      <c r="I341" s="70"/>
      <c r="J341" s="70"/>
      <c r="K341" s="34" t="s">
        <v>65</v>
      </c>
      <c r="L341" s="77">
        <v>443</v>
      </c>
      <c r="M341" s="77"/>
      <c r="N341" s="72"/>
      <c r="O341" s="79" t="s">
        <v>600</v>
      </c>
      <c r="P341" s="81">
        <v>43501.54387731481</v>
      </c>
      <c r="Q341" s="79" t="s">
        <v>696</v>
      </c>
      <c r="R341" s="79"/>
      <c r="S341" s="79"/>
      <c r="T341" s="79"/>
      <c r="U341" s="79"/>
      <c r="V341" s="82" t="s">
        <v>1119</v>
      </c>
      <c r="W341" s="81">
        <v>43501.54387731481</v>
      </c>
      <c r="X341" s="82" t="s">
        <v>1489</v>
      </c>
      <c r="Y341" s="79"/>
      <c r="Z341" s="79"/>
      <c r="AA341" s="85" t="s">
        <v>1876</v>
      </c>
      <c r="AB341" s="79"/>
      <c r="AC341" s="79" t="b">
        <v>0</v>
      </c>
      <c r="AD341" s="79">
        <v>0</v>
      </c>
      <c r="AE341" s="85" t="s">
        <v>1953</v>
      </c>
      <c r="AF341" s="79" t="b">
        <v>0</v>
      </c>
      <c r="AG341" s="79" t="s">
        <v>1995</v>
      </c>
      <c r="AH341" s="79"/>
      <c r="AI341" s="85" t="s">
        <v>1953</v>
      </c>
      <c r="AJ341" s="79" t="b">
        <v>0</v>
      </c>
      <c r="AK341" s="79">
        <v>20</v>
      </c>
      <c r="AL341" s="85" t="s">
        <v>1921</v>
      </c>
      <c r="AM341" s="79" t="s">
        <v>2008</v>
      </c>
      <c r="AN341" s="79" t="b">
        <v>0</v>
      </c>
      <c r="AO341" s="85" t="s">
        <v>1921</v>
      </c>
      <c r="AP341" s="79" t="s">
        <v>176</v>
      </c>
      <c r="AQ341" s="79">
        <v>0</v>
      </c>
      <c r="AR341" s="79">
        <v>0</v>
      </c>
      <c r="AS341" s="79"/>
      <c r="AT341" s="79"/>
      <c r="AU341" s="79"/>
      <c r="AV341" s="79"/>
      <c r="AW341" s="79"/>
      <c r="AX341" s="79"/>
      <c r="AY341" s="79"/>
      <c r="AZ341" s="79"/>
      <c r="BA341">
        <v>1</v>
      </c>
      <c r="BB341" s="78" t="str">
        <f>REPLACE(INDEX(GroupVertices[Group],MATCH(Edges24[[#This Row],[Vertex 1]],GroupVertices[Vertex],0)),1,1,"")</f>
        <v>3</v>
      </c>
      <c r="BC341" s="78" t="str">
        <f>REPLACE(INDEX(GroupVertices[Group],MATCH(Edges24[[#This Row],[Vertex 2]],GroupVertices[Vertex],0)),1,1,"")</f>
        <v>3</v>
      </c>
      <c r="BD341" s="48">
        <v>0</v>
      </c>
      <c r="BE341" s="49">
        <v>0</v>
      </c>
      <c r="BF341" s="48">
        <v>0</v>
      </c>
      <c r="BG341" s="49">
        <v>0</v>
      </c>
      <c r="BH341" s="48">
        <v>0</v>
      </c>
      <c r="BI341" s="49">
        <v>0</v>
      </c>
      <c r="BJ341" s="48">
        <v>21</v>
      </c>
      <c r="BK341" s="49">
        <v>100</v>
      </c>
      <c r="BL341" s="48">
        <v>21</v>
      </c>
    </row>
    <row r="342" spans="1:64" ht="15">
      <c r="A342" s="64" t="s">
        <v>512</v>
      </c>
      <c r="B342" s="64" t="s">
        <v>541</v>
      </c>
      <c r="C342" s="65"/>
      <c r="D342" s="66"/>
      <c r="E342" s="67"/>
      <c r="F342" s="68"/>
      <c r="G342" s="65"/>
      <c r="H342" s="69"/>
      <c r="I342" s="70"/>
      <c r="J342" s="70"/>
      <c r="K342" s="34" t="s">
        <v>65</v>
      </c>
      <c r="L342" s="77">
        <v>444</v>
      </c>
      <c r="M342" s="77"/>
      <c r="N342" s="72"/>
      <c r="O342" s="79" t="s">
        <v>600</v>
      </c>
      <c r="P342" s="81">
        <v>43501.554560185185</v>
      </c>
      <c r="Q342" s="79" t="s">
        <v>696</v>
      </c>
      <c r="R342" s="79"/>
      <c r="S342" s="79"/>
      <c r="T342" s="79"/>
      <c r="U342" s="79"/>
      <c r="V342" s="82" t="s">
        <v>1120</v>
      </c>
      <c r="W342" s="81">
        <v>43501.554560185185</v>
      </c>
      <c r="X342" s="82" t="s">
        <v>1490</v>
      </c>
      <c r="Y342" s="79"/>
      <c r="Z342" s="79"/>
      <c r="AA342" s="85" t="s">
        <v>1877</v>
      </c>
      <c r="AB342" s="79"/>
      <c r="AC342" s="79" t="b">
        <v>0</v>
      </c>
      <c r="AD342" s="79">
        <v>0</v>
      </c>
      <c r="AE342" s="85" t="s">
        <v>1953</v>
      </c>
      <c r="AF342" s="79" t="b">
        <v>0</v>
      </c>
      <c r="AG342" s="79" t="s">
        <v>1995</v>
      </c>
      <c r="AH342" s="79"/>
      <c r="AI342" s="85" t="s">
        <v>1953</v>
      </c>
      <c r="AJ342" s="79" t="b">
        <v>0</v>
      </c>
      <c r="AK342" s="79">
        <v>20</v>
      </c>
      <c r="AL342" s="85" t="s">
        <v>1921</v>
      </c>
      <c r="AM342" s="79" t="s">
        <v>2010</v>
      </c>
      <c r="AN342" s="79" t="b">
        <v>0</v>
      </c>
      <c r="AO342" s="85" t="s">
        <v>1921</v>
      </c>
      <c r="AP342" s="79" t="s">
        <v>176</v>
      </c>
      <c r="AQ342" s="79">
        <v>0</v>
      </c>
      <c r="AR342" s="79">
        <v>0</v>
      </c>
      <c r="AS342" s="79"/>
      <c r="AT342" s="79"/>
      <c r="AU342" s="79"/>
      <c r="AV342" s="79"/>
      <c r="AW342" s="79"/>
      <c r="AX342" s="79"/>
      <c r="AY342" s="79"/>
      <c r="AZ342" s="79"/>
      <c r="BA342">
        <v>1</v>
      </c>
      <c r="BB342" s="78" t="str">
        <f>REPLACE(INDEX(GroupVertices[Group],MATCH(Edges24[[#This Row],[Vertex 1]],GroupVertices[Vertex],0)),1,1,"")</f>
        <v>3</v>
      </c>
      <c r="BC342" s="78" t="str">
        <f>REPLACE(INDEX(GroupVertices[Group],MATCH(Edges24[[#This Row],[Vertex 2]],GroupVertices[Vertex],0)),1,1,"")</f>
        <v>3</v>
      </c>
      <c r="BD342" s="48">
        <v>0</v>
      </c>
      <c r="BE342" s="49">
        <v>0</v>
      </c>
      <c r="BF342" s="48">
        <v>0</v>
      </c>
      <c r="BG342" s="49">
        <v>0</v>
      </c>
      <c r="BH342" s="48">
        <v>0</v>
      </c>
      <c r="BI342" s="49">
        <v>0</v>
      </c>
      <c r="BJ342" s="48">
        <v>21</v>
      </c>
      <c r="BK342" s="49">
        <v>100</v>
      </c>
      <c r="BL342" s="48">
        <v>21</v>
      </c>
    </row>
    <row r="343" spans="1:64" ht="15">
      <c r="A343" s="64" t="s">
        <v>513</v>
      </c>
      <c r="B343" s="64" t="s">
        <v>516</v>
      </c>
      <c r="C343" s="65"/>
      <c r="D343" s="66"/>
      <c r="E343" s="67"/>
      <c r="F343" s="68"/>
      <c r="G343" s="65"/>
      <c r="H343" s="69"/>
      <c r="I343" s="70"/>
      <c r="J343" s="70"/>
      <c r="K343" s="34" t="s">
        <v>65</v>
      </c>
      <c r="L343" s="77">
        <v>445</v>
      </c>
      <c r="M343" s="77"/>
      <c r="N343" s="72"/>
      <c r="O343" s="79" t="s">
        <v>601</v>
      </c>
      <c r="P343" s="81">
        <v>43501.63789351852</v>
      </c>
      <c r="Q343" s="79" t="s">
        <v>700</v>
      </c>
      <c r="R343" s="79"/>
      <c r="S343" s="79"/>
      <c r="T343" s="79"/>
      <c r="U343" s="79"/>
      <c r="V343" s="82" t="s">
        <v>1121</v>
      </c>
      <c r="W343" s="81">
        <v>43501.63789351852</v>
      </c>
      <c r="X343" s="82" t="s">
        <v>1491</v>
      </c>
      <c r="Y343" s="79"/>
      <c r="Z343" s="79"/>
      <c r="AA343" s="85" t="s">
        <v>1878</v>
      </c>
      <c r="AB343" s="85" t="s">
        <v>1951</v>
      </c>
      <c r="AC343" s="79" t="b">
        <v>0</v>
      </c>
      <c r="AD343" s="79">
        <v>1</v>
      </c>
      <c r="AE343" s="85" t="s">
        <v>1992</v>
      </c>
      <c r="AF343" s="79" t="b">
        <v>0</v>
      </c>
      <c r="AG343" s="79" t="s">
        <v>1995</v>
      </c>
      <c r="AH343" s="79"/>
      <c r="AI343" s="85" t="s">
        <v>1953</v>
      </c>
      <c r="AJ343" s="79" t="b">
        <v>0</v>
      </c>
      <c r="AK343" s="79">
        <v>0</v>
      </c>
      <c r="AL343" s="85" t="s">
        <v>1953</v>
      </c>
      <c r="AM343" s="79" t="s">
        <v>2012</v>
      </c>
      <c r="AN343" s="79" t="b">
        <v>0</v>
      </c>
      <c r="AO343" s="85" t="s">
        <v>1951</v>
      </c>
      <c r="AP343" s="79" t="s">
        <v>176</v>
      </c>
      <c r="AQ343" s="79">
        <v>0</v>
      </c>
      <c r="AR343" s="79">
        <v>0</v>
      </c>
      <c r="AS343" s="79"/>
      <c r="AT343" s="79"/>
      <c r="AU343" s="79"/>
      <c r="AV343" s="79"/>
      <c r="AW343" s="79"/>
      <c r="AX343" s="79"/>
      <c r="AY343" s="79"/>
      <c r="AZ343" s="79"/>
      <c r="BA343">
        <v>1</v>
      </c>
      <c r="BB343" s="78" t="str">
        <f>REPLACE(INDEX(GroupVertices[Group],MATCH(Edges24[[#This Row],[Vertex 1]],GroupVertices[Vertex],0)),1,1,"")</f>
        <v>14</v>
      </c>
      <c r="BC343" s="78" t="str">
        <f>REPLACE(INDEX(GroupVertices[Group],MATCH(Edges24[[#This Row],[Vertex 2]],GroupVertices[Vertex],0)),1,1,"")</f>
        <v>14</v>
      </c>
      <c r="BD343" s="48">
        <v>4</v>
      </c>
      <c r="BE343" s="49">
        <v>10</v>
      </c>
      <c r="BF343" s="48">
        <v>0</v>
      </c>
      <c r="BG343" s="49">
        <v>0</v>
      </c>
      <c r="BH343" s="48">
        <v>0</v>
      </c>
      <c r="BI343" s="49">
        <v>0</v>
      </c>
      <c r="BJ343" s="48">
        <v>36</v>
      </c>
      <c r="BK343" s="49">
        <v>90</v>
      </c>
      <c r="BL343" s="48">
        <v>40</v>
      </c>
    </row>
    <row r="344" spans="1:64" ht="15">
      <c r="A344" s="64" t="s">
        <v>514</v>
      </c>
      <c r="B344" s="64" t="s">
        <v>541</v>
      </c>
      <c r="C344" s="65"/>
      <c r="D344" s="66"/>
      <c r="E344" s="67"/>
      <c r="F344" s="68"/>
      <c r="G344" s="65"/>
      <c r="H344" s="69"/>
      <c r="I344" s="70"/>
      <c r="J344" s="70"/>
      <c r="K344" s="34" t="s">
        <v>65</v>
      </c>
      <c r="L344" s="77">
        <v>446</v>
      </c>
      <c r="M344" s="77"/>
      <c r="N344" s="72"/>
      <c r="O344" s="79" t="s">
        <v>600</v>
      </c>
      <c r="P344" s="81">
        <v>43501.75386574074</v>
      </c>
      <c r="Q344" s="79" t="s">
        <v>696</v>
      </c>
      <c r="R344" s="79"/>
      <c r="S344" s="79"/>
      <c r="T344" s="79"/>
      <c r="U344" s="79"/>
      <c r="V344" s="82" t="s">
        <v>1122</v>
      </c>
      <c r="W344" s="81">
        <v>43501.75386574074</v>
      </c>
      <c r="X344" s="82" t="s">
        <v>1492</v>
      </c>
      <c r="Y344" s="79"/>
      <c r="Z344" s="79"/>
      <c r="AA344" s="85" t="s">
        <v>1879</v>
      </c>
      <c r="AB344" s="79"/>
      <c r="AC344" s="79" t="b">
        <v>0</v>
      </c>
      <c r="AD344" s="79">
        <v>0</v>
      </c>
      <c r="AE344" s="85" t="s">
        <v>1953</v>
      </c>
      <c r="AF344" s="79" t="b">
        <v>0</v>
      </c>
      <c r="AG344" s="79" t="s">
        <v>1995</v>
      </c>
      <c r="AH344" s="79"/>
      <c r="AI344" s="85" t="s">
        <v>1953</v>
      </c>
      <c r="AJ344" s="79" t="b">
        <v>0</v>
      </c>
      <c r="AK344" s="79">
        <v>20</v>
      </c>
      <c r="AL344" s="85" t="s">
        <v>1921</v>
      </c>
      <c r="AM344" s="79" t="s">
        <v>2007</v>
      </c>
      <c r="AN344" s="79" t="b">
        <v>0</v>
      </c>
      <c r="AO344" s="85" t="s">
        <v>1921</v>
      </c>
      <c r="AP344" s="79" t="s">
        <v>176</v>
      </c>
      <c r="AQ344" s="79">
        <v>0</v>
      </c>
      <c r="AR344" s="79">
        <v>0</v>
      </c>
      <c r="AS344" s="79"/>
      <c r="AT344" s="79"/>
      <c r="AU344" s="79"/>
      <c r="AV344" s="79"/>
      <c r="AW344" s="79"/>
      <c r="AX344" s="79"/>
      <c r="AY344" s="79"/>
      <c r="AZ344" s="79"/>
      <c r="BA344">
        <v>1</v>
      </c>
      <c r="BB344" s="78" t="str">
        <f>REPLACE(INDEX(GroupVertices[Group],MATCH(Edges24[[#This Row],[Vertex 1]],GroupVertices[Vertex],0)),1,1,"")</f>
        <v>3</v>
      </c>
      <c r="BC344" s="78" t="str">
        <f>REPLACE(INDEX(GroupVertices[Group],MATCH(Edges24[[#This Row],[Vertex 2]],GroupVertices[Vertex],0)),1,1,"")</f>
        <v>3</v>
      </c>
      <c r="BD344" s="48">
        <v>0</v>
      </c>
      <c r="BE344" s="49">
        <v>0</v>
      </c>
      <c r="BF344" s="48">
        <v>0</v>
      </c>
      <c r="BG344" s="49">
        <v>0</v>
      </c>
      <c r="BH344" s="48">
        <v>0</v>
      </c>
      <c r="BI344" s="49">
        <v>0</v>
      </c>
      <c r="BJ344" s="48">
        <v>21</v>
      </c>
      <c r="BK344" s="49">
        <v>100</v>
      </c>
      <c r="BL344" s="48">
        <v>21</v>
      </c>
    </row>
    <row r="345" spans="1:64" ht="15">
      <c r="A345" s="64" t="s">
        <v>515</v>
      </c>
      <c r="B345" s="64" t="s">
        <v>516</v>
      </c>
      <c r="C345" s="65"/>
      <c r="D345" s="66"/>
      <c r="E345" s="67"/>
      <c r="F345" s="68"/>
      <c r="G345" s="65"/>
      <c r="H345" s="69"/>
      <c r="I345" s="70"/>
      <c r="J345" s="70"/>
      <c r="K345" s="34" t="s">
        <v>65</v>
      </c>
      <c r="L345" s="77">
        <v>447</v>
      </c>
      <c r="M345" s="77"/>
      <c r="N345" s="72"/>
      <c r="O345" s="79" t="s">
        <v>600</v>
      </c>
      <c r="P345" s="81">
        <v>43501.84842592593</v>
      </c>
      <c r="Q345" s="79" t="s">
        <v>701</v>
      </c>
      <c r="R345" s="79"/>
      <c r="S345" s="79"/>
      <c r="T345" s="79" t="s">
        <v>805</v>
      </c>
      <c r="U345" s="79"/>
      <c r="V345" s="82" t="s">
        <v>1123</v>
      </c>
      <c r="W345" s="81">
        <v>43501.84842592593</v>
      </c>
      <c r="X345" s="82" t="s">
        <v>1493</v>
      </c>
      <c r="Y345" s="79"/>
      <c r="Z345" s="79"/>
      <c r="AA345" s="85" t="s">
        <v>1880</v>
      </c>
      <c r="AB345" s="79"/>
      <c r="AC345" s="79" t="b">
        <v>0</v>
      </c>
      <c r="AD345" s="79">
        <v>0</v>
      </c>
      <c r="AE345" s="85" t="s">
        <v>1953</v>
      </c>
      <c r="AF345" s="79" t="b">
        <v>0</v>
      </c>
      <c r="AG345" s="79" t="s">
        <v>1995</v>
      </c>
      <c r="AH345" s="79"/>
      <c r="AI345" s="85" t="s">
        <v>1953</v>
      </c>
      <c r="AJ345" s="79" t="b">
        <v>0</v>
      </c>
      <c r="AK345" s="79">
        <v>1</v>
      </c>
      <c r="AL345" s="85" t="s">
        <v>1881</v>
      </c>
      <c r="AM345" s="79" t="s">
        <v>2008</v>
      </c>
      <c r="AN345" s="79" t="b">
        <v>0</v>
      </c>
      <c r="AO345" s="85" t="s">
        <v>1881</v>
      </c>
      <c r="AP345" s="79" t="s">
        <v>176</v>
      </c>
      <c r="AQ345" s="79">
        <v>0</v>
      </c>
      <c r="AR345" s="79">
        <v>0</v>
      </c>
      <c r="AS345" s="79"/>
      <c r="AT345" s="79"/>
      <c r="AU345" s="79"/>
      <c r="AV345" s="79"/>
      <c r="AW345" s="79"/>
      <c r="AX345" s="79"/>
      <c r="AY345" s="79"/>
      <c r="AZ345" s="79"/>
      <c r="BA345">
        <v>1</v>
      </c>
      <c r="BB345" s="78" t="str">
        <f>REPLACE(INDEX(GroupVertices[Group],MATCH(Edges24[[#This Row],[Vertex 1]],GroupVertices[Vertex],0)),1,1,"")</f>
        <v>14</v>
      </c>
      <c r="BC345" s="78" t="str">
        <f>REPLACE(INDEX(GroupVertices[Group],MATCH(Edges24[[#This Row],[Vertex 2]],GroupVertices[Vertex],0)),1,1,"")</f>
        <v>14</v>
      </c>
      <c r="BD345" s="48">
        <v>2</v>
      </c>
      <c r="BE345" s="49">
        <v>9.090909090909092</v>
      </c>
      <c r="BF345" s="48">
        <v>0</v>
      </c>
      <c r="BG345" s="49">
        <v>0</v>
      </c>
      <c r="BH345" s="48">
        <v>0</v>
      </c>
      <c r="BI345" s="49">
        <v>0</v>
      </c>
      <c r="BJ345" s="48">
        <v>20</v>
      </c>
      <c r="BK345" s="49">
        <v>90.9090909090909</v>
      </c>
      <c r="BL345" s="48">
        <v>22</v>
      </c>
    </row>
    <row r="346" spans="1:64" ht="15">
      <c r="A346" s="64" t="s">
        <v>516</v>
      </c>
      <c r="B346" s="64" t="s">
        <v>516</v>
      </c>
      <c r="C346" s="65"/>
      <c r="D346" s="66"/>
      <c r="E346" s="67"/>
      <c r="F346" s="68"/>
      <c r="G346" s="65"/>
      <c r="H346" s="69"/>
      <c r="I346" s="70"/>
      <c r="J346" s="70"/>
      <c r="K346" s="34" t="s">
        <v>65</v>
      </c>
      <c r="L346" s="77">
        <v>448</v>
      </c>
      <c r="M346" s="77"/>
      <c r="N346" s="72"/>
      <c r="O346" s="79" t="s">
        <v>176</v>
      </c>
      <c r="P346" s="81">
        <v>43501.51834490741</v>
      </c>
      <c r="Q346" s="79" t="s">
        <v>702</v>
      </c>
      <c r="R346" s="79"/>
      <c r="S346" s="79"/>
      <c r="T346" s="79" t="s">
        <v>805</v>
      </c>
      <c r="U346" s="79"/>
      <c r="V346" s="82" t="s">
        <v>1124</v>
      </c>
      <c r="W346" s="81">
        <v>43501.51834490741</v>
      </c>
      <c r="X346" s="82" t="s">
        <v>1494</v>
      </c>
      <c r="Y346" s="79"/>
      <c r="Z346" s="79"/>
      <c r="AA346" s="85" t="s">
        <v>1881</v>
      </c>
      <c r="AB346" s="79"/>
      <c r="AC346" s="79" t="b">
        <v>0</v>
      </c>
      <c r="AD346" s="79">
        <v>9</v>
      </c>
      <c r="AE346" s="85" t="s">
        <v>1953</v>
      </c>
      <c r="AF346" s="79" t="b">
        <v>0</v>
      </c>
      <c r="AG346" s="79" t="s">
        <v>1995</v>
      </c>
      <c r="AH346" s="79"/>
      <c r="AI346" s="85" t="s">
        <v>1953</v>
      </c>
      <c r="AJ346" s="79" t="b">
        <v>0</v>
      </c>
      <c r="AK346" s="79">
        <v>1</v>
      </c>
      <c r="AL346" s="85" t="s">
        <v>1953</v>
      </c>
      <c r="AM346" s="79" t="s">
        <v>2010</v>
      </c>
      <c r="AN346" s="79" t="b">
        <v>0</v>
      </c>
      <c r="AO346" s="85" t="s">
        <v>1881</v>
      </c>
      <c r="AP346" s="79" t="s">
        <v>176</v>
      </c>
      <c r="AQ346" s="79">
        <v>0</v>
      </c>
      <c r="AR346" s="79">
        <v>0</v>
      </c>
      <c r="AS346" s="79"/>
      <c r="AT346" s="79"/>
      <c r="AU346" s="79"/>
      <c r="AV346" s="79"/>
      <c r="AW346" s="79"/>
      <c r="AX346" s="79"/>
      <c r="AY346" s="79"/>
      <c r="AZ346" s="79"/>
      <c r="BA346">
        <v>1</v>
      </c>
      <c r="BB346" s="78" t="str">
        <f>REPLACE(INDEX(GroupVertices[Group],MATCH(Edges24[[#This Row],[Vertex 1]],GroupVertices[Vertex],0)),1,1,"")</f>
        <v>14</v>
      </c>
      <c r="BC346" s="78" t="str">
        <f>REPLACE(INDEX(GroupVertices[Group],MATCH(Edges24[[#This Row],[Vertex 2]],GroupVertices[Vertex],0)),1,1,"")</f>
        <v>14</v>
      </c>
      <c r="BD346" s="48">
        <v>2</v>
      </c>
      <c r="BE346" s="49">
        <v>7.407407407407407</v>
      </c>
      <c r="BF346" s="48">
        <v>0</v>
      </c>
      <c r="BG346" s="49">
        <v>0</v>
      </c>
      <c r="BH346" s="48">
        <v>0</v>
      </c>
      <c r="BI346" s="49">
        <v>0</v>
      </c>
      <c r="BJ346" s="48">
        <v>25</v>
      </c>
      <c r="BK346" s="49">
        <v>92.5925925925926</v>
      </c>
      <c r="BL346" s="48">
        <v>27</v>
      </c>
    </row>
    <row r="347" spans="1:64" ht="15">
      <c r="A347" s="64" t="s">
        <v>517</v>
      </c>
      <c r="B347" s="64" t="s">
        <v>516</v>
      </c>
      <c r="C347" s="65"/>
      <c r="D347" s="66"/>
      <c r="E347" s="67"/>
      <c r="F347" s="68"/>
      <c r="G347" s="65"/>
      <c r="H347" s="69"/>
      <c r="I347" s="70"/>
      <c r="J347" s="70"/>
      <c r="K347" s="34" t="s">
        <v>65</v>
      </c>
      <c r="L347" s="77">
        <v>449</v>
      </c>
      <c r="M347" s="77"/>
      <c r="N347" s="72"/>
      <c r="O347" s="79" t="s">
        <v>600</v>
      </c>
      <c r="P347" s="81">
        <v>43502.185</v>
      </c>
      <c r="Q347" s="79" t="s">
        <v>703</v>
      </c>
      <c r="R347" s="79"/>
      <c r="S347" s="79"/>
      <c r="T347" s="79" t="s">
        <v>805</v>
      </c>
      <c r="U347" s="79"/>
      <c r="V347" s="82" t="s">
        <v>1125</v>
      </c>
      <c r="W347" s="81">
        <v>43502.185</v>
      </c>
      <c r="X347" s="82" t="s">
        <v>1495</v>
      </c>
      <c r="Y347" s="79"/>
      <c r="Z347" s="79"/>
      <c r="AA347" s="85" t="s">
        <v>1882</v>
      </c>
      <c r="AB347" s="79"/>
      <c r="AC347" s="79" t="b">
        <v>0</v>
      </c>
      <c r="AD347" s="79">
        <v>0</v>
      </c>
      <c r="AE347" s="85" t="s">
        <v>1953</v>
      </c>
      <c r="AF347" s="79" t="b">
        <v>0</v>
      </c>
      <c r="AG347" s="79" t="s">
        <v>1995</v>
      </c>
      <c r="AH347" s="79"/>
      <c r="AI347" s="85" t="s">
        <v>1953</v>
      </c>
      <c r="AJ347" s="79" t="b">
        <v>0</v>
      </c>
      <c r="AK347" s="79">
        <v>2</v>
      </c>
      <c r="AL347" s="85" t="s">
        <v>1881</v>
      </c>
      <c r="AM347" s="79" t="s">
        <v>2008</v>
      </c>
      <c r="AN347" s="79" t="b">
        <v>0</v>
      </c>
      <c r="AO347" s="85" t="s">
        <v>1881</v>
      </c>
      <c r="AP347" s="79" t="s">
        <v>176</v>
      </c>
      <c r="AQ347" s="79">
        <v>0</v>
      </c>
      <c r="AR347" s="79">
        <v>0</v>
      </c>
      <c r="AS347" s="79"/>
      <c r="AT347" s="79"/>
      <c r="AU347" s="79"/>
      <c r="AV347" s="79"/>
      <c r="AW347" s="79"/>
      <c r="AX347" s="79"/>
      <c r="AY347" s="79"/>
      <c r="AZ347" s="79"/>
      <c r="BA347">
        <v>1</v>
      </c>
      <c r="BB347" s="78" t="str">
        <f>REPLACE(INDEX(GroupVertices[Group],MATCH(Edges24[[#This Row],[Vertex 1]],GroupVertices[Vertex],0)),1,1,"")</f>
        <v>14</v>
      </c>
      <c r="BC347" s="78" t="str">
        <f>REPLACE(INDEX(GroupVertices[Group],MATCH(Edges24[[#This Row],[Vertex 2]],GroupVertices[Vertex],0)),1,1,"")</f>
        <v>14</v>
      </c>
      <c r="BD347" s="48">
        <v>2</v>
      </c>
      <c r="BE347" s="49">
        <v>9.090909090909092</v>
      </c>
      <c r="BF347" s="48">
        <v>0</v>
      </c>
      <c r="BG347" s="49">
        <v>0</v>
      </c>
      <c r="BH347" s="48">
        <v>0</v>
      </c>
      <c r="BI347" s="49">
        <v>0</v>
      </c>
      <c r="BJ347" s="48">
        <v>20</v>
      </c>
      <c r="BK347" s="49">
        <v>90.9090909090909</v>
      </c>
      <c r="BL347" s="48">
        <v>22</v>
      </c>
    </row>
    <row r="348" spans="1:64" ht="15">
      <c r="A348" s="64" t="s">
        <v>518</v>
      </c>
      <c r="B348" s="64" t="s">
        <v>599</v>
      </c>
      <c r="C348" s="65"/>
      <c r="D348" s="66"/>
      <c r="E348" s="67"/>
      <c r="F348" s="68"/>
      <c r="G348" s="65"/>
      <c r="H348" s="69"/>
      <c r="I348" s="70"/>
      <c r="J348" s="70"/>
      <c r="K348" s="34" t="s">
        <v>65</v>
      </c>
      <c r="L348" s="77">
        <v>450</v>
      </c>
      <c r="M348" s="77"/>
      <c r="N348" s="72"/>
      <c r="O348" s="79" t="s">
        <v>601</v>
      </c>
      <c r="P348" s="81">
        <v>43502.603414351855</v>
      </c>
      <c r="Q348" s="79" t="s">
        <v>704</v>
      </c>
      <c r="R348" s="82" t="s">
        <v>755</v>
      </c>
      <c r="S348" s="79" t="s">
        <v>763</v>
      </c>
      <c r="T348" s="79" t="s">
        <v>806</v>
      </c>
      <c r="U348" s="82" t="s">
        <v>825</v>
      </c>
      <c r="V348" s="82" t="s">
        <v>825</v>
      </c>
      <c r="W348" s="81">
        <v>43502.603414351855</v>
      </c>
      <c r="X348" s="82" t="s">
        <v>1496</v>
      </c>
      <c r="Y348" s="79"/>
      <c r="Z348" s="79"/>
      <c r="AA348" s="85" t="s">
        <v>1883</v>
      </c>
      <c r="AB348" s="85" t="s">
        <v>1952</v>
      </c>
      <c r="AC348" s="79" t="b">
        <v>0</v>
      </c>
      <c r="AD348" s="79">
        <v>2</v>
      </c>
      <c r="AE348" s="85" t="s">
        <v>1993</v>
      </c>
      <c r="AF348" s="79" t="b">
        <v>0</v>
      </c>
      <c r="AG348" s="79" t="s">
        <v>1995</v>
      </c>
      <c r="AH348" s="79"/>
      <c r="AI348" s="85" t="s">
        <v>1953</v>
      </c>
      <c r="AJ348" s="79" t="b">
        <v>0</v>
      </c>
      <c r="AK348" s="79">
        <v>0</v>
      </c>
      <c r="AL348" s="85" t="s">
        <v>1953</v>
      </c>
      <c r="AM348" s="79" t="s">
        <v>2007</v>
      </c>
      <c r="AN348" s="79" t="b">
        <v>0</v>
      </c>
      <c r="AO348" s="85" t="s">
        <v>1952</v>
      </c>
      <c r="AP348" s="79" t="s">
        <v>176</v>
      </c>
      <c r="AQ348" s="79">
        <v>0</v>
      </c>
      <c r="AR348" s="79">
        <v>0</v>
      </c>
      <c r="AS348" s="79"/>
      <c r="AT348" s="79"/>
      <c r="AU348" s="79"/>
      <c r="AV348" s="79"/>
      <c r="AW348" s="79"/>
      <c r="AX348" s="79"/>
      <c r="AY348" s="79"/>
      <c r="AZ348" s="79"/>
      <c r="BA348">
        <v>2</v>
      </c>
      <c r="BB348" s="78" t="str">
        <f>REPLACE(INDEX(GroupVertices[Group],MATCH(Edges24[[#This Row],[Vertex 1]],GroupVertices[Vertex],0)),1,1,"")</f>
        <v>24</v>
      </c>
      <c r="BC348" s="78" t="str">
        <f>REPLACE(INDEX(GroupVertices[Group],MATCH(Edges24[[#This Row],[Vertex 2]],GroupVertices[Vertex],0)),1,1,"")</f>
        <v>24</v>
      </c>
      <c r="BD348" s="48">
        <v>3</v>
      </c>
      <c r="BE348" s="49">
        <v>8.333333333333334</v>
      </c>
      <c r="BF348" s="48">
        <v>1</v>
      </c>
      <c r="BG348" s="49">
        <v>2.7777777777777777</v>
      </c>
      <c r="BH348" s="48">
        <v>0</v>
      </c>
      <c r="BI348" s="49">
        <v>0</v>
      </c>
      <c r="BJ348" s="48">
        <v>32</v>
      </c>
      <c r="BK348" s="49">
        <v>88.88888888888889</v>
      </c>
      <c r="BL348" s="48">
        <v>36</v>
      </c>
    </row>
    <row r="349" spans="1:64" ht="15">
      <c r="A349" s="64" t="s">
        <v>518</v>
      </c>
      <c r="B349" s="64" t="s">
        <v>599</v>
      </c>
      <c r="C349" s="65"/>
      <c r="D349" s="66"/>
      <c r="E349" s="67"/>
      <c r="F349" s="68"/>
      <c r="G349" s="65"/>
      <c r="H349" s="69"/>
      <c r="I349" s="70"/>
      <c r="J349" s="70"/>
      <c r="K349" s="34" t="s">
        <v>65</v>
      </c>
      <c r="L349" s="77">
        <v>451</v>
      </c>
      <c r="M349" s="77"/>
      <c r="N349" s="72"/>
      <c r="O349" s="79" t="s">
        <v>601</v>
      </c>
      <c r="P349" s="81">
        <v>43502.611284722225</v>
      </c>
      <c r="Q349" s="79" t="s">
        <v>705</v>
      </c>
      <c r="R349" s="82" t="s">
        <v>755</v>
      </c>
      <c r="S349" s="79" t="s">
        <v>763</v>
      </c>
      <c r="T349" s="79" t="s">
        <v>807</v>
      </c>
      <c r="U349" s="82" t="s">
        <v>826</v>
      </c>
      <c r="V349" s="82" t="s">
        <v>826</v>
      </c>
      <c r="W349" s="81">
        <v>43502.611284722225</v>
      </c>
      <c r="X349" s="82" t="s">
        <v>1497</v>
      </c>
      <c r="Y349" s="79"/>
      <c r="Z349" s="79"/>
      <c r="AA349" s="85" t="s">
        <v>1884</v>
      </c>
      <c r="AB349" s="85" t="s">
        <v>1883</v>
      </c>
      <c r="AC349" s="79" t="b">
        <v>0</v>
      </c>
      <c r="AD349" s="79">
        <v>2</v>
      </c>
      <c r="AE349" s="85" t="s">
        <v>1994</v>
      </c>
      <c r="AF349" s="79" t="b">
        <v>0</v>
      </c>
      <c r="AG349" s="79" t="s">
        <v>1995</v>
      </c>
      <c r="AH349" s="79"/>
      <c r="AI349" s="85" t="s">
        <v>1953</v>
      </c>
      <c r="AJ349" s="79" t="b">
        <v>0</v>
      </c>
      <c r="AK349" s="79">
        <v>0</v>
      </c>
      <c r="AL349" s="85" t="s">
        <v>1953</v>
      </c>
      <c r="AM349" s="79" t="s">
        <v>2007</v>
      </c>
      <c r="AN349" s="79" t="b">
        <v>0</v>
      </c>
      <c r="AO349" s="85" t="s">
        <v>1883</v>
      </c>
      <c r="AP349" s="79" t="s">
        <v>176</v>
      </c>
      <c r="AQ349" s="79">
        <v>0</v>
      </c>
      <c r="AR349" s="79">
        <v>0</v>
      </c>
      <c r="AS349" s="79"/>
      <c r="AT349" s="79"/>
      <c r="AU349" s="79"/>
      <c r="AV349" s="79"/>
      <c r="AW349" s="79"/>
      <c r="AX349" s="79"/>
      <c r="AY349" s="79"/>
      <c r="AZ349" s="79"/>
      <c r="BA349">
        <v>2</v>
      </c>
      <c r="BB349" s="78" t="str">
        <f>REPLACE(INDEX(GroupVertices[Group],MATCH(Edges24[[#This Row],[Vertex 1]],GroupVertices[Vertex],0)),1,1,"")</f>
        <v>24</v>
      </c>
      <c r="BC349" s="78" t="str">
        <f>REPLACE(INDEX(GroupVertices[Group],MATCH(Edges24[[#This Row],[Vertex 2]],GroupVertices[Vertex],0)),1,1,"")</f>
        <v>24</v>
      </c>
      <c r="BD349" s="48">
        <v>1</v>
      </c>
      <c r="BE349" s="49">
        <v>2.9411764705882355</v>
      </c>
      <c r="BF349" s="48">
        <v>1</v>
      </c>
      <c r="BG349" s="49">
        <v>2.9411764705882355</v>
      </c>
      <c r="BH349" s="48">
        <v>0</v>
      </c>
      <c r="BI349" s="49">
        <v>0</v>
      </c>
      <c r="BJ349" s="48">
        <v>32</v>
      </c>
      <c r="BK349" s="49">
        <v>94.11764705882354</v>
      </c>
      <c r="BL349" s="48">
        <v>34</v>
      </c>
    </row>
    <row r="350" spans="1:64" ht="15">
      <c r="A350" s="64" t="s">
        <v>519</v>
      </c>
      <c r="B350" s="64" t="s">
        <v>457</v>
      </c>
      <c r="C350" s="65"/>
      <c r="D350" s="66"/>
      <c r="E350" s="67"/>
      <c r="F350" s="68"/>
      <c r="G350" s="65"/>
      <c r="H350" s="69"/>
      <c r="I350" s="70"/>
      <c r="J350" s="70"/>
      <c r="K350" s="34" t="s">
        <v>65</v>
      </c>
      <c r="L350" s="77">
        <v>452</v>
      </c>
      <c r="M350" s="77"/>
      <c r="N350" s="72"/>
      <c r="O350" s="79" t="s">
        <v>600</v>
      </c>
      <c r="P350" s="81">
        <v>43502.61241898148</v>
      </c>
      <c r="Q350" s="79" t="s">
        <v>706</v>
      </c>
      <c r="R350" s="82" t="s">
        <v>756</v>
      </c>
      <c r="S350" s="79" t="s">
        <v>783</v>
      </c>
      <c r="T350" s="79"/>
      <c r="U350" s="79"/>
      <c r="V350" s="82" t="s">
        <v>1126</v>
      </c>
      <c r="W350" s="81">
        <v>43502.61241898148</v>
      </c>
      <c r="X350" s="82" t="s">
        <v>1498</v>
      </c>
      <c r="Y350" s="79"/>
      <c r="Z350" s="79"/>
      <c r="AA350" s="85" t="s">
        <v>1885</v>
      </c>
      <c r="AB350" s="79"/>
      <c r="AC350" s="79" t="b">
        <v>0</v>
      </c>
      <c r="AD350" s="79">
        <v>1</v>
      </c>
      <c r="AE350" s="85" t="s">
        <v>1953</v>
      </c>
      <c r="AF350" s="79" t="b">
        <v>0</v>
      </c>
      <c r="AG350" s="79" t="s">
        <v>1995</v>
      </c>
      <c r="AH350" s="79"/>
      <c r="AI350" s="85" t="s">
        <v>1953</v>
      </c>
      <c r="AJ350" s="79" t="b">
        <v>0</v>
      </c>
      <c r="AK350" s="79">
        <v>1</v>
      </c>
      <c r="AL350" s="85" t="s">
        <v>1953</v>
      </c>
      <c r="AM350" s="79" t="s">
        <v>2007</v>
      </c>
      <c r="AN350" s="79" t="b">
        <v>0</v>
      </c>
      <c r="AO350" s="85" t="s">
        <v>1885</v>
      </c>
      <c r="AP350" s="79" t="s">
        <v>176</v>
      </c>
      <c r="AQ350" s="79">
        <v>0</v>
      </c>
      <c r="AR350" s="79">
        <v>0</v>
      </c>
      <c r="AS350" s="79"/>
      <c r="AT350" s="79"/>
      <c r="AU350" s="79"/>
      <c r="AV350" s="79"/>
      <c r="AW350" s="79"/>
      <c r="AX350" s="79"/>
      <c r="AY350" s="79"/>
      <c r="AZ350" s="79"/>
      <c r="BA350">
        <v>1</v>
      </c>
      <c r="BB350" s="78" t="str">
        <f>REPLACE(INDEX(GroupVertices[Group],MATCH(Edges24[[#This Row],[Vertex 1]],GroupVertices[Vertex],0)),1,1,"")</f>
        <v>2</v>
      </c>
      <c r="BC350" s="78" t="str">
        <f>REPLACE(INDEX(GroupVertices[Group],MATCH(Edges24[[#This Row],[Vertex 2]],GroupVertices[Vertex],0)),1,1,"")</f>
        <v>2</v>
      </c>
      <c r="BD350" s="48">
        <v>2</v>
      </c>
      <c r="BE350" s="49">
        <v>8</v>
      </c>
      <c r="BF350" s="48">
        <v>1</v>
      </c>
      <c r="BG350" s="49">
        <v>4</v>
      </c>
      <c r="BH350" s="48">
        <v>0</v>
      </c>
      <c r="BI350" s="49">
        <v>0</v>
      </c>
      <c r="BJ350" s="48">
        <v>22</v>
      </c>
      <c r="BK350" s="49">
        <v>88</v>
      </c>
      <c r="BL350" s="48">
        <v>25</v>
      </c>
    </row>
    <row r="351" spans="1:64" ht="15">
      <c r="A351" s="64" t="s">
        <v>520</v>
      </c>
      <c r="B351" s="64" t="s">
        <v>519</v>
      </c>
      <c r="C351" s="65"/>
      <c r="D351" s="66"/>
      <c r="E351" s="67"/>
      <c r="F351" s="68"/>
      <c r="G351" s="65"/>
      <c r="H351" s="69"/>
      <c r="I351" s="70"/>
      <c r="J351" s="70"/>
      <c r="K351" s="34" t="s">
        <v>65</v>
      </c>
      <c r="L351" s="77">
        <v>453</v>
      </c>
      <c r="M351" s="77"/>
      <c r="N351" s="72"/>
      <c r="O351" s="79" t="s">
        <v>600</v>
      </c>
      <c r="P351" s="81">
        <v>43502.62231481481</v>
      </c>
      <c r="Q351" s="79" t="s">
        <v>707</v>
      </c>
      <c r="R351" s="79"/>
      <c r="S351" s="79"/>
      <c r="T351" s="79"/>
      <c r="U351" s="79"/>
      <c r="V351" s="82" t="s">
        <v>1127</v>
      </c>
      <c r="W351" s="81">
        <v>43502.62231481481</v>
      </c>
      <c r="X351" s="82" t="s">
        <v>1499</v>
      </c>
      <c r="Y351" s="79"/>
      <c r="Z351" s="79"/>
      <c r="AA351" s="85" t="s">
        <v>1886</v>
      </c>
      <c r="AB351" s="79"/>
      <c r="AC351" s="79" t="b">
        <v>0</v>
      </c>
      <c r="AD351" s="79">
        <v>0</v>
      </c>
      <c r="AE351" s="85" t="s">
        <v>1953</v>
      </c>
      <c r="AF351" s="79" t="b">
        <v>0</v>
      </c>
      <c r="AG351" s="79" t="s">
        <v>1995</v>
      </c>
      <c r="AH351" s="79"/>
      <c r="AI351" s="85" t="s">
        <v>1953</v>
      </c>
      <c r="AJ351" s="79" t="b">
        <v>0</v>
      </c>
      <c r="AK351" s="79">
        <v>1</v>
      </c>
      <c r="AL351" s="85" t="s">
        <v>1885</v>
      </c>
      <c r="AM351" s="79" t="s">
        <v>2007</v>
      </c>
      <c r="AN351" s="79" t="b">
        <v>0</v>
      </c>
      <c r="AO351" s="85" t="s">
        <v>1885</v>
      </c>
      <c r="AP351" s="79" t="s">
        <v>176</v>
      </c>
      <c r="AQ351" s="79">
        <v>0</v>
      </c>
      <c r="AR351" s="79">
        <v>0</v>
      </c>
      <c r="AS351" s="79"/>
      <c r="AT351" s="79"/>
      <c r="AU351" s="79"/>
      <c r="AV351" s="79"/>
      <c r="AW351" s="79"/>
      <c r="AX351" s="79"/>
      <c r="AY351" s="79"/>
      <c r="AZ351" s="79"/>
      <c r="BA351">
        <v>1</v>
      </c>
      <c r="BB351" s="78" t="str">
        <f>REPLACE(INDEX(GroupVertices[Group],MATCH(Edges24[[#This Row],[Vertex 1]],GroupVertices[Vertex],0)),1,1,"")</f>
        <v>2</v>
      </c>
      <c r="BC351" s="78" t="str">
        <f>REPLACE(INDEX(GroupVertices[Group],MATCH(Edges24[[#This Row],[Vertex 2]],GroupVertices[Vertex],0)),1,1,"")</f>
        <v>2</v>
      </c>
      <c r="BD351" s="48">
        <v>2</v>
      </c>
      <c r="BE351" s="49">
        <v>9.090909090909092</v>
      </c>
      <c r="BF351" s="48">
        <v>1</v>
      </c>
      <c r="BG351" s="49">
        <v>4.545454545454546</v>
      </c>
      <c r="BH351" s="48">
        <v>0</v>
      </c>
      <c r="BI351" s="49">
        <v>0</v>
      </c>
      <c r="BJ351" s="48">
        <v>19</v>
      </c>
      <c r="BK351" s="49">
        <v>86.36363636363636</v>
      </c>
      <c r="BL351" s="48">
        <v>22</v>
      </c>
    </row>
    <row r="352" spans="1:64" ht="15">
      <c r="A352" s="64" t="s">
        <v>521</v>
      </c>
      <c r="B352" s="64" t="s">
        <v>541</v>
      </c>
      <c r="C352" s="65"/>
      <c r="D352" s="66"/>
      <c r="E352" s="67"/>
      <c r="F352" s="68"/>
      <c r="G352" s="65"/>
      <c r="H352" s="69"/>
      <c r="I352" s="70"/>
      <c r="J352" s="70"/>
      <c r="K352" s="34" t="s">
        <v>65</v>
      </c>
      <c r="L352" s="77">
        <v>454</v>
      </c>
      <c r="M352" s="77"/>
      <c r="N352" s="72"/>
      <c r="O352" s="79" t="s">
        <v>600</v>
      </c>
      <c r="P352" s="81">
        <v>43502.69230324074</v>
      </c>
      <c r="Q352" s="79" t="s">
        <v>708</v>
      </c>
      <c r="R352" s="79"/>
      <c r="S352" s="79"/>
      <c r="T352" s="79"/>
      <c r="U352" s="79"/>
      <c r="V352" s="82" t="s">
        <v>1128</v>
      </c>
      <c r="W352" s="81">
        <v>43502.69230324074</v>
      </c>
      <c r="X352" s="82" t="s">
        <v>1500</v>
      </c>
      <c r="Y352" s="79"/>
      <c r="Z352" s="79"/>
      <c r="AA352" s="85" t="s">
        <v>1887</v>
      </c>
      <c r="AB352" s="79"/>
      <c r="AC352" s="79" t="b">
        <v>0</v>
      </c>
      <c r="AD352" s="79">
        <v>0</v>
      </c>
      <c r="AE352" s="85" t="s">
        <v>1953</v>
      </c>
      <c r="AF352" s="79" t="b">
        <v>0</v>
      </c>
      <c r="AG352" s="79" t="s">
        <v>1995</v>
      </c>
      <c r="AH352" s="79"/>
      <c r="AI352" s="85" t="s">
        <v>1953</v>
      </c>
      <c r="AJ352" s="79" t="b">
        <v>0</v>
      </c>
      <c r="AK352" s="79">
        <v>24</v>
      </c>
      <c r="AL352" s="85" t="s">
        <v>1921</v>
      </c>
      <c r="AM352" s="79" t="s">
        <v>2007</v>
      </c>
      <c r="AN352" s="79" t="b">
        <v>0</v>
      </c>
      <c r="AO352" s="85" t="s">
        <v>1921</v>
      </c>
      <c r="AP352" s="79" t="s">
        <v>176</v>
      </c>
      <c r="AQ352" s="79">
        <v>0</v>
      </c>
      <c r="AR352" s="79">
        <v>0</v>
      </c>
      <c r="AS352" s="79"/>
      <c r="AT352" s="79"/>
      <c r="AU352" s="79"/>
      <c r="AV352" s="79"/>
      <c r="AW352" s="79"/>
      <c r="AX352" s="79"/>
      <c r="AY352" s="79"/>
      <c r="AZ352" s="79"/>
      <c r="BA352">
        <v>1</v>
      </c>
      <c r="BB352" s="78" t="str">
        <f>REPLACE(INDEX(GroupVertices[Group],MATCH(Edges24[[#This Row],[Vertex 1]],GroupVertices[Vertex],0)),1,1,"")</f>
        <v>3</v>
      </c>
      <c r="BC352" s="78" t="str">
        <f>REPLACE(INDEX(GroupVertices[Group],MATCH(Edges24[[#This Row],[Vertex 2]],GroupVertices[Vertex],0)),1,1,"")</f>
        <v>3</v>
      </c>
      <c r="BD352" s="48">
        <v>0</v>
      </c>
      <c r="BE352" s="49">
        <v>0</v>
      </c>
      <c r="BF352" s="48">
        <v>0</v>
      </c>
      <c r="BG352" s="49">
        <v>0</v>
      </c>
      <c r="BH352" s="48">
        <v>0</v>
      </c>
      <c r="BI352" s="49">
        <v>0</v>
      </c>
      <c r="BJ352" s="48">
        <v>21</v>
      </c>
      <c r="BK352" s="49">
        <v>100</v>
      </c>
      <c r="BL352" s="48">
        <v>21</v>
      </c>
    </row>
    <row r="353" spans="1:64" ht="15">
      <c r="A353" s="64" t="s">
        <v>522</v>
      </c>
      <c r="B353" s="64" t="s">
        <v>541</v>
      </c>
      <c r="C353" s="65"/>
      <c r="D353" s="66"/>
      <c r="E353" s="67"/>
      <c r="F353" s="68"/>
      <c r="G353" s="65"/>
      <c r="H353" s="69"/>
      <c r="I353" s="70"/>
      <c r="J353" s="70"/>
      <c r="K353" s="34" t="s">
        <v>65</v>
      </c>
      <c r="L353" s="77">
        <v>455</v>
      </c>
      <c r="M353" s="77"/>
      <c r="N353" s="72"/>
      <c r="O353" s="79" t="s">
        <v>600</v>
      </c>
      <c r="P353" s="81">
        <v>43503.454189814816</v>
      </c>
      <c r="Q353" s="79" t="s">
        <v>708</v>
      </c>
      <c r="R353" s="79"/>
      <c r="S353" s="79"/>
      <c r="T353" s="79"/>
      <c r="U353" s="79"/>
      <c r="V353" s="82" t="s">
        <v>1129</v>
      </c>
      <c r="W353" s="81">
        <v>43503.454189814816</v>
      </c>
      <c r="X353" s="82" t="s">
        <v>1501</v>
      </c>
      <c r="Y353" s="79"/>
      <c r="Z353" s="79"/>
      <c r="AA353" s="85" t="s">
        <v>1888</v>
      </c>
      <c r="AB353" s="79"/>
      <c r="AC353" s="79" t="b">
        <v>0</v>
      </c>
      <c r="AD353" s="79">
        <v>0</v>
      </c>
      <c r="AE353" s="85" t="s">
        <v>1953</v>
      </c>
      <c r="AF353" s="79" t="b">
        <v>0</v>
      </c>
      <c r="AG353" s="79" t="s">
        <v>1995</v>
      </c>
      <c r="AH353" s="79"/>
      <c r="AI353" s="85" t="s">
        <v>1953</v>
      </c>
      <c r="AJ353" s="79" t="b">
        <v>0</v>
      </c>
      <c r="AK353" s="79">
        <v>24</v>
      </c>
      <c r="AL353" s="85" t="s">
        <v>1921</v>
      </c>
      <c r="AM353" s="79" t="s">
        <v>2007</v>
      </c>
      <c r="AN353" s="79" t="b">
        <v>0</v>
      </c>
      <c r="AO353" s="85" t="s">
        <v>1921</v>
      </c>
      <c r="AP353" s="79" t="s">
        <v>176</v>
      </c>
      <c r="AQ353" s="79">
        <v>0</v>
      </c>
      <c r="AR353" s="79">
        <v>0</v>
      </c>
      <c r="AS353" s="79"/>
      <c r="AT353" s="79"/>
      <c r="AU353" s="79"/>
      <c r="AV353" s="79"/>
      <c r="AW353" s="79"/>
      <c r="AX353" s="79"/>
      <c r="AY353" s="79"/>
      <c r="AZ353" s="79"/>
      <c r="BA353">
        <v>1</v>
      </c>
      <c r="BB353" s="78" t="str">
        <f>REPLACE(INDEX(GroupVertices[Group],MATCH(Edges24[[#This Row],[Vertex 1]],GroupVertices[Vertex],0)),1,1,"")</f>
        <v>3</v>
      </c>
      <c r="BC353" s="78" t="str">
        <f>REPLACE(INDEX(GroupVertices[Group],MATCH(Edges24[[#This Row],[Vertex 2]],GroupVertices[Vertex],0)),1,1,"")</f>
        <v>3</v>
      </c>
      <c r="BD353" s="48">
        <v>0</v>
      </c>
      <c r="BE353" s="49">
        <v>0</v>
      </c>
      <c r="BF353" s="48">
        <v>0</v>
      </c>
      <c r="BG353" s="49">
        <v>0</v>
      </c>
      <c r="BH353" s="48">
        <v>0</v>
      </c>
      <c r="BI353" s="49">
        <v>0</v>
      </c>
      <c r="BJ353" s="48">
        <v>21</v>
      </c>
      <c r="BK353" s="49">
        <v>100</v>
      </c>
      <c r="BL353" s="48">
        <v>21</v>
      </c>
    </row>
    <row r="354" spans="1:64" ht="15">
      <c r="A354" s="64" t="s">
        <v>523</v>
      </c>
      <c r="B354" s="64" t="s">
        <v>541</v>
      </c>
      <c r="C354" s="65"/>
      <c r="D354" s="66"/>
      <c r="E354" s="67"/>
      <c r="F354" s="68"/>
      <c r="G354" s="65"/>
      <c r="H354" s="69"/>
      <c r="I354" s="70"/>
      <c r="J354" s="70"/>
      <c r="K354" s="34" t="s">
        <v>65</v>
      </c>
      <c r="L354" s="77">
        <v>456</v>
      </c>
      <c r="M354" s="77"/>
      <c r="N354" s="72"/>
      <c r="O354" s="79" t="s">
        <v>600</v>
      </c>
      <c r="P354" s="81">
        <v>43503.5637037037</v>
      </c>
      <c r="Q354" s="79" t="s">
        <v>708</v>
      </c>
      <c r="R354" s="79"/>
      <c r="S354" s="79"/>
      <c r="T354" s="79"/>
      <c r="U354" s="79"/>
      <c r="V354" s="82" t="s">
        <v>1130</v>
      </c>
      <c r="W354" s="81">
        <v>43503.5637037037</v>
      </c>
      <c r="X354" s="82" t="s">
        <v>1502</v>
      </c>
      <c r="Y354" s="79"/>
      <c r="Z354" s="79"/>
      <c r="AA354" s="85" t="s">
        <v>1889</v>
      </c>
      <c r="AB354" s="79"/>
      <c r="AC354" s="79" t="b">
        <v>0</v>
      </c>
      <c r="AD354" s="79">
        <v>0</v>
      </c>
      <c r="AE354" s="85" t="s">
        <v>1953</v>
      </c>
      <c r="AF354" s="79" t="b">
        <v>0</v>
      </c>
      <c r="AG354" s="79" t="s">
        <v>1995</v>
      </c>
      <c r="AH354" s="79"/>
      <c r="AI354" s="85" t="s">
        <v>1953</v>
      </c>
      <c r="AJ354" s="79" t="b">
        <v>0</v>
      </c>
      <c r="AK354" s="79">
        <v>24</v>
      </c>
      <c r="AL354" s="85" t="s">
        <v>1921</v>
      </c>
      <c r="AM354" s="79" t="s">
        <v>2010</v>
      </c>
      <c r="AN354" s="79" t="b">
        <v>0</v>
      </c>
      <c r="AO354" s="85" t="s">
        <v>1921</v>
      </c>
      <c r="AP354" s="79" t="s">
        <v>176</v>
      </c>
      <c r="AQ354" s="79">
        <v>0</v>
      </c>
      <c r="AR354" s="79">
        <v>0</v>
      </c>
      <c r="AS354" s="79"/>
      <c r="AT354" s="79"/>
      <c r="AU354" s="79"/>
      <c r="AV354" s="79"/>
      <c r="AW354" s="79"/>
      <c r="AX354" s="79"/>
      <c r="AY354" s="79"/>
      <c r="AZ354" s="79"/>
      <c r="BA354">
        <v>1</v>
      </c>
      <c r="BB354" s="78" t="str">
        <f>REPLACE(INDEX(GroupVertices[Group],MATCH(Edges24[[#This Row],[Vertex 1]],GroupVertices[Vertex],0)),1,1,"")</f>
        <v>3</v>
      </c>
      <c r="BC354" s="78" t="str">
        <f>REPLACE(INDEX(GroupVertices[Group],MATCH(Edges24[[#This Row],[Vertex 2]],GroupVertices[Vertex],0)),1,1,"")</f>
        <v>3</v>
      </c>
      <c r="BD354" s="48">
        <v>0</v>
      </c>
      <c r="BE354" s="49">
        <v>0</v>
      </c>
      <c r="BF354" s="48">
        <v>0</v>
      </c>
      <c r="BG354" s="49">
        <v>0</v>
      </c>
      <c r="BH354" s="48">
        <v>0</v>
      </c>
      <c r="BI354" s="49">
        <v>0</v>
      </c>
      <c r="BJ354" s="48">
        <v>21</v>
      </c>
      <c r="BK354" s="49">
        <v>100</v>
      </c>
      <c r="BL354" s="48">
        <v>21</v>
      </c>
    </row>
    <row r="355" spans="1:64" ht="15">
      <c r="A355" s="64" t="s">
        <v>524</v>
      </c>
      <c r="B355" s="64" t="s">
        <v>541</v>
      </c>
      <c r="C355" s="65"/>
      <c r="D355" s="66"/>
      <c r="E355" s="67"/>
      <c r="F355" s="68"/>
      <c r="G355" s="65"/>
      <c r="H355" s="69"/>
      <c r="I355" s="70"/>
      <c r="J355" s="70"/>
      <c r="K355" s="34" t="s">
        <v>65</v>
      </c>
      <c r="L355" s="77">
        <v>457</v>
      </c>
      <c r="M355" s="77"/>
      <c r="N355" s="72"/>
      <c r="O355" s="79" t="s">
        <v>600</v>
      </c>
      <c r="P355" s="81">
        <v>43503.587326388886</v>
      </c>
      <c r="Q355" s="79" t="s">
        <v>709</v>
      </c>
      <c r="R355" s="79"/>
      <c r="S355" s="79"/>
      <c r="T355" s="79"/>
      <c r="U355" s="79"/>
      <c r="V355" s="82" t="s">
        <v>1131</v>
      </c>
      <c r="W355" s="81">
        <v>43503.587326388886</v>
      </c>
      <c r="X355" s="82" t="s">
        <v>1503</v>
      </c>
      <c r="Y355" s="79"/>
      <c r="Z355" s="79"/>
      <c r="AA355" s="85" t="s">
        <v>1890</v>
      </c>
      <c r="AB355" s="79"/>
      <c r="AC355" s="79" t="b">
        <v>0</v>
      </c>
      <c r="AD355" s="79">
        <v>0</v>
      </c>
      <c r="AE355" s="85" t="s">
        <v>1953</v>
      </c>
      <c r="AF355" s="79" t="b">
        <v>0</v>
      </c>
      <c r="AG355" s="79" t="s">
        <v>1995</v>
      </c>
      <c r="AH355" s="79"/>
      <c r="AI355" s="85" t="s">
        <v>1953</v>
      </c>
      <c r="AJ355" s="79" t="b">
        <v>0</v>
      </c>
      <c r="AK355" s="79">
        <v>8</v>
      </c>
      <c r="AL355" s="85" t="s">
        <v>1918</v>
      </c>
      <c r="AM355" s="79" t="s">
        <v>2007</v>
      </c>
      <c r="AN355" s="79" t="b">
        <v>0</v>
      </c>
      <c r="AO355" s="85" t="s">
        <v>1918</v>
      </c>
      <c r="AP355" s="79" t="s">
        <v>176</v>
      </c>
      <c r="AQ355" s="79">
        <v>0</v>
      </c>
      <c r="AR355" s="79">
        <v>0</v>
      </c>
      <c r="AS355" s="79"/>
      <c r="AT355" s="79"/>
      <c r="AU355" s="79"/>
      <c r="AV355" s="79"/>
      <c r="AW355" s="79"/>
      <c r="AX355" s="79"/>
      <c r="AY355" s="79"/>
      <c r="AZ355" s="79"/>
      <c r="BA355">
        <v>1</v>
      </c>
      <c r="BB355" s="78" t="str">
        <f>REPLACE(INDEX(GroupVertices[Group],MATCH(Edges24[[#This Row],[Vertex 1]],GroupVertices[Vertex],0)),1,1,"")</f>
        <v>3</v>
      </c>
      <c r="BC355" s="78" t="str">
        <f>REPLACE(INDEX(GroupVertices[Group],MATCH(Edges24[[#This Row],[Vertex 2]],GroupVertices[Vertex],0)),1,1,"")</f>
        <v>3</v>
      </c>
      <c r="BD355" s="48"/>
      <c r="BE355" s="49"/>
      <c r="BF355" s="48"/>
      <c r="BG355" s="49"/>
      <c r="BH355" s="48"/>
      <c r="BI355" s="49"/>
      <c r="BJ355" s="48"/>
      <c r="BK355" s="49"/>
      <c r="BL355" s="48"/>
    </row>
    <row r="356" spans="1:64" ht="15">
      <c r="A356" s="64" t="s">
        <v>525</v>
      </c>
      <c r="B356" s="64" t="s">
        <v>541</v>
      </c>
      <c r="C356" s="65"/>
      <c r="D356" s="66"/>
      <c r="E356" s="67"/>
      <c r="F356" s="68"/>
      <c r="G356" s="65"/>
      <c r="H356" s="69"/>
      <c r="I356" s="70"/>
      <c r="J356" s="70"/>
      <c r="K356" s="34" t="s">
        <v>65</v>
      </c>
      <c r="L356" s="77">
        <v>459</v>
      </c>
      <c r="M356" s="77"/>
      <c r="N356" s="72"/>
      <c r="O356" s="79" t="s">
        <v>600</v>
      </c>
      <c r="P356" s="81">
        <v>43501.26980324074</v>
      </c>
      <c r="Q356" s="79" t="s">
        <v>696</v>
      </c>
      <c r="R356" s="79"/>
      <c r="S356" s="79"/>
      <c r="T356" s="79"/>
      <c r="U356" s="79"/>
      <c r="V356" s="82" t="s">
        <v>1132</v>
      </c>
      <c r="W356" s="81">
        <v>43501.26980324074</v>
      </c>
      <c r="X356" s="82" t="s">
        <v>1504</v>
      </c>
      <c r="Y356" s="79"/>
      <c r="Z356" s="79"/>
      <c r="AA356" s="85" t="s">
        <v>1891</v>
      </c>
      <c r="AB356" s="79"/>
      <c r="AC356" s="79" t="b">
        <v>0</v>
      </c>
      <c r="AD356" s="79">
        <v>0</v>
      </c>
      <c r="AE356" s="85" t="s">
        <v>1953</v>
      </c>
      <c r="AF356" s="79" t="b">
        <v>0</v>
      </c>
      <c r="AG356" s="79" t="s">
        <v>1995</v>
      </c>
      <c r="AH356" s="79"/>
      <c r="AI356" s="85" t="s">
        <v>1953</v>
      </c>
      <c r="AJ356" s="79" t="b">
        <v>0</v>
      </c>
      <c r="AK356" s="79">
        <v>20</v>
      </c>
      <c r="AL356" s="85" t="s">
        <v>1921</v>
      </c>
      <c r="AM356" s="79" t="s">
        <v>2008</v>
      </c>
      <c r="AN356" s="79" t="b">
        <v>0</v>
      </c>
      <c r="AO356" s="85" t="s">
        <v>1921</v>
      </c>
      <c r="AP356" s="79" t="s">
        <v>176</v>
      </c>
      <c r="AQ356" s="79">
        <v>0</v>
      </c>
      <c r="AR356" s="79">
        <v>0</v>
      </c>
      <c r="AS356" s="79"/>
      <c r="AT356" s="79"/>
      <c r="AU356" s="79"/>
      <c r="AV356" s="79"/>
      <c r="AW356" s="79"/>
      <c r="AX356" s="79"/>
      <c r="AY356" s="79"/>
      <c r="AZ356" s="79"/>
      <c r="BA356">
        <v>2</v>
      </c>
      <c r="BB356" s="78" t="str">
        <f>REPLACE(INDEX(GroupVertices[Group],MATCH(Edges24[[#This Row],[Vertex 1]],GroupVertices[Vertex],0)),1,1,"")</f>
        <v>3</v>
      </c>
      <c r="BC356" s="78" t="str">
        <f>REPLACE(INDEX(GroupVertices[Group],MATCH(Edges24[[#This Row],[Vertex 2]],GroupVertices[Vertex],0)),1,1,"")</f>
        <v>3</v>
      </c>
      <c r="BD356" s="48">
        <v>0</v>
      </c>
      <c r="BE356" s="49">
        <v>0</v>
      </c>
      <c r="BF356" s="48">
        <v>0</v>
      </c>
      <c r="BG356" s="49">
        <v>0</v>
      </c>
      <c r="BH356" s="48">
        <v>0</v>
      </c>
      <c r="BI356" s="49">
        <v>0</v>
      </c>
      <c r="BJ356" s="48">
        <v>21</v>
      </c>
      <c r="BK356" s="49">
        <v>100</v>
      </c>
      <c r="BL356" s="48">
        <v>21</v>
      </c>
    </row>
    <row r="357" spans="1:64" ht="15">
      <c r="A357" s="64" t="s">
        <v>525</v>
      </c>
      <c r="B357" s="64" t="s">
        <v>541</v>
      </c>
      <c r="C357" s="65"/>
      <c r="D357" s="66"/>
      <c r="E357" s="67"/>
      <c r="F357" s="68"/>
      <c r="G357" s="65"/>
      <c r="H357" s="69"/>
      <c r="I357" s="70"/>
      <c r="J357" s="70"/>
      <c r="K357" s="34" t="s">
        <v>65</v>
      </c>
      <c r="L357" s="77">
        <v>460</v>
      </c>
      <c r="M357" s="77"/>
      <c r="N357" s="72"/>
      <c r="O357" s="79" t="s">
        <v>600</v>
      </c>
      <c r="P357" s="81">
        <v>43503.59324074074</v>
      </c>
      <c r="Q357" s="79" t="s">
        <v>709</v>
      </c>
      <c r="R357" s="79"/>
      <c r="S357" s="79"/>
      <c r="T357" s="79"/>
      <c r="U357" s="79"/>
      <c r="V357" s="82" t="s">
        <v>1132</v>
      </c>
      <c r="W357" s="81">
        <v>43503.59324074074</v>
      </c>
      <c r="X357" s="82" t="s">
        <v>1505</v>
      </c>
      <c r="Y357" s="79"/>
      <c r="Z357" s="79"/>
      <c r="AA357" s="85" t="s">
        <v>1892</v>
      </c>
      <c r="AB357" s="79"/>
      <c r="AC357" s="79" t="b">
        <v>0</v>
      </c>
      <c r="AD357" s="79">
        <v>0</v>
      </c>
      <c r="AE357" s="85" t="s">
        <v>1953</v>
      </c>
      <c r="AF357" s="79" t="b">
        <v>0</v>
      </c>
      <c r="AG357" s="79" t="s">
        <v>1995</v>
      </c>
      <c r="AH357" s="79"/>
      <c r="AI357" s="85" t="s">
        <v>1953</v>
      </c>
      <c r="AJ357" s="79" t="b">
        <v>0</v>
      </c>
      <c r="AK357" s="79">
        <v>8</v>
      </c>
      <c r="AL357" s="85" t="s">
        <v>1918</v>
      </c>
      <c r="AM357" s="79" t="s">
        <v>2007</v>
      </c>
      <c r="AN357" s="79" t="b">
        <v>0</v>
      </c>
      <c r="AO357" s="85" t="s">
        <v>1918</v>
      </c>
      <c r="AP357" s="79" t="s">
        <v>176</v>
      </c>
      <c r="AQ357" s="79">
        <v>0</v>
      </c>
      <c r="AR357" s="79">
        <v>0</v>
      </c>
      <c r="AS357" s="79"/>
      <c r="AT357" s="79"/>
      <c r="AU357" s="79"/>
      <c r="AV357" s="79"/>
      <c r="AW357" s="79"/>
      <c r="AX357" s="79"/>
      <c r="AY357" s="79"/>
      <c r="AZ357" s="79"/>
      <c r="BA357">
        <v>2</v>
      </c>
      <c r="BB357" s="78" t="str">
        <f>REPLACE(INDEX(GroupVertices[Group],MATCH(Edges24[[#This Row],[Vertex 1]],GroupVertices[Vertex],0)),1,1,"")</f>
        <v>3</v>
      </c>
      <c r="BC357" s="78" t="str">
        <f>REPLACE(INDEX(GroupVertices[Group],MATCH(Edges24[[#This Row],[Vertex 2]],GroupVertices[Vertex],0)),1,1,"")</f>
        <v>3</v>
      </c>
      <c r="BD357" s="48"/>
      <c r="BE357" s="49"/>
      <c r="BF357" s="48"/>
      <c r="BG357" s="49"/>
      <c r="BH357" s="48"/>
      <c r="BI357" s="49"/>
      <c r="BJ357" s="48"/>
      <c r="BK357" s="49"/>
      <c r="BL357" s="48"/>
    </row>
    <row r="358" spans="1:64" ht="15">
      <c r="A358" s="64" t="s">
        <v>526</v>
      </c>
      <c r="B358" s="64" t="s">
        <v>541</v>
      </c>
      <c r="C358" s="65"/>
      <c r="D358" s="66"/>
      <c r="E358" s="67"/>
      <c r="F358" s="68"/>
      <c r="G358" s="65"/>
      <c r="H358" s="69"/>
      <c r="I358" s="70"/>
      <c r="J358" s="70"/>
      <c r="K358" s="34" t="s">
        <v>65</v>
      </c>
      <c r="L358" s="77">
        <v>462</v>
      </c>
      <c r="M358" s="77"/>
      <c r="N358" s="72"/>
      <c r="O358" s="79" t="s">
        <v>600</v>
      </c>
      <c r="P358" s="81">
        <v>43500.79282407407</v>
      </c>
      <c r="Q358" s="79" t="s">
        <v>696</v>
      </c>
      <c r="R358" s="79"/>
      <c r="S358" s="79"/>
      <c r="T358" s="79"/>
      <c r="U358" s="79"/>
      <c r="V358" s="82" t="s">
        <v>1133</v>
      </c>
      <c r="W358" s="81">
        <v>43500.79282407407</v>
      </c>
      <c r="X358" s="82" t="s">
        <v>1506</v>
      </c>
      <c r="Y358" s="79"/>
      <c r="Z358" s="79"/>
      <c r="AA358" s="85" t="s">
        <v>1893</v>
      </c>
      <c r="AB358" s="79"/>
      <c r="AC358" s="79" t="b">
        <v>0</v>
      </c>
      <c r="AD358" s="79">
        <v>0</v>
      </c>
      <c r="AE358" s="85" t="s">
        <v>1953</v>
      </c>
      <c r="AF358" s="79" t="b">
        <v>0</v>
      </c>
      <c r="AG358" s="79" t="s">
        <v>1995</v>
      </c>
      <c r="AH358" s="79"/>
      <c r="AI358" s="85" t="s">
        <v>1953</v>
      </c>
      <c r="AJ358" s="79" t="b">
        <v>0</v>
      </c>
      <c r="AK358" s="79">
        <v>7</v>
      </c>
      <c r="AL358" s="85" t="s">
        <v>1921</v>
      </c>
      <c r="AM358" s="79" t="s">
        <v>2010</v>
      </c>
      <c r="AN358" s="79" t="b">
        <v>0</v>
      </c>
      <c r="AO358" s="85" t="s">
        <v>1921</v>
      </c>
      <c r="AP358" s="79" t="s">
        <v>176</v>
      </c>
      <c r="AQ358" s="79">
        <v>0</v>
      </c>
      <c r="AR358" s="79">
        <v>0</v>
      </c>
      <c r="AS358" s="79"/>
      <c r="AT358" s="79"/>
      <c r="AU358" s="79"/>
      <c r="AV358" s="79"/>
      <c r="AW358" s="79"/>
      <c r="AX358" s="79"/>
      <c r="AY358" s="79"/>
      <c r="AZ358" s="79"/>
      <c r="BA358">
        <v>2</v>
      </c>
      <c r="BB358" s="78" t="str">
        <f>REPLACE(INDEX(GroupVertices[Group],MATCH(Edges24[[#This Row],[Vertex 1]],GroupVertices[Vertex],0)),1,1,"")</f>
        <v>3</v>
      </c>
      <c r="BC358" s="78" t="str">
        <f>REPLACE(INDEX(GroupVertices[Group],MATCH(Edges24[[#This Row],[Vertex 2]],GroupVertices[Vertex],0)),1,1,"")</f>
        <v>3</v>
      </c>
      <c r="BD358" s="48">
        <v>0</v>
      </c>
      <c r="BE358" s="49">
        <v>0</v>
      </c>
      <c r="BF358" s="48">
        <v>0</v>
      </c>
      <c r="BG358" s="49">
        <v>0</v>
      </c>
      <c r="BH358" s="48">
        <v>0</v>
      </c>
      <c r="BI358" s="49">
        <v>0</v>
      </c>
      <c r="BJ358" s="48">
        <v>21</v>
      </c>
      <c r="BK358" s="49">
        <v>100</v>
      </c>
      <c r="BL358" s="48">
        <v>21</v>
      </c>
    </row>
    <row r="359" spans="1:64" ht="15">
      <c r="A359" s="64" t="s">
        <v>526</v>
      </c>
      <c r="B359" s="64" t="s">
        <v>541</v>
      </c>
      <c r="C359" s="65"/>
      <c r="D359" s="66"/>
      <c r="E359" s="67"/>
      <c r="F359" s="68"/>
      <c r="G359" s="65"/>
      <c r="H359" s="69"/>
      <c r="I359" s="70"/>
      <c r="J359" s="70"/>
      <c r="K359" s="34" t="s">
        <v>65</v>
      </c>
      <c r="L359" s="77">
        <v>463</v>
      </c>
      <c r="M359" s="77"/>
      <c r="N359" s="72"/>
      <c r="O359" s="79" t="s">
        <v>600</v>
      </c>
      <c r="P359" s="81">
        <v>43503.606099537035</v>
      </c>
      <c r="Q359" s="79" t="s">
        <v>709</v>
      </c>
      <c r="R359" s="79"/>
      <c r="S359" s="79"/>
      <c r="T359" s="79"/>
      <c r="U359" s="79"/>
      <c r="V359" s="82" t="s">
        <v>1133</v>
      </c>
      <c r="W359" s="81">
        <v>43503.606099537035</v>
      </c>
      <c r="X359" s="82" t="s">
        <v>1507</v>
      </c>
      <c r="Y359" s="79"/>
      <c r="Z359" s="79"/>
      <c r="AA359" s="85" t="s">
        <v>1894</v>
      </c>
      <c r="AB359" s="79"/>
      <c r="AC359" s="79" t="b">
        <v>0</v>
      </c>
      <c r="AD359" s="79">
        <v>0</v>
      </c>
      <c r="AE359" s="85" t="s">
        <v>1953</v>
      </c>
      <c r="AF359" s="79" t="b">
        <v>0</v>
      </c>
      <c r="AG359" s="79" t="s">
        <v>1995</v>
      </c>
      <c r="AH359" s="79"/>
      <c r="AI359" s="85" t="s">
        <v>1953</v>
      </c>
      <c r="AJ359" s="79" t="b">
        <v>0</v>
      </c>
      <c r="AK359" s="79">
        <v>8</v>
      </c>
      <c r="AL359" s="85" t="s">
        <v>1918</v>
      </c>
      <c r="AM359" s="79" t="s">
        <v>2007</v>
      </c>
      <c r="AN359" s="79" t="b">
        <v>0</v>
      </c>
      <c r="AO359" s="85" t="s">
        <v>1918</v>
      </c>
      <c r="AP359" s="79" t="s">
        <v>176</v>
      </c>
      <c r="AQ359" s="79">
        <v>0</v>
      </c>
      <c r="AR359" s="79">
        <v>0</v>
      </c>
      <c r="AS359" s="79"/>
      <c r="AT359" s="79"/>
      <c r="AU359" s="79"/>
      <c r="AV359" s="79"/>
      <c r="AW359" s="79"/>
      <c r="AX359" s="79"/>
      <c r="AY359" s="79"/>
      <c r="AZ359" s="79"/>
      <c r="BA359">
        <v>2</v>
      </c>
      <c r="BB359" s="78" t="str">
        <f>REPLACE(INDEX(GroupVertices[Group],MATCH(Edges24[[#This Row],[Vertex 1]],GroupVertices[Vertex],0)),1,1,"")</f>
        <v>3</v>
      </c>
      <c r="BC359" s="78" t="str">
        <f>REPLACE(INDEX(GroupVertices[Group],MATCH(Edges24[[#This Row],[Vertex 2]],GroupVertices[Vertex],0)),1,1,"")</f>
        <v>3</v>
      </c>
      <c r="BD359" s="48"/>
      <c r="BE359" s="49"/>
      <c r="BF359" s="48"/>
      <c r="BG359" s="49"/>
      <c r="BH359" s="48"/>
      <c r="BI359" s="49"/>
      <c r="BJ359" s="48"/>
      <c r="BK359" s="49"/>
      <c r="BL359" s="48"/>
    </row>
    <row r="360" spans="1:64" ht="15">
      <c r="A360" s="64" t="s">
        <v>527</v>
      </c>
      <c r="B360" s="64" t="s">
        <v>541</v>
      </c>
      <c r="C360" s="65"/>
      <c r="D360" s="66"/>
      <c r="E360" s="67"/>
      <c r="F360" s="68"/>
      <c r="G360" s="65"/>
      <c r="H360" s="69"/>
      <c r="I360" s="70"/>
      <c r="J360" s="70"/>
      <c r="K360" s="34" t="s">
        <v>65</v>
      </c>
      <c r="L360" s="77">
        <v>465</v>
      </c>
      <c r="M360" s="77"/>
      <c r="N360" s="72"/>
      <c r="O360" s="79" t="s">
        <v>600</v>
      </c>
      <c r="P360" s="81">
        <v>43503.619618055556</v>
      </c>
      <c r="Q360" s="79" t="s">
        <v>709</v>
      </c>
      <c r="R360" s="79"/>
      <c r="S360" s="79"/>
      <c r="T360" s="79"/>
      <c r="U360" s="79"/>
      <c r="V360" s="82" t="s">
        <v>1134</v>
      </c>
      <c r="W360" s="81">
        <v>43503.619618055556</v>
      </c>
      <c r="X360" s="82" t="s">
        <v>1508</v>
      </c>
      <c r="Y360" s="79"/>
      <c r="Z360" s="79"/>
      <c r="AA360" s="85" t="s">
        <v>1895</v>
      </c>
      <c r="AB360" s="79"/>
      <c r="AC360" s="79" t="b">
        <v>0</v>
      </c>
      <c r="AD360" s="79">
        <v>0</v>
      </c>
      <c r="AE360" s="85" t="s">
        <v>1953</v>
      </c>
      <c r="AF360" s="79" t="b">
        <v>0</v>
      </c>
      <c r="AG360" s="79" t="s">
        <v>1995</v>
      </c>
      <c r="AH360" s="79"/>
      <c r="AI360" s="85" t="s">
        <v>1953</v>
      </c>
      <c r="AJ360" s="79" t="b">
        <v>0</v>
      </c>
      <c r="AK360" s="79">
        <v>8</v>
      </c>
      <c r="AL360" s="85" t="s">
        <v>1918</v>
      </c>
      <c r="AM360" s="79" t="s">
        <v>2007</v>
      </c>
      <c r="AN360" s="79" t="b">
        <v>0</v>
      </c>
      <c r="AO360" s="85" t="s">
        <v>1918</v>
      </c>
      <c r="AP360" s="79" t="s">
        <v>176</v>
      </c>
      <c r="AQ360" s="79">
        <v>0</v>
      </c>
      <c r="AR360" s="79">
        <v>0</v>
      </c>
      <c r="AS360" s="79"/>
      <c r="AT360" s="79"/>
      <c r="AU360" s="79"/>
      <c r="AV360" s="79"/>
      <c r="AW360" s="79"/>
      <c r="AX360" s="79"/>
      <c r="AY360" s="79"/>
      <c r="AZ360" s="79"/>
      <c r="BA360">
        <v>1</v>
      </c>
      <c r="BB360" s="78" t="str">
        <f>REPLACE(INDEX(GroupVertices[Group],MATCH(Edges24[[#This Row],[Vertex 1]],GroupVertices[Vertex],0)),1,1,"")</f>
        <v>3</v>
      </c>
      <c r="BC360" s="78" t="str">
        <f>REPLACE(INDEX(GroupVertices[Group],MATCH(Edges24[[#This Row],[Vertex 2]],GroupVertices[Vertex],0)),1,1,"")</f>
        <v>3</v>
      </c>
      <c r="BD360" s="48"/>
      <c r="BE360" s="49"/>
      <c r="BF360" s="48"/>
      <c r="BG360" s="49"/>
      <c r="BH360" s="48"/>
      <c r="BI360" s="49"/>
      <c r="BJ360" s="48"/>
      <c r="BK360" s="49"/>
      <c r="BL360" s="48"/>
    </row>
    <row r="361" spans="1:64" ht="15">
      <c r="A361" s="64" t="s">
        <v>528</v>
      </c>
      <c r="B361" s="64" t="s">
        <v>541</v>
      </c>
      <c r="C361" s="65"/>
      <c r="D361" s="66"/>
      <c r="E361" s="67"/>
      <c r="F361" s="68"/>
      <c r="G361" s="65"/>
      <c r="H361" s="69"/>
      <c r="I361" s="70"/>
      <c r="J361" s="70"/>
      <c r="K361" s="34" t="s">
        <v>65</v>
      </c>
      <c r="L361" s="77">
        <v>467</v>
      </c>
      <c r="M361" s="77"/>
      <c r="N361" s="72"/>
      <c r="O361" s="79" t="s">
        <v>600</v>
      </c>
      <c r="P361" s="81">
        <v>43500.93099537037</v>
      </c>
      <c r="Q361" s="79" t="s">
        <v>696</v>
      </c>
      <c r="R361" s="79"/>
      <c r="S361" s="79"/>
      <c r="T361" s="79"/>
      <c r="U361" s="79"/>
      <c r="V361" s="82" t="s">
        <v>1135</v>
      </c>
      <c r="W361" s="81">
        <v>43500.93099537037</v>
      </c>
      <c r="X361" s="82" t="s">
        <v>1509</v>
      </c>
      <c r="Y361" s="79"/>
      <c r="Z361" s="79"/>
      <c r="AA361" s="85" t="s">
        <v>1896</v>
      </c>
      <c r="AB361" s="79"/>
      <c r="AC361" s="79" t="b">
        <v>0</v>
      </c>
      <c r="AD361" s="79">
        <v>0</v>
      </c>
      <c r="AE361" s="85" t="s">
        <v>1953</v>
      </c>
      <c r="AF361" s="79" t="b">
        <v>0</v>
      </c>
      <c r="AG361" s="79" t="s">
        <v>1995</v>
      </c>
      <c r="AH361" s="79"/>
      <c r="AI361" s="85" t="s">
        <v>1953</v>
      </c>
      <c r="AJ361" s="79" t="b">
        <v>0</v>
      </c>
      <c r="AK361" s="79">
        <v>20</v>
      </c>
      <c r="AL361" s="85" t="s">
        <v>1921</v>
      </c>
      <c r="AM361" s="79" t="s">
        <v>2007</v>
      </c>
      <c r="AN361" s="79" t="b">
        <v>0</v>
      </c>
      <c r="AO361" s="85" t="s">
        <v>1921</v>
      </c>
      <c r="AP361" s="79" t="s">
        <v>176</v>
      </c>
      <c r="AQ361" s="79">
        <v>0</v>
      </c>
      <c r="AR361" s="79">
        <v>0</v>
      </c>
      <c r="AS361" s="79"/>
      <c r="AT361" s="79"/>
      <c r="AU361" s="79"/>
      <c r="AV361" s="79"/>
      <c r="AW361" s="79"/>
      <c r="AX361" s="79"/>
      <c r="AY361" s="79"/>
      <c r="AZ361" s="79"/>
      <c r="BA361">
        <v>2</v>
      </c>
      <c r="BB361" s="78" t="str">
        <f>REPLACE(INDEX(GroupVertices[Group],MATCH(Edges24[[#This Row],[Vertex 1]],GroupVertices[Vertex],0)),1,1,"")</f>
        <v>3</v>
      </c>
      <c r="BC361" s="78" t="str">
        <f>REPLACE(INDEX(GroupVertices[Group],MATCH(Edges24[[#This Row],[Vertex 2]],GroupVertices[Vertex],0)),1,1,"")</f>
        <v>3</v>
      </c>
      <c r="BD361" s="48">
        <v>0</v>
      </c>
      <c r="BE361" s="49">
        <v>0</v>
      </c>
      <c r="BF361" s="48">
        <v>0</v>
      </c>
      <c r="BG361" s="49">
        <v>0</v>
      </c>
      <c r="BH361" s="48">
        <v>0</v>
      </c>
      <c r="BI361" s="49">
        <v>0</v>
      </c>
      <c r="BJ361" s="48">
        <v>21</v>
      </c>
      <c r="BK361" s="49">
        <v>100</v>
      </c>
      <c r="BL361" s="48">
        <v>21</v>
      </c>
    </row>
    <row r="362" spans="1:64" ht="15">
      <c r="A362" s="64" t="s">
        <v>528</v>
      </c>
      <c r="B362" s="64" t="s">
        <v>541</v>
      </c>
      <c r="C362" s="65"/>
      <c r="D362" s="66"/>
      <c r="E362" s="67"/>
      <c r="F362" s="68"/>
      <c r="G362" s="65"/>
      <c r="H362" s="69"/>
      <c r="I362" s="70"/>
      <c r="J362" s="70"/>
      <c r="K362" s="34" t="s">
        <v>65</v>
      </c>
      <c r="L362" s="77">
        <v>468</v>
      </c>
      <c r="M362" s="77"/>
      <c r="N362" s="72"/>
      <c r="O362" s="79" t="s">
        <v>600</v>
      </c>
      <c r="P362" s="81">
        <v>43503.634571759256</v>
      </c>
      <c r="Q362" s="79" t="s">
        <v>709</v>
      </c>
      <c r="R362" s="79"/>
      <c r="S362" s="79"/>
      <c r="T362" s="79"/>
      <c r="U362" s="79"/>
      <c r="V362" s="82" t="s">
        <v>1135</v>
      </c>
      <c r="W362" s="81">
        <v>43503.634571759256</v>
      </c>
      <c r="X362" s="82" t="s">
        <v>1510</v>
      </c>
      <c r="Y362" s="79"/>
      <c r="Z362" s="79"/>
      <c r="AA362" s="85" t="s">
        <v>1897</v>
      </c>
      <c r="AB362" s="79"/>
      <c r="AC362" s="79" t="b">
        <v>0</v>
      </c>
      <c r="AD362" s="79">
        <v>0</v>
      </c>
      <c r="AE362" s="85" t="s">
        <v>1953</v>
      </c>
      <c r="AF362" s="79" t="b">
        <v>0</v>
      </c>
      <c r="AG362" s="79" t="s">
        <v>1995</v>
      </c>
      <c r="AH362" s="79"/>
      <c r="AI362" s="85" t="s">
        <v>1953</v>
      </c>
      <c r="AJ362" s="79" t="b">
        <v>0</v>
      </c>
      <c r="AK362" s="79">
        <v>8</v>
      </c>
      <c r="AL362" s="85" t="s">
        <v>1918</v>
      </c>
      <c r="AM362" s="79" t="s">
        <v>2010</v>
      </c>
      <c r="AN362" s="79" t="b">
        <v>0</v>
      </c>
      <c r="AO362" s="85" t="s">
        <v>1918</v>
      </c>
      <c r="AP362" s="79" t="s">
        <v>176</v>
      </c>
      <c r="AQ362" s="79">
        <v>0</v>
      </c>
      <c r="AR362" s="79">
        <v>0</v>
      </c>
      <c r="AS362" s="79"/>
      <c r="AT362" s="79"/>
      <c r="AU362" s="79"/>
      <c r="AV362" s="79"/>
      <c r="AW362" s="79"/>
      <c r="AX362" s="79"/>
      <c r="AY362" s="79"/>
      <c r="AZ362" s="79"/>
      <c r="BA362">
        <v>2</v>
      </c>
      <c r="BB362" s="78" t="str">
        <f>REPLACE(INDEX(GroupVertices[Group],MATCH(Edges24[[#This Row],[Vertex 1]],GroupVertices[Vertex],0)),1,1,"")</f>
        <v>3</v>
      </c>
      <c r="BC362" s="78" t="str">
        <f>REPLACE(INDEX(GroupVertices[Group],MATCH(Edges24[[#This Row],[Vertex 2]],GroupVertices[Vertex],0)),1,1,"")</f>
        <v>3</v>
      </c>
      <c r="BD362" s="48"/>
      <c r="BE362" s="49"/>
      <c r="BF362" s="48"/>
      <c r="BG362" s="49"/>
      <c r="BH362" s="48"/>
      <c r="BI362" s="49"/>
      <c r="BJ362" s="48"/>
      <c r="BK362" s="49"/>
      <c r="BL362" s="48"/>
    </row>
    <row r="363" spans="1:64" ht="15">
      <c r="A363" s="64" t="s">
        <v>529</v>
      </c>
      <c r="B363" s="64" t="s">
        <v>541</v>
      </c>
      <c r="C363" s="65"/>
      <c r="D363" s="66"/>
      <c r="E363" s="67"/>
      <c r="F363" s="68"/>
      <c r="G363" s="65"/>
      <c r="H363" s="69"/>
      <c r="I363" s="70"/>
      <c r="J363" s="70"/>
      <c r="K363" s="34" t="s">
        <v>65</v>
      </c>
      <c r="L363" s="77">
        <v>470</v>
      </c>
      <c r="M363" s="77"/>
      <c r="N363" s="72"/>
      <c r="O363" s="79" t="s">
        <v>600</v>
      </c>
      <c r="P363" s="81">
        <v>43500.73981481481</v>
      </c>
      <c r="Q363" s="79" t="s">
        <v>696</v>
      </c>
      <c r="R363" s="79"/>
      <c r="S363" s="79"/>
      <c r="T363" s="79"/>
      <c r="U363" s="79"/>
      <c r="V363" s="82" t="s">
        <v>1136</v>
      </c>
      <c r="W363" s="81">
        <v>43500.73981481481</v>
      </c>
      <c r="X363" s="82" t="s">
        <v>1511</v>
      </c>
      <c r="Y363" s="79"/>
      <c r="Z363" s="79"/>
      <c r="AA363" s="85" t="s">
        <v>1898</v>
      </c>
      <c r="AB363" s="79"/>
      <c r="AC363" s="79" t="b">
        <v>0</v>
      </c>
      <c r="AD363" s="79">
        <v>0</v>
      </c>
      <c r="AE363" s="85" t="s">
        <v>1953</v>
      </c>
      <c r="AF363" s="79" t="b">
        <v>0</v>
      </c>
      <c r="AG363" s="79" t="s">
        <v>1995</v>
      </c>
      <c r="AH363" s="79"/>
      <c r="AI363" s="85" t="s">
        <v>1953</v>
      </c>
      <c r="AJ363" s="79" t="b">
        <v>0</v>
      </c>
      <c r="AK363" s="79">
        <v>7</v>
      </c>
      <c r="AL363" s="85" t="s">
        <v>1921</v>
      </c>
      <c r="AM363" s="79" t="s">
        <v>2007</v>
      </c>
      <c r="AN363" s="79" t="b">
        <v>0</v>
      </c>
      <c r="AO363" s="85" t="s">
        <v>1921</v>
      </c>
      <c r="AP363" s="79" t="s">
        <v>176</v>
      </c>
      <c r="AQ363" s="79">
        <v>0</v>
      </c>
      <c r="AR363" s="79">
        <v>0</v>
      </c>
      <c r="AS363" s="79"/>
      <c r="AT363" s="79"/>
      <c r="AU363" s="79"/>
      <c r="AV363" s="79"/>
      <c r="AW363" s="79"/>
      <c r="AX363" s="79"/>
      <c r="AY363" s="79"/>
      <c r="AZ363" s="79"/>
      <c r="BA363">
        <v>2</v>
      </c>
      <c r="BB363" s="78" t="str">
        <f>REPLACE(INDEX(GroupVertices[Group],MATCH(Edges24[[#This Row],[Vertex 1]],GroupVertices[Vertex],0)),1,1,"")</f>
        <v>3</v>
      </c>
      <c r="BC363" s="78" t="str">
        <f>REPLACE(INDEX(GroupVertices[Group],MATCH(Edges24[[#This Row],[Vertex 2]],GroupVertices[Vertex],0)),1,1,"")</f>
        <v>3</v>
      </c>
      <c r="BD363" s="48">
        <v>0</v>
      </c>
      <c r="BE363" s="49">
        <v>0</v>
      </c>
      <c r="BF363" s="48">
        <v>0</v>
      </c>
      <c r="BG363" s="49">
        <v>0</v>
      </c>
      <c r="BH363" s="48">
        <v>0</v>
      </c>
      <c r="BI363" s="49">
        <v>0</v>
      </c>
      <c r="BJ363" s="48">
        <v>21</v>
      </c>
      <c r="BK363" s="49">
        <v>100</v>
      </c>
      <c r="BL363" s="48">
        <v>21</v>
      </c>
    </row>
    <row r="364" spans="1:64" ht="15">
      <c r="A364" s="64" t="s">
        <v>529</v>
      </c>
      <c r="B364" s="64" t="s">
        <v>541</v>
      </c>
      <c r="C364" s="65"/>
      <c r="D364" s="66"/>
      <c r="E364" s="67"/>
      <c r="F364" s="68"/>
      <c r="G364" s="65"/>
      <c r="H364" s="69"/>
      <c r="I364" s="70"/>
      <c r="J364" s="70"/>
      <c r="K364" s="34" t="s">
        <v>65</v>
      </c>
      <c r="L364" s="77">
        <v>471</v>
      </c>
      <c r="M364" s="77"/>
      <c r="N364" s="72"/>
      <c r="O364" s="79" t="s">
        <v>600</v>
      </c>
      <c r="P364" s="81">
        <v>43503.63476851852</v>
      </c>
      <c r="Q364" s="79" t="s">
        <v>709</v>
      </c>
      <c r="R364" s="79"/>
      <c r="S364" s="79"/>
      <c r="T364" s="79"/>
      <c r="U364" s="79"/>
      <c r="V364" s="82" t="s">
        <v>1136</v>
      </c>
      <c r="W364" s="81">
        <v>43503.63476851852</v>
      </c>
      <c r="X364" s="82" t="s">
        <v>1512</v>
      </c>
      <c r="Y364" s="79"/>
      <c r="Z364" s="79"/>
      <c r="AA364" s="85" t="s">
        <v>1899</v>
      </c>
      <c r="AB364" s="79"/>
      <c r="AC364" s="79" t="b">
        <v>0</v>
      </c>
      <c r="AD364" s="79">
        <v>0</v>
      </c>
      <c r="AE364" s="85" t="s">
        <v>1953</v>
      </c>
      <c r="AF364" s="79" t="b">
        <v>0</v>
      </c>
      <c r="AG364" s="79" t="s">
        <v>1995</v>
      </c>
      <c r="AH364" s="79"/>
      <c r="AI364" s="85" t="s">
        <v>1953</v>
      </c>
      <c r="AJ364" s="79" t="b">
        <v>0</v>
      </c>
      <c r="AK364" s="79">
        <v>8</v>
      </c>
      <c r="AL364" s="85" t="s">
        <v>1918</v>
      </c>
      <c r="AM364" s="79" t="s">
        <v>2010</v>
      </c>
      <c r="AN364" s="79" t="b">
        <v>0</v>
      </c>
      <c r="AO364" s="85" t="s">
        <v>1918</v>
      </c>
      <c r="AP364" s="79" t="s">
        <v>176</v>
      </c>
      <c r="AQ364" s="79">
        <v>0</v>
      </c>
      <c r="AR364" s="79">
        <v>0</v>
      </c>
      <c r="AS364" s="79"/>
      <c r="AT364" s="79"/>
      <c r="AU364" s="79"/>
      <c r="AV364" s="79"/>
      <c r="AW364" s="79"/>
      <c r="AX364" s="79"/>
      <c r="AY364" s="79"/>
      <c r="AZ364" s="79"/>
      <c r="BA364">
        <v>2</v>
      </c>
      <c r="BB364" s="78" t="str">
        <f>REPLACE(INDEX(GroupVertices[Group],MATCH(Edges24[[#This Row],[Vertex 1]],GroupVertices[Vertex],0)),1,1,"")</f>
        <v>3</v>
      </c>
      <c r="BC364" s="78" t="str">
        <f>REPLACE(INDEX(GroupVertices[Group],MATCH(Edges24[[#This Row],[Vertex 2]],GroupVertices[Vertex],0)),1,1,"")</f>
        <v>3</v>
      </c>
      <c r="BD364" s="48"/>
      <c r="BE364" s="49"/>
      <c r="BF364" s="48"/>
      <c r="BG364" s="49"/>
      <c r="BH364" s="48"/>
      <c r="BI364" s="49"/>
      <c r="BJ364" s="48"/>
      <c r="BK364" s="49"/>
      <c r="BL364" s="48"/>
    </row>
    <row r="365" spans="1:64" ht="15">
      <c r="A365" s="64" t="s">
        <v>530</v>
      </c>
      <c r="B365" s="64" t="s">
        <v>541</v>
      </c>
      <c r="C365" s="65"/>
      <c r="D365" s="66"/>
      <c r="E365" s="67"/>
      <c r="F365" s="68"/>
      <c r="G365" s="65"/>
      <c r="H365" s="69"/>
      <c r="I365" s="70"/>
      <c r="J365" s="70"/>
      <c r="K365" s="34" t="s">
        <v>65</v>
      </c>
      <c r="L365" s="77">
        <v>473</v>
      </c>
      <c r="M365" s="77"/>
      <c r="N365" s="72"/>
      <c r="O365" s="79" t="s">
        <v>600</v>
      </c>
      <c r="P365" s="81">
        <v>43503.63627314815</v>
      </c>
      <c r="Q365" s="79" t="s">
        <v>708</v>
      </c>
      <c r="R365" s="79"/>
      <c r="S365" s="79"/>
      <c r="T365" s="79"/>
      <c r="U365" s="79"/>
      <c r="V365" s="82" t="s">
        <v>1137</v>
      </c>
      <c r="W365" s="81">
        <v>43503.63627314815</v>
      </c>
      <c r="X365" s="82" t="s">
        <v>1513</v>
      </c>
      <c r="Y365" s="79"/>
      <c r="Z365" s="79"/>
      <c r="AA365" s="85" t="s">
        <v>1900</v>
      </c>
      <c r="AB365" s="79"/>
      <c r="AC365" s="79" t="b">
        <v>0</v>
      </c>
      <c r="AD365" s="79">
        <v>0</v>
      </c>
      <c r="AE365" s="85" t="s">
        <v>1953</v>
      </c>
      <c r="AF365" s="79" t="b">
        <v>0</v>
      </c>
      <c r="AG365" s="79" t="s">
        <v>1995</v>
      </c>
      <c r="AH365" s="79"/>
      <c r="AI365" s="85" t="s">
        <v>1953</v>
      </c>
      <c r="AJ365" s="79" t="b">
        <v>0</v>
      </c>
      <c r="AK365" s="79">
        <v>24</v>
      </c>
      <c r="AL365" s="85" t="s">
        <v>1921</v>
      </c>
      <c r="AM365" s="79" t="s">
        <v>2008</v>
      </c>
      <c r="AN365" s="79" t="b">
        <v>0</v>
      </c>
      <c r="AO365" s="85" t="s">
        <v>1921</v>
      </c>
      <c r="AP365" s="79" t="s">
        <v>176</v>
      </c>
      <c r="AQ365" s="79">
        <v>0</v>
      </c>
      <c r="AR365" s="79">
        <v>0</v>
      </c>
      <c r="AS365" s="79"/>
      <c r="AT365" s="79"/>
      <c r="AU365" s="79"/>
      <c r="AV365" s="79"/>
      <c r="AW365" s="79"/>
      <c r="AX365" s="79"/>
      <c r="AY365" s="79"/>
      <c r="AZ365" s="79"/>
      <c r="BA365">
        <v>1</v>
      </c>
      <c r="BB365" s="78" t="str">
        <f>REPLACE(INDEX(GroupVertices[Group],MATCH(Edges24[[#This Row],[Vertex 1]],GroupVertices[Vertex],0)),1,1,"")</f>
        <v>3</v>
      </c>
      <c r="BC365" s="78" t="str">
        <f>REPLACE(INDEX(GroupVertices[Group],MATCH(Edges24[[#This Row],[Vertex 2]],GroupVertices[Vertex],0)),1,1,"")</f>
        <v>3</v>
      </c>
      <c r="BD365" s="48">
        <v>0</v>
      </c>
      <c r="BE365" s="49">
        <v>0</v>
      </c>
      <c r="BF365" s="48">
        <v>0</v>
      </c>
      <c r="BG365" s="49">
        <v>0</v>
      </c>
      <c r="BH365" s="48">
        <v>0</v>
      </c>
      <c r="BI365" s="49">
        <v>0</v>
      </c>
      <c r="BJ365" s="48">
        <v>21</v>
      </c>
      <c r="BK365" s="49">
        <v>100</v>
      </c>
      <c r="BL365" s="48">
        <v>21</v>
      </c>
    </row>
    <row r="366" spans="1:64" ht="15">
      <c r="A366" s="64" t="s">
        <v>531</v>
      </c>
      <c r="B366" s="64" t="s">
        <v>541</v>
      </c>
      <c r="C366" s="65"/>
      <c r="D366" s="66"/>
      <c r="E366" s="67"/>
      <c r="F366" s="68"/>
      <c r="G366" s="65"/>
      <c r="H366" s="69"/>
      <c r="I366" s="70"/>
      <c r="J366" s="70"/>
      <c r="K366" s="34" t="s">
        <v>65</v>
      </c>
      <c r="L366" s="77">
        <v>474</v>
      </c>
      <c r="M366" s="77"/>
      <c r="N366" s="72"/>
      <c r="O366" s="79" t="s">
        <v>600</v>
      </c>
      <c r="P366" s="81">
        <v>43500.7775</v>
      </c>
      <c r="Q366" s="79" t="s">
        <v>696</v>
      </c>
      <c r="R366" s="79"/>
      <c r="S366" s="79"/>
      <c r="T366" s="79"/>
      <c r="U366" s="79"/>
      <c r="V366" s="82" t="s">
        <v>1138</v>
      </c>
      <c r="W366" s="81">
        <v>43500.7775</v>
      </c>
      <c r="X366" s="82" t="s">
        <v>1514</v>
      </c>
      <c r="Y366" s="79"/>
      <c r="Z366" s="79"/>
      <c r="AA366" s="85" t="s">
        <v>1901</v>
      </c>
      <c r="AB366" s="79"/>
      <c r="AC366" s="79" t="b">
        <v>0</v>
      </c>
      <c r="AD366" s="79">
        <v>0</v>
      </c>
      <c r="AE366" s="85" t="s">
        <v>1953</v>
      </c>
      <c r="AF366" s="79" t="b">
        <v>0</v>
      </c>
      <c r="AG366" s="79" t="s">
        <v>1995</v>
      </c>
      <c r="AH366" s="79"/>
      <c r="AI366" s="85" t="s">
        <v>1953</v>
      </c>
      <c r="AJ366" s="79" t="b">
        <v>0</v>
      </c>
      <c r="AK366" s="79">
        <v>7</v>
      </c>
      <c r="AL366" s="85" t="s">
        <v>1921</v>
      </c>
      <c r="AM366" s="79" t="s">
        <v>2008</v>
      </c>
      <c r="AN366" s="79" t="b">
        <v>0</v>
      </c>
      <c r="AO366" s="85" t="s">
        <v>1921</v>
      </c>
      <c r="AP366" s="79" t="s">
        <v>176</v>
      </c>
      <c r="AQ366" s="79">
        <v>0</v>
      </c>
      <c r="AR366" s="79">
        <v>0</v>
      </c>
      <c r="AS366" s="79"/>
      <c r="AT366" s="79"/>
      <c r="AU366" s="79"/>
      <c r="AV366" s="79"/>
      <c r="AW366" s="79"/>
      <c r="AX366" s="79"/>
      <c r="AY366" s="79"/>
      <c r="AZ366" s="79"/>
      <c r="BA366">
        <v>2</v>
      </c>
      <c r="BB366" s="78" t="str">
        <f>REPLACE(INDEX(GroupVertices[Group],MATCH(Edges24[[#This Row],[Vertex 1]],GroupVertices[Vertex],0)),1,1,"")</f>
        <v>3</v>
      </c>
      <c r="BC366" s="78" t="str">
        <f>REPLACE(INDEX(GroupVertices[Group],MATCH(Edges24[[#This Row],[Vertex 2]],GroupVertices[Vertex],0)),1,1,"")</f>
        <v>3</v>
      </c>
      <c r="BD366" s="48">
        <v>0</v>
      </c>
      <c r="BE366" s="49">
        <v>0</v>
      </c>
      <c r="BF366" s="48">
        <v>0</v>
      </c>
      <c r="BG366" s="49">
        <v>0</v>
      </c>
      <c r="BH366" s="48">
        <v>0</v>
      </c>
      <c r="BI366" s="49">
        <v>0</v>
      </c>
      <c r="BJ366" s="48">
        <v>21</v>
      </c>
      <c r="BK366" s="49">
        <v>100</v>
      </c>
      <c r="BL366" s="48">
        <v>21</v>
      </c>
    </row>
    <row r="367" spans="1:64" ht="15">
      <c r="A367" s="64" t="s">
        <v>531</v>
      </c>
      <c r="B367" s="64" t="s">
        <v>541</v>
      </c>
      <c r="C367" s="65"/>
      <c r="D367" s="66"/>
      <c r="E367" s="67"/>
      <c r="F367" s="68"/>
      <c r="G367" s="65"/>
      <c r="H367" s="69"/>
      <c r="I367" s="70"/>
      <c r="J367" s="70"/>
      <c r="K367" s="34" t="s">
        <v>65</v>
      </c>
      <c r="L367" s="77">
        <v>475</v>
      </c>
      <c r="M367" s="77"/>
      <c r="N367" s="72"/>
      <c r="O367" s="79" t="s">
        <v>600</v>
      </c>
      <c r="P367" s="81">
        <v>43503.809375</v>
      </c>
      <c r="Q367" s="79" t="s">
        <v>709</v>
      </c>
      <c r="R367" s="79"/>
      <c r="S367" s="79"/>
      <c r="T367" s="79"/>
      <c r="U367" s="79"/>
      <c r="V367" s="82" t="s">
        <v>1138</v>
      </c>
      <c r="W367" s="81">
        <v>43503.809375</v>
      </c>
      <c r="X367" s="82" t="s">
        <v>1515</v>
      </c>
      <c r="Y367" s="79"/>
      <c r="Z367" s="79"/>
      <c r="AA367" s="85" t="s">
        <v>1902</v>
      </c>
      <c r="AB367" s="79"/>
      <c r="AC367" s="79" t="b">
        <v>0</v>
      </c>
      <c r="AD367" s="79">
        <v>0</v>
      </c>
      <c r="AE367" s="85" t="s">
        <v>1953</v>
      </c>
      <c r="AF367" s="79" t="b">
        <v>0</v>
      </c>
      <c r="AG367" s="79" t="s">
        <v>1995</v>
      </c>
      <c r="AH367" s="79"/>
      <c r="AI367" s="85" t="s">
        <v>1953</v>
      </c>
      <c r="AJ367" s="79" t="b">
        <v>0</v>
      </c>
      <c r="AK367" s="79">
        <v>8</v>
      </c>
      <c r="AL367" s="85" t="s">
        <v>1918</v>
      </c>
      <c r="AM367" s="79" t="s">
        <v>2008</v>
      </c>
      <c r="AN367" s="79" t="b">
        <v>0</v>
      </c>
      <c r="AO367" s="85" t="s">
        <v>1918</v>
      </c>
      <c r="AP367" s="79" t="s">
        <v>176</v>
      </c>
      <c r="AQ367" s="79">
        <v>0</v>
      </c>
      <c r="AR367" s="79">
        <v>0</v>
      </c>
      <c r="AS367" s="79"/>
      <c r="AT367" s="79"/>
      <c r="AU367" s="79"/>
      <c r="AV367" s="79"/>
      <c r="AW367" s="79"/>
      <c r="AX367" s="79"/>
      <c r="AY367" s="79"/>
      <c r="AZ367" s="79"/>
      <c r="BA367">
        <v>2</v>
      </c>
      <c r="BB367" s="78" t="str">
        <f>REPLACE(INDEX(GroupVertices[Group],MATCH(Edges24[[#This Row],[Vertex 1]],GroupVertices[Vertex],0)),1,1,"")</f>
        <v>3</v>
      </c>
      <c r="BC367" s="78" t="str">
        <f>REPLACE(INDEX(GroupVertices[Group],MATCH(Edges24[[#This Row],[Vertex 2]],GroupVertices[Vertex],0)),1,1,"")</f>
        <v>3</v>
      </c>
      <c r="BD367" s="48"/>
      <c r="BE367" s="49"/>
      <c r="BF367" s="48"/>
      <c r="BG367" s="49"/>
      <c r="BH367" s="48"/>
      <c r="BI367" s="49"/>
      <c r="BJ367" s="48"/>
      <c r="BK367" s="49"/>
      <c r="BL367" s="48"/>
    </row>
    <row r="368" spans="1:64" ht="15">
      <c r="A368" s="64" t="s">
        <v>532</v>
      </c>
      <c r="B368" s="64" t="s">
        <v>541</v>
      </c>
      <c r="C368" s="65"/>
      <c r="D368" s="66"/>
      <c r="E368" s="67"/>
      <c r="F368" s="68"/>
      <c r="G368" s="65"/>
      <c r="H368" s="69"/>
      <c r="I368" s="70"/>
      <c r="J368" s="70"/>
      <c r="K368" s="34" t="s">
        <v>65</v>
      </c>
      <c r="L368" s="77">
        <v>477</v>
      </c>
      <c r="M368" s="77"/>
      <c r="N368" s="72"/>
      <c r="O368" s="79" t="s">
        <v>600</v>
      </c>
      <c r="P368" s="81">
        <v>43503.811898148146</v>
      </c>
      <c r="Q368" s="79" t="s">
        <v>709</v>
      </c>
      <c r="R368" s="79"/>
      <c r="S368" s="79"/>
      <c r="T368" s="79"/>
      <c r="U368" s="79"/>
      <c r="V368" s="82" t="s">
        <v>1139</v>
      </c>
      <c r="W368" s="81">
        <v>43503.811898148146</v>
      </c>
      <c r="X368" s="82" t="s">
        <v>1516</v>
      </c>
      <c r="Y368" s="79"/>
      <c r="Z368" s="79"/>
      <c r="AA368" s="85" t="s">
        <v>1903</v>
      </c>
      <c r="AB368" s="79"/>
      <c r="AC368" s="79" t="b">
        <v>0</v>
      </c>
      <c r="AD368" s="79">
        <v>0</v>
      </c>
      <c r="AE368" s="85" t="s">
        <v>1953</v>
      </c>
      <c r="AF368" s="79" t="b">
        <v>0</v>
      </c>
      <c r="AG368" s="79" t="s">
        <v>1995</v>
      </c>
      <c r="AH368" s="79"/>
      <c r="AI368" s="85" t="s">
        <v>1953</v>
      </c>
      <c r="AJ368" s="79" t="b">
        <v>0</v>
      </c>
      <c r="AK368" s="79">
        <v>8</v>
      </c>
      <c r="AL368" s="85" t="s">
        <v>1918</v>
      </c>
      <c r="AM368" s="79" t="s">
        <v>2010</v>
      </c>
      <c r="AN368" s="79" t="b">
        <v>0</v>
      </c>
      <c r="AO368" s="85" t="s">
        <v>1918</v>
      </c>
      <c r="AP368" s="79" t="s">
        <v>176</v>
      </c>
      <c r="AQ368" s="79">
        <v>0</v>
      </c>
      <c r="AR368" s="79">
        <v>0</v>
      </c>
      <c r="AS368" s="79"/>
      <c r="AT368" s="79"/>
      <c r="AU368" s="79"/>
      <c r="AV368" s="79"/>
      <c r="AW368" s="79"/>
      <c r="AX368" s="79"/>
      <c r="AY368" s="79"/>
      <c r="AZ368" s="79"/>
      <c r="BA368">
        <v>1</v>
      </c>
      <c r="BB368" s="78" t="str">
        <f>REPLACE(INDEX(GroupVertices[Group],MATCH(Edges24[[#This Row],[Vertex 1]],GroupVertices[Vertex],0)),1,1,"")</f>
        <v>3</v>
      </c>
      <c r="BC368" s="78" t="str">
        <f>REPLACE(INDEX(GroupVertices[Group],MATCH(Edges24[[#This Row],[Vertex 2]],GroupVertices[Vertex],0)),1,1,"")</f>
        <v>3</v>
      </c>
      <c r="BD368" s="48"/>
      <c r="BE368" s="49"/>
      <c r="BF368" s="48"/>
      <c r="BG368" s="49"/>
      <c r="BH368" s="48"/>
      <c r="BI368" s="49"/>
      <c r="BJ368" s="48"/>
      <c r="BK368" s="49"/>
      <c r="BL368" s="48"/>
    </row>
    <row r="369" spans="1:64" ht="15">
      <c r="A369" s="64" t="s">
        <v>533</v>
      </c>
      <c r="B369" s="64" t="s">
        <v>541</v>
      </c>
      <c r="C369" s="65"/>
      <c r="D369" s="66"/>
      <c r="E369" s="67"/>
      <c r="F369" s="68"/>
      <c r="G369" s="65"/>
      <c r="H369" s="69"/>
      <c r="I369" s="70"/>
      <c r="J369" s="70"/>
      <c r="K369" s="34" t="s">
        <v>65</v>
      </c>
      <c r="L369" s="77">
        <v>479</v>
      </c>
      <c r="M369" s="77"/>
      <c r="N369" s="72"/>
      <c r="O369" s="79" t="s">
        <v>600</v>
      </c>
      <c r="P369" s="81">
        <v>43503.894421296296</v>
      </c>
      <c r="Q369" s="79" t="s">
        <v>709</v>
      </c>
      <c r="R369" s="79"/>
      <c r="S369" s="79"/>
      <c r="T369" s="79"/>
      <c r="U369" s="79"/>
      <c r="V369" s="82" t="s">
        <v>1140</v>
      </c>
      <c r="W369" s="81">
        <v>43503.894421296296</v>
      </c>
      <c r="X369" s="82" t="s">
        <v>1517</v>
      </c>
      <c r="Y369" s="79"/>
      <c r="Z369" s="79"/>
      <c r="AA369" s="85" t="s">
        <v>1904</v>
      </c>
      <c r="AB369" s="79"/>
      <c r="AC369" s="79" t="b">
        <v>0</v>
      </c>
      <c r="AD369" s="79">
        <v>0</v>
      </c>
      <c r="AE369" s="85" t="s">
        <v>1953</v>
      </c>
      <c r="AF369" s="79" t="b">
        <v>0</v>
      </c>
      <c r="AG369" s="79" t="s">
        <v>1995</v>
      </c>
      <c r="AH369" s="79"/>
      <c r="AI369" s="85" t="s">
        <v>1953</v>
      </c>
      <c r="AJ369" s="79" t="b">
        <v>0</v>
      </c>
      <c r="AK369" s="79">
        <v>12</v>
      </c>
      <c r="AL369" s="85" t="s">
        <v>1918</v>
      </c>
      <c r="AM369" s="79" t="s">
        <v>2007</v>
      </c>
      <c r="AN369" s="79" t="b">
        <v>0</v>
      </c>
      <c r="AO369" s="85" t="s">
        <v>1918</v>
      </c>
      <c r="AP369" s="79" t="s">
        <v>176</v>
      </c>
      <c r="AQ369" s="79">
        <v>0</v>
      </c>
      <c r="AR369" s="79">
        <v>0</v>
      </c>
      <c r="AS369" s="79"/>
      <c r="AT369" s="79"/>
      <c r="AU369" s="79"/>
      <c r="AV369" s="79"/>
      <c r="AW369" s="79"/>
      <c r="AX369" s="79"/>
      <c r="AY369" s="79"/>
      <c r="AZ369" s="79"/>
      <c r="BA369">
        <v>1</v>
      </c>
      <c r="BB369" s="78" t="str">
        <f>REPLACE(INDEX(GroupVertices[Group],MATCH(Edges24[[#This Row],[Vertex 1]],GroupVertices[Vertex],0)),1,1,"")</f>
        <v>3</v>
      </c>
      <c r="BC369" s="78" t="str">
        <f>REPLACE(INDEX(GroupVertices[Group],MATCH(Edges24[[#This Row],[Vertex 2]],GroupVertices[Vertex],0)),1,1,"")</f>
        <v>3</v>
      </c>
      <c r="BD369" s="48"/>
      <c r="BE369" s="49"/>
      <c r="BF369" s="48"/>
      <c r="BG369" s="49"/>
      <c r="BH369" s="48"/>
      <c r="BI369" s="49"/>
      <c r="BJ369" s="48"/>
      <c r="BK369" s="49"/>
      <c r="BL369" s="48"/>
    </row>
    <row r="370" spans="1:64" ht="15">
      <c r="A370" s="64" t="s">
        <v>534</v>
      </c>
      <c r="B370" s="64" t="s">
        <v>457</v>
      </c>
      <c r="C370" s="65"/>
      <c r="D370" s="66"/>
      <c r="E370" s="67"/>
      <c r="F370" s="68"/>
      <c r="G370" s="65"/>
      <c r="H370" s="69"/>
      <c r="I370" s="70"/>
      <c r="J370" s="70"/>
      <c r="K370" s="34" t="s">
        <v>65</v>
      </c>
      <c r="L370" s="77">
        <v>481</v>
      </c>
      <c r="M370" s="77"/>
      <c r="N370" s="72"/>
      <c r="O370" s="79" t="s">
        <v>600</v>
      </c>
      <c r="P370" s="81">
        <v>43470.625752314816</v>
      </c>
      <c r="Q370" s="79" t="s">
        <v>624</v>
      </c>
      <c r="R370" s="82" t="s">
        <v>727</v>
      </c>
      <c r="S370" s="79" t="s">
        <v>764</v>
      </c>
      <c r="T370" s="79"/>
      <c r="U370" s="79"/>
      <c r="V370" s="82" t="s">
        <v>1141</v>
      </c>
      <c r="W370" s="81">
        <v>43470.625752314816</v>
      </c>
      <c r="X370" s="82" t="s">
        <v>1518</v>
      </c>
      <c r="Y370" s="79"/>
      <c r="Z370" s="79"/>
      <c r="AA370" s="85" t="s">
        <v>1905</v>
      </c>
      <c r="AB370" s="79"/>
      <c r="AC370" s="79" t="b">
        <v>0</v>
      </c>
      <c r="AD370" s="79">
        <v>0</v>
      </c>
      <c r="AE370" s="85" t="s">
        <v>1953</v>
      </c>
      <c r="AF370" s="79" t="b">
        <v>0</v>
      </c>
      <c r="AG370" s="79" t="s">
        <v>1995</v>
      </c>
      <c r="AH370" s="79"/>
      <c r="AI370" s="85" t="s">
        <v>1953</v>
      </c>
      <c r="AJ370" s="79" t="b">
        <v>0</v>
      </c>
      <c r="AK370" s="79">
        <v>20</v>
      </c>
      <c r="AL370" s="85" t="s">
        <v>1801</v>
      </c>
      <c r="AM370" s="79" t="s">
        <v>2008</v>
      </c>
      <c r="AN370" s="79" t="b">
        <v>0</v>
      </c>
      <c r="AO370" s="85" t="s">
        <v>1801</v>
      </c>
      <c r="AP370" s="79" t="s">
        <v>176</v>
      </c>
      <c r="AQ370" s="79">
        <v>0</v>
      </c>
      <c r="AR370" s="79">
        <v>0</v>
      </c>
      <c r="AS370" s="79"/>
      <c r="AT370" s="79"/>
      <c r="AU370" s="79"/>
      <c r="AV370" s="79"/>
      <c r="AW370" s="79"/>
      <c r="AX370" s="79"/>
      <c r="AY370" s="79"/>
      <c r="AZ370" s="79"/>
      <c r="BA370">
        <v>2</v>
      </c>
      <c r="BB370" s="78" t="str">
        <f>REPLACE(INDEX(GroupVertices[Group],MATCH(Edges24[[#This Row],[Vertex 1]],GroupVertices[Vertex],0)),1,1,"")</f>
        <v>3</v>
      </c>
      <c r="BC370" s="78" t="str">
        <f>REPLACE(INDEX(GroupVertices[Group],MATCH(Edges24[[#This Row],[Vertex 2]],GroupVertices[Vertex],0)),1,1,"")</f>
        <v>2</v>
      </c>
      <c r="BD370" s="48">
        <v>0</v>
      </c>
      <c r="BE370" s="49">
        <v>0</v>
      </c>
      <c r="BF370" s="48">
        <v>0</v>
      </c>
      <c r="BG370" s="49">
        <v>0</v>
      </c>
      <c r="BH370" s="48">
        <v>0</v>
      </c>
      <c r="BI370" s="49">
        <v>0</v>
      </c>
      <c r="BJ370" s="48">
        <v>17</v>
      </c>
      <c r="BK370" s="49">
        <v>100</v>
      </c>
      <c r="BL370" s="48">
        <v>17</v>
      </c>
    </row>
    <row r="371" spans="1:64" ht="15">
      <c r="A371" s="64" t="s">
        <v>534</v>
      </c>
      <c r="B371" s="64" t="s">
        <v>539</v>
      </c>
      <c r="C371" s="65"/>
      <c r="D371" s="66"/>
      <c r="E371" s="67"/>
      <c r="F371" s="68"/>
      <c r="G371" s="65"/>
      <c r="H371" s="69"/>
      <c r="I371" s="70"/>
      <c r="J371" s="70"/>
      <c r="K371" s="34" t="s">
        <v>65</v>
      </c>
      <c r="L371" s="77">
        <v>482</v>
      </c>
      <c r="M371" s="77"/>
      <c r="N371" s="72"/>
      <c r="O371" s="79" t="s">
        <v>600</v>
      </c>
      <c r="P371" s="81">
        <v>43479.743726851855</v>
      </c>
      <c r="Q371" s="79" t="s">
        <v>654</v>
      </c>
      <c r="R371" s="79"/>
      <c r="S371" s="79"/>
      <c r="T371" s="79" t="s">
        <v>457</v>
      </c>
      <c r="U371" s="79"/>
      <c r="V371" s="82" t="s">
        <v>1141</v>
      </c>
      <c r="W371" s="81">
        <v>43479.743726851855</v>
      </c>
      <c r="X371" s="82" t="s">
        <v>1519</v>
      </c>
      <c r="Y371" s="79"/>
      <c r="Z371" s="79"/>
      <c r="AA371" s="85" t="s">
        <v>1906</v>
      </c>
      <c r="AB371" s="79"/>
      <c r="AC371" s="79" t="b">
        <v>0</v>
      </c>
      <c r="AD371" s="79">
        <v>0</v>
      </c>
      <c r="AE371" s="85" t="s">
        <v>1953</v>
      </c>
      <c r="AF371" s="79" t="b">
        <v>0</v>
      </c>
      <c r="AG371" s="79" t="s">
        <v>1995</v>
      </c>
      <c r="AH371" s="79"/>
      <c r="AI371" s="85" t="s">
        <v>1953</v>
      </c>
      <c r="AJ371" s="79" t="b">
        <v>0</v>
      </c>
      <c r="AK371" s="79">
        <v>13</v>
      </c>
      <c r="AL371" s="85" t="s">
        <v>1915</v>
      </c>
      <c r="AM371" s="79" t="s">
        <v>2008</v>
      </c>
      <c r="AN371" s="79" t="b">
        <v>0</v>
      </c>
      <c r="AO371" s="85" t="s">
        <v>1915</v>
      </c>
      <c r="AP371" s="79" t="s">
        <v>176</v>
      </c>
      <c r="AQ371" s="79">
        <v>0</v>
      </c>
      <c r="AR371" s="79">
        <v>0</v>
      </c>
      <c r="AS371" s="79"/>
      <c r="AT371" s="79"/>
      <c r="AU371" s="79"/>
      <c r="AV371" s="79"/>
      <c r="AW371" s="79"/>
      <c r="AX371" s="79"/>
      <c r="AY371" s="79"/>
      <c r="AZ371" s="79"/>
      <c r="BA371">
        <v>1</v>
      </c>
      <c r="BB371" s="78" t="str">
        <f>REPLACE(INDEX(GroupVertices[Group],MATCH(Edges24[[#This Row],[Vertex 1]],GroupVertices[Vertex],0)),1,1,"")</f>
        <v>3</v>
      </c>
      <c r="BC371" s="78" t="str">
        <f>REPLACE(INDEX(GroupVertices[Group],MATCH(Edges24[[#This Row],[Vertex 2]],GroupVertices[Vertex],0)),1,1,"")</f>
        <v>2</v>
      </c>
      <c r="BD371" s="48">
        <v>0</v>
      </c>
      <c r="BE371" s="49">
        <v>0</v>
      </c>
      <c r="BF371" s="48">
        <v>0</v>
      </c>
      <c r="BG371" s="49">
        <v>0</v>
      </c>
      <c r="BH371" s="48">
        <v>0</v>
      </c>
      <c r="BI371" s="49">
        <v>0</v>
      </c>
      <c r="BJ371" s="48">
        <v>23</v>
      </c>
      <c r="BK371" s="49">
        <v>100</v>
      </c>
      <c r="BL371" s="48">
        <v>23</v>
      </c>
    </row>
    <row r="372" spans="1:64" ht="15">
      <c r="A372" s="64" t="s">
        <v>534</v>
      </c>
      <c r="B372" s="64" t="s">
        <v>457</v>
      </c>
      <c r="C372" s="65"/>
      <c r="D372" s="66"/>
      <c r="E372" s="67"/>
      <c r="F372" s="68"/>
      <c r="G372" s="65"/>
      <c r="H372" s="69"/>
      <c r="I372" s="70"/>
      <c r="J372" s="70"/>
      <c r="K372" s="34" t="s">
        <v>65</v>
      </c>
      <c r="L372" s="77">
        <v>483</v>
      </c>
      <c r="M372" s="77"/>
      <c r="N372" s="72"/>
      <c r="O372" s="79" t="s">
        <v>600</v>
      </c>
      <c r="P372" s="81">
        <v>43480.27846064815</v>
      </c>
      <c r="Q372" s="79" t="s">
        <v>649</v>
      </c>
      <c r="R372" s="79"/>
      <c r="S372" s="79"/>
      <c r="T372" s="79"/>
      <c r="U372" s="79"/>
      <c r="V372" s="82" t="s">
        <v>1141</v>
      </c>
      <c r="W372" s="81">
        <v>43480.27846064815</v>
      </c>
      <c r="X372" s="82" t="s">
        <v>1520</v>
      </c>
      <c r="Y372" s="79"/>
      <c r="Z372" s="79"/>
      <c r="AA372" s="85" t="s">
        <v>1907</v>
      </c>
      <c r="AB372" s="79"/>
      <c r="AC372" s="79" t="b">
        <v>0</v>
      </c>
      <c r="AD372" s="79">
        <v>0</v>
      </c>
      <c r="AE372" s="85" t="s">
        <v>1953</v>
      </c>
      <c r="AF372" s="79" t="b">
        <v>0</v>
      </c>
      <c r="AG372" s="79" t="s">
        <v>1995</v>
      </c>
      <c r="AH372" s="79"/>
      <c r="AI372" s="85" t="s">
        <v>1953</v>
      </c>
      <c r="AJ372" s="79" t="b">
        <v>0</v>
      </c>
      <c r="AK372" s="79">
        <v>10</v>
      </c>
      <c r="AL372" s="85" t="s">
        <v>1923</v>
      </c>
      <c r="AM372" s="79" t="s">
        <v>2007</v>
      </c>
      <c r="AN372" s="79" t="b">
        <v>0</v>
      </c>
      <c r="AO372" s="85" t="s">
        <v>1923</v>
      </c>
      <c r="AP372" s="79" t="s">
        <v>176</v>
      </c>
      <c r="AQ372" s="79">
        <v>0</v>
      </c>
      <c r="AR372" s="79">
        <v>0</v>
      </c>
      <c r="AS372" s="79"/>
      <c r="AT372" s="79"/>
      <c r="AU372" s="79"/>
      <c r="AV372" s="79"/>
      <c r="AW372" s="79"/>
      <c r="AX372" s="79"/>
      <c r="AY372" s="79"/>
      <c r="AZ372" s="79"/>
      <c r="BA372">
        <v>2</v>
      </c>
      <c r="BB372" s="78" t="str">
        <f>REPLACE(INDEX(GroupVertices[Group],MATCH(Edges24[[#This Row],[Vertex 1]],GroupVertices[Vertex],0)),1,1,"")</f>
        <v>3</v>
      </c>
      <c r="BC372" s="78" t="str">
        <f>REPLACE(INDEX(GroupVertices[Group],MATCH(Edges24[[#This Row],[Vertex 2]],GroupVertices[Vertex],0)),1,1,"")</f>
        <v>2</v>
      </c>
      <c r="BD372" s="48">
        <v>1</v>
      </c>
      <c r="BE372" s="49">
        <v>5</v>
      </c>
      <c r="BF372" s="48">
        <v>0</v>
      </c>
      <c r="BG372" s="49">
        <v>0</v>
      </c>
      <c r="BH372" s="48">
        <v>0</v>
      </c>
      <c r="BI372" s="49">
        <v>0</v>
      </c>
      <c r="BJ372" s="48">
        <v>19</v>
      </c>
      <c r="BK372" s="49">
        <v>95</v>
      </c>
      <c r="BL372" s="48">
        <v>20</v>
      </c>
    </row>
    <row r="373" spans="1:64" ht="15">
      <c r="A373" s="64" t="s">
        <v>534</v>
      </c>
      <c r="B373" s="64" t="s">
        <v>541</v>
      </c>
      <c r="C373" s="65"/>
      <c r="D373" s="66"/>
      <c r="E373" s="67"/>
      <c r="F373" s="68"/>
      <c r="G373" s="65"/>
      <c r="H373" s="69"/>
      <c r="I373" s="70"/>
      <c r="J373" s="70"/>
      <c r="K373" s="34" t="s">
        <v>65</v>
      </c>
      <c r="L373" s="77">
        <v>484</v>
      </c>
      <c r="M373" s="77"/>
      <c r="N373" s="72"/>
      <c r="O373" s="79" t="s">
        <v>600</v>
      </c>
      <c r="P373" s="81">
        <v>43504.131574074076</v>
      </c>
      <c r="Q373" s="79" t="s">
        <v>709</v>
      </c>
      <c r="R373" s="79"/>
      <c r="S373" s="79"/>
      <c r="T373" s="79"/>
      <c r="U373" s="79"/>
      <c r="V373" s="82" t="s">
        <v>1141</v>
      </c>
      <c r="W373" s="81">
        <v>43504.131574074076</v>
      </c>
      <c r="X373" s="82" t="s">
        <v>1521</v>
      </c>
      <c r="Y373" s="79"/>
      <c r="Z373" s="79"/>
      <c r="AA373" s="85" t="s">
        <v>1908</v>
      </c>
      <c r="AB373" s="79"/>
      <c r="AC373" s="79" t="b">
        <v>0</v>
      </c>
      <c r="AD373" s="79">
        <v>0</v>
      </c>
      <c r="AE373" s="85" t="s">
        <v>1953</v>
      </c>
      <c r="AF373" s="79" t="b">
        <v>0</v>
      </c>
      <c r="AG373" s="79" t="s">
        <v>1995</v>
      </c>
      <c r="AH373" s="79"/>
      <c r="AI373" s="85" t="s">
        <v>1953</v>
      </c>
      <c r="AJ373" s="79" t="b">
        <v>0</v>
      </c>
      <c r="AK373" s="79">
        <v>12</v>
      </c>
      <c r="AL373" s="85" t="s">
        <v>1918</v>
      </c>
      <c r="AM373" s="79" t="s">
        <v>2008</v>
      </c>
      <c r="AN373" s="79" t="b">
        <v>0</v>
      </c>
      <c r="AO373" s="85" t="s">
        <v>1918</v>
      </c>
      <c r="AP373" s="79" t="s">
        <v>176</v>
      </c>
      <c r="AQ373" s="79">
        <v>0</v>
      </c>
      <c r="AR373" s="79">
        <v>0</v>
      </c>
      <c r="AS373" s="79"/>
      <c r="AT373" s="79"/>
      <c r="AU373" s="79"/>
      <c r="AV373" s="79"/>
      <c r="AW373" s="79"/>
      <c r="AX373" s="79"/>
      <c r="AY373" s="79"/>
      <c r="AZ373" s="79"/>
      <c r="BA373">
        <v>1</v>
      </c>
      <c r="BB373" s="78" t="str">
        <f>REPLACE(INDEX(GroupVertices[Group],MATCH(Edges24[[#This Row],[Vertex 1]],GroupVertices[Vertex],0)),1,1,"")</f>
        <v>3</v>
      </c>
      <c r="BC373" s="78" t="str">
        <f>REPLACE(INDEX(GroupVertices[Group],MATCH(Edges24[[#This Row],[Vertex 2]],GroupVertices[Vertex],0)),1,1,"")</f>
        <v>3</v>
      </c>
      <c r="BD373" s="48"/>
      <c r="BE373" s="49"/>
      <c r="BF373" s="48"/>
      <c r="BG373" s="49"/>
      <c r="BH373" s="48"/>
      <c r="BI373" s="49"/>
      <c r="BJ373" s="48"/>
      <c r="BK373" s="49"/>
      <c r="BL373" s="48"/>
    </row>
    <row r="374" spans="1:64" ht="15">
      <c r="A374" s="64" t="s">
        <v>535</v>
      </c>
      <c r="B374" s="64" t="s">
        <v>541</v>
      </c>
      <c r="C374" s="65"/>
      <c r="D374" s="66"/>
      <c r="E374" s="67"/>
      <c r="F374" s="68"/>
      <c r="G374" s="65"/>
      <c r="H374" s="69"/>
      <c r="I374" s="70"/>
      <c r="J374" s="70"/>
      <c r="K374" s="34" t="s">
        <v>65</v>
      </c>
      <c r="L374" s="77">
        <v>486</v>
      </c>
      <c r="M374" s="77"/>
      <c r="N374" s="72"/>
      <c r="O374" s="79" t="s">
        <v>600</v>
      </c>
      <c r="P374" s="81">
        <v>43504.13731481481</v>
      </c>
      <c r="Q374" s="79" t="s">
        <v>709</v>
      </c>
      <c r="R374" s="79"/>
      <c r="S374" s="79"/>
      <c r="T374" s="79"/>
      <c r="U374" s="79"/>
      <c r="V374" s="82" t="s">
        <v>1142</v>
      </c>
      <c r="W374" s="81">
        <v>43504.13731481481</v>
      </c>
      <c r="X374" s="82" t="s">
        <v>1522</v>
      </c>
      <c r="Y374" s="79"/>
      <c r="Z374" s="79"/>
      <c r="AA374" s="85" t="s">
        <v>1909</v>
      </c>
      <c r="AB374" s="79"/>
      <c r="AC374" s="79" t="b">
        <v>0</v>
      </c>
      <c r="AD374" s="79">
        <v>0</v>
      </c>
      <c r="AE374" s="85" t="s">
        <v>1953</v>
      </c>
      <c r="AF374" s="79" t="b">
        <v>0</v>
      </c>
      <c r="AG374" s="79" t="s">
        <v>1995</v>
      </c>
      <c r="AH374" s="79"/>
      <c r="AI374" s="85" t="s">
        <v>1953</v>
      </c>
      <c r="AJ374" s="79" t="b">
        <v>0</v>
      </c>
      <c r="AK374" s="79">
        <v>12</v>
      </c>
      <c r="AL374" s="85" t="s">
        <v>1918</v>
      </c>
      <c r="AM374" s="79" t="s">
        <v>2016</v>
      </c>
      <c r="AN374" s="79" t="b">
        <v>0</v>
      </c>
      <c r="AO374" s="85" t="s">
        <v>1918</v>
      </c>
      <c r="AP374" s="79" t="s">
        <v>176</v>
      </c>
      <c r="AQ374" s="79">
        <v>0</v>
      </c>
      <c r="AR374" s="79">
        <v>0</v>
      </c>
      <c r="AS374" s="79"/>
      <c r="AT374" s="79"/>
      <c r="AU374" s="79"/>
      <c r="AV374" s="79"/>
      <c r="AW374" s="79"/>
      <c r="AX374" s="79"/>
      <c r="AY374" s="79"/>
      <c r="AZ374" s="79"/>
      <c r="BA374">
        <v>1</v>
      </c>
      <c r="BB374" s="78" t="str">
        <f>REPLACE(INDEX(GroupVertices[Group],MATCH(Edges24[[#This Row],[Vertex 1]],GroupVertices[Vertex],0)),1,1,"")</f>
        <v>3</v>
      </c>
      <c r="BC374" s="78" t="str">
        <f>REPLACE(INDEX(GroupVertices[Group],MATCH(Edges24[[#This Row],[Vertex 2]],GroupVertices[Vertex],0)),1,1,"")</f>
        <v>3</v>
      </c>
      <c r="BD374" s="48"/>
      <c r="BE374" s="49"/>
      <c r="BF374" s="48"/>
      <c r="BG374" s="49"/>
      <c r="BH374" s="48"/>
      <c r="BI374" s="49"/>
      <c r="BJ374" s="48"/>
      <c r="BK374" s="49"/>
      <c r="BL374" s="48"/>
    </row>
    <row r="375" spans="1:64" ht="15">
      <c r="A375" s="64" t="s">
        <v>536</v>
      </c>
      <c r="B375" s="64" t="s">
        <v>541</v>
      </c>
      <c r="C375" s="65"/>
      <c r="D375" s="66"/>
      <c r="E375" s="67"/>
      <c r="F375" s="68"/>
      <c r="G375" s="65"/>
      <c r="H375" s="69"/>
      <c r="I375" s="70"/>
      <c r="J375" s="70"/>
      <c r="K375" s="34" t="s">
        <v>65</v>
      </c>
      <c r="L375" s="77">
        <v>488</v>
      </c>
      <c r="M375" s="77"/>
      <c r="N375" s="72"/>
      <c r="O375" s="79" t="s">
        <v>600</v>
      </c>
      <c r="P375" s="81">
        <v>43504.51116898148</v>
      </c>
      <c r="Q375" s="79" t="s">
        <v>708</v>
      </c>
      <c r="R375" s="79"/>
      <c r="S375" s="79"/>
      <c r="T375" s="79"/>
      <c r="U375" s="79"/>
      <c r="V375" s="82" t="s">
        <v>1143</v>
      </c>
      <c r="W375" s="81">
        <v>43504.51116898148</v>
      </c>
      <c r="X375" s="82" t="s">
        <v>1523</v>
      </c>
      <c r="Y375" s="79"/>
      <c r="Z375" s="79"/>
      <c r="AA375" s="85" t="s">
        <v>1910</v>
      </c>
      <c r="AB375" s="79"/>
      <c r="AC375" s="79" t="b">
        <v>0</v>
      </c>
      <c r="AD375" s="79">
        <v>0</v>
      </c>
      <c r="AE375" s="85" t="s">
        <v>1953</v>
      </c>
      <c r="AF375" s="79" t="b">
        <v>0</v>
      </c>
      <c r="AG375" s="79" t="s">
        <v>1995</v>
      </c>
      <c r="AH375" s="79"/>
      <c r="AI375" s="85" t="s">
        <v>1953</v>
      </c>
      <c r="AJ375" s="79" t="b">
        <v>0</v>
      </c>
      <c r="AK375" s="79">
        <v>25</v>
      </c>
      <c r="AL375" s="85" t="s">
        <v>1921</v>
      </c>
      <c r="AM375" s="79" t="s">
        <v>2007</v>
      </c>
      <c r="AN375" s="79" t="b">
        <v>0</v>
      </c>
      <c r="AO375" s="85" t="s">
        <v>1921</v>
      </c>
      <c r="AP375" s="79" t="s">
        <v>176</v>
      </c>
      <c r="AQ375" s="79">
        <v>0</v>
      </c>
      <c r="AR375" s="79">
        <v>0</v>
      </c>
      <c r="AS375" s="79"/>
      <c r="AT375" s="79"/>
      <c r="AU375" s="79"/>
      <c r="AV375" s="79"/>
      <c r="AW375" s="79"/>
      <c r="AX375" s="79"/>
      <c r="AY375" s="79"/>
      <c r="AZ375" s="79"/>
      <c r="BA375">
        <v>1</v>
      </c>
      <c r="BB375" s="78" t="str">
        <f>REPLACE(INDEX(GroupVertices[Group],MATCH(Edges24[[#This Row],[Vertex 1]],GroupVertices[Vertex],0)),1,1,"")</f>
        <v>3</v>
      </c>
      <c r="BC375" s="78" t="str">
        <f>REPLACE(INDEX(GroupVertices[Group],MATCH(Edges24[[#This Row],[Vertex 2]],GroupVertices[Vertex],0)),1,1,"")</f>
        <v>3</v>
      </c>
      <c r="BD375" s="48">
        <v>0</v>
      </c>
      <c r="BE375" s="49">
        <v>0</v>
      </c>
      <c r="BF375" s="48">
        <v>0</v>
      </c>
      <c r="BG375" s="49">
        <v>0</v>
      </c>
      <c r="BH375" s="48">
        <v>0</v>
      </c>
      <c r="BI375" s="49">
        <v>0</v>
      </c>
      <c r="BJ375" s="48">
        <v>21</v>
      </c>
      <c r="BK375" s="49">
        <v>100</v>
      </c>
      <c r="BL375" s="48">
        <v>21</v>
      </c>
    </row>
    <row r="376" spans="1:64" ht="15">
      <c r="A376" s="64" t="s">
        <v>537</v>
      </c>
      <c r="B376" s="64" t="s">
        <v>541</v>
      </c>
      <c r="C376" s="65"/>
      <c r="D376" s="66"/>
      <c r="E376" s="67"/>
      <c r="F376" s="68"/>
      <c r="G376" s="65"/>
      <c r="H376" s="69"/>
      <c r="I376" s="70"/>
      <c r="J376" s="70"/>
      <c r="K376" s="34" t="s">
        <v>65</v>
      </c>
      <c r="L376" s="77">
        <v>490</v>
      </c>
      <c r="M376" s="77"/>
      <c r="N376" s="72"/>
      <c r="O376" s="79" t="s">
        <v>600</v>
      </c>
      <c r="P376" s="81">
        <v>43500.88675925926</v>
      </c>
      <c r="Q376" s="79" t="s">
        <v>696</v>
      </c>
      <c r="R376" s="79"/>
      <c r="S376" s="79"/>
      <c r="T376" s="79"/>
      <c r="U376" s="79"/>
      <c r="V376" s="82" t="s">
        <v>1144</v>
      </c>
      <c r="W376" s="81">
        <v>43500.88675925926</v>
      </c>
      <c r="X376" s="82" t="s">
        <v>1524</v>
      </c>
      <c r="Y376" s="79"/>
      <c r="Z376" s="79"/>
      <c r="AA376" s="85" t="s">
        <v>1911</v>
      </c>
      <c r="AB376" s="79"/>
      <c r="AC376" s="79" t="b">
        <v>0</v>
      </c>
      <c r="AD376" s="79">
        <v>0</v>
      </c>
      <c r="AE376" s="85" t="s">
        <v>1953</v>
      </c>
      <c r="AF376" s="79" t="b">
        <v>0</v>
      </c>
      <c r="AG376" s="79" t="s">
        <v>1995</v>
      </c>
      <c r="AH376" s="79"/>
      <c r="AI376" s="85" t="s">
        <v>1953</v>
      </c>
      <c r="AJ376" s="79" t="b">
        <v>0</v>
      </c>
      <c r="AK376" s="79">
        <v>20</v>
      </c>
      <c r="AL376" s="85" t="s">
        <v>1921</v>
      </c>
      <c r="AM376" s="79" t="s">
        <v>2010</v>
      </c>
      <c r="AN376" s="79" t="b">
        <v>0</v>
      </c>
      <c r="AO376" s="85" t="s">
        <v>1921</v>
      </c>
      <c r="AP376" s="79" t="s">
        <v>176</v>
      </c>
      <c r="AQ376" s="79">
        <v>0</v>
      </c>
      <c r="AR376" s="79">
        <v>0</v>
      </c>
      <c r="AS376" s="79"/>
      <c r="AT376" s="79"/>
      <c r="AU376" s="79"/>
      <c r="AV376" s="79"/>
      <c r="AW376" s="79"/>
      <c r="AX376" s="79"/>
      <c r="AY376" s="79"/>
      <c r="AZ376" s="79"/>
      <c r="BA376">
        <v>2</v>
      </c>
      <c r="BB376" s="78" t="str">
        <f>REPLACE(INDEX(GroupVertices[Group],MATCH(Edges24[[#This Row],[Vertex 1]],GroupVertices[Vertex],0)),1,1,"")</f>
        <v>3</v>
      </c>
      <c r="BC376" s="78" t="str">
        <f>REPLACE(INDEX(GroupVertices[Group],MATCH(Edges24[[#This Row],[Vertex 2]],GroupVertices[Vertex],0)),1,1,"")</f>
        <v>3</v>
      </c>
      <c r="BD376" s="48">
        <v>0</v>
      </c>
      <c r="BE376" s="49">
        <v>0</v>
      </c>
      <c r="BF376" s="48">
        <v>0</v>
      </c>
      <c r="BG376" s="49">
        <v>0</v>
      </c>
      <c r="BH376" s="48">
        <v>0</v>
      </c>
      <c r="BI376" s="49">
        <v>0</v>
      </c>
      <c r="BJ376" s="48">
        <v>21</v>
      </c>
      <c r="BK376" s="49">
        <v>100</v>
      </c>
      <c r="BL376" s="48">
        <v>21</v>
      </c>
    </row>
    <row r="377" spans="1:64" ht="15">
      <c r="A377" s="64" t="s">
        <v>537</v>
      </c>
      <c r="B377" s="64" t="s">
        <v>541</v>
      </c>
      <c r="C377" s="65"/>
      <c r="D377" s="66"/>
      <c r="E377" s="67"/>
      <c r="F377" s="68"/>
      <c r="G377" s="65"/>
      <c r="H377" s="69"/>
      <c r="I377" s="70"/>
      <c r="J377" s="70"/>
      <c r="K377" s="34" t="s">
        <v>65</v>
      </c>
      <c r="L377" s="77">
        <v>491</v>
      </c>
      <c r="M377" s="77"/>
      <c r="N377" s="72"/>
      <c r="O377" s="79" t="s">
        <v>600</v>
      </c>
      <c r="P377" s="81">
        <v>43503.88196759259</v>
      </c>
      <c r="Q377" s="79" t="s">
        <v>709</v>
      </c>
      <c r="R377" s="79"/>
      <c r="S377" s="79"/>
      <c r="T377" s="79"/>
      <c r="U377" s="79"/>
      <c r="V377" s="82" t="s">
        <v>1144</v>
      </c>
      <c r="W377" s="81">
        <v>43503.88196759259</v>
      </c>
      <c r="X377" s="82" t="s">
        <v>1525</v>
      </c>
      <c r="Y377" s="79"/>
      <c r="Z377" s="79"/>
      <c r="AA377" s="85" t="s">
        <v>1912</v>
      </c>
      <c r="AB377" s="79"/>
      <c r="AC377" s="79" t="b">
        <v>0</v>
      </c>
      <c r="AD377" s="79">
        <v>0</v>
      </c>
      <c r="AE377" s="85" t="s">
        <v>1953</v>
      </c>
      <c r="AF377" s="79" t="b">
        <v>0</v>
      </c>
      <c r="AG377" s="79" t="s">
        <v>1995</v>
      </c>
      <c r="AH377" s="79"/>
      <c r="AI377" s="85" t="s">
        <v>1953</v>
      </c>
      <c r="AJ377" s="79" t="b">
        <v>0</v>
      </c>
      <c r="AK377" s="79">
        <v>12</v>
      </c>
      <c r="AL377" s="85" t="s">
        <v>1918</v>
      </c>
      <c r="AM377" s="79" t="s">
        <v>2007</v>
      </c>
      <c r="AN377" s="79" t="b">
        <v>0</v>
      </c>
      <c r="AO377" s="85" t="s">
        <v>1918</v>
      </c>
      <c r="AP377" s="79" t="s">
        <v>176</v>
      </c>
      <c r="AQ377" s="79">
        <v>0</v>
      </c>
      <c r="AR377" s="79">
        <v>0</v>
      </c>
      <c r="AS377" s="79"/>
      <c r="AT377" s="79"/>
      <c r="AU377" s="79"/>
      <c r="AV377" s="79"/>
      <c r="AW377" s="79"/>
      <c r="AX377" s="79"/>
      <c r="AY377" s="79"/>
      <c r="AZ377" s="79"/>
      <c r="BA377">
        <v>2</v>
      </c>
      <c r="BB377" s="78" t="str">
        <f>REPLACE(INDEX(GroupVertices[Group],MATCH(Edges24[[#This Row],[Vertex 1]],GroupVertices[Vertex],0)),1,1,"")</f>
        <v>3</v>
      </c>
      <c r="BC377" s="78" t="str">
        <f>REPLACE(INDEX(GroupVertices[Group],MATCH(Edges24[[#This Row],[Vertex 2]],GroupVertices[Vertex],0)),1,1,"")</f>
        <v>3</v>
      </c>
      <c r="BD377" s="48"/>
      <c r="BE377" s="49"/>
      <c r="BF377" s="48"/>
      <c r="BG377" s="49"/>
      <c r="BH377" s="48"/>
      <c r="BI377" s="49"/>
      <c r="BJ377" s="48"/>
      <c r="BK377" s="49"/>
      <c r="BL377" s="48"/>
    </row>
    <row r="378" spans="1:64" ht="15">
      <c r="A378" s="64" t="s">
        <v>538</v>
      </c>
      <c r="B378" s="64" t="s">
        <v>537</v>
      </c>
      <c r="C378" s="65"/>
      <c r="D378" s="66"/>
      <c r="E378" s="67"/>
      <c r="F378" s="68"/>
      <c r="G378" s="65"/>
      <c r="H378" s="69"/>
      <c r="I378" s="70"/>
      <c r="J378" s="70"/>
      <c r="K378" s="34" t="s">
        <v>65</v>
      </c>
      <c r="L378" s="77">
        <v>493</v>
      </c>
      <c r="M378" s="77"/>
      <c r="N378" s="72"/>
      <c r="O378" s="79" t="s">
        <v>600</v>
      </c>
      <c r="P378" s="81">
        <v>43441.40353009259</v>
      </c>
      <c r="Q378" s="79" t="s">
        <v>605</v>
      </c>
      <c r="R378" s="79"/>
      <c r="S378" s="79"/>
      <c r="T378" s="79" t="s">
        <v>786</v>
      </c>
      <c r="U378" s="79"/>
      <c r="V378" s="82" t="s">
        <v>1145</v>
      </c>
      <c r="W378" s="81">
        <v>43441.40353009259</v>
      </c>
      <c r="X378" s="82" t="s">
        <v>1526</v>
      </c>
      <c r="Y378" s="79"/>
      <c r="Z378" s="79"/>
      <c r="AA378" s="85" t="s">
        <v>1913</v>
      </c>
      <c r="AB378" s="79"/>
      <c r="AC378" s="79" t="b">
        <v>0</v>
      </c>
      <c r="AD378" s="79">
        <v>0</v>
      </c>
      <c r="AE378" s="85" t="s">
        <v>1953</v>
      </c>
      <c r="AF378" s="79" t="b">
        <v>0</v>
      </c>
      <c r="AG378" s="79" t="s">
        <v>1995</v>
      </c>
      <c r="AH378" s="79"/>
      <c r="AI378" s="85" t="s">
        <v>1953</v>
      </c>
      <c r="AJ378" s="79" t="b">
        <v>0</v>
      </c>
      <c r="AK378" s="79">
        <v>1</v>
      </c>
      <c r="AL378" s="85" t="s">
        <v>1754</v>
      </c>
      <c r="AM378" s="79" t="s">
        <v>2008</v>
      </c>
      <c r="AN378" s="79" t="b">
        <v>0</v>
      </c>
      <c r="AO378" s="85" t="s">
        <v>1754</v>
      </c>
      <c r="AP378" s="79" t="s">
        <v>176</v>
      </c>
      <c r="AQ378" s="79">
        <v>0</v>
      </c>
      <c r="AR378" s="79">
        <v>0</v>
      </c>
      <c r="AS378" s="79"/>
      <c r="AT378" s="79"/>
      <c r="AU378" s="79"/>
      <c r="AV378" s="79"/>
      <c r="AW378" s="79"/>
      <c r="AX378" s="79"/>
      <c r="AY378" s="79"/>
      <c r="AZ378" s="79"/>
      <c r="BA378">
        <v>1</v>
      </c>
      <c r="BB378" s="78" t="str">
        <f>REPLACE(INDEX(GroupVertices[Group],MATCH(Edges24[[#This Row],[Vertex 1]],GroupVertices[Vertex],0)),1,1,"")</f>
        <v>3</v>
      </c>
      <c r="BC378" s="78" t="str">
        <f>REPLACE(INDEX(GroupVertices[Group],MATCH(Edges24[[#This Row],[Vertex 2]],GroupVertices[Vertex],0)),1,1,"")</f>
        <v>3</v>
      </c>
      <c r="BD378" s="48"/>
      <c r="BE378" s="49"/>
      <c r="BF378" s="48"/>
      <c r="BG378" s="49"/>
      <c r="BH378" s="48"/>
      <c r="BI378" s="49"/>
      <c r="BJ378" s="48"/>
      <c r="BK378" s="49"/>
      <c r="BL378" s="48"/>
    </row>
    <row r="379" spans="1:64" ht="15">
      <c r="A379" s="64" t="s">
        <v>539</v>
      </c>
      <c r="B379" s="64" t="s">
        <v>539</v>
      </c>
      <c r="C379" s="65"/>
      <c r="D379" s="66"/>
      <c r="E379" s="67"/>
      <c r="F379" s="68"/>
      <c r="G379" s="65"/>
      <c r="H379" s="69"/>
      <c r="I379" s="70"/>
      <c r="J379" s="70"/>
      <c r="K379" s="34" t="s">
        <v>65</v>
      </c>
      <c r="L379" s="77">
        <v>496</v>
      </c>
      <c r="M379" s="77"/>
      <c r="N379" s="72"/>
      <c r="O379" s="79" t="s">
        <v>176</v>
      </c>
      <c r="P379" s="81">
        <v>43479.66987268518</v>
      </c>
      <c r="Q379" s="79" t="s">
        <v>710</v>
      </c>
      <c r="R379" s="82" t="s">
        <v>733</v>
      </c>
      <c r="S379" s="79" t="s">
        <v>771</v>
      </c>
      <c r="T379" s="79"/>
      <c r="U379" s="79"/>
      <c r="V379" s="82" t="s">
        <v>1146</v>
      </c>
      <c r="W379" s="81">
        <v>43479.66987268518</v>
      </c>
      <c r="X379" s="82" t="s">
        <v>1527</v>
      </c>
      <c r="Y379" s="79"/>
      <c r="Z379" s="79"/>
      <c r="AA379" s="85" t="s">
        <v>1914</v>
      </c>
      <c r="AB379" s="79"/>
      <c r="AC379" s="79" t="b">
        <v>0</v>
      </c>
      <c r="AD379" s="79">
        <v>2</v>
      </c>
      <c r="AE379" s="85" t="s">
        <v>1953</v>
      </c>
      <c r="AF379" s="79" t="b">
        <v>1</v>
      </c>
      <c r="AG379" s="79" t="s">
        <v>1995</v>
      </c>
      <c r="AH379" s="79"/>
      <c r="AI379" s="85" t="s">
        <v>1801</v>
      </c>
      <c r="AJ379" s="79" t="b">
        <v>0</v>
      </c>
      <c r="AK379" s="79">
        <v>0</v>
      </c>
      <c r="AL379" s="85" t="s">
        <v>1953</v>
      </c>
      <c r="AM379" s="79" t="s">
        <v>2007</v>
      </c>
      <c r="AN379" s="79" t="b">
        <v>0</v>
      </c>
      <c r="AO379" s="85" t="s">
        <v>1914</v>
      </c>
      <c r="AP379" s="79" t="s">
        <v>176</v>
      </c>
      <c r="AQ379" s="79">
        <v>0</v>
      </c>
      <c r="AR379" s="79">
        <v>0</v>
      </c>
      <c r="AS379" s="79"/>
      <c r="AT379" s="79"/>
      <c r="AU379" s="79"/>
      <c r="AV379" s="79"/>
      <c r="AW379" s="79"/>
      <c r="AX379" s="79"/>
      <c r="AY379" s="79"/>
      <c r="AZ379" s="79"/>
      <c r="BA379">
        <v>1</v>
      </c>
      <c r="BB379" s="78" t="str">
        <f>REPLACE(INDEX(GroupVertices[Group],MATCH(Edges24[[#This Row],[Vertex 1]],GroupVertices[Vertex],0)),1,1,"")</f>
        <v>2</v>
      </c>
      <c r="BC379" s="78" t="str">
        <f>REPLACE(INDEX(GroupVertices[Group],MATCH(Edges24[[#This Row],[Vertex 2]],GroupVertices[Vertex],0)),1,1,"")</f>
        <v>2</v>
      </c>
      <c r="BD379" s="48">
        <v>0</v>
      </c>
      <c r="BE379" s="49">
        <v>0</v>
      </c>
      <c r="BF379" s="48">
        <v>0</v>
      </c>
      <c r="BG379" s="49">
        <v>0</v>
      </c>
      <c r="BH379" s="48">
        <v>0</v>
      </c>
      <c r="BI379" s="49">
        <v>0</v>
      </c>
      <c r="BJ379" s="48">
        <v>7</v>
      </c>
      <c r="BK379" s="49">
        <v>100</v>
      </c>
      <c r="BL379" s="48">
        <v>7</v>
      </c>
    </row>
    <row r="380" spans="1:64" ht="15">
      <c r="A380" s="64" t="s">
        <v>539</v>
      </c>
      <c r="B380" s="64" t="s">
        <v>457</v>
      </c>
      <c r="C380" s="65"/>
      <c r="D380" s="66"/>
      <c r="E380" s="67"/>
      <c r="F380" s="68"/>
      <c r="G380" s="65"/>
      <c r="H380" s="69"/>
      <c r="I380" s="70"/>
      <c r="J380" s="70"/>
      <c r="K380" s="34" t="s">
        <v>66</v>
      </c>
      <c r="L380" s="77">
        <v>497</v>
      </c>
      <c r="M380" s="77"/>
      <c r="N380" s="72"/>
      <c r="O380" s="79" t="s">
        <v>600</v>
      </c>
      <c r="P380" s="81">
        <v>43479.67611111111</v>
      </c>
      <c r="Q380" s="79" t="s">
        <v>711</v>
      </c>
      <c r="R380" s="82" t="s">
        <v>757</v>
      </c>
      <c r="S380" s="79" t="s">
        <v>764</v>
      </c>
      <c r="T380" s="79" t="s">
        <v>457</v>
      </c>
      <c r="U380" s="79"/>
      <c r="V380" s="82" t="s">
        <v>1146</v>
      </c>
      <c r="W380" s="81">
        <v>43479.67611111111</v>
      </c>
      <c r="X380" s="82" t="s">
        <v>1528</v>
      </c>
      <c r="Y380" s="79"/>
      <c r="Z380" s="79"/>
      <c r="AA380" s="85" t="s">
        <v>1915</v>
      </c>
      <c r="AB380" s="79"/>
      <c r="AC380" s="79" t="b">
        <v>0</v>
      </c>
      <c r="AD380" s="79">
        <v>24</v>
      </c>
      <c r="AE380" s="85" t="s">
        <v>1953</v>
      </c>
      <c r="AF380" s="79" t="b">
        <v>0</v>
      </c>
      <c r="AG380" s="79" t="s">
        <v>1995</v>
      </c>
      <c r="AH380" s="79"/>
      <c r="AI380" s="85" t="s">
        <v>1953</v>
      </c>
      <c r="AJ380" s="79" t="b">
        <v>0</v>
      </c>
      <c r="AK380" s="79">
        <v>13</v>
      </c>
      <c r="AL380" s="85" t="s">
        <v>1953</v>
      </c>
      <c r="AM380" s="79" t="s">
        <v>2007</v>
      </c>
      <c r="AN380" s="79" t="b">
        <v>0</v>
      </c>
      <c r="AO380" s="85" t="s">
        <v>1915</v>
      </c>
      <c r="AP380" s="79" t="s">
        <v>176</v>
      </c>
      <c r="AQ380" s="79">
        <v>0</v>
      </c>
      <c r="AR380" s="79">
        <v>0</v>
      </c>
      <c r="AS380" s="79"/>
      <c r="AT380" s="79"/>
      <c r="AU380" s="79"/>
      <c r="AV380" s="79"/>
      <c r="AW380" s="79"/>
      <c r="AX380" s="79"/>
      <c r="AY380" s="79"/>
      <c r="AZ380" s="79"/>
      <c r="BA380">
        <v>1</v>
      </c>
      <c r="BB380" s="78" t="str">
        <f>REPLACE(INDEX(GroupVertices[Group],MATCH(Edges24[[#This Row],[Vertex 1]],GroupVertices[Vertex],0)),1,1,"")</f>
        <v>2</v>
      </c>
      <c r="BC380" s="78" t="str">
        <f>REPLACE(INDEX(GroupVertices[Group],MATCH(Edges24[[#This Row],[Vertex 2]],GroupVertices[Vertex],0)),1,1,"")</f>
        <v>2</v>
      </c>
      <c r="BD380" s="48">
        <v>0</v>
      </c>
      <c r="BE380" s="49">
        <v>0</v>
      </c>
      <c r="BF380" s="48">
        <v>0</v>
      </c>
      <c r="BG380" s="49">
        <v>0</v>
      </c>
      <c r="BH380" s="48">
        <v>0</v>
      </c>
      <c r="BI380" s="49">
        <v>0</v>
      </c>
      <c r="BJ380" s="48">
        <v>31</v>
      </c>
      <c r="BK380" s="49">
        <v>100</v>
      </c>
      <c r="BL380" s="48">
        <v>31</v>
      </c>
    </row>
    <row r="381" spans="1:64" ht="15">
      <c r="A381" s="64" t="s">
        <v>457</v>
      </c>
      <c r="B381" s="64" t="s">
        <v>539</v>
      </c>
      <c r="C381" s="65"/>
      <c r="D381" s="66"/>
      <c r="E381" s="67"/>
      <c r="F381" s="68"/>
      <c r="G381" s="65"/>
      <c r="H381" s="69"/>
      <c r="I381" s="70"/>
      <c r="J381" s="70"/>
      <c r="K381" s="34" t="s">
        <v>66</v>
      </c>
      <c r="L381" s="77">
        <v>498</v>
      </c>
      <c r="M381" s="77"/>
      <c r="N381" s="72"/>
      <c r="O381" s="79" t="s">
        <v>600</v>
      </c>
      <c r="P381" s="81">
        <v>43479.71943287037</v>
      </c>
      <c r="Q381" s="79" t="s">
        <v>654</v>
      </c>
      <c r="R381" s="79"/>
      <c r="S381" s="79"/>
      <c r="T381" s="79" t="s">
        <v>457</v>
      </c>
      <c r="U381" s="79"/>
      <c r="V381" s="82" t="s">
        <v>1096</v>
      </c>
      <c r="W381" s="81">
        <v>43479.71943287037</v>
      </c>
      <c r="X381" s="82" t="s">
        <v>1529</v>
      </c>
      <c r="Y381" s="79"/>
      <c r="Z381" s="79"/>
      <c r="AA381" s="85" t="s">
        <v>1916</v>
      </c>
      <c r="AB381" s="79"/>
      <c r="AC381" s="79" t="b">
        <v>0</v>
      </c>
      <c r="AD381" s="79">
        <v>0</v>
      </c>
      <c r="AE381" s="85" t="s">
        <v>1953</v>
      </c>
      <c r="AF381" s="79" t="b">
        <v>0</v>
      </c>
      <c r="AG381" s="79" t="s">
        <v>1995</v>
      </c>
      <c r="AH381" s="79"/>
      <c r="AI381" s="85" t="s">
        <v>1953</v>
      </c>
      <c r="AJ381" s="79" t="b">
        <v>0</v>
      </c>
      <c r="AK381" s="79">
        <v>13</v>
      </c>
      <c r="AL381" s="85" t="s">
        <v>1915</v>
      </c>
      <c r="AM381" s="79" t="s">
        <v>2007</v>
      </c>
      <c r="AN381" s="79" t="b">
        <v>0</v>
      </c>
      <c r="AO381" s="85" t="s">
        <v>1915</v>
      </c>
      <c r="AP381" s="79" t="s">
        <v>176</v>
      </c>
      <c r="AQ381" s="79">
        <v>0</v>
      </c>
      <c r="AR381" s="79">
        <v>0</v>
      </c>
      <c r="AS381" s="79"/>
      <c r="AT381" s="79"/>
      <c r="AU381" s="79"/>
      <c r="AV381" s="79"/>
      <c r="AW381" s="79"/>
      <c r="AX381" s="79"/>
      <c r="AY381" s="79"/>
      <c r="AZ381" s="79"/>
      <c r="BA381">
        <v>1</v>
      </c>
      <c r="BB381" s="78" t="str">
        <f>REPLACE(INDEX(GroupVertices[Group],MATCH(Edges24[[#This Row],[Vertex 1]],GroupVertices[Vertex],0)),1,1,"")</f>
        <v>2</v>
      </c>
      <c r="BC381" s="78" t="str">
        <f>REPLACE(INDEX(GroupVertices[Group],MATCH(Edges24[[#This Row],[Vertex 2]],GroupVertices[Vertex],0)),1,1,"")</f>
        <v>2</v>
      </c>
      <c r="BD381" s="48">
        <v>0</v>
      </c>
      <c r="BE381" s="49">
        <v>0</v>
      </c>
      <c r="BF381" s="48">
        <v>0</v>
      </c>
      <c r="BG381" s="49">
        <v>0</v>
      </c>
      <c r="BH381" s="48">
        <v>0</v>
      </c>
      <c r="BI381" s="49">
        <v>0</v>
      </c>
      <c r="BJ381" s="48">
        <v>23</v>
      </c>
      <c r="BK381" s="49">
        <v>100</v>
      </c>
      <c r="BL381" s="48">
        <v>23</v>
      </c>
    </row>
    <row r="382" spans="1:64" ht="15">
      <c r="A382" s="64" t="s">
        <v>538</v>
      </c>
      <c r="B382" s="64" t="s">
        <v>539</v>
      </c>
      <c r="C382" s="65"/>
      <c r="D382" s="66"/>
      <c r="E382" s="67"/>
      <c r="F382" s="68"/>
      <c r="G382" s="65"/>
      <c r="H382" s="69"/>
      <c r="I382" s="70"/>
      <c r="J382" s="70"/>
      <c r="K382" s="34" t="s">
        <v>65</v>
      </c>
      <c r="L382" s="77">
        <v>499</v>
      </c>
      <c r="M382" s="77"/>
      <c r="N382" s="72"/>
      <c r="O382" s="79" t="s">
        <v>600</v>
      </c>
      <c r="P382" s="81">
        <v>43479.72486111111</v>
      </c>
      <c r="Q382" s="79" t="s">
        <v>654</v>
      </c>
      <c r="R382" s="79"/>
      <c r="S382" s="79"/>
      <c r="T382" s="79" t="s">
        <v>457</v>
      </c>
      <c r="U382" s="79"/>
      <c r="V382" s="82" t="s">
        <v>1145</v>
      </c>
      <c r="W382" s="81">
        <v>43479.72486111111</v>
      </c>
      <c r="X382" s="82" t="s">
        <v>1530</v>
      </c>
      <c r="Y382" s="79"/>
      <c r="Z382" s="79"/>
      <c r="AA382" s="85" t="s">
        <v>1917</v>
      </c>
      <c r="AB382" s="79"/>
      <c r="AC382" s="79" t="b">
        <v>0</v>
      </c>
      <c r="AD382" s="79">
        <v>0</v>
      </c>
      <c r="AE382" s="85" t="s">
        <v>1953</v>
      </c>
      <c r="AF382" s="79" t="b">
        <v>0</v>
      </c>
      <c r="AG382" s="79" t="s">
        <v>1995</v>
      </c>
      <c r="AH382" s="79"/>
      <c r="AI382" s="85" t="s">
        <v>1953</v>
      </c>
      <c r="AJ382" s="79" t="b">
        <v>0</v>
      </c>
      <c r="AK382" s="79">
        <v>13</v>
      </c>
      <c r="AL382" s="85" t="s">
        <v>1915</v>
      </c>
      <c r="AM382" s="79" t="s">
        <v>2009</v>
      </c>
      <c r="AN382" s="79" t="b">
        <v>0</v>
      </c>
      <c r="AO382" s="85" t="s">
        <v>1915</v>
      </c>
      <c r="AP382" s="79" t="s">
        <v>176</v>
      </c>
      <c r="AQ382" s="79">
        <v>0</v>
      </c>
      <c r="AR382" s="79">
        <v>0</v>
      </c>
      <c r="AS382" s="79"/>
      <c r="AT382" s="79"/>
      <c r="AU382" s="79"/>
      <c r="AV382" s="79"/>
      <c r="AW382" s="79"/>
      <c r="AX382" s="79"/>
      <c r="AY382" s="79"/>
      <c r="AZ382" s="79"/>
      <c r="BA382">
        <v>1</v>
      </c>
      <c r="BB382" s="78" t="str">
        <f>REPLACE(INDEX(GroupVertices[Group],MATCH(Edges24[[#This Row],[Vertex 1]],GroupVertices[Vertex],0)),1,1,"")</f>
        <v>3</v>
      </c>
      <c r="BC382" s="78" t="str">
        <f>REPLACE(INDEX(GroupVertices[Group],MATCH(Edges24[[#This Row],[Vertex 2]],GroupVertices[Vertex],0)),1,1,"")</f>
        <v>2</v>
      </c>
      <c r="BD382" s="48">
        <v>0</v>
      </c>
      <c r="BE382" s="49">
        <v>0</v>
      </c>
      <c r="BF382" s="48">
        <v>0</v>
      </c>
      <c r="BG382" s="49">
        <v>0</v>
      </c>
      <c r="BH382" s="48">
        <v>0</v>
      </c>
      <c r="BI382" s="49">
        <v>0</v>
      </c>
      <c r="BJ382" s="48">
        <v>23</v>
      </c>
      <c r="BK382" s="49">
        <v>100</v>
      </c>
      <c r="BL382" s="48">
        <v>23</v>
      </c>
    </row>
    <row r="383" spans="1:64" ht="15">
      <c r="A383" s="64" t="s">
        <v>540</v>
      </c>
      <c r="B383" s="64" t="s">
        <v>457</v>
      </c>
      <c r="C383" s="65"/>
      <c r="D383" s="66"/>
      <c r="E383" s="67"/>
      <c r="F383" s="68"/>
      <c r="G383" s="65"/>
      <c r="H383" s="69"/>
      <c r="I383" s="70"/>
      <c r="J383" s="70"/>
      <c r="K383" s="34" t="s">
        <v>65</v>
      </c>
      <c r="L383" s="77">
        <v>500</v>
      </c>
      <c r="M383" s="77"/>
      <c r="N383" s="72"/>
      <c r="O383" s="79" t="s">
        <v>600</v>
      </c>
      <c r="P383" s="81">
        <v>43503.58546296296</v>
      </c>
      <c r="Q383" s="79" t="s">
        <v>712</v>
      </c>
      <c r="R383" s="82" t="s">
        <v>758</v>
      </c>
      <c r="S383" s="79" t="s">
        <v>784</v>
      </c>
      <c r="T383" s="79"/>
      <c r="U383" s="79"/>
      <c r="V383" s="82" t="s">
        <v>1147</v>
      </c>
      <c r="W383" s="81">
        <v>43503.58546296296</v>
      </c>
      <c r="X383" s="82" t="s">
        <v>1531</v>
      </c>
      <c r="Y383" s="79"/>
      <c r="Z383" s="79"/>
      <c r="AA383" s="85" t="s">
        <v>1918</v>
      </c>
      <c r="AB383" s="79"/>
      <c r="AC383" s="79" t="b">
        <v>0</v>
      </c>
      <c r="AD383" s="79">
        <v>7</v>
      </c>
      <c r="AE383" s="85" t="s">
        <v>1953</v>
      </c>
      <c r="AF383" s="79" t="b">
        <v>0</v>
      </c>
      <c r="AG383" s="79" t="s">
        <v>1995</v>
      </c>
      <c r="AH383" s="79"/>
      <c r="AI383" s="85" t="s">
        <v>1953</v>
      </c>
      <c r="AJ383" s="79" t="b">
        <v>0</v>
      </c>
      <c r="AK383" s="79">
        <v>8</v>
      </c>
      <c r="AL383" s="85" t="s">
        <v>1953</v>
      </c>
      <c r="AM383" s="79" t="s">
        <v>2007</v>
      </c>
      <c r="AN383" s="79" t="b">
        <v>0</v>
      </c>
      <c r="AO383" s="85" t="s">
        <v>1918</v>
      </c>
      <c r="AP383" s="79" t="s">
        <v>176</v>
      </c>
      <c r="AQ383" s="79">
        <v>0</v>
      </c>
      <c r="AR383" s="79">
        <v>0</v>
      </c>
      <c r="AS383" s="79"/>
      <c r="AT383" s="79"/>
      <c r="AU383" s="79"/>
      <c r="AV383" s="79"/>
      <c r="AW383" s="79"/>
      <c r="AX383" s="79"/>
      <c r="AY383" s="79"/>
      <c r="AZ383" s="79"/>
      <c r="BA383">
        <v>1</v>
      </c>
      <c r="BB383" s="78" t="str">
        <f>REPLACE(INDEX(GroupVertices[Group],MATCH(Edges24[[#This Row],[Vertex 1]],GroupVertices[Vertex],0)),1,1,"")</f>
        <v>3</v>
      </c>
      <c r="BC383" s="78" t="str">
        <f>REPLACE(INDEX(GroupVertices[Group],MATCH(Edges24[[#This Row],[Vertex 2]],GroupVertices[Vertex],0)),1,1,"")</f>
        <v>2</v>
      </c>
      <c r="BD383" s="48"/>
      <c r="BE383" s="49"/>
      <c r="BF383" s="48"/>
      <c r="BG383" s="49"/>
      <c r="BH383" s="48"/>
      <c r="BI383" s="49"/>
      <c r="BJ383" s="48"/>
      <c r="BK383" s="49"/>
      <c r="BL383" s="48"/>
    </row>
    <row r="384" spans="1:64" ht="15">
      <c r="A384" s="64" t="s">
        <v>538</v>
      </c>
      <c r="B384" s="64" t="s">
        <v>540</v>
      </c>
      <c r="C384" s="65"/>
      <c r="D384" s="66"/>
      <c r="E384" s="67"/>
      <c r="F384" s="68"/>
      <c r="G384" s="65"/>
      <c r="H384" s="69"/>
      <c r="I384" s="70"/>
      <c r="J384" s="70"/>
      <c r="K384" s="34" t="s">
        <v>65</v>
      </c>
      <c r="L384" s="77">
        <v>502</v>
      </c>
      <c r="M384" s="77"/>
      <c r="N384" s="72"/>
      <c r="O384" s="79" t="s">
        <v>600</v>
      </c>
      <c r="P384" s="81">
        <v>43504.88773148148</v>
      </c>
      <c r="Q384" s="79" t="s">
        <v>709</v>
      </c>
      <c r="R384" s="79"/>
      <c r="S384" s="79"/>
      <c r="T384" s="79"/>
      <c r="U384" s="79"/>
      <c r="V384" s="82" t="s">
        <v>1145</v>
      </c>
      <c r="W384" s="81">
        <v>43504.88773148148</v>
      </c>
      <c r="X384" s="82" t="s">
        <v>1532</v>
      </c>
      <c r="Y384" s="79"/>
      <c r="Z384" s="79"/>
      <c r="AA384" s="85" t="s">
        <v>1919</v>
      </c>
      <c r="AB384" s="79"/>
      <c r="AC384" s="79" t="b">
        <v>0</v>
      </c>
      <c r="AD384" s="79">
        <v>0</v>
      </c>
      <c r="AE384" s="85" t="s">
        <v>1953</v>
      </c>
      <c r="AF384" s="79" t="b">
        <v>0</v>
      </c>
      <c r="AG384" s="79" t="s">
        <v>1995</v>
      </c>
      <c r="AH384" s="79"/>
      <c r="AI384" s="85" t="s">
        <v>1953</v>
      </c>
      <c r="AJ384" s="79" t="b">
        <v>0</v>
      </c>
      <c r="AK384" s="79">
        <v>13</v>
      </c>
      <c r="AL384" s="85" t="s">
        <v>1918</v>
      </c>
      <c r="AM384" s="79" t="s">
        <v>2008</v>
      </c>
      <c r="AN384" s="79" t="b">
        <v>0</v>
      </c>
      <c r="AO384" s="85" t="s">
        <v>1918</v>
      </c>
      <c r="AP384" s="79" t="s">
        <v>176</v>
      </c>
      <c r="AQ384" s="79">
        <v>0</v>
      </c>
      <c r="AR384" s="79">
        <v>0</v>
      </c>
      <c r="AS384" s="79"/>
      <c r="AT384" s="79"/>
      <c r="AU384" s="79"/>
      <c r="AV384" s="79"/>
      <c r="AW384" s="79"/>
      <c r="AX384" s="79"/>
      <c r="AY384" s="79"/>
      <c r="AZ384" s="79"/>
      <c r="BA384">
        <v>1</v>
      </c>
      <c r="BB384" s="78" t="str">
        <f>REPLACE(INDEX(GroupVertices[Group],MATCH(Edges24[[#This Row],[Vertex 1]],GroupVertices[Vertex],0)),1,1,"")</f>
        <v>3</v>
      </c>
      <c r="BC384" s="78" t="str">
        <f>REPLACE(INDEX(GroupVertices[Group],MATCH(Edges24[[#This Row],[Vertex 2]],GroupVertices[Vertex],0)),1,1,"")</f>
        <v>3</v>
      </c>
      <c r="BD384" s="48"/>
      <c r="BE384" s="49"/>
      <c r="BF384" s="48"/>
      <c r="BG384" s="49"/>
      <c r="BH384" s="48"/>
      <c r="BI384" s="49"/>
      <c r="BJ384" s="48"/>
      <c r="BK384" s="49"/>
      <c r="BL384" s="48"/>
    </row>
    <row r="385" spans="1:64" ht="15">
      <c r="A385" s="64" t="s">
        <v>538</v>
      </c>
      <c r="B385" s="64" t="s">
        <v>457</v>
      </c>
      <c r="C385" s="65"/>
      <c r="D385" s="66"/>
      <c r="E385" s="67"/>
      <c r="F385" s="68"/>
      <c r="G385" s="65"/>
      <c r="H385" s="69"/>
      <c r="I385" s="70"/>
      <c r="J385" s="70"/>
      <c r="K385" s="34" t="s">
        <v>65</v>
      </c>
      <c r="L385" s="77">
        <v>503</v>
      </c>
      <c r="M385" s="77"/>
      <c r="N385" s="72"/>
      <c r="O385" s="79" t="s">
        <v>600</v>
      </c>
      <c r="P385" s="81">
        <v>43470.44775462963</v>
      </c>
      <c r="Q385" s="79" t="s">
        <v>624</v>
      </c>
      <c r="R385" s="82" t="s">
        <v>727</v>
      </c>
      <c r="S385" s="79" t="s">
        <v>764</v>
      </c>
      <c r="T385" s="79"/>
      <c r="U385" s="79"/>
      <c r="V385" s="82" t="s">
        <v>1145</v>
      </c>
      <c r="W385" s="81">
        <v>43470.44775462963</v>
      </c>
      <c r="X385" s="82" t="s">
        <v>1533</v>
      </c>
      <c r="Y385" s="79"/>
      <c r="Z385" s="79"/>
      <c r="AA385" s="85" t="s">
        <v>1920</v>
      </c>
      <c r="AB385" s="79"/>
      <c r="AC385" s="79" t="b">
        <v>0</v>
      </c>
      <c r="AD385" s="79">
        <v>0</v>
      </c>
      <c r="AE385" s="85" t="s">
        <v>1953</v>
      </c>
      <c r="AF385" s="79" t="b">
        <v>0</v>
      </c>
      <c r="AG385" s="79" t="s">
        <v>1995</v>
      </c>
      <c r="AH385" s="79"/>
      <c r="AI385" s="85" t="s">
        <v>1953</v>
      </c>
      <c r="AJ385" s="79" t="b">
        <v>0</v>
      </c>
      <c r="AK385" s="79">
        <v>20</v>
      </c>
      <c r="AL385" s="85" t="s">
        <v>1801</v>
      </c>
      <c r="AM385" s="79" t="s">
        <v>2008</v>
      </c>
      <c r="AN385" s="79" t="b">
        <v>0</v>
      </c>
      <c r="AO385" s="85" t="s">
        <v>1801</v>
      </c>
      <c r="AP385" s="79" t="s">
        <v>176</v>
      </c>
      <c r="AQ385" s="79">
        <v>0</v>
      </c>
      <c r="AR385" s="79">
        <v>0</v>
      </c>
      <c r="AS385" s="79"/>
      <c r="AT385" s="79"/>
      <c r="AU385" s="79"/>
      <c r="AV385" s="79"/>
      <c r="AW385" s="79"/>
      <c r="AX385" s="79"/>
      <c r="AY385" s="79"/>
      <c r="AZ385" s="79"/>
      <c r="BA385">
        <v>1</v>
      </c>
      <c r="BB385" s="78" t="str">
        <f>REPLACE(INDEX(GroupVertices[Group],MATCH(Edges24[[#This Row],[Vertex 1]],GroupVertices[Vertex],0)),1,1,"")</f>
        <v>3</v>
      </c>
      <c r="BC385" s="78" t="str">
        <f>REPLACE(INDEX(GroupVertices[Group],MATCH(Edges24[[#This Row],[Vertex 2]],GroupVertices[Vertex],0)),1,1,"")</f>
        <v>2</v>
      </c>
      <c r="BD385" s="48">
        <v>0</v>
      </c>
      <c r="BE385" s="49">
        <v>0</v>
      </c>
      <c r="BF385" s="48">
        <v>0</v>
      </c>
      <c r="BG385" s="49">
        <v>0</v>
      </c>
      <c r="BH385" s="48">
        <v>0</v>
      </c>
      <c r="BI385" s="49">
        <v>0</v>
      </c>
      <c r="BJ385" s="48">
        <v>17</v>
      </c>
      <c r="BK385" s="49">
        <v>100</v>
      </c>
      <c r="BL385" s="48">
        <v>17</v>
      </c>
    </row>
    <row r="386" spans="1:64" ht="15">
      <c r="A386" s="64" t="s">
        <v>541</v>
      </c>
      <c r="B386" s="64" t="s">
        <v>541</v>
      </c>
      <c r="C386" s="65"/>
      <c r="D386" s="66"/>
      <c r="E386" s="67"/>
      <c r="F386" s="68"/>
      <c r="G386" s="65"/>
      <c r="H386" s="69"/>
      <c r="I386" s="70"/>
      <c r="J386" s="70"/>
      <c r="K386" s="34" t="s">
        <v>65</v>
      </c>
      <c r="L386" s="77">
        <v>505</v>
      </c>
      <c r="M386" s="77"/>
      <c r="N386" s="72"/>
      <c r="O386" s="79" t="s">
        <v>176</v>
      </c>
      <c r="P386" s="81">
        <v>43500.71065972222</v>
      </c>
      <c r="Q386" s="79" t="s">
        <v>713</v>
      </c>
      <c r="R386" s="82" t="s">
        <v>759</v>
      </c>
      <c r="S386" s="79" t="s">
        <v>784</v>
      </c>
      <c r="T386" s="79"/>
      <c r="U386" s="79"/>
      <c r="V386" s="82" t="s">
        <v>1148</v>
      </c>
      <c r="W386" s="81">
        <v>43500.71065972222</v>
      </c>
      <c r="X386" s="82" t="s">
        <v>1534</v>
      </c>
      <c r="Y386" s="79"/>
      <c r="Z386" s="79"/>
      <c r="AA386" s="85" t="s">
        <v>1921</v>
      </c>
      <c r="AB386" s="79"/>
      <c r="AC386" s="79" t="b">
        <v>0</v>
      </c>
      <c r="AD386" s="79">
        <v>3</v>
      </c>
      <c r="AE386" s="85" t="s">
        <v>1953</v>
      </c>
      <c r="AF386" s="79" t="b">
        <v>0</v>
      </c>
      <c r="AG386" s="79" t="s">
        <v>1995</v>
      </c>
      <c r="AH386" s="79"/>
      <c r="AI386" s="85" t="s">
        <v>1953</v>
      </c>
      <c r="AJ386" s="79" t="b">
        <v>0</v>
      </c>
      <c r="AK386" s="79">
        <v>7</v>
      </c>
      <c r="AL386" s="85" t="s">
        <v>1953</v>
      </c>
      <c r="AM386" s="79" t="s">
        <v>2007</v>
      </c>
      <c r="AN386" s="79" t="b">
        <v>0</v>
      </c>
      <c r="AO386" s="85" t="s">
        <v>1921</v>
      </c>
      <c r="AP386" s="79" t="s">
        <v>176</v>
      </c>
      <c r="AQ386" s="79">
        <v>0</v>
      </c>
      <c r="AR386" s="79">
        <v>0</v>
      </c>
      <c r="AS386" s="79"/>
      <c r="AT386" s="79"/>
      <c r="AU386" s="79"/>
      <c r="AV386" s="79"/>
      <c r="AW386" s="79"/>
      <c r="AX386" s="79"/>
      <c r="AY386" s="79"/>
      <c r="AZ386" s="79"/>
      <c r="BA386">
        <v>1</v>
      </c>
      <c r="BB386" s="78" t="str">
        <f>REPLACE(INDEX(GroupVertices[Group],MATCH(Edges24[[#This Row],[Vertex 1]],GroupVertices[Vertex],0)),1,1,"")</f>
        <v>3</v>
      </c>
      <c r="BC386" s="78" t="str">
        <f>REPLACE(INDEX(GroupVertices[Group],MATCH(Edges24[[#This Row],[Vertex 2]],GroupVertices[Vertex],0)),1,1,"")</f>
        <v>3</v>
      </c>
      <c r="BD386" s="48">
        <v>0</v>
      </c>
      <c r="BE386" s="49">
        <v>0</v>
      </c>
      <c r="BF386" s="48">
        <v>0</v>
      </c>
      <c r="BG386" s="49">
        <v>0</v>
      </c>
      <c r="BH386" s="48">
        <v>0</v>
      </c>
      <c r="BI386" s="49">
        <v>0</v>
      </c>
      <c r="BJ386" s="48">
        <v>33</v>
      </c>
      <c r="BK386" s="49">
        <v>100</v>
      </c>
      <c r="BL386" s="48">
        <v>33</v>
      </c>
    </row>
    <row r="387" spans="1:64" ht="15">
      <c r="A387" s="64" t="s">
        <v>542</v>
      </c>
      <c r="B387" s="64" t="s">
        <v>541</v>
      </c>
      <c r="C387" s="65"/>
      <c r="D387" s="66"/>
      <c r="E387" s="67"/>
      <c r="F387" s="68"/>
      <c r="G387" s="65"/>
      <c r="H387" s="69"/>
      <c r="I387" s="70"/>
      <c r="J387" s="70"/>
      <c r="K387" s="34" t="s">
        <v>65</v>
      </c>
      <c r="L387" s="77">
        <v>506</v>
      </c>
      <c r="M387" s="77"/>
      <c r="N387" s="72"/>
      <c r="O387" s="79" t="s">
        <v>600</v>
      </c>
      <c r="P387" s="81">
        <v>43505.325</v>
      </c>
      <c r="Q387" s="79" t="s">
        <v>708</v>
      </c>
      <c r="R387" s="79"/>
      <c r="S387" s="79"/>
      <c r="T387" s="79"/>
      <c r="U387" s="79"/>
      <c r="V387" s="82" t="s">
        <v>1149</v>
      </c>
      <c r="W387" s="81">
        <v>43505.325</v>
      </c>
      <c r="X387" s="82" t="s">
        <v>1535</v>
      </c>
      <c r="Y387" s="79"/>
      <c r="Z387" s="79"/>
      <c r="AA387" s="85" t="s">
        <v>1922</v>
      </c>
      <c r="AB387" s="79"/>
      <c r="AC387" s="79" t="b">
        <v>0</v>
      </c>
      <c r="AD387" s="79">
        <v>0</v>
      </c>
      <c r="AE387" s="85" t="s">
        <v>1953</v>
      </c>
      <c r="AF387" s="79" t="b">
        <v>0</v>
      </c>
      <c r="AG387" s="79" t="s">
        <v>1995</v>
      </c>
      <c r="AH387" s="79"/>
      <c r="AI387" s="85" t="s">
        <v>1953</v>
      </c>
      <c r="AJ387" s="79" t="b">
        <v>0</v>
      </c>
      <c r="AK387" s="79">
        <v>26</v>
      </c>
      <c r="AL387" s="85" t="s">
        <v>1921</v>
      </c>
      <c r="AM387" s="79" t="s">
        <v>2010</v>
      </c>
      <c r="AN387" s="79" t="b">
        <v>0</v>
      </c>
      <c r="AO387" s="85" t="s">
        <v>1921</v>
      </c>
      <c r="AP387" s="79" t="s">
        <v>176</v>
      </c>
      <c r="AQ387" s="79">
        <v>0</v>
      </c>
      <c r="AR387" s="79">
        <v>0</v>
      </c>
      <c r="AS387" s="79"/>
      <c r="AT387" s="79"/>
      <c r="AU387" s="79"/>
      <c r="AV387" s="79"/>
      <c r="AW387" s="79"/>
      <c r="AX387" s="79"/>
      <c r="AY387" s="79"/>
      <c r="AZ387" s="79"/>
      <c r="BA387">
        <v>1</v>
      </c>
      <c r="BB387" s="78" t="str">
        <f>REPLACE(INDEX(GroupVertices[Group],MATCH(Edges24[[#This Row],[Vertex 1]],GroupVertices[Vertex],0)),1,1,"")</f>
        <v>3</v>
      </c>
      <c r="BC387" s="78" t="str">
        <f>REPLACE(INDEX(GroupVertices[Group],MATCH(Edges24[[#This Row],[Vertex 2]],GroupVertices[Vertex],0)),1,1,"")</f>
        <v>3</v>
      </c>
      <c r="BD387" s="48">
        <v>0</v>
      </c>
      <c r="BE387" s="49">
        <v>0</v>
      </c>
      <c r="BF387" s="48">
        <v>0</v>
      </c>
      <c r="BG387" s="49">
        <v>0</v>
      </c>
      <c r="BH387" s="48">
        <v>0</v>
      </c>
      <c r="BI387" s="49">
        <v>0</v>
      </c>
      <c r="BJ387" s="48">
        <v>21</v>
      </c>
      <c r="BK387" s="49">
        <v>100</v>
      </c>
      <c r="BL387" s="48">
        <v>21</v>
      </c>
    </row>
    <row r="388" spans="1:64" ht="15">
      <c r="A388" s="64" t="s">
        <v>457</v>
      </c>
      <c r="B388" s="64" t="s">
        <v>457</v>
      </c>
      <c r="C388" s="65"/>
      <c r="D388" s="66"/>
      <c r="E388" s="67"/>
      <c r="F388" s="68"/>
      <c r="G388" s="65"/>
      <c r="H388" s="69"/>
      <c r="I388" s="70"/>
      <c r="J388" s="70"/>
      <c r="K388" s="34" t="s">
        <v>65</v>
      </c>
      <c r="L388" s="77">
        <v>507</v>
      </c>
      <c r="M388" s="77"/>
      <c r="N388" s="72"/>
      <c r="O388" s="79" t="s">
        <v>176</v>
      </c>
      <c r="P388" s="81">
        <v>43475.68048611111</v>
      </c>
      <c r="Q388" s="79" t="s">
        <v>714</v>
      </c>
      <c r="R388" s="82" t="s">
        <v>760</v>
      </c>
      <c r="S388" s="79" t="s">
        <v>764</v>
      </c>
      <c r="T388" s="79" t="s">
        <v>457</v>
      </c>
      <c r="U388" s="82" t="s">
        <v>827</v>
      </c>
      <c r="V388" s="82" t="s">
        <v>827</v>
      </c>
      <c r="W388" s="81">
        <v>43475.68048611111</v>
      </c>
      <c r="X388" s="82" t="s">
        <v>1536</v>
      </c>
      <c r="Y388" s="79"/>
      <c r="Z388" s="79"/>
      <c r="AA388" s="85" t="s">
        <v>1923</v>
      </c>
      <c r="AB388" s="79"/>
      <c r="AC388" s="79" t="b">
        <v>0</v>
      </c>
      <c r="AD388" s="79">
        <v>2</v>
      </c>
      <c r="AE388" s="85" t="s">
        <v>1953</v>
      </c>
      <c r="AF388" s="79" t="b">
        <v>0</v>
      </c>
      <c r="AG388" s="79" t="s">
        <v>1995</v>
      </c>
      <c r="AH388" s="79"/>
      <c r="AI388" s="85" t="s">
        <v>1953</v>
      </c>
      <c r="AJ388" s="79" t="b">
        <v>0</v>
      </c>
      <c r="AK388" s="79">
        <v>3</v>
      </c>
      <c r="AL388" s="85" t="s">
        <v>1953</v>
      </c>
      <c r="AM388" s="79" t="s">
        <v>2007</v>
      </c>
      <c r="AN388" s="79" t="b">
        <v>0</v>
      </c>
      <c r="AO388" s="85" t="s">
        <v>1923</v>
      </c>
      <c r="AP388" s="79" t="s">
        <v>176</v>
      </c>
      <c r="AQ388" s="79">
        <v>0</v>
      </c>
      <c r="AR388" s="79">
        <v>0</v>
      </c>
      <c r="AS388" s="79"/>
      <c r="AT388" s="79"/>
      <c r="AU388" s="79"/>
      <c r="AV388" s="79"/>
      <c r="AW388" s="79"/>
      <c r="AX388" s="79"/>
      <c r="AY388" s="79"/>
      <c r="AZ388" s="79"/>
      <c r="BA388">
        <v>1</v>
      </c>
      <c r="BB388" s="78" t="str">
        <f>REPLACE(INDEX(GroupVertices[Group],MATCH(Edges24[[#This Row],[Vertex 1]],GroupVertices[Vertex],0)),1,1,"")</f>
        <v>2</v>
      </c>
      <c r="BC388" s="78" t="str">
        <f>REPLACE(INDEX(GroupVertices[Group],MATCH(Edges24[[#This Row],[Vertex 2]],GroupVertices[Vertex],0)),1,1,"")</f>
        <v>2</v>
      </c>
      <c r="BD388" s="48">
        <v>1</v>
      </c>
      <c r="BE388" s="49">
        <v>4</v>
      </c>
      <c r="BF388" s="48">
        <v>0</v>
      </c>
      <c r="BG388" s="49">
        <v>0</v>
      </c>
      <c r="BH388" s="48">
        <v>0</v>
      </c>
      <c r="BI388" s="49">
        <v>0</v>
      </c>
      <c r="BJ388" s="48">
        <v>24</v>
      </c>
      <c r="BK388" s="49">
        <v>96</v>
      </c>
      <c r="BL388" s="48">
        <v>25</v>
      </c>
    </row>
    <row r="389" spans="1:64" ht="15">
      <c r="A389" s="64" t="s">
        <v>543</v>
      </c>
      <c r="B389" s="64" t="s">
        <v>457</v>
      </c>
      <c r="C389" s="65"/>
      <c r="D389" s="66"/>
      <c r="E389" s="67"/>
      <c r="F389" s="68"/>
      <c r="G389" s="65"/>
      <c r="H389" s="69"/>
      <c r="I389" s="70"/>
      <c r="J389" s="70"/>
      <c r="K389" s="34" t="s">
        <v>65</v>
      </c>
      <c r="L389" s="77">
        <v>508</v>
      </c>
      <c r="M389" s="77"/>
      <c r="N389" s="72"/>
      <c r="O389" s="79" t="s">
        <v>600</v>
      </c>
      <c r="P389" s="81">
        <v>43506.49251157408</v>
      </c>
      <c r="Q389" s="79" t="s">
        <v>715</v>
      </c>
      <c r="R389" s="82" t="s">
        <v>749</v>
      </c>
      <c r="S389" s="79" t="s">
        <v>764</v>
      </c>
      <c r="T389" s="79" t="s">
        <v>457</v>
      </c>
      <c r="U389" s="79"/>
      <c r="V389" s="82" t="s">
        <v>1150</v>
      </c>
      <c r="W389" s="81">
        <v>43506.49251157408</v>
      </c>
      <c r="X389" s="82" t="s">
        <v>1537</v>
      </c>
      <c r="Y389" s="79"/>
      <c r="Z389" s="79"/>
      <c r="AA389" s="85" t="s">
        <v>1924</v>
      </c>
      <c r="AB389" s="79"/>
      <c r="AC389" s="79" t="b">
        <v>0</v>
      </c>
      <c r="AD389" s="79">
        <v>0</v>
      </c>
      <c r="AE389" s="85" t="s">
        <v>1953</v>
      </c>
      <c r="AF389" s="79" t="b">
        <v>0</v>
      </c>
      <c r="AG389" s="79" t="s">
        <v>1995</v>
      </c>
      <c r="AH389" s="79"/>
      <c r="AI389" s="85" t="s">
        <v>1953</v>
      </c>
      <c r="AJ389" s="79" t="b">
        <v>0</v>
      </c>
      <c r="AK389" s="79">
        <v>0</v>
      </c>
      <c r="AL389" s="85" t="s">
        <v>1953</v>
      </c>
      <c r="AM389" s="79" t="s">
        <v>2010</v>
      </c>
      <c r="AN389" s="79" t="b">
        <v>0</v>
      </c>
      <c r="AO389" s="85" t="s">
        <v>1924</v>
      </c>
      <c r="AP389" s="79" t="s">
        <v>176</v>
      </c>
      <c r="AQ389" s="79">
        <v>0</v>
      </c>
      <c r="AR389" s="79">
        <v>0</v>
      </c>
      <c r="AS389" s="79"/>
      <c r="AT389" s="79"/>
      <c r="AU389" s="79"/>
      <c r="AV389" s="79"/>
      <c r="AW389" s="79"/>
      <c r="AX389" s="79"/>
      <c r="AY389" s="79"/>
      <c r="AZ389" s="79"/>
      <c r="BA389">
        <v>1</v>
      </c>
      <c r="BB389" s="78" t="str">
        <f>REPLACE(INDEX(GroupVertices[Group],MATCH(Edges24[[#This Row],[Vertex 1]],GroupVertices[Vertex],0)),1,1,"")</f>
        <v>2</v>
      </c>
      <c r="BC389" s="78" t="str">
        <f>REPLACE(INDEX(GroupVertices[Group],MATCH(Edges24[[#This Row],[Vertex 2]],GroupVertices[Vertex],0)),1,1,"")</f>
        <v>2</v>
      </c>
      <c r="BD389" s="48">
        <v>1</v>
      </c>
      <c r="BE389" s="49">
        <v>14.285714285714286</v>
      </c>
      <c r="BF389" s="48">
        <v>0</v>
      </c>
      <c r="BG389" s="49">
        <v>0</v>
      </c>
      <c r="BH389" s="48">
        <v>0</v>
      </c>
      <c r="BI389" s="49">
        <v>0</v>
      </c>
      <c r="BJ389" s="48">
        <v>6</v>
      </c>
      <c r="BK389" s="49">
        <v>85.71428571428571</v>
      </c>
      <c r="BL389" s="48">
        <v>7</v>
      </c>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9"/>
    <dataValidation allowBlank="1" showInputMessage="1" showErrorMessage="1" promptTitle="Vertex 2 Name" prompt="Enter the name of the edge's second vertex." sqref="B3:B389"/>
    <dataValidation allowBlank="1" showInputMessage="1" showErrorMessage="1" promptTitle="Vertex 1 Name" prompt="Enter the name of the edge's first vertex." sqref="A3:A3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9"/>
    <dataValidation allowBlank="1" showInputMessage="1" promptTitle="Edge Width" prompt="Enter an optional edge width between 1 and 10." errorTitle="Invalid Edge Width" error="The optional edge width must be a whole number between 1 and 10." sqref="D3:D389"/>
    <dataValidation allowBlank="1" showInputMessage="1" promptTitle="Edge Color" prompt="To select an optional edge color, right-click and select Select Color on the right-click menu." sqref="C3:C3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9"/>
    <dataValidation allowBlank="1" showErrorMessage="1" sqref="N2:N3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9"/>
  </dataValidations>
  <hyperlinks>
    <hyperlink ref="Q299" r:id="rId1" display="https://t.co/MQm77dRDOPhttps:/t.co/8dB3PIy2QA"/>
    <hyperlink ref="R8" r:id="rId2" display="https://www.aaai.org/ocs/index.php/ICWSM/ICWSM16/paper/view/13080"/>
    <hyperlink ref="R10" r:id="rId3" display="https://www.icwsm.org/2019/submitting/workshops/"/>
    <hyperlink ref="R106" r:id="rId4" display="https://aaai.org/ocs/index.php/ICWSM/ICWSM17/paper/view/15587"/>
    <hyperlink ref="R107" r:id="rId5" display="https://aaai.org/ocs/index.php/ICWSM/ICWSM17/paper/view/15587/14817"/>
    <hyperlink ref="R108" r:id="rId6" display="https://aaai.org/ocs/index.php/ICWSM/ICWSM17/paper/view/15587"/>
    <hyperlink ref="R184" r:id="rId7" display="https://aaai.org/ocs/index.php/ICWSM/ICWSM17/paper/view/15665"/>
    <hyperlink ref="R186" r:id="rId8" display="https://aaai.org/ocs/index.php/ICWSM/ICWSM17/paper/download/15618/14810"/>
    <hyperlink ref="R187" r:id="rId9" display="https://www.aaai.org/ocs/index.php/ICWSM/ICWSM13/paper/viewFile/6124/6351"/>
    <hyperlink ref="R188" r:id="rId10" display="https://www.aaai.org/ocs/index.php/ICWSM/ICWSM18/paper/view/17910/16995"/>
    <hyperlink ref="R194" r:id="rId11" display="https://www.icwsm.org/2019/submitting/datasets/"/>
    <hyperlink ref="R195" r:id="rId12" display="https://www.icwsm.org/2019/submitting/datasets/"/>
    <hyperlink ref="R196" r:id="rId13" display="https://www.icwsm.org/2019/submitting/datasets/"/>
    <hyperlink ref="R197" r:id="rId14" display="https://www.icwsm.org/2019/submitting/datasets/"/>
    <hyperlink ref="R198" r:id="rId15" display="https://www.icwsm.org/2019/submitting/datasets/"/>
    <hyperlink ref="R199" r:id="rId16" display="https://www.icwsm.org/2019/submitting/datasets/"/>
    <hyperlink ref="R200" r:id="rId17" display="https://www.icwsm.org/2019/submitting/datasets/"/>
    <hyperlink ref="R201" r:id="rId18" display="https://www.icwsm.org/2019/submitting/datasets/"/>
    <hyperlink ref="R204" r:id="rId19" display="https://cds.nyu.edu/text-data-speaker-series/"/>
    <hyperlink ref="R206" r:id="rId20" display="http://wiseconf.org/"/>
    <hyperlink ref="R208" r:id="rId21" display="https://www.icwsm.org/2019/submitting/datasets/"/>
    <hyperlink ref="R209" r:id="rId22" display="https://www.icwsm.org/2019/submitting/datasets/"/>
    <hyperlink ref="R210" r:id="rId23" display="https://www.icwsm.org/2019/submitting/datasets/"/>
    <hyperlink ref="R211" r:id="rId24" display="https://www.icwsm.org/2019/submitting/datasets/"/>
    <hyperlink ref="R214" r:id="rId25" display="https://faculty.washington.edu/kstarbi/Starbird-et-al-ICWSM-2018-Echosystem-final.pdf"/>
    <hyperlink ref="R215" r:id="rId26" display="https://faculty.washington.edu/kstarbi/Starbird-et-al-ICWSM-2018-Echosystem-final.pdf"/>
    <hyperlink ref="R217" r:id="rId27" display="https://twitter.com/icwsm/status/1081477989534220288"/>
    <hyperlink ref="R218" r:id="rId28" display="https://twitter.com/icwsm/status/1081477989534220288"/>
    <hyperlink ref="R220" r:id="rId29" display="https://www.icwsm.org/2019/?fbclid=IwAR05bZUSYWZnhaGemkB0OWdSY2xmtfY8Ejih69NTMK8HefPoag2xf8Euzw4"/>
    <hyperlink ref="R226" r:id="rId30" display="https://www.icwsm.org/2019/submitting/datasets/"/>
    <hyperlink ref="R235" r:id="rId31" display="https://www.aaai.org/ocs/index.php/ICWSM/ICWSM18/paper/view/17870/17007"/>
    <hyperlink ref="R237" r:id="rId32" display="https://www.icwsm.org/2019/submitting/datasets/"/>
    <hyperlink ref="R238" r:id="rId33" display="https://icwsm.org/2019/submittin"/>
    <hyperlink ref="R239" r:id="rId34" display="https://icwsm.org/2019/submittin"/>
    <hyperlink ref="R241" r:id="rId35" display="https://www.researchgate.net/publication/307948199_Modeling_public_mood_and_emotion_Twitter_sentiment_and_socio-economic_phenomena/amp"/>
    <hyperlink ref="R247" r:id="rId36" display="https://www.icwsm.org/2019/submitting/datasets/"/>
    <hyperlink ref="R251" r:id="rId37" display="https://www.icwsm.org/2019/submitting/datasets/"/>
    <hyperlink ref="R256" r:id="rId38" display="http://arxiv.org/abs/1812.00912"/>
    <hyperlink ref="R261" r:id="rId39" display="https://www.icwsm.org/2019/submitting/datasets/"/>
    <hyperlink ref="R266" r:id="rId40" display="https://www.icwsm.org/2019/submitting/datasets/"/>
    <hyperlink ref="R267" r:id="rId41" display="https://www.icwsm.org/2019/submitting/datasets/"/>
    <hyperlink ref="R273" r:id="rId42" display="https://icwsm.org/2019/submittin"/>
    <hyperlink ref="R274" r:id="rId43" display="https://www.icwsm.org/2019/submitting/datasets/"/>
    <hyperlink ref="R276" r:id="rId44" display="https://aaai.org/ocs/index.php/ICWSM/ICWSM17/paper/view/15587"/>
    <hyperlink ref="R278" r:id="rId45" display="https://www.aaai.org/Library/ICWSM/icwsm18contents.php"/>
    <hyperlink ref="R288" r:id="rId46" display="https://arcticpenguin.files.wordpress.com/2010/01/2017-icwsm-designingforsocialsupport.pdf"/>
    <hyperlink ref="R294" r:id="rId47" display="http://methods.sagepub.com/video/srmpromo/LFPbcK/studying-usage-of-emoji-skin-tones-using-python-and-twitter-data"/>
    <hyperlink ref="R296" r:id="rId48" display="https://www.aaai.org/ocs/index.php/ICWSM/ICWSM11/paper/viewFile/2815/3205"/>
    <hyperlink ref="R297" r:id="rId49" display="https://www.isi.edu/~galstyan/papers/icwsm-CF.pdf"/>
    <hyperlink ref="R302" r:id="rId50" display="https://www.aaai.org/ocs/index.php/ICWSM/ICWSM13/paper/view/6071"/>
    <hyperlink ref="R303" r:id="rId51" display="https://www.icwsm.org/2019/submitting/datasets/"/>
    <hyperlink ref="R310" r:id="rId52" display="https://www.icwsm.org/2019/submitting/datasets/"/>
    <hyperlink ref="R313" r:id="rId53" display="https://www.icwsm.org/2019/"/>
    <hyperlink ref="R314" r:id="rId54" display="https://www.aaai.org/ocs/index.php/ICWSM/ICWSM16/paper/view/13213/12848"/>
    <hyperlink ref="R315" r:id="rId55" display="https://faculty.washington.edu/kstarbi/Starbird-et-al-ICWSM-2018-Echosystem-final.pdf"/>
    <hyperlink ref="R319" r:id="rId56" display="https://twitter.com/walid_magdy/status/1065239955356745728"/>
    <hyperlink ref="R335" r:id="rId57" display="https://www.icwsm.org/2019/submitting/tutorials/"/>
    <hyperlink ref="R336" r:id="rId58" display="https://www.icwsm.org/2019/submitting/tutorials/"/>
    <hyperlink ref="R348" r:id="rId59" display="https://www.aaai.org/ocs/index.php/ICWSM/ICWSM10/paper/view/1538"/>
    <hyperlink ref="R349" r:id="rId60" display="https://www.aaai.org/ocs/index.php/ICWSM/ICWSM10/paper/view/1538"/>
    <hyperlink ref="R350" r:id="rId61" display="http://events.dimes.unical.it/soc2net/"/>
    <hyperlink ref="R370" r:id="rId62" display="https://www.icwsm.org/2019/submitting/datasets/"/>
    <hyperlink ref="R379" r:id="rId63" display="https://twitter.com/icwsm/status/1081477989534220288"/>
    <hyperlink ref="R380" r:id="rId64" display="https://www.icwsm.org/2019/submitting/call-for-papers/"/>
    <hyperlink ref="R383" r:id="rId65" display="https://www.demogr.mpg.de/go/icwsm_2019_mpidr_workshop"/>
    <hyperlink ref="R385" r:id="rId66" display="https://www.icwsm.org/2019/submitting/datasets/"/>
    <hyperlink ref="R386" r:id="rId67" display="https://www.demogr.mpg.de/en/education_career/what_is_demography_1908/workshop_demographic_research_with_web_and_social_media_data_6042/default.htm"/>
    <hyperlink ref="R388" r:id="rId68" display="https://icwsm.org/2019/submitting/workshops/"/>
    <hyperlink ref="R389" r:id="rId69" display="https://www.icwsm.org/2019/"/>
    <hyperlink ref="U4" r:id="rId70" display="https://pbs.twimg.com/media/DtudGnmXgAAswHz.jpg"/>
    <hyperlink ref="U8" r:id="rId71" display="https://pbs.twimg.com/media/DuOieTxWwAAXxHA.jpg"/>
    <hyperlink ref="U106" r:id="rId72" display="https://pbs.twimg.com/media/DuwvMDGXQAAZN66.jpg"/>
    <hyperlink ref="U108" r:id="rId73" display="https://pbs.twimg.com/media/DurfBLjW0AAFzro.jpg"/>
    <hyperlink ref="U184" r:id="rId74" display="https://pbs.twimg.com/media/Duw7wM5U0AAwfb3.jpg"/>
    <hyperlink ref="U188" r:id="rId75" display="https://pbs.twimg.com/media/Dgo6_jJU8AAIoro.jpg"/>
    <hyperlink ref="U192" r:id="rId76" display="https://pbs.twimg.com/media/DwB7orOUcAAh4dH.jpg"/>
    <hyperlink ref="U219" r:id="rId77" display="https://pbs.twimg.com/media/DtzYn5fX4AAfJ6C.jpg"/>
    <hyperlink ref="U256" r:id="rId78" display="https://pbs.twimg.com/media/DtqXfFJXQAEDItp.jpg"/>
    <hyperlink ref="U264" r:id="rId79" display="https://pbs.twimg.com/tweet_video_thumb/DxB1hznV4AEFikm.jpg"/>
    <hyperlink ref="U266" r:id="rId80" display="https://pbs.twimg.com/media/DwItRhLX4AE8IiH.jpg"/>
    <hyperlink ref="U273" r:id="rId81" display="https://pbs.twimg.com/media/Dwi-IH8XgAALn4i.jpg"/>
    <hyperlink ref="U301" r:id="rId82" display="https://pbs.twimg.com/media/DgqBO7ZV4AIO58d.jpg"/>
    <hyperlink ref="U302" r:id="rId83" display="https://pbs.twimg.com/media/DwGR_8dX0AUIiOA.jpg"/>
    <hyperlink ref="U316" r:id="rId84" display="https://pbs.twimg.com/media/DyLnv_hWsAUcloi.jpg"/>
    <hyperlink ref="U335" r:id="rId85" display="https://pbs.twimg.com/media/DylowmjWoAMxqSO.jpg"/>
    <hyperlink ref="U336" r:id="rId86" display="https://pbs.twimg.com/media/DylqkAbXQAkNJ6M.jpg"/>
    <hyperlink ref="U348" r:id="rId87" display="https://pbs.twimg.com/tweet_video_thumb/Dyuo_1fX0AIAb-K.jpg"/>
    <hyperlink ref="U349" r:id="rId88" display="https://pbs.twimg.com/tweet_video_thumb/DyussXFXQAElGBR.jpg"/>
    <hyperlink ref="U388" r:id="rId89" display="https://pbs.twimg.com/media/Dwj_yjOW0AMDYui.jpg"/>
    <hyperlink ref="V3" r:id="rId90" display="http://pbs.twimg.com/profile_images/1055713051364786176/2XWUURO5_normal.jpg"/>
    <hyperlink ref="V4" r:id="rId91" display="https://pbs.twimg.com/media/DtudGnmXgAAswHz.jpg"/>
    <hyperlink ref="V5" r:id="rId92" display="http://pbs.twimg.com/profile_images/455200229755604993/Vu7vy1Ny_normal.jpeg"/>
    <hyperlink ref="V6" r:id="rId93" display="http://pbs.twimg.com/profile_images/831078738628603904/OR1RPo5H_normal.jpg"/>
    <hyperlink ref="V7" r:id="rId94" display="http://pbs.twimg.com/profile_images/3333149422/c57d9920512513c901a55d2bd45733b7_normal.jpeg"/>
    <hyperlink ref="V8" r:id="rId95" display="https://pbs.twimg.com/media/DuOieTxWwAAXxHA.jpg"/>
    <hyperlink ref="V9" r:id="rId96" display="http://pbs.twimg.com/profile_images/1042887659205537792/aNgVxB4o_normal.jpg"/>
    <hyperlink ref="V10" r:id="rId97" display="http://pbs.twimg.com/profile_images/654771740707450880/O2xKsPRW_normal.jpg"/>
    <hyperlink ref="V11" r:id="rId98" display="http://pbs.twimg.com/profile_images/1069565903358939143/qiAB4fcI_normal.jpg"/>
    <hyperlink ref="V12" r:id="rId99" display="http://pbs.twimg.com/profile_images/1072446531490512899/J12Jxr8R_normal.jpg"/>
    <hyperlink ref="V13" r:id="rId100" display="http://pbs.twimg.com/profile_images/875582600588304384/JpOTu_GC_normal.jpg"/>
    <hyperlink ref="V14" r:id="rId101" display="http://pbs.twimg.com/profile_images/956790931637678080/TWMFOeyw_normal.jpg"/>
    <hyperlink ref="V15" r:id="rId102" display="http://pbs.twimg.com/profile_images/1073762272579805184/RIY2pJev_normal.jpg"/>
    <hyperlink ref="V16" r:id="rId103" display="http://pbs.twimg.com/profile_images/866503405245579264/Mq6s7TYt_normal.jpg"/>
    <hyperlink ref="V17" r:id="rId104" display="http://pbs.twimg.com/profile_images/884248726746693632/fuNAz5i7_normal.jpg"/>
    <hyperlink ref="V18" r:id="rId105" display="http://pbs.twimg.com/profile_images/686926251584442369/-foCcX9o_normal.png"/>
    <hyperlink ref="V19" r:id="rId106" display="http://pbs.twimg.com/profile_images/1065648671608295424/6Mf7orPh_normal.jpg"/>
    <hyperlink ref="V20" r:id="rId107" display="http://pbs.twimg.com/profile_images/1071235273797718016/zVWeDpTm_normal.jpg"/>
    <hyperlink ref="V21" r:id="rId108" display="http://pbs.twimg.com/profile_images/1064906686052192256/mTrVnJO0_normal.png"/>
    <hyperlink ref="V22" r:id="rId109" display="http://pbs.twimg.com/profile_images/1035023943789240320/GFda6q2v_normal.jpg"/>
    <hyperlink ref="V23" r:id="rId110" display="http://pbs.twimg.com/profile_images/884059406073077761/7tgliJu4_normal.jpg"/>
    <hyperlink ref="V24" r:id="rId111" display="http://pbs.twimg.com/profile_images/961163013687361536/cgscqgD__normal.jpg"/>
    <hyperlink ref="V25" r:id="rId112" display="http://pbs.twimg.com/profile_images/1019056878083403776/arhSy2rj_normal.jpg"/>
    <hyperlink ref="V26" r:id="rId113" display="http://pbs.twimg.com/profile_images/980487187551498240/vdsF0llI_normal.jpg"/>
    <hyperlink ref="V27" r:id="rId114" display="http://pbs.twimg.com/profile_images/854862338503069697/NHSH1nc8_normal.jpg"/>
    <hyperlink ref="V28" r:id="rId115" display="http://pbs.twimg.com/profile_images/1006445083481104385/qPImw75q_normal.jpg"/>
    <hyperlink ref="V29" r:id="rId116" display="http://pbs.twimg.com/profile_images/1045207244772532224/y1eOUw5J_normal.jpg"/>
    <hyperlink ref="V30" r:id="rId117" display="http://pbs.twimg.com/profile_images/1075299947128381440/QvpgvlnO_normal.jpg"/>
    <hyperlink ref="V31" r:id="rId118" display="http://pbs.twimg.com/profile_images/1074203973140140033/OldTu7TR_normal.jpg"/>
    <hyperlink ref="V32" r:id="rId119" display="http://pbs.twimg.com/profile_images/1075310051722547200/K5EeusGI_normal.jpg"/>
    <hyperlink ref="V33" r:id="rId120" display="http://pbs.twimg.com/profile_images/1088730992230031360/NVIXUnqF_normal.jpg"/>
    <hyperlink ref="V34" r:id="rId121" display="http://pbs.twimg.com/profile_images/1035898251013120000/v_JuUyqz_normal.jpg"/>
    <hyperlink ref="V35" r:id="rId122" display="http://pbs.twimg.com/profile_images/1027232603189927936/7oYYyn31_normal.jpg"/>
    <hyperlink ref="V36" r:id="rId123" display="http://pbs.twimg.com/profile_images/1061477309046112256/yFdsDrJ4_normal.jpg"/>
    <hyperlink ref="V37" r:id="rId124" display="http://pbs.twimg.com/profile_images/901803739933052930/kND3NU8q_normal.jpg"/>
    <hyperlink ref="V38" r:id="rId125" display="http://pbs.twimg.com/profile_images/1064909241520029696/krSoGFs3_normal.png"/>
    <hyperlink ref="V39" r:id="rId126" display="http://pbs.twimg.com/profile_images/1013477395792211970/DCziowRE_normal.jpg"/>
    <hyperlink ref="V40" r:id="rId127" display="http://pbs.twimg.com/profile_images/1033012105446715392/lp-oTWBY_normal.jpg"/>
    <hyperlink ref="V41" r:id="rId128" display="http://pbs.twimg.com/profile_images/1083620916636991488/sfYURFZd_normal.jpg"/>
    <hyperlink ref="V42" r:id="rId129" display="http://pbs.twimg.com/profile_images/1089411534097281024/87Vl6Z2r_normal.jpg"/>
    <hyperlink ref="V43" r:id="rId130" display="http://pbs.twimg.com/profile_images/1088116008995381249/cY9tmtTD_normal.jpg"/>
    <hyperlink ref="V44" r:id="rId131" display="http://pbs.twimg.com/profile_images/946162073242804224/2fsBc3_d_normal.jpg"/>
    <hyperlink ref="V45" r:id="rId132" display="http://pbs.twimg.com/profile_images/1068914252897898497/wpo4gZ7p_normal.png"/>
    <hyperlink ref="V46" r:id="rId133" display="http://pbs.twimg.com/profile_images/546586270277718016/FiBp5sEO_normal.jpeg"/>
    <hyperlink ref="V47" r:id="rId134" display="http://pbs.twimg.com/profile_images/1076333807396020226/TK0Nqc3n_normal.jpg"/>
    <hyperlink ref="V48" r:id="rId135" display="http://pbs.twimg.com/profile_images/996774812956508160/jcd3QDeM_normal.jpg"/>
    <hyperlink ref="V49" r:id="rId136" display="http://pbs.twimg.com/profile_images/1057574110769762308/PmH1Kwan_normal.jpg"/>
    <hyperlink ref="V50" r:id="rId137" display="http://pbs.twimg.com/profile_images/1085545215396536320/6XHReich_normal.jpg"/>
    <hyperlink ref="V51" r:id="rId138" display="http://pbs.twimg.com/profile_images/985062349898899456/kGzc55rJ_normal.jpg"/>
    <hyperlink ref="V52" r:id="rId139" display="http://pbs.twimg.com/profile_images/959625463051141121/TqD-WL7e_normal.jpg"/>
    <hyperlink ref="V53" r:id="rId140" display="http://pbs.twimg.com/profile_images/1084825693794459648/OF7zR_RL_normal.jpg"/>
    <hyperlink ref="V54" r:id="rId141" display="http://pbs.twimg.com/profile_images/1066275707423080449/DkH6WcYP_normal.jpg"/>
    <hyperlink ref="V55" r:id="rId142" display="http://pbs.twimg.com/profile_images/1002624696641130496/D6MghaMb_normal.png"/>
    <hyperlink ref="V56" r:id="rId143" display="http://pbs.twimg.com/profile_images/995628845477724163/T86F8ZXA_normal.jpg"/>
    <hyperlink ref="V57" r:id="rId144" display="http://pbs.twimg.com/profile_images/1029702802044411904/F-NmTZy0_normal.jpg"/>
    <hyperlink ref="V58" r:id="rId145" display="http://pbs.twimg.com/profile_images/1075060598197506048/TfriPvDQ_normal.jpg"/>
    <hyperlink ref="V59" r:id="rId146" display="http://pbs.twimg.com/profile_images/756990107173826560/MKJdKN_z_normal.jpg"/>
    <hyperlink ref="V60" r:id="rId147" display="http://pbs.twimg.com/profile_images/1074981264615038978/qBb95ZE__normal.jpg"/>
    <hyperlink ref="V61" r:id="rId148" display="http://pbs.twimg.com/profile_images/1058590896982155264/MCvVyA-S_normal.jpg"/>
    <hyperlink ref="V62" r:id="rId149" display="http://pbs.twimg.com/profile_images/1084794958874210304/OoH6XU_2_normal.jpg"/>
    <hyperlink ref="V63" r:id="rId150" display="http://pbs.twimg.com/profile_images/1078357945207812097/iaYXpqJu_normal.jpg"/>
    <hyperlink ref="V64" r:id="rId151" display="http://pbs.twimg.com/profile_images/1093902964270325760/rk4hY4hc_normal.jpg"/>
    <hyperlink ref="V65" r:id="rId152" display="http://pbs.twimg.com/profile_images/1081732579596787712/hRwWWCU8_normal.jpg"/>
    <hyperlink ref="V66" r:id="rId153" display="http://pbs.twimg.com/profile_images/999896675211661312/zSSZ8x8K_normal.jpg"/>
    <hyperlink ref="V67" r:id="rId154" display="http://pbs.twimg.com/profile_images/1069164167699910657/Qqq6QEtl_normal.jpg"/>
    <hyperlink ref="V68" r:id="rId155" display="http://pbs.twimg.com/profile_images/1064433855975710720/k1zuYgN9_normal.jpg"/>
    <hyperlink ref="V69" r:id="rId156" display="http://pbs.twimg.com/profile_images/631456370332536835/k0mgQAQ__normal.jpg"/>
    <hyperlink ref="V70" r:id="rId157" display="http://pbs.twimg.com/profile_images/1065165414827577344/_KlQ7FrS_normal.png"/>
    <hyperlink ref="V71" r:id="rId158" display="http://pbs.twimg.com/profile_images/1035894962376736768/ty79Jxh__normal.jpg"/>
    <hyperlink ref="V72" r:id="rId159" display="http://pbs.twimg.com/profile_images/742574779891208192/5KI9uxfl_normal.jpg"/>
    <hyperlink ref="V73" r:id="rId160" display="http://pbs.twimg.com/profile_images/722006916843458560/ycoBtsgy_normal.jpg"/>
    <hyperlink ref="V74" r:id="rId161" display="http://pbs.twimg.com/profile_images/794546815311843328/Fo_U91Ku_normal.jpg"/>
    <hyperlink ref="V75" r:id="rId162" display="http://pbs.twimg.com/profile_images/1087952407299010560/yxJKVRnN_normal.jpg"/>
    <hyperlink ref="V76" r:id="rId163" display="http://pbs.twimg.com/profile_images/1046640739269013504/KgzXdxQy_normal.jpg"/>
    <hyperlink ref="V77" r:id="rId164" display="http://pbs.twimg.com/profile_images/1040685502951710720/g6Km2B_A_normal.jpg"/>
    <hyperlink ref="V78" r:id="rId165" display="http://pbs.twimg.com/profile_images/1007624755556450305/Vhp3RYgZ_normal.jpg"/>
    <hyperlink ref="V79" r:id="rId166" display="http://pbs.twimg.com/profile_images/1071579311746908161/WcorCLK4_normal.png"/>
    <hyperlink ref="V80" r:id="rId167" display="http://pbs.twimg.com/profile_images/1034868562916126720/MNGFgZ6h_normal.jpg"/>
    <hyperlink ref="V81" r:id="rId168" display="http://pbs.twimg.com/profile_images/1068388578697273344/USuL_sVN_normal.jpg"/>
    <hyperlink ref="V82" r:id="rId169" display="http://pbs.twimg.com/profile_images/1075438865605746688/gSYyRYn9_normal.jpg"/>
    <hyperlink ref="V83" r:id="rId170" display="http://pbs.twimg.com/profile_images/1074904762322018304/9dOcEYGJ_normal.jpg"/>
    <hyperlink ref="V84" r:id="rId171" display="http://pbs.twimg.com/profile_images/865505511898193920/ytyO2f-i_normal.jpg"/>
    <hyperlink ref="V85" r:id="rId172" display="http://pbs.twimg.com/profile_images/1073199535906643971/j-i5PqA1_normal.jpg"/>
    <hyperlink ref="V86" r:id="rId173" display="http://pbs.twimg.com/profile_images/1080038091509747712/d5FvPIF8_normal.jpg"/>
    <hyperlink ref="V87" r:id="rId174" display="http://pbs.twimg.com/profile_images/521977149868089344/rS5ksAeE_normal.jpeg"/>
    <hyperlink ref="V88" r:id="rId175" display="http://pbs.twimg.com/profile_images/893140605487816705/p6HtZQSm_normal.jpg"/>
    <hyperlink ref="V89" r:id="rId176" display="http://pbs.twimg.com/profile_images/1049155825527222272/CSN1o_dM_normal.jpg"/>
    <hyperlink ref="V90" r:id="rId177" display="http://pbs.twimg.com/profile_images/1069104560357105664/kA4KKXa2_normal.jpg"/>
    <hyperlink ref="V91" r:id="rId178" display="http://pbs.twimg.com/profile_images/1092056255269609472/NIfez0XC_normal.jpg"/>
    <hyperlink ref="V92" r:id="rId179" display="http://pbs.twimg.com/profile_images/1073581234381443075/fph889j-_normal.jpg"/>
    <hyperlink ref="V93" r:id="rId180" display="http://pbs.twimg.com/profile_images/1060551726321651712/HcjFEPAj_normal.png"/>
    <hyperlink ref="V94" r:id="rId181" display="http://pbs.twimg.com/profile_images/998010321737400320/RHPhNelM_normal.jpg"/>
    <hyperlink ref="V95" r:id="rId182" display="http://pbs.twimg.com/profile_images/1049947473299435520/D354LRlj_normal.jpg"/>
    <hyperlink ref="V96" r:id="rId183" display="http://pbs.twimg.com/profile_images/1084417010224705538/fZQbsPt6_normal.png"/>
    <hyperlink ref="V97" r:id="rId184" display="http://pbs.twimg.com/profile_images/717893673866792962/O_4CqwLE_normal.jpg"/>
    <hyperlink ref="V98" r:id="rId185" display="http://pbs.twimg.com/profile_images/1049439814817173505/b3nmUKUf_normal.jpg"/>
    <hyperlink ref="V99" r:id="rId186" display="http://pbs.twimg.com/profile_images/1073161984554688514/6jjJ8FXe_normal.jpg"/>
    <hyperlink ref="V100" r:id="rId187" display="http://pbs.twimg.com/profile_images/944240407080189953/640q6XBS_normal.jpg"/>
    <hyperlink ref="V101" r:id="rId188" display="http://pbs.twimg.com/profile_images/1028198835732926464/ZNFEu98N_normal.jpg"/>
    <hyperlink ref="V102" r:id="rId189" display="http://pbs.twimg.com/profile_images/1089048800503554048/kxTC6FKq_normal.jpg"/>
    <hyperlink ref="V103" r:id="rId190" display="http://pbs.twimg.com/profile_images/588581731839520768/iBW2WIBR_normal.jpg"/>
    <hyperlink ref="V104" r:id="rId191" display="http://pbs.twimg.com/profile_images/959240549168381952/anuxQ_4j_normal.jpg"/>
    <hyperlink ref="V105" r:id="rId192" display="http://pbs.twimg.com/profile_images/966969318746374146/CJejLha__normal.jpg"/>
    <hyperlink ref="V106" r:id="rId193" display="https://pbs.twimg.com/media/DuwvMDGXQAAZN66.jpg"/>
    <hyperlink ref="V107" r:id="rId194" display="http://pbs.twimg.com/profile_images/575642392/avaPIC01224_normal.jpg"/>
    <hyperlink ref="V108" r:id="rId195" display="https://pbs.twimg.com/media/DurfBLjW0AAFzro.jpg"/>
    <hyperlink ref="V109" r:id="rId196" display="http://pbs.twimg.com/profile_images/893640366116810752/2QO_G5hz_normal.jpg"/>
    <hyperlink ref="V110" r:id="rId197" display="http://pbs.twimg.com/profile_images/726951934632976384/Djil2GaM_normal.jpg"/>
    <hyperlink ref="V111" r:id="rId198" display="http://pbs.twimg.com/profile_images/1017958684884754432/P4ugz4-E_normal.jpg"/>
    <hyperlink ref="V112" r:id="rId199" display="http://pbs.twimg.com/profile_images/1069601782492409856/k4NBNtVc_normal.jpg"/>
    <hyperlink ref="V113" r:id="rId200" display="http://pbs.twimg.com/profile_images/2279655575/e1e1c20s_normal"/>
    <hyperlink ref="V114" r:id="rId201" display="http://pbs.twimg.com/profile_images/986597996975370240/jbGiqgSR_normal.jpg"/>
    <hyperlink ref="V115" r:id="rId202" display="http://pbs.twimg.com/profile_images/920612864628576256/OE9CNopP_normal.jpg"/>
    <hyperlink ref="V116" r:id="rId203" display="http://pbs.twimg.com/profile_images/1058735668694704128/a6rbPEaM_normal.jpg"/>
    <hyperlink ref="V117" r:id="rId204" display="http://pbs.twimg.com/profile_images/572960839143014400/IyernePJ_normal.jpeg"/>
    <hyperlink ref="V118" r:id="rId205" display="http://pbs.twimg.com/profile_images/978318265284833280/cbpxT6pK_normal.jpg"/>
    <hyperlink ref="V119" r:id="rId206" display="http://pbs.twimg.com/profile_images/1056899882928074755/TJn0EWDF_normal.jpg"/>
    <hyperlink ref="V120" r:id="rId207" display="http://pbs.twimg.com/profile_images/926343011486769152/_YudJBRu_normal.jpg"/>
    <hyperlink ref="V121" r:id="rId208" display="http://pbs.twimg.com/profile_images/1073392093484134400/JJ1c6ngk_normal.jpg"/>
    <hyperlink ref="V122" r:id="rId209" display="http://pbs.twimg.com/profile_images/1024765959742087170/E17J7gAS_normal.jpg"/>
    <hyperlink ref="V123" r:id="rId210" display="http://pbs.twimg.com/profile_images/914277402171252736/D-AJZpUj_normal.jpg"/>
    <hyperlink ref="V124" r:id="rId211" display="http://pbs.twimg.com/profile_images/1025407329993256960/bQ2Gork7_normal.jpg"/>
    <hyperlink ref="V125" r:id="rId212" display="http://pbs.twimg.com/profile_images/1048179953366315009/2bgSH9P0_normal.jpg"/>
    <hyperlink ref="V126" r:id="rId213" display="http://pbs.twimg.com/profile_images/1064383082524889089/S67ay32B_normal.png"/>
    <hyperlink ref="V127" r:id="rId214" display="http://pbs.twimg.com/profile_images/1069915046078111745/_zDNy1iz_normal.jpg"/>
    <hyperlink ref="V128" r:id="rId215" display="http://pbs.twimg.com/profile_images/1064905620451581955/Teck8Ir4_normal.jpg"/>
    <hyperlink ref="V129" r:id="rId216" display="http://pbs.twimg.com/profile_images/1066374353627971584/jqBarwJF_normal.png"/>
    <hyperlink ref="V130" r:id="rId217" display="http://pbs.twimg.com/profile_images/907451089665921026/4VYwPr7b_normal.jpg"/>
    <hyperlink ref="V131" r:id="rId218" display="http://pbs.twimg.com/profile_images/1010866499911745536/2XOV5Glt_normal.jpg"/>
    <hyperlink ref="V132" r:id="rId219" display="http://pbs.twimg.com/profile_images/1061955920295419904/2tNyjezl_normal.jpg"/>
    <hyperlink ref="V133" r:id="rId220" display="http://pbs.twimg.com/profile_images/1067745916902207491/3-IuhDpC_normal.jpg"/>
    <hyperlink ref="V134" r:id="rId221" display="http://pbs.twimg.com/profile_images/1079569978490142722/1zWMEIeg_normal.jpg"/>
    <hyperlink ref="V135" r:id="rId222" display="http://pbs.twimg.com/profile_images/1056411185329823745/SIj2RdzX_normal.jpg"/>
    <hyperlink ref="V136" r:id="rId223" display="http://pbs.twimg.com/profile_images/609096182774665216/IaP9w-qv_normal.jpg"/>
    <hyperlink ref="V137" r:id="rId224" display="http://pbs.twimg.com/profile_images/1032294892058230785/6DQhdXUI_normal.jpg"/>
    <hyperlink ref="V138" r:id="rId225" display="http://pbs.twimg.com/profile_images/1086578894948323328/w6PAvpw6_normal.jpg"/>
    <hyperlink ref="V139" r:id="rId226" display="http://pbs.twimg.com/profile_images/831184414289780736/wEm7zyEM_normal.jpg"/>
    <hyperlink ref="V140" r:id="rId227" display="http://pbs.twimg.com/profile_images/1059436438763130880/VaMzz7ce_normal.jpg"/>
    <hyperlink ref="V141" r:id="rId228" display="http://pbs.twimg.com/profile_images/1048117619813900288/F3ksynJq_normal.jpg"/>
    <hyperlink ref="V142" r:id="rId229" display="http://pbs.twimg.com/profile_images/1029982092426268672/t6Ww07x3_normal.jpg"/>
    <hyperlink ref="V143" r:id="rId230" display="http://pbs.twimg.com/profile_images/1072343787958140929/kv5aBZS8_normal.jpg"/>
    <hyperlink ref="V144" r:id="rId231" display="http://pbs.twimg.com/profile_images/1080858252563234818/ijMY6vog_normal.jpg"/>
    <hyperlink ref="V145" r:id="rId232" display="http://pbs.twimg.com/profile_images/2736184350/cda0f19d42ceb9b5b835d88b4aea6219_normal.jpeg"/>
    <hyperlink ref="V146" r:id="rId233" display="http://pbs.twimg.com/profile_images/1064185941403660288/23c3WM4O_normal.png"/>
    <hyperlink ref="V147" r:id="rId234" display="http://pbs.twimg.com/profile_images/1068876286989201415/CFaJgaDZ_normal.jpg"/>
    <hyperlink ref="V148" r:id="rId235" display="http://pbs.twimg.com/profile_images/919515907281391616/tTEmPn9T_normal.jpg"/>
    <hyperlink ref="V149" r:id="rId236" display="http://pbs.twimg.com/profile_images/1070659230389043200/8U2wrhWP_normal.jpg"/>
    <hyperlink ref="V150" r:id="rId237" display="http://pbs.twimg.com/profile_images/1041311845733134336/Zmw764Aq_normal.jpg"/>
    <hyperlink ref="V151" r:id="rId238" display="http://pbs.twimg.com/profile_images/1053710855131455488/h73E2T9x_normal.png"/>
    <hyperlink ref="V152" r:id="rId239" display="http://pbs.twimg.com/profile_images/2304976925/plm0u2wyt1exc0mth7jm_normal.gif"/>
    <hyperlink ref="V153" r:id="rId240" display="http://pbs.twimg.com/profile_images/1080283984783785984/gS8dNq6J_normal.jpg"/>
    <hyperlink ref="V154" r:id="rId241" display="http://pbs.twimg.com/profile_images/1004231677965582337/HPnLY1xo_normal.jpg"/>
    <hyperlink ref="V155" r:id="rId242" display="http://pbs.twimg.com/profile_images/1085893730446405632/Ui8bbht-_normal.jpg"/>
    <hyperlink ref="V156" r:id="rId243" display="http://pbs.twimg.com/profile_images/1091357007376871424/vedon8hT_normal.jpg"/>
    <hyperlink ref="V157" r:id="rId244" display="http://pbs.twimg.com/profile_images/1027583960203710464/mrxXfyPQ_normal.jpg"/>
    <hyperlink ref="V158" r:id="rId245" display="http://pbs.twimg.com/profile_images/1073224792696733697/boCGDcjh_normal.jpg"/>
    <hyperlink ref="V159" r:id="rId246" display="http://pbs.twimg.com/profile_images/1064405273853407232/UGTEvvlB_normal.jpg"/>
    <hyperlink ref="V160" r:id="rId247" display="http://pbs.twimg.com/profile_images/1067317957506686976/_a8jMdu0_normal.jpg"/>
    <hyperlink ref="V161" r:id="rId248" display="http://pbs.twimg.com/profile_images/1080072909408751621/ypzm_pPJ_normal.jpg"/>
    <hyperlink ref="V162" r:id="rId249" display="http://pbs.twimg.com/profile_images/1022918213598932993/z5-CuWGu_normal.jpg"/>
    <hyperlink ref="V163" r:id="rId250" display="http://pbs.twimg.com/profile_images/1009799555565510656/t2URzQNP_normal.jpg"/>
    <hyperlink ref="V164" r:id="rId251" display="http://pbs.twimg.com/profile_images/870267659165749249/DfdWPmmc_normal.jpg"/>
    <hyperlink ref="V165" r:id="rId252" display="http://pbs.twimg.com/profile_images/1078005425935507458/V0Xs_mFg_normal.jpg"/>
    <hyperlink ref="V166" r:id="rId253" display="http://pbs.twimg.com/profile_images/649801796748099584/Uf0-nCQC_normal.jpg"/>
    <hyperlink ref="V167" r:id="rId254" display="http://pbs.twimg.com/profile_images/724579619999866880/NkmaJBrc_normal.jpg"/>
    <hyperlink ref="V168" r:id="rId255" display="http://pbs.twimg.com/profile_images/1085931141964525568/lTKO1m0-_normal.jpg"/>
    <hyperlink ref="V169" r:id="rId256" display="http://pbs.twimg.com/profile_images/1055716523208192000/cGq-eFuv_normal.jpg"/>
    <hyperlink ref="V170" r:id="rId257" display="http://pbs.twimg.com/profile_images/1048935151311282181/wzRNVnYu_normal.jpg"/>
    <hyperlink ref="V171" r:id="rId258" display="http://pbs.twimg.com/profile_images/1080729717693501442/qBMD-fHy_normal.jpg"/>
    <hyperlink ref="V172" r:id="rId259" display="http://pbs.twimg.com/profile_images/689660465991970816/wMCPgoD9_normal.png"/>
    <hyperlink ref="V173" r:id="rId260" display="http://pbs.twimg.com/profile_images/1052520316679811072/Cc8ecCG__normal.jpg"/>
    <hyperlink ref="V174" r:id="rId261" display="http://pbs.twimg.com/profile_images/660887335660187649/feYiBIPm_normal.jpg"/>
    <hyperlink ref="V175" r:id="rId262" display="http://pbs.twimg.com/profile_images/865525116762898432/wfvG7yfL_normal.jpg"/>
    <hyperlink ref="V176" r:id="rId263" display="http://pbs.twimg.com/profile_images/928869096363401216/FE7e6nxc_normal.png"/>
    <hyperlink ref="V177" r:id="rId264" display="http://pbs.twimg.com/profile_images/808021617494233088/UPA56vZg_normal.jpg"/>
    <hyperlink ref="V178" r:id="rId265" display="http://pbs.twimg.com/profile_images/1008630948286492673/DSfl2NHT_normal.jpg"/>
    <hyperlink ref="V179" r:id="rId266" display="http://pbs.twimg.com/profile_images/1029399987963056128/xBvFmIiT_normal.jpg"/>
    <hyperlink ref="V180" r:id="rId267" display="http://pbs.twimg.com/profile_images/1038084288267177984/z3PV3wF5_normal.jpg"/>
    <hyperlink ref="V181" r:id="rId268" display="http://pbs.twimg.com/profile_images/947511531683463168/2iGlI4K1_normal.jpg"/>
    <hyperlink ref="V182" r:id="rId269" display="http://pbs.twimg.com/profile_images/917638220682207232/oMm0W-B4_normal.jpg"/>
    <hyperlink ref="V183" r:id="rId270" display="http://pbs.twimg.com/profile_images/1081145558201319426/XjsiiEIk_normal.jpg"/>
    <hyperlink ref="V184" r:id="rId271" display="https://pbs.twimg.com/media/Duw7wM5U0AAwfb3.jpg"/>
    <hyperlink ref="V185" r:id="rId272" display="http://pbs.twimg.com/profile_images/909815974051717120/qysJAlBG_normal.jpg"/>
    <hyperlink ref="V186" r:id="rId273" display="http://pbs.twimg.com/profile_images/615239024236572676/dUaJlfbG_normal.png"/>
    <hyperlink ref="V187" r:id="rId274" display="http://pbs.twimg.com/profile_images/1072477815226945542/mizhqCPb_normal.jpg"/>
    <hyperlink ref="V188" r:id="rId275" display="https://pbs.twimg.com/media/Dgo6_jJU8AAIoro.jpg"/>
    <hyperlink ref="V189" r:id="rId276" display="http://pbs.twimg.com/profile_images/928773628690182144/gv60ucJq_normal.jpg"/>
    <hyperlink ref="V190" r:id="rId277" display="http://pbs.twimg.com/profile_images/1039981366862143494/zxVoQ2Gr_normal.jpg"/>
    <hyperlink ref="V191" r:id="rId278" display="http://pbs.twimg.com/profile_images/471195565389127680/aLKIpiP__normal.jpeg"/>
    <hyperlink ref="V192" r:id="rId279" display="https://pbs.twimg.com/media/DwB7orOUcAAh4dH.jpg"/>
    <hyperlink ref="V193" r:id="rId280" display="http://pbs.twimg.com/profile_images/672036989135364097/qV8EKhJX_normal.jpg"/>
    <hyperlink ref="V194" r:id="rId281" display="http://pbs.twimg.com/profile_images/616241154657550340/XwjLxC3K_normal.jpg"/>
    <hyperlink ref="V195" r:id="rId282" display="http://pbs.twimg.com/profile_images/859076004211458053/unCr0ZxT_normal.jpg"/>
    <hyperlink ref="V196" r:id="rId283" display="http://pbs.twimg.com/profile_images/1063749927715643392/QK8eFZ7l_normal.jpg"/>
    <hyperlink ref="V197" r:id="rId284" display="http://pbs.twimg.com/profile_images/1020019585494519808/kgvzEpZX_normal.jpg"/>
    <hyperlink ref="V198" r:id="rId285" display="http://pbs.twimg.com/profile_images/378800000723263303/8debfd6ac3edabf841e6f4646c29ca79_normal.jpeg"/>
    <hyperlink ref="V199" r:id="rId286" display="http://pbs.twimg.com/profile_images/802971687813660672/L4CCddo3_normal.jpg"/>
    <hyperlink ref="V200" r:id="rId287" display="http://pbs.twimg.com/profile_images/733901283279708160/9_pvKhgH_normal.jpg"/>
    <hyperlink ref="V201" r:id="rId288" display="http://pbs.twimg.com/profile_images/987828885/tina2007a_normal.jpg"/>
    <hyperlink ref="V202" r:id="rId289" display="http://pbs.twimg.com/profile_images/873564719298224128/p03yHuuw_normal.jpg"/>
    <hyperlink ref="V203" r:id="rId290" display="http://pbs.twimg.com/profile_images/873564719298224128/p03yHuuw_normal.jpg"/>
    <hyperlink ref="V204" r:id="rId291" display="http://pbs.twimg.com/profile_images/837448436412739585/sS6CFMRN_normal.jpg"/>
    <hyperlink ref="V205" r:id="rId292" display="http://pbs.twimg.com/profile_images/837448436412739585/sS6CFMRN_normal.jpg"/>
    <hyperlink ref="V206" r:id="rId293" display="http://pbs.twimg.com/profile_images/1148854672/TheMorinSurface_normal.png"/>
    <hyperlink ref="V207" r:id="rId294" display="http://pbs.twimg.com/profile_images/837448436412739585/sS6CFMRN_normal.jpg"/>
    <hyperlink ref="V208" r:id="rId295" display="http://pbs.twimg.com/profile_images/837448436412739585/sS6CFMRN_normal.jpg"/>
    <hyperlink ref="V209" r:id="rId296" display="http://pbs.twimg.com/profile_images/1092151974475182080/jVHCNHcA_normal.jpg"/>
    <hyperlink ref="V210" r:id="rId297" display="http://pbs.twimg.com/profile_images/955264948686516224/uK4IJeAT_normal.jpg"/>
    <hyperlink ref="V211" r:id="rId298" display="http://pbs.twimg.com/profile_images/575334890096345088/NyY1j_sw_normal.png"/>
    <hyperlink ref="V212" r:id="rId299" display="http://pbs.twimg.com/profile_images/795744115812143104/IcUZ2QFY_normal.jpg"/>
    <hyperlink ref="V213" r:id="rId300" display="http://pbs.twimg.com/profile_images/2211033727/houston-texas_1__normal.jpg"/>
    <hyperlink ref="V214" r:id="rId301" display="http://pbs.twimg.com/profile_images/1017891960458129409/NUUlMlbn_normal.jpg"/>
    <hyperlink ref="V215" r:id="rId302" display="http://pbs.twimg.com/profile_images/1017891960458129409/NUUlMlbn_normal.jpg"/>
    <hyperlink ref="V216" r:id="rId303" display="http://pbs.twimg.com/profile_images/726003771340279809/n99px417_normal.jpg"/>
    <hyperlink ref="V217" r:id="rId304" display="http://pbs.twimg.com/profile_images/1173146264/Portrait-Vera-dkl-201010_DSC0132-Webklein_normal.jpg"/>
    <hyperlink ref="V218" r:id="rId305" display="http://pbs.twimg.com/profile_images/2840291739/926f900a36e46987ff8ac10c060f2c07_normal.png"/>
    <hyperlink ref="V219" r:id="rId306" display="https://pbs.twimg.com/media/DtzYn5fX4AAfJ6C.jpg"/>
    <hyperlink ref="V220" r:id="rId307" display="http://pbs.twimg.com/profile_images/710760313008820224/CTUg9T-v_normal.jpg"/>
    <hyperlink ref="V221" r:id="rId308" display="http://pbs.twimg.com/profile_images/876540772513918978/aoOKg_b0_normal.jpg"/>
    <hyperlink ref="V222" r:id="rId309" display="http://pbs.twimg.com/profile_images/967488777903067136/_ms_aquN_normal.jpg"/>
    <hyperlink ref="V223" r:id="rId310" display="http://pbs.twimg.com/profile_images/966004139552514048/xFJQn5Vw_normal.jpg"/>
    <hyperlink ref="V224" r:id="rId311" display="http://pbs.twimg.com/profile_images/842359855298019328/5EkwsEZN_normal.jpg"/>
    <hyperlink ref="V225" r:id="rId312" display="http://pbs.twimg.com/profile_images/489319441629736960/7IV0W1Yu_normal.jpeg"/>
    <hyperlink ref="V226" r:id="rId313" display="http://pbs.twimg.com/profile_images/974021215890354176/5bk5FUXf_normal.jpg"/>
    <hyperlink ref="V227" r:id="rId314" display="http://pbs.twimg.com/profile_images/802975423936098304/D4XkoOnz_normal.jpg"/>
    <hyperlink ref="V228" r:id="rId315" display="http://pbs.twimg.com/profile_images/776716385795895296/keO-dKTf_normal.jpg"/>
    <hyperlink ref="V229" r:id="rId316" display="http://pbs.twimg.com/profile_images/1083181052351238144/u8BfKxFf_normal.jpg"/>
    <hyperlink ref="V230" r:id="rId317" display="http://pbs.twimg.com/profile_images/1083181052351238144/u8BfKxFf_normal.jpg"/>
    <hyperlink ref="V231" r:id="rId318" display="http://pbs.twimg.com/profile_images/854589472716890112/bYPrnwMv_normal.jpg"/>
    <hyperlink ref="V232" r:id="rId319" display="http://pbs.twimg.com/profile_images/875675166524579840/hDU1RmTh_normal.jpg"/>
    <hyperlink ref="V233" r:id="rId320" display="http://pbs.twimg.com/profile_images/854589472716890112/bYPrnwMv_normal.jpg"/>
    <hyperlink ref="V234" r:id="rId321" display="http://pbs.twimg.com/profile_images/854589472716890112/bYPrnwMv_normal.jpg"/>
    <hyperlink ref="V235" r:id="rId322" display="http://pbs.twimg.com/profile_images/664544029225320452/s_W4ACEB_normal.png"/>
    <hyperlink ref="V236" r:id="rId323" display="http://pbs.twimg.com/profile_images/1055807149786439680/sQiHu-95_normal.jpg"/>
    <hyperlink ref="V237" r:id="rId324" display="http://pbs.twimg.com/profile_images/664544029225320452/s_W4ACEB_normal.png"/>
    <hyperlink ref="V238" r:id="rId325" display="http://pbs.twimg.com/profile_images/899604567788331010/jtK5AwtZ_normal.jpg"/>
    <hyperlink ref="V239" r:id="rId326" display="http://pbs.twimg.com/profile_images/762044915887042560/TqYhILhS_normal.jpg"/>
    <hyperlink ref="V240" r:id="rId327" display="http://pbs.twimg.com/profile_images/3207164109/b91c4372db2f4165249a76bc85da3c9b_normal.png"/>
    <hyperlink ref="V241" r:id="rId328" display="http://pbs.twimg.com/profile_images/1041920854328836096/98sNjjjH_normal.jpg"/>
    <hyperlink ref="V242" r:id="rId329" display="http://pbs.twimg.com/profile_images/857808155203452928/jy5G0zmT_normal.jpg"/>
    <hyperlink ref="V243" r:id="rId330" display="http://pbs.twimg.com/profile_images/857808155203452928/jy5G0zmT_normal.jpg"/>
    <hyperlink ref="V244" r:id="rId331" display="http://pbs.twimg.com/profile_images/434790696633921536/Wg2qKxv4_normal.jpeg"/>
    <hyperlink ref="V245" r:id="rId332" display="http://pbs.twimg.com/profile_images/1086739464125382663/EnvM1eAc_normal.jpg"/>
    <hyperlink ref="V246" r:id="rId333" display="http://pbs.twimg.com/profile_images/841803825665187841/-Ok2hipH_normal.jpg"/>
    <hyperlink ref="V247" r:id="rId334" display="http://pbs.twimg.com/profile_images/56071111/ciro_normal.jpg"/>
    <hyperlink ref="V248" r:id="rId335" display="http://pbs.twimg.com/profile_images/56071111/ciro_normal.jpg"/>
    <hyperlink ref="V249" r:id="rId336" display="http://pbs.twimg.com/profile_images/3598616155/50db18fc5c8565a3cc7fd8c7d6cf73ed_normal.jpeg"/>
    <hyperlink ref="V250" r:id="rId337" display="http://pbs.twimg.com/profile_images/847511340935757824/7zTrlT8R_normal.jpg"/>
    <hyperlink ref="V251" r:id="rId338" display="http://pbs.twimg.com/profile_images/2820996416/5cdddcba9eaee0880bb5d99c1e4e60cc_normal.jpeg"/>
    <hyperlink ref="V252" r:id="rId339" display="http://pbs.twimg.com/profile_images/2820996416/5cdddcba9eaee0880bb5d99c1e4e60cc_normal.jpeg"/>
    <hyperlink ref="V253" r:id="rId340" display="http://pbs.twimg.com/profile_images/2820996416/5cdddcba9eaee0880bb5d99c1e4e60cc_normal.jpeg"/>
    <hyperlink ref="V254" r:id="rId341" display="http://pbs.twimg.com/profile_images/1025090581939347456/7d3_UhBS_normal.jpg"/>
    <hyperlink ref="V255" r:id="rId342" display="http://pbs.twimg.com/profile_images/720332841305812992/Raq_tVbf_normal.jpg"/>
    <hyperlink ref="V256" r:id="rId343" display="https://pbs.twimg.com/media/DtqXfFJXQAEDItp.jpg"/>
    <hyperlink ref="V257" r:id="rId344" display="http://pbs.twimg.com/profile_images/1040612291782344704/jVkDqFUv_normal.jpg"/>
    <hyperlink ref="V258" r:id="rId345" display="http://pbs.twimg.com/profile_images/1017632076106002432/jDamgkFp_normal.jpg"/>
    <hyperlink ref="V259" r:id="rId346" display="http://pbs.twimg.com/profile_images/71044209/jmh_dot_normal.jpg"/>
    <hyperlink ref="V260" r:id="rId347" display="http://pbs.twimg.com/profile_images/634559746830266368/DSL2nEU0_normal.png"/>
    <hyperlink ref="V261" r:id="rId348" display="http://pbs.twimg.com/profile_images/921869485425885184/UXTl2-ZN_normal.jpg"/>
    <hyperlink ref="V262" r:id="rId349" display="http://pbs.twimg.com/profile_images/921869485425885184/UXTl2-ZN_normal.jpg"/>
    <hyperlink ref="V263" r:id="rId350" display="http://pbs.twimg.com/profile_images/921869485425885184/UXTl2-ZN_normal.jpg"/>
    <hyperlink ref="V264" r:id="rId351" display="https://pbs.twimg.com/tweet_video_thumb/DxB1hznV4AEFikm.jpg"/>
    <hyperlink ref="V265" r:id="rId352" display="http://pbs.twimg.com/profile_images/474959031799279616/dEaeLzrt_normal.jpeg"/>
    <hyperlink ref="V266" r:id="rId353" display="https://pbs.twimg.com/media/DwItRhLX4AE8IiH.jpg"/>
    <hyperlink ref="V267" r:id="rId354" display="http://pbs.twimg.com/profile_images/1080931629080559616/xr5EVh88_normal.jpg"/>
    <hyperlink ref="V268" r:id="rId355" display="http://pbs.twimg.com/profile_images/1080931629080559616/xr5EVh88_normal.jpg"/>
    <hyperlink ref="V269" r:id="rId356" display="http://pbs.twimg.com/profile_images/1080931629080559616/xr5EVh88_normal.jpg"/>
    <hyperlink ref="V270" r:id="rId357" display="http://pbs.twimg.com/profile_images/3474772286/95b2195f86920394d9b2e1b0fd86276c_normal.jpeg"/>
    <hyperlink ref="V271" r:id="rId358" display="http://abs.twimg.com/sticky/default_profile_images/default_profile_normal.png"/>
    <hyperlink ref="V272" r:id="rId359" display="http://abs.twimg.com/sticky/default_profile_images/default_profile_normal.png"/>
    <hyperlink ref="V273" r:id="rId360" display="https://pbs.twimg.com/media/Dwi-IH8XgAALn4i.jpg"/>
    <hyperlink ref="V274" r:id="rId361" display="http://pbs.twimg.com/profile_images/826802386442342400/ChCqD4xd_normal.jpg"/>
    <hyperlink ref="V275" r:id="rId362" display="http://pbs.twimg.com/profile_images/271273236/me_laughing_cropped_normal.jpg"/>
    <hyperlink ref="V276" r:id="rId363" display="http://pbs.twimg.com/profile_images/1013890597130678272/5jpCxyxV_normal.jpg"/>
    <hyperlink ref="V277" r:id="rId364" display="http://pbs.twimg.com/profile_images/740987221986140160/X4-KMqqS_normal.jpg"/>
    <hyperlink ref="V278" r:id="rId365" display="http://pbs.twimg.com/profile_images/1080257988667924480/BdoM0PoR_normal.jpg"/>
    <hyperlink ref="V279" r:id="rId366" display="http://pbs.twimg.com/profile_images/1003686168611950593/8oN71uTl_normal.jpg"/>
    <hyperlink ref="V280" r:id="rId367" display="http://pbs.twimg.com/profile_images/448601634868703232/9gpvw5LT_normal.jpeg"/>
    <hyperlink ref="V281" r:id="rId368" display="http://pbs.twimg.com/profile_images/448601634868703232/9gpvw5LT_normal.jpeg"/>
    <hyperlink ref="V282" r:id="rId369" display="http://pbs.twimg.com/profile_images/886068542814142466/d8MwVvAT_normal.jpg"/>
    <hyperlink ref="V283" r:id="rId370" display="http://pbs.twimg.com/profile_images/886068542814142466/d8MwVvAT_normal.jpg"/>
    <hyperlink ref="V284" r:id="rId371" display="http://pbs.twimg.com/profile_images/1016695539688079360/1rkdqLH7_normal.jpg"/>
    <hyperlink ref="V285" r:id="rId372" display="http://pbs.twimg.com/profile_images/1016695539688079360/1rkdqLH7_normal.jpg"/>
    <hyperlink ref="V286" r:id="rId373" display="http://pbs.twimg.com/profile_images/671150283825659904/RZXms1Mj_normal.png"/>
    <hyperlink ref="V287" r:id="rId374" display="http://pbs.twimg.com/profile_images/1065008527612227585/8WF69gPM_normal.jpg"/>
    <hyperlink ref="V288" r:id="rId375" display="http://pbs.twimg.com/profile_images/786284438103687168/gzSIGiuW_normal.jpg"/>
    <hyperlink ref="V289" r:id="rId376" display="http://pbs.twimg.com/profile_images/1086264686880927744/lFhRHMK6_normal.jpg"/>
    <hyperlink ref="V290" r:id="rId377" display="http://pbs.twimg.com/profile_images/1037816883288756224/SgRkY7GO_normal.jpg"/>
    <hyperlink ref="V291" r:id="rId378" display="http://pbs.twimg.com/profile_images/1080238523096203265/FpBawGT6_normal.jpg"/>
    <hyperlink ref="V292" r:id="rId379" display="http://pbs.twimg.com/profile_images/824257996779876353/aHhldVI6_normal.jpg"/>
    <hyperlink ref="V293" r:id="rId380" display="http://pbs.twimg.com/profile_images/1061349113185296384/ctosgTKW_normal.jpg"/>
    <hyperlink ref="V294" r:id="rId381" display="http://pbs.twimg.com/profile_images/976752327154716672/Ljxkkqgr_normal.jpg"/>
    <hyperlink ref="V295" r:id="rId382" display="http://pbs.twimg.com/profile_images/657481529631842304/VwnYqhxb_normal.jpg"/>
    <hyperlink ref="V296" r:id="rId383" display="http://pbs.twimg.com/profile_images/1085705101820321792/AiGEqLMa_normal.jpg"/>
    <hyperlink ref="V297" r:id="rId384" display="http://pbs.twimg.com/profile_images/982080909720604672/AVNa53rG_normal.jpg"/>
    <hyperlink ref="V298" r:id="rId385" display="http://pbs.twimg.com/profile_images/1083502867795849216/9k_u6jJK_normal.jpg"/>
    <hyperlink ref="V299" r:id="rId386" display="http://pbs.twimg.com/profile_images/1069362777741914112/dWBT4QZf_normal.jpg"/>
    <hyperlink ref="V300" r:id="rId387" display="http://pbs.twimg.com/profile_images/985180446156869632/kx9bBCC4_normal.jpg"/>
    <hyperlink ref="V301" r:id="rId388" display="https://pbs.twimg.com/media/DgqBO7ZV4AIO58d.jpg"/>
    <hyperlink ref="V302" r:id="rId389" display="https://pbs.twimg.com/media/DwGR_8dX0AUIiOA.jpg"/>
    <hyperlink ref="V303" r:id="rId390" display="http://pbs.twimg.com/profile_images/378800000483599363/a84a437b0f1ee726343a6bb2cbae1124_normal.png"/>
    <hyperlink ref="V304" r:id="rId391" display="http://pbs.twimg.com/profile_images/378800000483599363/a84a437b0f1ee726343a6bb2cbae1124_normal.png"/>
    <hyperlink ref="V305" r:id="rId392" display="http://pbs.twimg.com/profile_images/378800000483599363/a84a437b0f1ee726343a6bb2cbae1124_normal.png"/>
    <hyperlink ref="V306" r:id="rId393" display="http://pbs.twimg.com/profile_images/378800000483599363/a84a437b0f1ee726343a6bb2cbae1124_normal.png"/>
    <hyperlink ref="V307" r:id="rId394" display="http://pbs.twimg.com/profile_images/1080582273764917253/2LRt2lRe_normal.jpg"/>
    <hyperlink ref="V308" r:id="rId395" display="http://pbs.twimg.com/profile_images/876913351158362112/2RJy5c_U_normal.jpg"/>
    <hyperlink ref="V309" r:id="rId396" display="http://pbs.twimg.com/profile_images/633957468528373761/mD-uuuWj_normal.jpg"/>
    <hyperlink ref="V310" r:id="rId397" display="http://pbs.twimg.com/profile_images/876913351158362112/2RJy5c_U_normal.jpg"/>
    <hyperlink ref="V311" r:id="rId398" display="http://pbs.twimg.com/profile_images/876913351158362112/2RJy5c_U_normal.jpg"/>
    <hyperlink ref="V312" r:id="rId399" display="http://pbs.twimg.com/profile_images/876913351158362112/2RJy5c_U_normal.jpg"/>
    <hyperlink ref="V313" r:id="rId400" display="http://pbs.twimg.com/profile_images/876913351158362112/2RJy5c_U_normal.jpg"/>
    <hyperlink ref="V314" r:id="rId401" display="http://pbs.twimg.com/profile_images/3784636880/4bffb4418b1a1f24b1d2fae45c11c7ad_normal.jpeg"/>
    <hyperlink ref="V315" r:id="rId402" display="http://pbs.twimg.com/profile_images/1056019068623433728/VfP7hWLl_normal.jpg"/>
    <hyperlink ref="V316" r:id="rId403" display="https://pbs.twimg.com/media/DyLnv_hWsAUcloi.jpg"/>
    <hyperlink ref="V317" r:id="rId404" display="http://pbs.twimg.com/profile_images/1100556856/twitt_pic_normal.jpg"/>
    <hyperlink ref="V318" r:id="rId405" display="http://pbs.twimg.com/profile_images/1100556856/twitt_pic_normal.jpg"/>
    <hyperlink ref="V319" r:id="rId406" display="http://pbs.twimg.com/profile_images/581053755405131777/gkWWSDIP_normal.jpg"/>
    <hyperlink ref="V320" r:id="rId407" display="http://pbs.twimg.com/profile_images/903344761343541249/M1cKZg2S_normal.jpg"/>
    <hyperlink ref="V321" r:id="rId408" display="http://pbs.twimg.com/profile_images/903344761343541249/M1cKZg2S_normal.jpg"/>
    <hyperlink ref="V322" r:id="rId409" display="http://pbs.twimg.com/profile_images/1089267553178808320/h38x4Wmo_normal.jpg"/>
    <hyperlink ref="V323" r:id="rId410" display="http://pbs.twimg.com/profile_images/1074878911962443776/GzUtUN0a_normal.jpg"/>
    <hyperlink ref="V324" r:id="rId411" display="http://pbs.twimg.com/profile_images/1010530295538438144/b84XuMkU_normal.jpg"/>
    <hyperlink ref="V325" r:id="rId412" display="http://pbs.twimg.com/profile_images/847827739793129472/GSuyFTe1_normal.jpg"/>
    <hyperlink ref="V326" r:id="rId413" display="http://pbs.twimg.com/profile_images/1759354147/perfil_normal.jpg"/>
    <hyperlink ref="V327" r:id="rId414" display="http://pbs.twimg.com/profile_images/1004723423501869057/IZw-_1Yz_normal.jpg"/>
    <hyperlink ref="V328" r:id="rId415" display="http://pbs.twimg.com/profile_images/827005448662372353/CR5bb3U0_normal.jpg"/>
    <hyperlink ref="V329" r:id="rId416" display="http://pbs.twimg.com/profile_images/1011818295916417025/P1CkbdYi_normal.jpg"/>
    <hyperlink ref="V330" r:id="rId417" display="http://pbs.twimg.com/profile_images/637739226/matthew-barney-c-3_normal.gif"/>
    <hyperlink ref="V331" r:id="rId418" display="http://pbs.twimg.com/profile_images/875269401309609984/TnaDhUpt_normal.jpg"/>
    <hyperlink ref="V332" r:id="rId419" display="http://pbs.twimg.com/profile_images/881952411732119552/qQPSxV5Z_normal.jpg"/>
    <hyperlink ref="V333" r:id="rId420" display="http://pbs.twimg.com/profile_images/1083333523392602112/YUSrahyh_normal.jpg"/>
    <hyperlink ref="V334" r:id="rId421" display="http://pbs.twimg.com/profile_images/1249381366/Ognyanova-200px_normal.png"/>
    <hyperlink ref="V335" r:id="rId422" display="https://pbs.twimg.com/media/DylowmjWoAMxqSO.jpg"/>
    <hyperlink ref="V336" r:id="rId423" display="https://pbs.twimg.com/media/DylqkAbXQAkNJ6M.jpg"/>
    <hyperlink ref="V337" r:id="rId424" display="http://pbs.twimg.com/profile_images/644128014448611328/l2zQ_CS-_normal.jpg"/>
    <hyperlink ref="V338" r:id="rId425" display="http://pbs.twimg.com/profile_images/778550735432740864/_n29W_8Q_normal.jpg"/>
    <hyperlink ref="V339" r:id="rId426" display="http://pbs.twimg.com/profile_images/618336146456588288/Px9EsoAk_normal.png"/>
    <hyperlink ref="V340" r:id="rId427" display="http://pbs.twimg.com/profile_images/1092700982616633344/6cWgFFXF_normal.jpg"/>
    <hyperlink ref="V341" r:id="rId428" display="http://pbs.twimg.com/profile_images/1088059158677606401/4cSuukf5_normal.jpg"/>
    <hyperlink ref="V342" r:id="rId429" display="http://pbs.twimg.com/profile_images/2531439758/idki1at8oapk17t6nwo9_normal.jpeg"/>
    <hyperlink ref="V343" r:id="rId430" display="http://pbs.twimg.com/profile_images/661230489357967360/HB3vsn3O_normal.jpg"/>
    <hyperlink ref="V344" r:id="rId431" display="http://pbs.twimg.com/profile_images/426136263960190976/AuCq7Rhs_normal.jpeg"/>
    <hyperlink ref="V345" r:id="rId432" display="http://pbs.twimg.com/profile_images/765687785219039233/w5bRXIYM_normal.jpg"/>
    <hyperlink ref="V346" r:id="rId433" display="http://pbs.twimg.com/profile_images/693173481853341696/24DGCmiT_normal.jpg"/>
    <hyperlink ref="V347" r:id="rId434" display="http://pbs.twimg.com/profile_images/743650756272791554/hERghFWK_normal.jpg"/>
    <hyperlink ref="V348" r:id="rId435" display="https://pbs.twimg.com/tweet_video_thumb/Dyuo_1fX0AIAb-K.jpg"/>
    <hyperlink ref="V349" r:id="rId436" display="https://pbs.twimg.com/tweet_video_thumb/DyussXFXQAElGBR.jpg"/>
    <hyperlink ref="V350" r:id="rId437" display="http://pbs.twimg.com/profile_images/871773431859163137/rNNq2N8U_normal.jpg"/>
    <hyperlink ref="V351" r:id="rId438" display="http://pbs.twimg.com/profile_images/418446298451152896/V5OC7NkG_normal.jpeg"/>
    <hyperlink ref="V352" r:id="rId439" display="http://pbs.twimg.com/profile_images/705052513058340864/NNC3iMW1_normal.jpg"/>
    <hyperlink ref="V353" r:id="rId440" display="http://pbs.twimg.com/profile_images/803963513362333696/BTZMglPu_normal.jpg"/>
    <hyperlink ref="V354" r:id="rId441" display="http://pbs.twimg.com/profile_images/1052819133702770688/KFA7JUlu_normal.jpg"/>
    <hyperlink ref="V355" r:id="rId442" display="http://pbs.twimg.com/profile_images/697412097731383296/_9_iV4T2_normal.png"/>
    <hyperlink ref="V356" r:id="rId443" display="http://pbs.twimg.com/profile_images/771679248868372480/3cE3rr3z_normal.jpg"/>
    <hyperlink ref="V357" r:id="rId444" display="http://pbs.twimg.com/profile_images/771679248868372480/3cE3rr3z_normal.jpg"/>
    <hyperlink ref="V358" r:id="rId445" display="http://pbs.twimg.com/profile_images/569355142785294336/E-_AQX7r_normal.jpeg"/>
    <hyperlink ref="V359" r:id="rId446" display="http://pbs.twimg.com/profile_images/569355142785294336/E-_AQX7r_normal.jpeg"/>
    <hyperlink ref="V360" r:id="rId447" display="http://pbs.twimg.com/profile_images/925374463188918273/G4fKrzyv_normal.jpg"/>
    <hyperlink ref="V361" r:id="rId448" display="http://pbs.twimg.com/profile_images/1071427852007030784/RP-5rUYj_normal.jpg"/>
    <hyperlink ref="V362" r:id="rId449" display="http://pbs.twimg.com/profile_images/1071427852007030784/RP-5rUYj_normal.jpg"/>
    <hyperlink ref="V363" r:id="rId450" display="http://pbs.twimg.com/profile_images/988087981859901441/WW_mnYT2_normal.jpg"/>
    <hyperlink ref="V364" r:id="rId451" display="http://pbs.twimg.com/profile_images/988087981859901441/WW_mnYT2_normal.jpg"/>
    <hyperlink ref="V365" r:id="rId452" display="http://pbs.twimg.com/profile_images/994265746506215425/7IBlLvHh_normal.jpg"/>
    <hyperlink ref="V366" r:id="rId453" display="http://pbs.twimg.com/profile_images/958968782189457411/rPh0Z7Tp_normal.jpg"/>
    <hyperlink ref="V367" r:id="rId454" display="http://pbs.twimg.com/profile_images/958968782189457411/rPh0Z7Tp_normal.jpg"/>
    <hyperlink ref="V368" r:id="rId455" display="http://pbs.twimg.com/profile_images/1048642290162573312/1RYEYqkr_normal.jpg"/>
    <hyperlink ref="V369" r:id="rId456" display="http://pbs.twimg.com/profile_images/498518381478178817/SA9ZJGVH_normal.jpeg"/>
    <hyperlink ref="V370" r:id="rId457" display="http://pbs.twimg.com/profile_images/1020289516563648512/xUS013oN_normal.jpg"/>
    <hyperlink ref="V371" r:id="rId458" display="http://pbs.twimg.com/profile_images/1020289516563648512/xUS013oN_normal.jpg"/>
    <hyperlink ref="V372" r:id="rId459" display="http://pbs.twimg.com/profile_images/1020289516563648512/xUS013oN_normal.jpg"/>
    <hyperlink ref="V373" r:id="rId460" display="http://pbs.twimg.com/profile_images/1020289516563648512/xUS013oN_normal.jpg"/>
    <hyperlink ref="V374" r:id="rId461" display="http://pbs.twimg.com/profile_images/1082067215178883073/JJOupWI0_normal.jpg"/>
    <hyperlink ref="V375" r:id="rId462" display="http://pbs.twimg.com/profile_images/1083407875978989570/OXKNYziC_normal.jpg"/>
    <hyperlink ref="V376" r:id="rId463" display="http://pbs.twimg.com/profile_images/529859193730121729/QSDFtYXF_normal.jpeg"/>
    <hyperlink ref="V377" r:id="rId464" display="http://pbs.twimg.com/profile_images/529859193730121729/QSDFtYXF_normal.jpeg"/>
    <hyperlink ref="V378" r:id="rId465" display="http://pbs.twimg.com/profile_images/710855816182689793/meIA7ylB_normal.jpg"/>
    <hyperlink ref="V379" r:id="rId466" display="http://pbs.twimg.com/profile_images/792086614990348288/weV2c7i4_normal.jpg"/>
    <hyperlink ref="V380" r:id="rId467" display="http://pbs.twimg.com/profile_images/792086614990348288/weV2c7i4_normal.jpg"/>
    <hyperlink ref="V381" r:id="rId468" display="http://pbs.twimg.com/profile_images/633957468528373761/mD-uuuWj_normal.jpg"/>
    <hyperlink ref="V382" r:id="rId469" display="http://pbs.twimg.com/profile_images/710855816182689793/meIA7ylB_normal.jpg"/>
    <hyperlink ref="V383" r:id="rId470" display="http://pbs.twimg.com/profile_images/875382850924802048/qelGNARN_normal.jpg"/>
    <hyperlink ref="V384" r:id="rId471" display="http://pbs.twimg.com/profile_images/710855816182689793/meIA7ylB_normal.jpg"/>
    <hyperlink ref="V385" r:id="rId472" display="http://pbs.twimg.com/profile_images/710855816182689793/meIA7ylB_normal.jpg"/>
    <hyperlink ref="V386" r:id="rId473" display="http://pbs.twimg.com/profile_images/2201180023/twitter_logo_normal.jpg"/>
    <hyperlink ref="V387" r:id="rId474" display="http://pbs.twimg.com/profile_images/378800000198830827/88fc4fafb5518085e281a4c4dd3adefa_normal.jpeg"/>
    <hyperlink ref="V388" r:id="rId475" display="https://pbs.twimg.com/media/Dwj_yjOW0AMDYui.jpg"/>
    <hyperlink ref="V389" r:id="rId476" display="http://pbs.twimg.com/profile_images/899674175346016257/9DqSoT6h_normal.jpg"/>
    <hyperlink ref="X3" r:id="rId477" display="https://twitter.com/#!/entoutsi/status/1070239021497020416"/>
    <hyperlink ref="X4" r:id="rId478" display="https://twitter.com/#!/clancynewyork/status/1070622465779490816"/>
    <hyperlink ref="X5" r:id="rId479" display="https://twitter.com/#!/ffloeck/status/1070996321841176576"/>
    <hyperlink ref="X6" r:id="rId480" display="https://twitter.com/#!/alenyshkaxx/status/1071029278672855041"/>
    <hyperlink ref="X7" r:id="rId481" display="https://twitter.com/#!/zephyorus/status/1072229326937120768"/>
    <hyperlink ref="X8" r:id="rId482" display="https://twitter.com/#!/skyglowberlin/status/1072880094262280194"/>
    <hyperlink ref="X9" r:id="rId483" display="https://twitter.com/#!/roguechi/status/1073691974937370630"/>
    <hyperlink ref="X10" r:id="rId484" display="https://twitter.com/#!/skairam/status/1074739030623801347"/>
    <hyperlink ref="X11" r:id="rId485" display="https://twitter.com/#!/fish_globe/status/1075301901069996032"/>
    <hyperlink ref="X12" r:id="rId486" display="https://twitter.com/#!/theeluwin/status/1075302060826931201"/>
    <hyperlink ref="X13" r:id="rId487" display="https://twitter.com/#!/lightspeeer/status/1075302090694479872"/>
    <hyperlink ref="X14" r:id="rId488" display="https://twitter.com/#!/worrynet/status/1075302659861635073"/>
    <hyperlink ref="X15" r:id="rId489" display="https://twitter.com/#!/bckt1999/status/1075303194169733121"/>
    <hyperlink ref="X16" r:id="rId490" display="https://twitter.com/#!/soup0408/status/1075303958933979136"/>
    <hyperlink ref="X17" r:id="rId491" display="https://twitter.com/#!/new_newbie10/status/1075304629129244672"/>
    <hyperlink ref="X18" r:id="rId492" display="https://twitter.com/#!/old_tavern/status/1075304794636541952"/>
    <hyperlink ref="X19" r:id="rId493" display="https://twitter.com/#!/ilovemyvulcan/status/1075304998626516993"/>
    <hyperlink ref="X20" r:id="rId494" display="https://twitter.com/#!/grturtledosa/status/1075305290315100160"/>
    <hyperlink ref="X21" r:id="rId495" display="https://twitter.com/#!/droid_is_future/status/1075306320595566592"/>
    <hyperlink ref="X22" r:id="rId496" display="https://twitter.com/#!/ne_o5/status/1075307107216384000"/>
    <hyperlink ref="X23" r:id="rId497" display="https://twitter.com/#!/freiabereinsam_/status/1075307897326776321"/>
    <hyperlink ref="X24" r:id="rId498" display="https://twitter.com/#!/jongwon1917/status/1075309136194072577"/>
    <hyperlink ref="X25" r:id="rId499" display="https://twitter.com/#!/jmaen1037/status/1075309244004483072"/>
    <hyperlink ref="X26" r:id="rId500" display="https://twitter.com/#!/flowerof_sin/status/1075310384230232065"/>
    <hyperlink ref="X27" r:id="rId501" display="https://twitter.com/#!/describer7/status/1075310481240256513"/>
    <hyperlink ref="X28" r:id="rId502" display="https://twitter.com/#!/mcc1928/status/1075311255412297728"/>
    <hyperlink ref="X29" r:id="rId503" display="https://twitter.com/#!/kkobbiflowerain/status/1075312324880125952"/>
    <hyperlink ref="X30" r:id="rId504" display="https://twitter.com/#!/_honey1215/status/1075312552924524545"/>
    <hyperlink ref="X31" r:id="rId505" display="https://twitter.com/#!/kmo339/status/1075312630561009664"/>
    <hyperlink ref="X32" r:id="rId506" display="https://twitter.com/#!/y_es_yes_/status/1075312884480061440"/>
    <hyperlink ref="X33" r:id="rId507" display="https://twitter.com/#!/ny38387/status/1075314569235427328"/>
    <hyperlink ref="X34" r:id="rId508" display="https://twitter.com/#!/olbbaem67/status/1075314854909493249"/>
    <hyperlink ref="X35" r:id="rId509" display="https://twitter.com/#!/hgy031/status/1075315753409114112"/>
    <hyperlink ref="X36" r:id="rId510" display="https://twitter.com/#!/shootingfemi_jy/status/1075316163045814272"/>
    <hyperlink ref="X37" r:id="rId511" display="https://twitter.com/#!/omgclh/status/1075316177650429953"/>
    <hyperlink ref="X38" r:id="rId512" display="https://twitter.com/#!/gamja17000/status/1075317083091525632"/>
    <hyperlink ref="X39" r:id="rId513" display="https://twitter.com/#!/songyeon_l/status/1075318409141747712"/>
    <hyperlink ref="X40" r:id="rId514" display="https://twitter.com/#!/rockyee_ow/status/1075320044832190465"/>
    <hyperlink ref="X41" r:id="rId515" display="https://twitter.com/#!/laterlater_/status/1075322757968056320"/>
    <hyperlink ref="X42" r:id="rId516" display="https://twitter.com/#!/bluepersonaofs7/status/1075323094787514370"/>
    <hyperlink ref="X43" r:id="rId517" display="https://twitter.com/#!/choimg_iluvu/status/1075324987274231808"/>
    <hyperlink ref="X44" r:id="rId518" display="https://twitter.com/#!/ruvyn/status/1075325387117232128"/>
    <hyperlink ref="X45" r:id="rId519" display="https://twitter.com/#!/benichaentomi/status/1075325731612184576"/>
    <hyperlink ref="X46" r:id="rId520" display="https://twitter.com/#!/pink0tealeaf/status/1075327290525900801"/>
    <hyperlink ref="X47" r:id="rId521" display="https://twitter.com/#!/loklok6512/status/1075328346865586176"/>
    <hyperlink ref="X48" r:id="rId522" display="https://twitter.com/#!/eiffeleffy/status/1075330405090320384"/>
    <hyperlink ref="X49" r:id="rId523" display="https://twitter.com/#!/kiyoshi_nunaya/status/1075331591226896384"/>
    <hyperlink ref="X50" r:id="rId524" display="https://twitter.com/#!/hubu_2d/status/1075331723372576769"/>
    <hyperlink ref="X51" r:id="rId525" display="https://twitter.com/#!/saetigim/status/1075333284689674240"/>
    <hyperlink ref="X52" r:id="rId526" display="https://twitter.com/#!/djuna01/status/1075334349287972864"/>
    <hyperlink ref="X53" r:id="rId527" display="https://twitter.com/#!/gamsangnara/status/1075334541303111681"/>
    <hyperlink ref="X54" r:id="rId528" display="https://twitter.com/#!/hurryonezum/status/1075334571426607104"/>
    <hyperlink ref="X55" r:id="rId529" display="https://twitter.com/#!/givemetheupdate/status/1075334771444568064"/>
    <hyperlink ref="X56" r:id="rId530" display="https://twitter.com/#!/xixxsong/status/1075334788662190080"/>
    <hyperlink ref="X57" r:id="rId531" display="https://twitter.com/#!/blueblueregn/status/1075334843104251904"/>
    <hyperlink ref="X58" r:id="rId532" display="https://twitter.com/#!/jyeppa/status/1075334860569436160"/>
    <hyperlink ref="X59" r:id="rId533" display="https://twitter.com/#!/elda0802/status/1075334894903934976"/>
    <hyperlink ref="X60" r:id="rId534" display="https://twitter.com/#!/hwa_thefire/status/1075335003221876736"/>
    <hyperlink ref="X61" r:id="rId535" display="https://twitter.com/#!/krabbit_nope/status/1075335092254388227"/>
    <hyperlink ref="X62" r:id="rId536" display="https://twitter.com/#!/whocares_bout/status/1075335121950011393"/>
    <hyperlink ref="X63" r:id="rId537" display="https://twitter.com/#!/nine_ggom/status/1075335199502753792"/>
    <hyperlink ref="X64" r:id="rId538" display="https://twitter.com/#!/__guriguri__/status/1075335252061474816"/>
    <hyperlink ref="X65" r:id="rId539" display="https://twitter.com/#!/aunteppie/status/1075335310203006976"/>
    <hyperlink ref="X66" r:id="rId540" display="https://twitter.com/#!/kaist455/status/1075335360958279682"/>
    <hyperlink ref="X67" r:id="rId541" display="https://twitter.com/#!/yjh_0420/status/1075335443820888065"/>
    <hyperlink ref="X68" r:id="rId542" display="https://twitter.com/#!/whaqlrpdlarp/status/1075335597831512069"/>
    <hyperlink ref="X69" r:id="rId543" display="https://twitter.com/#!/sahjyloiom77/status/1075335626763821057"/>
    <hyperlink ref="X70" r:id="rId544" display="https://twitter.com/#!/binich_tyty/status/1075335764664188929"/>
    <hyperlink ref="X71" r:id="rId545" display="https://twitter.com/#!/xenus_c/status/1075335771941294081"/>
    <hyperlink ref="X72" r:id="rId546" display="https://twitter.com/#!/dinanshiral124/status/1075335922286120965"/>
    <hyperlink ref="X73" r:id="rId547" display="https://twitter.com/#!/guarikun/status/1075335992918208512"/>
    <hyperlink ref="X74" r:id="rId548" display="https://twitter.com/#!/ra42_/status/1075336383605010432"/>
    <hyperlink ref="X75" r:id="rId549" display="https://twitter.com/#!/what_is_a3/status/1075336527943675904"/>
    <hyperlink ref="X76" r:id="rId550" display="https://twitter.com/#!/mill_0/status/1075336627201818624"/>
    <hyperlink ref="X77" r:id="rId551" display="https://twitter.com/#!/ricky_mic_lim/status/1075336882299363329"/>
    <hyperlink ref="X78" r:id="rId552" display="https://twitter.com/#!/lamb_chops7/status/1075337385255219200"/>
    <hyperlink ref="X79" r:id="rId553" display="https://twitter.com/#!/tigris_master/status/1075337444453535744"/>
    <hyperlink ref="X80" r:id="rId554" display="https://twitter.com/#!/lilysea/status/1075337467190902784"/>
    <hyperlink ref="X81" r:id="rId555" display="https://twitter.com/#!/peng9oo/status/1075343300322766849"/>
    <hyperlink ref="X82" r:id="rId556" display="https://twitter.com/#!/sarawithnohp/status/1075343333394853889"/>
    <hyperlink ref="X83" r:id="rId557" display="https://twitter.com/#!/lljab_n1/status/1075343337551360000"/>
    <hyperlink ref="X84" r:id="rId558" display="https://twitter.com/#!/kamuhyuk/status/1075343604355223553"/>
    <hyperlink ref="X85" r:id="rId559" display="https://twitter.com/#!/rc0c9m/status/1075344059617538048"/>
    <hyperlink ref="X86" r:id="rId560" display="https://twitter.com/#!/su_kingsman/status/1075345029529387009"/>
    <hyperlink ref="X87" r:id="rId561" display="https://twitter.com/#!/vhsflr/status/1075348057347186688"/>
    <hyperlink ref="X88" r:id="rId562" display="https://twitter.com/#!/helloocitrus/status/1075348164012462080"/>
    <hyperlink ref="X89" r:id="rId563" display="https://twitter.com/#!/antwasp_dreamer/status/1075348648316137473"/>
    <hyperlink ref="X90" r:id="rId564" display="https://twitter.com/#!/mikoteisbest/status/1075348782739410944"/>
    <hyperlink ref="X91" r:id="rId565" display="https://twitter.com/#!/dd_snoring/status/1075352266926948352"/>
    <hyperlink ref="X92" r:id="rId566" display="https://twitter.com/#!/camaro_kr/status/1075353227657281539"/>
    <hyperlink ref="X93" r:id="rId567" display="https://twitter.com/#!/eatable_spoon/status/1075355282690035712"/>
    <hyperlink ref="X94" r:id="rId568" display="https://twitter.com/#!/mildthunder/status/1075356401134841857"/>
    <hyperlink ref="X95" r:id="rId569" display="https://twitter.com/#!/mhcish/status/1075356864815099905"/>
    <hyperlink ref="X96" r:id="rId570" display="https://twitter.com/#!/fhff14_rihe/status/1075357763679662080"/>
    <hyperlink ref="X97" r:id="rId571" display="https://twitter.com/#!/meeryu_namoo/status/1075359266318348288"/>
    <hyperlink ref="X98" r:id="rId572" display="https://twitter.com/#!/toto_min9735/status/1075360553332203520"/>
    <hyperlink ref="X99" r:id="rId573" display="https://twitter.com/#!/cheols13/status/1075362757359239170"/>
    <hyperlink ref="X100" r:id="rId574" display="https://twitter.com/#!/f_imtrying/status/1075366280041877504"/>
    <hyperlink ref="X101" r:id="rId575" display="https://twitter.com/#!/kouhogue/status/1075367108282740738"/>
    <hyperlink ref="X102" r:id="rId576" display="https://twitter.com/#!/hyangbipa/status/1075368395887919104"/>
    <hyperlink ref="X103" r:id="rId577" display="https://twitter.com/#!/ggeotyeo/status/1075368418730102784"/>
    <hyperlink ref="X104" r:id="rId578" display="https://twitter.com/#!/hokcenayeokcena/status/1075371932076335105"/>
    <hyperlink ref="X105" r:id="rId579" display="https://twitter.com/#!/djqzky1cjdjx9hh/status/1075373699702779906"/>
    <hyperlink ref="X106" r:id="rId580" display="https://twitter.com/#!/aloa5/status/1075286305746153472"/>
    <hyperlink ref="X107" r:id="rId581" display="https://twitter.com/#!/aloa5/status/1075381841144745985"/>
    <hyperlink ref="X108" r:id="rId582" display="https://twitter.com/#!/aloa5/status/1074919616927940608"/>
    <hyperlink ref="X109" r:id="rId583" display="https://twitter.com/#!/myalaska/status/1075384953536303104"/>
    <hyperlink ref="X110" r:id="rId584" display="https://twitter.com/#!/paradoobb/status/1075386629789966338"/>
    <hyperlink ref="X111" r:id="rId585" display="https://twitter.com/#!/ddach55/status/1075388197977305089"/>
    <hyperlink ref="X112" r:id="rId586" display="https://twitter.com/#!/re_de_lee/status/1075396607489626112"/>
    <hyperlink ref="X113" r:id="rId587" display="https://twitter.com/#!/nungguly/status/1075398654913966081"/>
    <hyperlink ref="X114" r:id="rId588" display="https://twitter.com/#!/wls0ssy/status/1075401805582876672"/>
    <hyperlink ref="X115" r:id="rId589" display="https://twitter.com/#!/edsudden/status/1075403194094813184"/>
    <hyperlink ref="X116" r:id="rId590" display="https://twitter.com/#!/outd6oywsschkrs/status/1075422321064665088"/>
    <hyperlink ref="X117" r:id="rId591" display="https://twitter.com/#!/koom2013/status/1075439674200535040"/>
    <hyperlink ref="X118" r:id="rId592" display="https://twitter.com/#!/o_zzim/status/1075450432321871872"/>
    <hyperlink ref="X119" r:id="rId593" display="https://twitter.com/#!/saturn_kirk/status/1075478664203055104"/>
    <hyperlink ref="X120" r:id="rId594" display="https://twitter.com/#!/haize019/status/1075487014835744768"/>
    <hyperlink ref="X121" r:id="rId595" display="https://twitter.com/#!/qpalzm12456/status/1075531498156023808"/>
    <hyperlink ref="X122" r:id="rId596" display="https://twitter.com/#!/kerim_kivrak/status/1075532324442464256"/>
    <hyperlink ref="X123" r:id="rId597" display="https://twitter.com/#!/00000290_d/status/1075551745198022656"/>
    <hyperlink ref="X124" r:id="rId598" display="https://twitter.com/#!/criorio/status/1075561879655739393"/>
    <hyperlink ref="X125" r:id="rId599" display="https://twitter.com/#!/coyotedweets/status/1075562343751249920"/>
    <hyperlink ref="X126" r:id="rId600" display="https://twitter.com/#!/_2gold/status/1075562444456513536"/>
    <hyperlink ref="X127" r:id="rId601" display="https://twitter.com/#!/yujujuseyo/status/1075562513998086145"/>
    <hyperlink ref="X128" r:id="rId602" display="https://twitter.com/#!/danpatpat/status/1075562646735187968"/>
    <hyperlink ref="X129" r:id="rId603" display="https://twitter.com/#!/star_cloud_kim/status/1075563263281192961"/>
    <hyperlink ref="X130" r:id="rId604" display="https://twitter.com/#!/xd8492/status/1075563816807591937"/>
    <hyperlink ref="X131" r:id="rId605" display="https://twitter.com/#!/homil_20/status/1075563817881333760"/>
    <hyperlink ref="X132" r:id="rId606" display="https://twitter.com/#!/rosemari0607/status/1075564393352458240"/>
    <hyperlink ref="X133" r:id="rId607" display="https://twitter.com/#!/war_ffxiv/status/1075564499585781760"/>
    <hyperlink ref="X134" r:id="rId608" display="https://twitter.com/#!/iyunchai/status/1075566648440967168"/>
    <hyperlink ref="X135" r:id="rId609" display="https://twitter.com/#!/oldmoon_sc/status/1075567297111109633"/>
    <hyperlink ref="X136" r:id="rId610" display="https://twitter.com/#!/mahgo29/status/1075567742139301888"/>
    <hyperlink ref="X137" r:id="rId611" display="https://twitter.com/#!/ice_milady/status/1075567959869771776"/>
    <hyperlink ref="X138" r:id="rId612" display="https://twitter.com/#!/unevermind_07/status/1075568044280209408"/>
    <hyperlink ref="X139" r:id="rId613" display="https://twitter.com/#!/duck_ducit123/status/1075568100580286464"/>
    <hyperlink ref="X140" r:id="rId614" display="https://twitter.com/#!/_momomom_32/status/1075568395813154816"/>
    <hyperlink ref="X141" r:id="rId615" display="https://twitter.com/#!/tgze2ua8wiyie2j/status/1075569779316903936"/>
    <hyperlink ref="X142" r:id="rId616" display="https://twitter.com/#!/sicksaaadworld/status/1075571223940091905"/>
    <hyperlink ref="X143" r:id="rId617" display="https://twitter.com/#!/_catch_it/status/1075573671731720197"/>
    <hyperlink ref="X144" r:id="rId618" display="https://twitter.com/#!/ld_2018001/status/1075575653716484096"/>
    <hyperlink ref="X145" r:id="rId619" display="https://twitter.com/#!/raybread/status/1075577674158862336"/>
    <hyperlink ref="X146" r:id="rId620" display="https://twitter.com/#!/tus_b/status/1075579918505799680"/>
    <hyperlink ref="X147" r:id="rId621" display="https://twitter.com/#!/jongjunimgyul/status/1075584503790202881"/>
    <hyperlink ref="X148" r:id="rId622" display="https://twitter.com/#!/poketmon2014/status/1075586550031736832"/>
    <hyperlink ref="X149" r:id="rId623" display="https://twitter.com/#!/kuragenoyoru/status/1075587527585673216"/>
    <hyperlink ref="X150" r:id="rId624" display="https://twitter.com/#!/stupid_circuit/status/1075593284372725761"/>
    <hyperlink ref="X151" r:id="rId625" display="https://twitter.com/#!/hanulsun/status/1075595927308529669"/>
    <hyperlink ref="X152" r:id="rId626" display="https://twitter.com/#!/namuu_/status/1075598103061848064"/>
    <hyperlink ref="X153" r:id="rId627" display="https://twitter.com/#!/3fois1_o/status/1075599011246104576"/>
    <hyperlink ref="X154" r:id="rId628" display="https://twitter.com/#!/wildslug_ad/status/1075607232576778240"/>
    <hyperlink ref="X155" r:id="rId629" display="https://twitter.com/#!/soy_logue/status/1075608583633432576"/>
    <hyperlink ref="X156" r:id="rId630" display="https://twitter.com/#!/djsflsdudn57/status/1075612771562090496"/>
    <hyperlink ref="X157" r:id="rId631" display="https://twitter.com/#!/k03deborah/status/1075618578135539713"/>
    <hyperlink ref="X158" r:id="rId632" display="https://twitter.com/#!/capbre/status/1075618627829678080"/>
    <hyperlink ref="X159" r:id="rId633" display="https://twitter.com/#!/yellow_st050/status/1075619776406290433"/>
    <hyperlink ref="X160" r:id="rId634" display="https://twitter.com/#!/mamimamamamim/status/1075637168813465600"/>
    <hyperlink ref="X161" r:id="rId635" display="https://twitter.com/#!/metal4mental/status/1075643535829884928"/>
    <hyperlink ref="X162" r:id="rId636" display="https://twitter.com/#!/raxumyself/status/1075652793875226624"/>
    <hyperlink ref="X163" r:id="rId637" display="https://twitter.com/#!/yuuuuuuuubin/status/1075658740907405312"/>
    <hyperlink ref="X164" r:id="rId638" display="https://twitter.com/#!/qbfksekdrbehrrp/status/1075661043806785536"/>
    <hyperlink ref="X165" r:id="rId639" display="https://twitter.com/#!/teaba_g/status/1075665017163448320"/>
    <hyperlink ref="X166" r:id="rId640" display="https://twitter.com/#!/hoho_beakbal/status/1075665068694458370"/>
    <hyperlink ref="X167" r:id="rId641" display="https://twitter.com/#!/tasha_jude/status/1075665412556185602"/>
    <hyperlink ref="X168" r:id="rId642" display="https://twitter.com/#!/_ssxsx/status/1075665556110336001"/>
    <hyperlink ref="X169" r:id="rId643" display="https://twitter.com/#!/deer_from_eden/status/1075667588708032512"/>
    <hyperlink ref="X170" r:id="rId644" display="https://twitter.com/#!/lalalabbok/status/1075667847211233280"/>
    <hyperlink ref="X171" r:id="rId645" display="https://twitter.com/#!/ionescofranz/status/1075670498325872640"/>
    <hyperlink ref="X172" r:id="rId646" display="https://twitter.com/#!/aoi_10/status/1075672885061070849"/>
    <hyperlink ref="X173" r:id="rId647" display="https://twitter.com/#!/orbis561/status/1075676112577908739"/>
    <hyperlink ref="X174" r:id="rId648" display="https://twitter.com/#!/burangburangg/status/1075678600332857344"/>
    <hyperlink ref="X175" r:id="rId649" display="https://twitter.com/#!/boomgoescat/status/1075684135803338752"/>
    <hyperlink ref="X176" r:id="rId650" display="https://twitter.com/#!/hana_mory/status/1075694247989325824"/>
    <hyperlink ref="X177" r:id="rId651" display="https://twitter.com/#!/mufreedae/status/1075697755127873536"/>
    <hyperlink ref="X178" r:id="rId652" display="https://twitter.com/#!/zzizz07/status/1075720120536727552"/>
    <hyperlink ref="X179" r:id="rId653" display="https://twitter.com/#!/ahn_ssr22/status/1075734642651611136"/>
    <hyperlink ref="X180" r:id="rId654" display="https://twitter.com/#!/5ha0m0r1/status/1075742452168839169"/>
    <hyperlink ref="X181" r:id="rId655" display="https://twitter.com/#!/duck_overwatch/status/1075748151473000453"/>
    <hyperlink ref="X182" r:id="rId656" display="https://twitter.com/#!/0320citron/status/1075755449142538242"/>
    <hyperlink ref="X183" r:id="rId657" display="https://twitter.com/#!/cynic_lusdemian/status/1075973870195138561"/>
    <hyperlink ref="X184" r:id="rId658" display="https://twitter.com/#!/chiclix/status/1075301787488243712"/>
    <hyperlink ref="X185" r:id="rId659" display="https://twitter.com/#!/baut_baul/status/1076145579485388802"/>
    <hyperlink ref="X186" r:id="rId660" display="https://twitter.com/#!/pfanderson/status/1078491134538719238"/>
    <hyperlink ref="X187" r:id="rId661" display="https://twitter.com/#!/critter77812189/status/1079018152141488128"/>
    <hyperlink ref="X188" r:id="rId662" display="https://twitter.com/#!/rachelannyes/status/1011686102875303937"/>
    <hyperlink ref="X189" r:id="rId663" display="https://twitter.com/#!/jasonkessler/status/1080314815422189568"/>
    <hyperlink ref="X190" r:id="rId664" display="https://twitter.com/#!/kyriakikalimeri/status/1080595126974590981"/>
    <hyperlink ref="X191" r:id="rId665" display="https://twitter.com/#!/apurba3110/status/1080872450110324739"/>
    <hyperlink ref="X192" r:id="rId666" display="https://twitter.com/#!/saiphcita/status/1080999905869520896"/>
    <hyperlink ref="X193" r:id="rId667" display="https://twitter.com/#!/1majorbitch/status/1081048524916252672"/>
    <hyperlink ref="X194" r:id="rId668" display="https://twitter.com/#!/trovdimi/status/1081478215141601281"/>
    <hyperlink ref="X195" r:id="rId669" display="https://twitter.com/#!/elaragon/status/1081506349891108866"/>
    <hyperlink ref="X196" r:id="rId670" display="https://twitter.com/#!/rmdes_/status/1081512311867756544"/>
    <hyperlink ref="X197" r:id="rId671" display="https://twitter.com/#!/anxosan/status/1081516645468782592"/>
    <hyperlink ref="X198" r:id="rId672" display="https://twitter.com/#!/nalrajebah/status/1081616281198100480"/>
    <hyperlink ref="X199" r:id="rId673" display="https://twitter.com/#!/timalthoff/status/1081662549987188737"/>
    <hyperlink ref="X200" r:id="rId674" display="https://twitter.com/#!/big_data_flow/status/1081670113059880960"/>
    <hyperlink ref="X201" r:id="rId675" display="https://twitter.com/#!/tinaeliassi/status/1081717960002191360"/>
    <hyperlink ref="X202" r:id="rId676" display="https://twitter.com/#!/arthur_spirling/status/1080905483836305408"/>
    <hyperlink ref="X203" r:id="rId677" display="https://twitter.com/#!/arthur_spirling/status/1080905688040333312"/>
    <hyperlink ref="X204" r:id="rId678" display="https://twitter.com/#!/heyayeh/status/1080903701974401024"/>
    <hyperlink ref="X205" r:id="rId679" display="https://twitter.com/#!/heyayeh/status/1080908139480772609"/>
    <hyperlink ref="X206" r:id="rId680" display="https://twitter.com/#!/raheljhirad/status/1080892802668658688"/>
    <hyperlink ref="X207" r:id="rId681" display="https://twitter.com/#!/heyayeh/status/1080868716286562304"/>
    <hyperlink ref="X208" r:id="rId682" display="https://twitter.com/#!/heyayeh/status/1081764585093373953"/>
    <hyperlink ref="X209" r:id="rId683" display="https://twitter.com/#!/munmun10/status/1081773813354979329"/>
    <hyperlink ref="X210" r:id="rId684" display="https://twitter.com/#!/bhavyaghai/status/1081914474158850049"/>
    <hyperlink ref="X211" r:id="rId685" display="https://twitter.com/#!/ferli90/status/1082010833897644033"/>
    <hyperlink ref="X212" r:id="rId686" display="https://twitter.com/#!/chholte/status/1082112054163587072"/>
    <hyperlink ref="X213" r:id="rId687" display="https://twitter.com/#!/ljwoodie/status/1082112247793676288"/>
    <hyperlink ref="X214" r:id="rId688" display="https://twitter.com/#!/areidross/status/1075083632061034496"/>
    <hyperlink ref="X215" r:id="rId689" display="https://twitter.com/#!/areidross/status/1082109888971468805"/>
    <hyperlink ref="X216" r:id="rId690" display="https://twitter.com/#!/syrianviews/status/1082191692353101827"/>
    <hyperlink ref="X217" r:id="rId691" display="https://twitter.com/#!/observaitress/status/1081483089967280128"/>
    <hyperlink ref="X218" r:id="rId692" display="https://twitter.com/#!/gesis_org/status/1082256754090672128"/>
    <hyperlink ref="X219" r:id="rId693" display="https://twitter.com/#!/kwelle/status/1070969013294034946"/>
    <hyperlink ref="X220" r:id="rId694" display="https://twitter.com/#!/udomacena/status/1082569089686609920"/>
    <hyperlink ref="X221" r:id="rId695" display="https://twitter.com/#!/edinburghnlp/status/1082681966875631617"/>
    <hyperlink ref="X222" r:id="rId696" display="https://twitter.com/#!/tttthomasssss/status/1082687789781733377"/>
    <hyperlink ref="X223" r:id="rId697" display="https://twitter.com/#!/sreekanthcse/status/1082703459629948929"/>
    <hyperlink ref="X224" r:id="rId698" display="https://twitter.com/#!/iatitov/status/1082711201300262914"/>
    <hyperlink ref="X225" r:id="rId699" display="https://twitter.com/#!/gspandana/status/1082758736081432576"/>
    <hyperlink ref="X226" r:id="rId700" display="https://twitter.com/#!/chemistredpuck/status/1082784975366311937"/>
    <hyperlink ref="X227" r:id="rId701" display="https://twitter.com/#!/snchancellor/status/1082807872348717057"/>
    <hyperlink ref="X228" r:id="rId702" display="https://twitter.com/#!/rehman182/status/1082808157783707649"/>
    <hyperlink ref="X229" r:id="rId703" display="https://twitter.com/#!/ishiiakira/status/1083001425691533313"/>
    <hyperlink ref="X230" r:id="rId704" display="https://twitter.com/#!/ishiiakira/status/1083003311047901186"/>
    <hyperlink ref="X231" r:id="rId705" display="https://twitter.com/#!/mtknnktm/status/1083002801460891648"/>
    <hyperlink ref="X232" r:id="rId706" display="https://twitter.com/#!/tatsushi_do_ob/status/1083136038476935168"/>
    <hyperlink ref="X233" r:id="rId707" display="https://twitter.com/#!/mtknnktm/status/1083160155930320896"/>
    <hyperlink ref="X234" r:id="rId708" display="https://twitter.com/#!/mtknnktm/status/1082964449038749697"/>
    <hyperlink ref="X235" r:id="rId709" display="https://twitter.com/#!/bkeegan/status/1011693638571646976"/>
    <hyperlink ref="X236" r:id="rId710" display="https://twitter.com/#!/luca/status/1083347961491476480"/>
    <hyperlink ref="X237" r:id="rId711" display="https://twitter.com/#!/bkeegan/status/1081745392973180928"/>
    <hyperlink ref="X238" r:id="rId712" display="https://twitter.com/#!/jaesgeht/status/1083496455225163776"/>
    <hyperlink ref="X239" r:id="rId713" display="https://twitter.com/#!/netzpat/status/1083496593645584384"/>
    <hyperlink ref="X240" r:id="rId714" display="https://twitter.com/#!/sroylee/status/1083515145345654784"/>
    <hyperlink ref="X241" r:id="rId715" display="https://twitter.com/#!/edumangaba/status/1084097074109521921"/>
    <hyperlink ref="X242" r:id="rId716" display="https://twitter.com/#!/tylersnetwork/status/1079116893708001281"/>
    <hyperlink ref="X243" r:id="rId717" display="https://twitter.com/#!/tylersnetwork/status/1084540530183282688"/>
    <hyperlink ref="X244" r:id="rId718" display="https://twitter.com/#!/4gwdotdotdot/status/1084699619269971969"/>
    <hyperlink ref="X245" r:id="rId719" display="https://twitter.com/#!/yangzhangalmo/status/1084846460234010624"/>
    <hyperlink ref="X246" r:id="rId720" display="https://twitter.com/#!/jhblackb/status/1084868939673411586"/>
    <hyperlink ref="X247" r:id="rId721" display="https://twitter.com/#!/ciro/status/1081512732808146950"/>
    <hyperlink ref="X248" r:id="rId722" display="https://twitter.com/#!/ciro/status/1084889966709231616"/>
    <hyperlink ref="X249" r:id="rId723" display="https://twitter.com/#!/cchelmis/status/1084908162380193792"/>
    <hyperlink ref="X250" r:id="rId724" display="https://twitter.com/#!/cervisiarius/status/1084908936015343616"/>
    <hyperlink ref="X251" r:id="rId725" display="https://twitter.com/#!/winteram/status/1081553733228658690"/>
    <hyperlink ref="X252" r:id="rId726" display="https://twitter.com/#!/winteram/status/1083555401713430529"/>
    <hyperlink ref="X253" r:id="rId727" display="https://twitter.com/#!/winteram/status/1084911036887490560"/>
    <hyperlink ref="X254" r:id="rId728" display="https://twitter.com/#!/emrecalisir/status/1084911806773161986"/>
    <hyperlink ref="X255" r:id="rId729" display="https://twitter.com/#!/codybuntain/status/1084920204298194945"/>
    <hyperlink ref="X256" r:id="rId730" display="https://twitter.com/#!/akbari59/status/1070334463882743810"/>
    <hyperlink ref="X257" r:id="rId731" display="https://twitter.com/#!/akbari59/status/1084954361875316736"/>
    <hyperlink ref="X258" r:id="rId732" display="https://twitter.com/#!/gokhan_kul/status/1084955790631411712"/>
    <hyperlink ref="X259" r:id="rId733" display="https://twitter.com/#!/jakehofman/status/1084998568191115272"/>
    <hyperlink ref="X260" r:id="rId734" display="https://twitter.com/#!/aekpalakorn/status/1085029222895079424"/>
    <hyperlink ref="X261" r:id="rId735" display="https://twitter.com/#!/emrek/status/1081590838772170752"/>
    <hyperlink ref="X262" r:id="rId736" display="https://twitter.com/#!/emrek/status/1083514672223969280"/>
    <hyperlink ref="X263" r:id="rId737" display="https://twitter.com/#!/emrek/status/1085116306049912832"/>
    <hyperlink ref="X264" r:id="rId738" display="https://twitter.com/#!/feedkoko/status/1085496745813929989"/>
    <hyperlink ref="X265" r:id="rId739" display="https://twitter.com/#!/netsci15/status/1085556742904262659"/>
    <hyperlink ref="X266" r:id="rId740" display="https://twitter.com/#!/icwsm/status/1081477989534220288"/>
    <hyperlink ref="X267" r:id="rId741" display="https://twitter.com/#!/shawnmjones/status/1081577759502000129"/>
    <hyperlink ref="X268" r:id="rId742" display="https://twitter.com/#!/shawnmjones/status/1084884036307148801"/>
    <hyperlink ref="X269" r:id="rId743" display="https://twitter.com/#!/shawnmjones/status/1085565195844341761"/>
    <hyperlink ref="X270" r:id="rId744" display="https://twitter.com/#!/pauldambra/status/1085799243065880577"/>
    <hyperlink ref="X271" r:id="rId745" display="https://twitter.com/#!/zignoai/status/1084919886609043456"/>
    <hyperlink ref="X272" r:id="rId746" display="https://twitter.com/#!/zignoai/status/1085881694635339776"/>
    <hyperlink ref="X273" r:id="rId747" display="https://twitter.com/#!/katja_mat/status/1083324776549101569"/>
    <hyperlink ref="X274" r:id="rId748" display="https://twitter.com/#!/clauwa/status/1081838367892008960"/>
    <hyperlink ref="X275" r:id="rId749" display="https://twitter.com/#!/alicetiara/status/1085920832378023936"/>
    <hyperlink ref="X276" r:id="rId750" display="https://twitter.com/#!/strnglss/status/1085955678462603264"/>
    <hyperlink ref="X277" r:id="rId751" display="https://twitter.com/#!/vorkoz/status/1086330208255242240"/>
    <hyperlink ref="X278" r:id="rId752" display="https://twitter.com/#!/mandyluo1002/status/1087358537641017344"/>
    <hyperlink ref="X279" r:id="rId753" display="https://twitter.com/#!/dkaushik96/status/1087412064308609026"/>
    <hyperlink ref="X280" r:id="rId754" display="https://twitter.com/#!/onurvarol/status/1088299233982246912"/>
    <hyperlink ref="X281" r:id="rId755" display="https://twitter.com/#!/onurvarol/status/1088306946686488576"/>
    <hyperlink ref="X282" r:id="rId756" display="https://twitter.com/#!/andresmh/status/1088301044193419265"/>
    <hyperlink ref="X283" r:id="rId757" display="https://twitter.com/#!/andresmh/status/1088309920213037057"/>
    <hyperlink ref="X284" r:id="rId758" display="https://twitter.com/#!/shuai93tang/status/1088255316616040448"/>
    <hyperlink ref="X285" r:id="rId759" display="https://twitter.com/#!/shuai93tang/status/1088449837467463680"/>
    <hyperlink ref="X286" r:id="rId760" display="https://twitter.com/#!/takechan2000/status/1088467576856944640"/>
    <hyperlink ref="X287" r:id="rId761" display="https://twitter.com/#!/developerguide/status/1088558318719823873"/>
    <hyperlink ref="X288" r:id="rId762" display="https://twitter.com/#!/arcticpenguin/status/1088615236733751298"/>
    <hyperlink ref="X289" r:id="rId763" display="https://twitter.com/#!/tiannamaria/status/1088616163758743553"/>
    <hyperlink ref="X290" r:id="rId764" display="https://twitter.com/#!/geek_squad_love/status/1088627545648422913"/>
    <hyperlink ref="X291" r:id="rId765" display="https://twitter.com/#!/baileybattelle/status/1088629999924637696"/>
    <hyperlink ref="X292" r:id="rId766" display="https://twitter.com/#!/lunarlemonade/status/1088678137989337088"/>
    <hyperlink ref="X293" r:id="rId767" display="https://twitter.com/#!/zoelicata/status/1088689710086737920"/>
    <hyperlink ref="X294" r:id="rId768" display="https://twitter.com/#!/a_d_robertson/status/1088558222485663746"/>
    <hyperlink ref="X295" r:id="rId769" display="https://twitter.com/#!/luisgasco/status/1088814178255679489"/>
    <hyperlink ref="X296" r:id="rId770" display="https://twitter.com/#!/cpalmz7/status/1088882710305624064"/>
    <hyperlink ref="X297" r:id="rId771" display="https://twitter.com/#!/6grichie405/status/1088900723545464832"/>
    <hyperlink ref="X298" r:id="rId772" display="https://twitter.com/#!/marie77141292/status/1088908636913577984"/>
    <hyperlink ref="X299" r:id="rId773" display="https://twitter.com/#!/linzdefranco/status/1088613336785145857"/>
    <hyperlink ref="X300" r:id="rId774" display="https://twitter.com/#!/frooregard/status/1088934541417418752"/>
    <hyperlink ref="X301" r:id="rId775" display="https://twitter.com/#!/jurgenpfeffer/status/1011764660008148992"/>
    <hyperlink ref="X302" r:id="rId776" display="https://twitter.com/#!/jurgenpfeffer/status/1081305922327232522"/>
    <hyperlink ref="X303" r:id="rId777" display="https://twitter.com/#!/katja_mat/status/1081614789376438272"/>
    <hyperlink ref="X304" r:id="rId778" display="https://twitter.com/#!/katja_mat/status/1083696289836081152"/>
    <hyperlink ref="X305" r:id="rId779" display="https://twitter.com/#!/katja_mat/status/1085079020302225408"/>
    <hyperlink ref="X306" r:id="rId780" display="https://twitter.com/#!/katja_mat/status/1085882228473774080"/>
    <hyperlink ref="X307" r:id="rId781" display="https://twitter.com/#!/lauraschelenz/status/1088886668428492800"/>
    <hyperlink ref="X308" r:id="rId782" display="https://twitter.com/#!/jurgenpfeffer/status/1089101944327675904"/>
    <hyperlink ref="X309" r:id="rId783" display="https://twitter.com/#!/icwsm/status/1085556815369142277"/>
    <hyperlink ref="X310" r:id="rId784" display="https://twitter.com/#!/jurgenpfeffer/status/1081478089702604801"/>
    <hyperlink ref="X311" r:id="rId785" display="https://twitter.com/#!/jurgenpfeffer/status/1083398181034123264"/>
    <hyperlink ref="X312" r:id="rId786" display="https://twitter.com/#!/jurgenpfeffer/status/1084861584214761472"/>
    <hyperlink ref="X313" r:id="rId787" display="https://twitter.com/#!/jurgenpfeffer/status/1085544065846988800"/>
    <hyperlink ref="X314" r:id="rId788" display="https://twitter.com/#!/wahl_beobachter/status/1089838591000367104"/>
    <hyperlink ref="X315" r:id="rId789" display="https://twitter.com/#!/mountainherder/status/1090440955218530304"/>
    <hyperlink ref="X316" r:id="rId790" display="https://twitter.com/#!/niftyc/status/1090688885129134087"/>
    <hyperlink ref="X317" r:id="rId791" display="https://twitter.com/#!/fabiogiglietto/status/1090722759292960768"/>
    <hyperlink ref="X318" r:id="rId792" display="https://twitter.com/#!/fabiogiglietto/status/1090723579287781388"/>
    <hyperlink ref="X319" r:id="rId793" display="https://twitter.com/#!/walid_magdy/status/1082623603286388736"/>
    <hyperlink ref="X320" r:id="rId794" display="https://twitter.com/#!/arkaitz/status/1082640187837042688"/>
    <hyperlink ref="X321" r:id="rId795" display="https://twitter.com/#!/arkaitz/status/1090923526117343232"/>
    <hyperlink ref="X322" r:id="rId796" display="https://twitter.com/#!/somayehzamani/status/1090973682065960960"/>
    <hyperlink ref="X323" r:id="rId797" display="https://twitter.com/#!/cfiesler/status/1091017023121805312"/>
    <hyperlink ref="X324" r:id="rId798" display="https://twitter.com/#!/eolamijuwon/status/1092469133877350400"/>
    <hyperlink ref="X325" r:id="rId799" display="https://twitter.com/#!/psg_lshtm/status/1092471754361061376"/>
    <hyperlink ref="X326" r:id="rId800" display="https://twitter.com/#!/poblacion_csic/status/1092474094157737985"/>
    <hyperlink ref="X327" r:id="rId801" display="https://twitter.com/#!/femquant/status/1092477692539293705"/>
    <hyperlink ref="X328" r:id="rId802" display="https://twitter.com/#!/malaikaamina/status/1092522298119208960"/>
    <hyperlink ref="X329" r:id="rId803" display="https://twitter.com/#!/rstatstweet/status/1092523254881890307"/>
    <hyperlink ref="X330" r:id="rId804" display="https://twitter.com/#!/eule_geheule/status/1092532847515193344"/>
    <hyperlink ref="X331" r:id="rId805" display="https://twitter.com/#!/saminrf/status/1092535271231508482"/>
    <hyperlink ref="X332" r:id="rId806" display="https://twitter.com/#!/demomapper/status/1092563378189541376"/>
    <hyperlink ref="X333" r:id="rId807" display="https://twitter.com/#!/demografia_csic/status/1092676863569395712"/>
    <hyperlink ref="X334" r:id="rId808" display="https://twitter.com/#!/ognyanova/status/1083596142443679744"/>
    <hyperlink ref="X335" r:id="rId809" display="https://twitter.com/#!/ognyanova/status/1092519707486363649"/>
    <hyperlink ref="X336" r:id="rId810" display="https://twitter.com/#!/ognyanova/status/1092522120213602304"/>
    <hyperlink ref="X337" r:id="rId811" display="https://twitter.com/#!/corbrantner/status/1092690618780917760"/>
    <hyperlink ref="X338" r:id="rId812" display="https://twitter.com/#!/share_mea/status/1092696261663354882"/>
    <hyperlink ref="X339" r:id="rId813" display="https://twitter.com/#!/iussp/status/1092717791713681408"/>
    <hyperlink ref="X340" r:id="rId814" display="https://twitter.com/#!/rmanzii/status/1092718677756018689"/>
    <hyperlink ref="X341" r:id="rId815" display="https://twitter.com/#!/vponomarenko_/status/1092770613629014019"/>
    <hyperlink ref="X342" r:id="rId816" display="https://twitter.com/#!/patrick_gerland/status/1092774485831372802"/>
    <hyperlink ref="X343" r:id="rId817" display="https://twitter.com/#!/pgbovine/status/1092804682161029125"/>
    <hyperlink ref="X344" r:id="rId818" display="https://twitter.com/#!/csde_uw/status/1092846711934836736"/>
    <hyperlink ref="X345" r:id="rId819" display="https://twitter.com/#!/shionguha/status/1092880976315928583"/>
    <hyperlink ref="X346" r:id="rId820" display="https://twitter.com/#!/syardi/status/1092761359455014912"/>
    <hyperlink ref="X347" r:id="rId821" display="https://twitter.com/#!/shriramkmurthi/status/1093002946231627776"/>
    <hyperlink ref="X348" r:id="rId822" display="https://twitter.com/#!/camieelias/status/1093154578420375552"/>
    <hyperlink ref="X349" r:id="rId823" display="https://twitter.com/#!/camieelias/status/1093157429586640901"/>
    <hyperlink ref="X350" r:id="rId824" display="https://twitter.com/#!/interdonatos/status/1093157841454727168"/>
    <hyperlink ref="X351" r:id="rId825" display="https://twitter.com/#!/marco_java/status/1093161426020155400"/>
    <hyperlink ref="X352" r:id="rId826" display="https://twitter.com/#!/um_psc/status/1093186790398324737"/>
    <hyperlink ref="X353" r:id="rId827" display="https://twitter.com/#!/geopophealthsta/status/1093462886301749249"/>
    <hyperlink ref="X354" r:id="rId828" display="https://twitter.com/#!/ischiathere/status/1093502573192056833"/>
    <hyperlink ref="X355" r:id="rId829" display="https://twitter.com/#!/populationeu/status/1093511132466298880"/>
    <hyperlink ref="X356" r:id="rId830" display="https://twitter.com/#!/grow_andre/status/1092671291570749441"/>
    <hyperlink ref="X357" r:id="rId831" display="https://twitter.com/#!/grow_andre/status/1093513278293241856"/>
    <hyperlink ref="X358" r:id="rId832" display="https://twitter.com/#!/monjalexander/status/1092498438514716677"/>
    <hyperlink ref="X359" r:id="rId833" display="https://twitter.com/#!/monjalexander/status/1093517938785767426"/>
    <hyperlink ref="X360" r:id="rId834" display="https://twitter.com/#!/morgan_raux/status/1093522837179191297"/>
    <hyperlink ref="X361" r:id="rId835" display="https://twitter.com/#!/chiccorampazzo/status/1092548511550398464"/>
    <hyperlink ref="X362" r:id="rId836" display="https://twitter.com/#!/chiccorampazzo/status/1093528256861650944"/>
    <hyperlink ref="X363" r:id="rId837" display="https://twitter.com/#!/uossocstatdemo/status/1092479232071122948"/>
    <hyperlink ref="X364" r:id="rId838" display="https://twitter.com/#!/uossocstatdemo/status/1093528327044907013"/>
    <hyperlink ref="X365" r:id="rId839" display="https://twitter.com/#!/angelorenti/status/1093528872430329856"/>
    <hyperlink ref="X366" r:id="rId840" display="https://twitter.com/#!/c_dudel/status/1092492888985034752"/>
    <hyperlink ref="X367" r:id="rId841" display="https://twitter.com/#!/c_dudel/status/1093591600171794432"/>
    <hyperlink ref="X368" r:id="rId842" display="https://twitter.com/#!/rebeccasear/status/1093592515205386241"/>
    <hyperlink ref="X369" r:id="rId843" display="https://twitter.com/#!/dennisfeehan/status/1093622423730049024"/>
    <hyperlink ref="X370" r:id="rId844" display="https://twitter.com/#!/ingmarweber/status/1081566260503097344"/>
    <hyperlink ref="X371" r:id="rId845" display="https://twitter.com/#!/ingmarweber/status/1084870501351051264"/>
    <hyperlink ref="X372" r:id="rId846" display="https://twitter.com/#!/ingmarweber/status/1085064284487462912"/>
    <hyperlink ref="X373" r:id="rId847" display="https://twitter.com/#!/ingmarweber/status/1093708363140136960"/>
    <hyperlink ref="X374" r:id="rId848" display="https://twitter.com/#!/edyhsgr/status/1093710443858690048"/>
    <hyperlink ref="X375" r:id="rId849" display="https://twitter.com/#!/leogomes/status/1093845923074060288"/>
    <hyperlink ref="X376" r:id="rId850" display="https://twitter.com/#!/ezagheni/status/1092532482023612416"/>
    <hyperlink ref="X377" r:id="rId851" display="https://twitter.com/#!/ezagheni/status/1093617907786006531"/>
    <hyperlink ref="X378" r:id="rId852" display="https://twitter.com/#!/leoferres/status/1070976478978949120"/>
    <hyperlink ref="X379" r:id="rId853" display="https://twitter.com/#!/cerenbudak/status/1084843738298548224"/>
    <hyperlink ref="X380" r:id="rId854" display="https://twitter.com/#!/cerenbudak/status/1084845998931959808"/>
    <hyperlink ref="X381" r:id="rId855" display="https://twitter.com/#!/icwsm/status/1084861700162183169"/>
    <hyperlink ref="X382" r:id="rId856" display="https://twitter.com/#!/leoferres/status/1084863666737029123"/>
    <hyperlink ref="X383" r:id="rId857" display="https://twitter.com/#!/d_alburez/status/1093510457401491456"/>
    <hyperlink ref="X384" r:id="rId858" display="https://twitter.com/#!/leoferres/status/1093982383504801792"/>
    <hyperlink ref="X385" r:id="rId859" display="https://twitter.com/#!/leoferres/status/1081501757187018752"/>
    <hyperlink ref="X386" r:id="rId860" display="https://twitter.com/#!/mpidrnews/status/1092468666891935747"/>
    <hyperlink ref="X387" r:id="rId861" display="https://twitter.com/#!/cassyc2107/status/1094140846067339264"/>
    <hyperlink ref="X388" r:id="rId862" display="https://twitter.com/#!/icwsm/status/1083398031985172480"/>
    <hyperlink ref="X389" r:id="rId863" display="https://twitter.com/#!/iuinfograd/status/1094563937352175617"/>
    <hyperlink ref="AZ7" r:id="rId864" display="https://api.twitter.com/1.1/geo/id/7f15dd80ac78ef40.json"/>
    <hyperlink ref="AZ204" r:id="rId865" display="https://api.twitter.com/1.1/geo/id/01fbe706f872cb32.json"/>
    <hyperlink ref="AZ207" r:id="rId866" display="https://api.twitter.com/1.1/geo/id/01fbe706f872cb32.json"/>
    <hyperlink ref="AZ285" r:id="rId867" display="https://api.twitter.com/1.1/geo/id/a592bd6ceb1319f7.json"/>
  </hyperlinks>
  <printOptions/>
  <pageMargins left="0.7" right="0.7" top="0.75" bottom="0.75" header="0.3" footer="0.3"/>
  <pageSetup horizontalDpi="600" verticalDpi="600" orientation="portrait" r:id="rId871"/>
  <legacyDrawing r:id="rId869"/>
  <tableParts>
    <tablePart r:id="rId87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5417</v>
      </c>
      <c r="B1" s="13" t="s">
        <v>34</v>
      </c>
    </row>
    <row r="2" spans="1:2" ht="15">
      <c r="A2" s="114" t="s">
        <v>391</v>
      </c>
      <c r="B2" s="78">
        <v>28392</v>
      </c>
    </row>
    <row r="3" spans="1:2" ht="15">
      <c r="A3" s="114" t="s">
        <v>457</v>
      </c>
      <c r="B3" s="78">
        <v>12411.81958</v>
      </c>
    </row>
    <row r="4" spans="1:2" ht="15">
      <c r="A4" s="114" t="s">
        <v>541</v>
      </c>
      <c r="B4" s="78">
        <v>4815.5</v>
      </c>
    </row>
    <row r="5" spans="1:2" ht="15">
      <c r="A5" s="114" t="s">
        <v>540</v>
      </c>
      <c r="B5" s="78">
        <v>2841.765501</v>
      </c>
    </row>
    <row r="6" spans="1:2" ht="15">
      <c r="A6" s="114" t="s">
        <v>539</v>
      </c>
      <c r="B6" s="78">
        <v>2366.213753</v>
      </c>
    </row>
    <row r="7" spans="1:2" ht="15">
      <c r="A7" s="114" t="s">
        <v>493</v>
      </c>
      <c r="B7" s="78">
        <v>1888</v>
      </c>
    </row>
    <row r="8" spans="1:2" ht="15">
      <c r="A8" s="114" t="s">
        <v>538</v>
      </c>
      <c r="B8" s="78">
        <v>1575.576224</v>
      </c>
    </row>
    <row r="9" spans="1:2" ht="15">
      <c r="A9" s="114" t="s">
        <v>486</v>
      </c>
      <c r="B9" s="78">
        <v>1556.153613</v>
      </c>
    </row>
    <row r="10" spans="1:2" ht="15">
      <c r="A10" s="114" t="s">
        <v>400</v>
      </c>
      <c r="B10" s="78">
        <v>1470</v>
      </c>
    </row>
    <row r="11" spans="1:2" ht="15">
      <c r="A11" s="114" t="s">
        <v>534</v>
      </c>
      <c r="B11" s="78">
        <v>1409.312121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5419</v>
      </c>
      <c r="B25" t="s">
        <v>5418</v>
      </c>
    </row>
    <row r="26" spans="1:2" ht="15">
      <c r="A26" s="125" t="s">
        <v>5345</v>
      </c>
      <c r="B26" s="3"/>
    </row>
    <row r="27" spans="1:2" ht="15">
      <c r="A27" s="126" t="s">
        <v>5421</v>
      </c>
      <c r="B27" s="3"/>
    </row>
    <row r="28" spans="1:2" ht="15">
      <c r="A28" s="127" t="s">
        <v>5422</v>
      </c>
      <c r="B28" s="3"/>
    </row>
    <row r="29" spans="1:2" ht="15">
      <c r="A29" s="128" t="s">
        <v>5423</v>
      </c>
      <c r="B29" s="3">
        <v>2</v>
      </c>
    </row>
    <row r="30" spans="1:2" ht="15">
      <c r="A30" s="127" t="s">
        <v>5424</v>
      </c>
      <c r="B30" s="3"/>
    </row>
    <row r="31" spans="1:2" ht="15">
      <c r="A31" s="128" t="s">
        <v>5425</v>
      </c>
      <c r="B31" s="3">
        <v>1</v>
      </c>
    </row>
    <row r="32" spans="1:2" ht="15">
      <c r="A32" s="126" t="s">
        <v>5426</v>
      </c>
      <c r="B32" s="3"/>
    </row>
    <row r="33" spans="1:2" ht="15">
      <c r="A33" s="127" t="s">
        <v>5427</v>
      </c>
      <c r="B33" s="3"/>
    </row>
    <row r="34" spans="1:2" ht="15">
      <c r="A34" s="128" t="s">
        <v>5428</v>
      </c>
      <c r="B34" s="3">
        <v>1</v>
      </c>
    </row>
    <row r="35" spans="1:2" ht="15">
      <c r="A35" s="128" t="s">
        <v>5429</v>
      </c>
      <c r="B35" s="3">
        <v>1</v>
      </c>
    </row>
    <row r="36" spans="1:2" ht="15">
      <c r="A36" s="127" t="s">
        <v>5430</v>
      </c>
      <c r="B36" s="3"/>
    </row>
    <row r="37" spans="1:2" ht="15">
      <c r="A37" s="128" t="s">
        <v>5431</v>
      </c>
      <c r="B37" s="3">
        <v>1</v>
      </c>
    </row>
    <row r="38" spans="1:2" ht="15">
      <c r="A38" s="127" t="s">
        <v>5432</v>
      </c>
      <c r="B38" s="3"/>
    </row>
    <row r="39" spans="1:2" ht="15">
      <c r="A39" s="128" t="s">
        <v>5433</v>
      </c>
      <c r="B39" s="3">
        <v>2</v>
      </c>
    </row>
    <row r="40" spans="1:2" ht="15">
      <c r="A40" s="128" t="s">
        <v>5431</v>
      </c>
      <c r="B40" s="3">
        <v>1</v>
      </c>
    </row>
    <row r="41" spans="1:2" ht="15">
      <c r="A41" s="128" t="s">
        <v>5434</v>
      </c>
      <c r="B41" s="3">
        <v>1</v>
      </c>
    </row>
    <row r="42" spans="1:2" ht="15">
      <c r="A42" s="127" t="s">
        <v>5435</v>
      </c>
      <c r="B42" s="3"/>
    </row>
    <row r="43" spans="1:2" ht="15">
      <c r="A43" s="128" t="s">
        <v>5436</v>
      </c>
      <c r="B43" s="3">
        <v>1</v>
      </c>
    </row>
    <row r="44" spans="1:2" ht="15">
      <c r="A44" s="127" t="s">
        <v>5437</v>
      </c>
      <c r="B44" s="3"/>
    </row>
    <row r="45" spans="1:2" ht="15">
      <c r="A45" s="128" t="s">
        <v>5429</v>
      </c>
      <c r="B45" s="3">
        <v>1</v>
      </c>
    </row>
    <row r="46" spans="1:2" ht="15">
      <c r="A46" s="127" t="s">
        <v>5438</v>
      </c>
      <c r="B46" s="3"/>
    </row>
    <row r="47" spans="1:2" ht="15">
      <c r="A47" s="128" t="s">
        <v>5439</v>
      </c>
      <c r="B47" s="3">
        <v>1</v>
      </c>
    </row>
    <row r="48" spans="1:2" ht="15">
      <c r="A48" s="127" t="s">
        <v>5440</v>
      </c>
      <c r="B48" s="3"/>
    </row>
    <row r="49" spans="1:2" ht="15">
      <c r="A49" s="128" t="s">
        <v>5441</v>
      </c>
      <c r="B49" s="3">
        <v>1</v>
      </c>
    </row>
    <row r="50" spans="1:2" ht="15">
      <c r="A50" s="127" t="s">
        <v>5442</v>
      </c>
      <c r="B50" s="3"/>
    </row>
    <row r="51" spans="1:2" ht="15">
      <c r="A51" s="128" t="s">
        <v>5443</v>
      </c>
      <c r="B51" s="3">
        <v>1</v>
      </c>
    </row>
    <row r="52" spans="1:2" ht="15">
      <c r="A52" s="128" t="s">
        <v>5444</v>
      </c>
      <c r="B52" s="3">
        <v>1</v>
      </c>
    </row>
    <row r="53" spans="1:2" ht="15">
      <c r="A53" s="127" t="s">
        <v>5445</v>
      </c>
      <c r="B53" s="3"/>
    </row>
    <row r="54" spans="1:2" ht="15">
      <c r="A54" s="128" t="s">
        <v>5446</v>
      </c>
      <c r="B54" s="3">
        <v>1</v>
      </c>
    </row>
    <row r="55" spans="1:2" ht="15">
      <c r="A55" s="128" t="s">
        <v>5428</v>
      </c>
      <c r="B55" s="3">
        <v>24</v>
      </c>
    </row>
    <row r="56" spans="1:2" ht="15">
      <c r="A56" s="128" t="s">
        <v>5433</v>
      </c>
      <c r="B56" s="3">
        <v>14</v>
      </c>
    </row>
    <row r="57" spans="1:2" ht="15">
      <c r="A57" s="128" t="s">
        <v>5431</v>
      </c>
      <c r="B57" s="3">
        <v>38</v>
      </c>
    </row>
    <row r="58" spans="1:2" ht="15">
      <c r="A58" s="128" t="s">
        <v>5447</v>
      </c>
      <c r="B58" s="3">
        <v>12</v>
      </c>
    </row>
    <row r="59" spans="1:2" ht="15">
      <c r="A59" s="128" t="s">
        <v>5448</v>
      </c>
      <c r="B59" s="3">
        <v>8</v>
      </c>
    </row>
    <row r="60" spans="1:2" ht="15">
      <c r="A60" s="128" t="s">
        <v>5434</v>
      </c>
      <c r="B60" s="3">
        <v>4</v>
      </c>
    </row>
    <row r="61" spans="1:2" ht="15">
      <c r="A61" s="128" t="s">
        <v>5449</v>
      </c>
      <c r="B61" s="3">
        <v>4</v>
      </c>
    </row>
    <row r="62" spans="1:2" ht="15">
      <c r="A62" s="128" t="s">
        <v>5450</v>
      </c>
      <c r="B62" s="3">
        <v>1</v>
      </c>
    </row>
    <row r="63" spans="1:2" ht="15">
      <c r="A63" s="128" t="s">
        <v>5444</v>
      </c>
      <c r="B63" s="3">
        <v>2</v>
      </c>
    </row>
    <row r="64" spans="1:2" ht="15">
      <c r="A64" s="128" t="s">
        <v>5423</v>
      </c>
      <c r="B64" s="3">
        <v>1</v>
      </c>
    </row>
    <row r="65" spans="1:2" ht="15">
      <c r="A65" s="128" t="s">
        <v>5436</v>
      </c>
      <c r="B65" s="3">
        <v>1</v>
      </c>
    </row>
    <row r="66" spans="1:2" ht="15">
      <c r="A66" s="128" t="s">
        <v>5451</v>
      </c>
      <c r="B66" s="3">
        <v>2</v>
      </c>
    </row>
    <row r="67" spans="1:2" ht="15">
      <c r="A67" s="127" t="s">
        <v>5452</v>
      </c>
      <c r="B67" s="3"/>
    </row>
    <row r="68" spans="1:2" ht="15">
      <c r="A68" s="128" t="s">
        <v>5425</v>
      </c>
      <c r="B68" s="3">
        <v>1</v>
      </c>
    </row>
    <row r="69" spans="1:2" ht="15">
      <c r="A69" s="128" t="s">
        <v>5453</v>
      </c>
      <c r="B69" s="3">
        <v>19</v>
      </c>
    </row>
    <row r="70" spans="1:2" ht="15">
      <c r="A70" s="128" t="s">
        <v>5454</v>
      </c>
      <c r="B70" s="3">
        <v>6</v>
      </c>
    </row>
    <row r="71" spans="1:2" ht="15">
      <c r="A71" s="128" t="s">
        <v>5455</v>
      </c>
      <c r="B71" s="3">
        <v>5</v>
      </c>
    </row>
    <row r="72" spans="1:2" ht="15">
      <c r="A72" s="128" t="s">
        <v>5456</v>
      </c>
      <c r="B72" s="3">
        <v>3</v>
      </c>
    </row>
    <row r="73" spans="1:2" ht="15">
      <c r="A73" s="128" t="s">
        <v>5457</v>
      </c>
      <c r="B73" s="3">
        <v>3</v>
      </c>
    </row>
    <row r="74" spans="1:2" ht="15">
      <c r="A74" s="128" t="s">
        <v>5443</v>
      </c>
      <c r="B74" s="3">
        <v>2</v>
      </c>
    </row>
    <row r="75" spans="1:2" ht="15">
      <c r="A75" s="128" t="s">
        <v>5446</v>
      </c>
      <c r="B75" s="3">
        <v>3</v>
      </c>
    </row>
    <row r="76" spans="1:2" ht="15">
      <c r="A76" s="128" t="s">
        <v>5428</v>
      </c>
      <c r="B76" s="3">
        <v>9</v>
      </c>
    </row>
    <row r="77" spans="1:2" ht="15">
      <c r="A77" s="128" t="s">
        <v>5433</v>
      </c>
      <c r="B77" s="3">
        <v>2</v>
      </c>
    </row>
    <row r="78" spans="1:2" ht="15">
      <c r="A78" s="128" t="s">
        <v>5431</v>
      </c>
      <c r="B78" s="3">
        <v>2</v>
      </c>
    </row>
    <row r="79" spans="1:2" ht="15">
      <c r="A79" s="128" t="s">
        <v>5447</v>
      </c>
      <c r="B79" s="3">
        <v>1</v>
      </c>
    </row>
    <row r="80" spans="1:2" ht="15">
      <c r="A80" s="128" t="s">
        <v>5448</v>
      </c>
      <c r="B80" s="3">
        <v>1</v>
      </c>
    </row>
    <row r="81" spans="1:2" ht="15">
      <c r="A81" s="128" t="s">
        <v>5434</v>
      </c>
      <c r="B81" s="3">
        <v>2</v>
      </c>
    </row>
    <row r="82" spans="1:2" ht="15">
      <c r="A82" s="128" t="s">
        <v>5449</v>
      </c>
      <c r="B82" s="3">
        <v>1</v>
      </c>
    </row>
    <row r="83" spans="1:2" ht="15">
      <c r="A83" s="127" t="s">
        <v>5458</v>
      </c>
      <c r="B83" s="3"/>
    </row>
    <row r="84" spans="1:2" ht="15">
      <c r="A84" s="128" t="s">
        <v>5456</v>
      </c>
      <c r="B84" s="3">
        <v>1</v>
      </c>
    </row>
    <row r="85" spans="1:2" ht="15">
      <c r="A85" s="128" t="s">
        <v>5450</v>
      </c>
      <c r="B85" s="3">
        <v>1</v>
      </c>
    </row>
    <row r="86" spans="1:2" ht="15">
      <c r="A86" s="127" t="s">
        <v>5459</v>
      </c>
      <c r="B86" s="3"/>
    </row>
    <row r="87" spans="1:2" ht="15">
      <c r="A87" s="128" t="s">
        <v>5455</v>
      </c>
      <c r="B87" s="3">
        <v>1</v>
      </c>
    </row>
    <row r="88" spans="1:2" ht="15">
      <c r="A88" s="127" t="s">
        <v>5460</v>
      </c>
      <c r="B88" s="3"/>
    </row>
    <row r="89" spans="1:2" ht="15">
      <c r="A89" s="128" t="s">
        <v>5449</v>
      </c>
      <c r="B89" s="3">
        <v>1</v>
      </c>
    </row>
    <row r="90" spans="1:2" ht="15">
      <c r="A90" s="128" t="s">
        <v>5436</v>
      </c>
      <c r="B90" s="3">
        <v>1</v>
      </c>
    </row>
    <row r="91" spans="1:2" ht="15">
      <c r="A91" s="125" t="s">
        <v>4621</v>
      </c>
      <c r="B91" s="3"/>
    </row>
    <row r="92" spans="1:2" ht="15">
      <c r="A92" s="126" t="s">
        <v>5461</v>
      </c>
      <c r="B92" s="3"/>
    </row>
    <row r="93" spans="1:2" ht="15">
      <c r="A93" s="127" t="s">
        <v>5462</v>
      </c>
      <c r="B93" s="3"/>
    </row>
    <row r="94" spans="1:2" ht="15">
      <c r="A94" s="128" t="s">
        <v>5456</v>
      </c>
      <c r="B94" s="3">
        <v>1</v>
      </c>
    </row>
    <row r="95" spans="1:2" ht="15">
      <c r="A95" s="128" t="s">
        <v>5463</v>
      </c>
      <c r="B95" s="3">
        <v>1</v>
      </c>
    </row>
    <row r="96" spans="1:2" ht="15">
      <c r="A96" s="127" t="s">
        <v>5464</v>
      </c>
      <c r="B96" s="3"/>
    </row>
    <row r="97" spans="1:2" ht="15">
      <c r="A97" s="128" t="s">
        <v>5450</v>
      </c>
      <c r="B97" s="3">
        <v>1</v>
      </c>
    </row>
    <row r="98" spans="1:2" ht="15">
      <c r="A98" s="128" t="s">
        <v>5444</v>
      </c>
      <c r="B98" s="3">
        <v>1</v>
      </c>
    </row>
    <row r="99" spans="1:2" ht="15">
      <c r="A99" s="128" t="s">
        <v>5441</v>
      </c>
      <c r="B99" s="3">
        <v>1</v>
      </c>
    </row>
    <row r="100" spans="1:2" ht="15">
      <c r="A100" s="128" t="s">
        <v>5423</v>
      </c>
      <c r="B100" s="3">
        <v>4</v>
      </c>
    </row>
    <row r="101" spans="1:2" ht="15">
      <c r="A101" s="127" t="s">
        <v>5465</v>
      </c>
      <c r="B101" s="3"/>
    </row>
    <row r="102" spans="1:2" ht="15">
      <c r="A102" s="128" t="s">
        <v>5453</v>
      </c>
      <c r="B102" s="3">
        <v>1</v>
      </c>
    </row>
    <row r="103" spans="1:2" ht="15">
      <c r="A103" s="128" t="s">
        <v>5456</v>
      </c>
      <c r="B103" s="3">
        <v>1</v>
      </c>
    </row>
    <row r="104" spans="1:2" ht="15">
      <c r="A104" s="128" t="s">
        <v>5439</v>
      </c>
      <c r="B104" s="3">
        <v>1</v>
      </c>
    </row>
    <row r="105" spans="1:2" ht="15">
      <c r="A105" s="127" t="s">
        <v>5466</v>
      </c>
      <c r="B105" s="3"/>
    </row>
    <row r="106" spans="1:2" ht="15">
      <c r="A106" s="128" t="s">
        <v>5433</v>
      </c>
      <c r="B106" s="3">
        <v>4</v>
      </c>
    </row>
    <row r="107" spans="1:2" ht="15">
      <c r="A107" s="128" t="s">
        <v>5431</v>
      </c>
      <c r="B107" s="3">
        <v>1</v>
      </c>
    </row>
    <row r="108" spans="1:2" ht="15">
      <c r="A108" s="128" t="s">
        <v>5447</v>
      </c>
      <c r="B108" s="3">
        <v>4</v>
      </c>
    </row>
    <row r="109" spans="1:2" ht="15">
      <c r="A109" s="128" t="s">
        <v>5449</v>
      </c>
      <c r="B109" s="3">
        <v>1</v>
      </c>
    </row>
    <row r="110" spans="1:2" ht="15">
      <c r="A110" s="128" t="s">
        <v>5429</v>
      </c>
      <c r="B110" s="3">
        <v>2</v>
      </c>
    </row>
    <row r="111" spans="1:2" ht="15">
      <c r="A111" s="128" t="s">
        <v>5450</v>
      </c>
      <c r="B111" s="3">
        <v>1</v>
      </c>
    </row>
    <row r="112" spans="1:2" ht="15">
      <c r="A112" s="128" t="s">
        <v>5441</v>
      </c>
      <c r="B112" s="3">
        <v>2</v>
      </c>
    </row>
    <row r="113" spans="1:2" ht="15">
      <c r="A113" s="128" t="s">
        <v>5439</v>
      </c>
      <c r="B113" s="3">
        <v>2</v>
      </c>
    </row>
    <row r="114" spans="1:2" ht="15">
      <c r="A114" s="127" t="s">
        <v>5467</v>
      </c>
      <c r="B114" s="3"/>
    </row>
    <row r="115" spans="1:2" ht="15">
      <c r="A115" s="128" t="s">
        <v>5453</v>
      </c>
      <c r="B115" s="3">
        <v>1</v>
      </c>
    </row>
    <row r="116" spans="1:2" ht="15">
      <c r="A116" s="128" t="s">
        <v>5454</v>
      </c>
      <c r="B116" s="3">
        <v>1</v>
      </c>
    </row>
    <row r="117" spans="1:2" ht="15">
      <c r="A117" s="128" t="s">
        <v>5456</v>
      </c>
      <c r="B117" s="3">
        <v>2</v>
      </c>
    </row>
    <row r="118" spans="1:2" ht="15">
      <c r="A118" s="128" t="s">
        <v>5433</v>
      </c>
      <c r="B118" s="3">
        <v>1</v>
      </c>
    </row>
    <row r="119" spans="1:2" ht="15">
      <c r="A119" s="128" t="s">
        <v>5449</v>
      </c>
      <c r="B119" s="3">
        <v>1</v>
      </c>
    </row>
    <row r="120" spans="1:2" ht="15">
      <c r="A120" s="128" t="s">
        <v>5436</v>
      </c>
      <c r="B120" s="3">
        <v>1</v>
      </c>
    </row>
    <row r="121" spans="1:2" ht="15">
      <c r="A121" s="127" t="s">
        <v>5468</v>
      </c>
      <c r="B121" s="3"/>
    </row>
    <row r="122" spans="1:2" ht="15">
      <c r="A122" s="128" t="s">
        <v>5455</v>
      </c>
      <c r="B122" s="3">
        <v>3</v>
      </c>
    </row>
    <row r="123" spans="1:2" ht="15">
      <c r="A123" s="128" t="s">
        <v>5428</v>
      </c>
      <c r="B123" s="3">
        <v>1</v>
      </c>
    </row>
    <row r="124" spans="1:2" ht="15">
      <c r="A124" s="128" t="s">
        <v>5448</v>
      </c>
      <c r="B124" s="3">
        <v>1</v>
      </c>
    </row>
    <row r="125" spans="1:2" ht="15">
      <c r="A125" s="127" t="s">
        <v>5469</v>
      </c>
      <c r="B125" s="3"/>
    </row>
    <row r="126" spans="1:2" ht="15">
      <c r="A126" s="128" t="s">
        <v>5433</v>
      </c>
      <c r="B126" s="3">
        <v>1</v>
      </c>
    </row>
    <row r="127" spans="1:2" ht="15">
      <c r="A127" s="128" t="s">
        <v>5434</v>
      </c>
      <c r="B127" s="3">
        <v>1</v>
      </c>
    </row>
    <row r="128" spans="1:2" ht="15">
      <c r="A128" s="128" t="s">
        <v>5449</v>
      </c>
      <c r="B128" s="3">
        <v>1</v>
      </c>
    </row>
    <row r="129" spans="1:2" ht="15">
      <c r="A129" s="128" t="s">
        <v>5450</v>
      </c>
      <c r="B129" s="3">
        <v>1</v>
      </c>
    </row>
    <row r="130" spans="1:2" ht="15">
      <c r="A130" s="128" t="s">
        <v>5444</v>
      </c>
      <c r="B130" s="3">
        <v>1</v>
      </c>
    </row>
    <row r="131" spans="1:2" ht="15">
      <c r="A131" s="128" t="s">
        <v>5441</v>
      </c>
      <c r="B131" s="3">
        <v>2</v>
      </c>
    </row>
    <row r="132" spans="1:2" ht="15">
      <c r="A132" s="128" t="s">
        <v>5439</v>
      </c>
      <c r="B132" s="3">
        <v>1</v>
      </c>
    </row>
    <row r="133" spans="1:2" ht="15">
      <c r="A133" s="128" t="s">
        <v>5451</v>
      </c>
      <c r="B133" s="3">
        <v>1</v>
      </c>
    </row>
    <row r="134" spans="1:2" ht="15">
      <c r="A134" s="127" t="s">
        <v>5470</v>
      </c>
      <c r="B134" s="3"/>
    </row>
    <row r="135" spans="1:2" ht="15">
      <c r="A135" s="128" t="s">
        <v>5453</v>
      </c>
      <c r="B135" s="3">
        <v>2</v>
      </c>
    </row>
    <row r="136" spans="1:2" ht="15">
      <c r="A136" s="128" t="s">
        <v>5447</v>
      </c>
      <c r="B136" s="3">
        <v>1</v>
      </c>
    </row>
    <row r="137" spans="1:2" ht="15">
      <c r="A137" s="128" t="s">
        <v>5449</v>
      </c>
      <c r="B137" s="3">
        <v>3</v>
      </c>
    </row>
    <row r="138" spans="1:2" ht="15">
      <c r="A138" s="128" t="s">
        <v>5463</v>
      </c>
      <c r="B138" s="3">
        <v>1</v>
      </c>
    </row>
    <row r="139" spans="1:2" ht="15">
      <c r="A139" s="127" t="s">
        <v>5471</v>
      </c>
      <c r="B139" s="3"/>
    </row>
    <row r="140" spans="1:2" ht="15">
      <c r="A140" s="128" t="s">
        <v>5425</v>
      </c>
      <c r="B140" s="3">
        <v>1</v>
      </c>
    </row>
    <row r="141" spans="1:2" ht="15">
      <c r="A141" s="128" t="s">
        <v>5447</v>
      </c>
      <c r="B141" s="3">
        <v>1</v>
      </c>
    </row>
    <row r="142" spans="1:2" ht="15">
      <c r="A142" s="128" t="s">
        <v>5434</v>
      </c>
      <c r="B142" s="3">
        <v>1</v>
      </c>
    </row>
    <row r="143" spans="1:2" ht="15">
      <c r="A143" s="128" t="s">
        <v>5450</v>
      </c>
      <c r="B143" s="3">
        <v>2</v>
      </c>
    </row>
    <row r="144" spans="1:2" ht="15">
      <c r="A144" s="128" t="s">
        <v>5463</v>
      </c>
      <c r="B144" s="3">
        <v>2</v>
      </c>
    </row>
    <row r="145" spans="1:2" ht="15">
      <c r="A145" s="127" t="s">
        <v>5472</v>
      </c>
      <c r="B145" s="3"/>
    </row>
    <row r="146" spans="1:2" ht="15">
      <c r="A146" s="128" t="s">
        <v>5425</v>
      </c>
      <c r="B146" s="3">
        <v>2</v>
      </c>
    </row>
    <row r="147" spans="1:2" ht="15">
      <c r="A147" s="128" t="s">
        <v>5454</v>
      </c>
      <c r="B147" s="3">
        <v>1</v>
      </c>
    </row>
    <row r="148" spans="1:2" ht="15">
      <c r="A148" s="128" t="s">
        <v>5457</v>
      </c>
      <c r="B148" s="3">
        <v>1</v>
      </c>
    </row>
    <row r="149" spans="1:2" ht="15">
      <c r="A149" s="128" t="s">
        <v>5448</v>
      </c>
      <c r="B149" s="3">
        <v>1</v>
      </c>
    </row>
    <row r="150" spans="1:2" ht="15">
      <c r="A150" s="127" t="s">
        <v>5473</v>
      </c>
      <c r="B150" s="3"/>
    </row>
    <row r="151" spans="1:2" ht="15">
      <c r="A151" s="128" t="s">
        <v>5449</v>
      </c>
      <c r="B151" s="3">
        <v>1</v>
      </c>
    </row>
    <row r="152" spans="1:2" ht="15">
      <c r="A152" s="127" t="s">
        <v>5474</v>
      </c>
      <c r="B152" s="3"/>
    </row>
    <row r="153" spans="1:2" ht="15">
      <c r="A153" s="128" t="s">
        <v>5423</v>
      </c>
      <c r="B153" s="3">
        <v>1</v>
      </c>
    </row>
    <row r="154" spans="1:2" ht="15">
      <c r="A154" s="127" t="s">
        <v>5475</v>
      </c>
      <c r="B154" s="3"/>
    </row>
    <row r="155" spans="1:2" ht="15">
      <c r="A155" s="128" t="s">
        <v>5443</v>
      </c>
      <c r="B155" s="3">
        <v>1</v>
      </c>
    </row>
    <row r="156" spans="1:2" ht="15">
      <c r="A156" s="128" t="s">
        <v>5450</v>
      </c>
      <c r="B156" s="3">
        <v>3</v>
      </c>
    </row>
    <row r="157" spans="1:2" ht="15">
      <c r="A157" s="128" t="s">
        <v>5444</v>
      </c>
      <c r="B157" s="3">
        <v>5</v>
      </c>
    </row>
    <row r="158" spans="1:2" ht="15">
      <c r="A158" s="128" t="s">
        <v>5441</v>
      </c>
      <c r="B158" s="3">
        <v>1</v>
      </c>
    </row>
    <row r="159" spans="1:2" ht="15">
      <c r="A159" s="128" t="s">
        <v>5423</v>
      </c>
      <c r="B159" s="3">
        <v>1</v>
      </c>
    </row>
    <row r="160" spans="1:2" ht="15">
      <c r="A160" s="128" t="s">
        <v>5436</v>
      </c>
      <c r="B160" s="3">
        <v>4</v>
      </c>
    </row>
    <row r="161" spans="1:2" ht="15">
      <c r="A161" s="128" t="s">
        <v>5439</v>
      </c>
      <c r="B161" s="3">
        <v>2</v>
      </c>
    </row>
    <row r="162" spans="1:2" ht="15">
      <c r="A162" s="128" t="s">
        <v>5451</v>
      </c>
      <c r="B162" s="3">
        <v>2</v>
      </c>
    </row>
    <row r="163" spans="1:2" ht="15">
      <c r="A163" s="127" t="s">
        <v>5476</v>
      </c>
      <c r="B163" s="3"/>
    </row>
    <row r="164" spans="1:2" ht="15">
      <c r="A164" s="128" t="s">
        <v>5454</v>
      </c>
      <c r="B164" s="3">
        <v>1</v>
      </c>
    </row>
    <row r="165" spans="1:2" ht="15">
      <c r="A165" s="128" t="s">
        <v>5456</v>
      </c>
      <c r="B165" s="3">
        <v>1</v>
      </c>
    </row>
    <row r="166" spans="1:2" ht="15">
      <c r="A166" s="128" t="s">
        <v>5443</v>
      </c>
      <c r="B166" s="3">
        <v>1</v>
      </c>
    </row>
    <row r="167" spans="1:2" ht="15">
      <c r="A167" s="128" t="s">
        <v>5446</v>
      </c>
      <c r="B167" s="3">
        <v>1</v>
      </c>
    </row>
    <row r="168" spans="1:2" ht="15">
      <c r="A168" s="128" t="s">
        <v>5431</v>
      </c>
      <c r="B168" s="3">
        <v>1</v>
      </c>
    </row>
    <row r="169" spans="1:2" ht="15">
      <c r="A169" s="127" t="s">
        <v>5477</v>
      </c>
      <c r="B169" s="3"/>
    </row>
    <row r="170" spans="1:2" ht="15">
      <c r="A170" s="128" t="s">
        <v>5447</v>
      </c>
      <c r="B170" s="3">
        <v>1</v>
      </c>
    </row>
    <row r="171" spans="1:2" ht="15">
      <c r="A171" s="128" t="s">
        <v>5449</v>
      </c>
      <c r="B171" s="3">
        <v>1</v>
      </c>
    </row>
    <row r="172" spans="1:2" ht="15">
      <c r="A172" s="128" t="s">
        <v>5429</v>
      </c>
      <c r="B172" s="3">
        <v>3</v>
      </c>
    </row>
    <row r="173" spans="1:2" ht="15">
      <c r="A173" s="127" t="s">
        <v>5478</v>
      </c>
      <c r="B173" s="3"/>
    </row>
    <row r="174" spans="1:2" ht="15">
      <c r="A174" s="128" t="s">
        <v>5446</v>
      </c>
      <c r="B174" s="3">
        <v>1</v>
      </c>
    </row>
    <row r="175" spans="1:2" ht="15">
      <c r="A175" s="128" t="s">
        <v>5448</v>
      </c>
      <c r="B175" s="3">
        <v>2</v>
      </c>
    </row>
    <row r="176" spans="1:2" ht="15">
      <c r="A176" s="128" t="s">
        <v>5429</v>
      </c>
      <c r="B176" s="3">
        <v>1</v>
      </c>
    </row>
    <row r="177" spans="1:2" ht="15">
      <c r="A177" s="128" t="s">
        <v>5444</v>
      </c>
      <c r="B177" s="3">
        <v>1</v>
      </c>
    </row>
    <row r="178" spans="1:2" ht="15">
      <c r="A178" s="127" t="s">
        <v>5479</v>
      </c>
      <c r="B178" s="3"/>
    </row>
    <row r="179" spans="1:2" ht="15">
      <c r="A179" s="128" t="s">
        <v>5441</v>
      </c>
      <c r="B179" s="3">
        <v>1</v>
      </c>
    </row>
    <row r="180" spans="1:2" ht="15">
      <c r="A180" s="127" t="s">
        <v>5480</v>
      </c>
      <c r="B180" s="3"/>
    </row>
    <row r="181" spans="1:2" ht="15">
      <c r="A181" s="128" t="s">
        <v>5449</v>
      </c>
      <c r="B181" s="3">
        <v>1</v>
      </c>
    </row>
    <row r="182" spans="1:2" ht="15">
      <c r="A182" s="128" t="s">
        <v>5441</v>
      </c>
      <c r="B182" s="3">
        <v>1</v>
      </c>
    </row>
    <row r="183" spans="1:2" ht="15">
      <c r="A183" s="127" t="s">
        <v>5481</v>
      </c>
      <c r="B183" s="3"/>
    </row>
    <row r="184" spans="1:2" ht="15">
      <c r="A184" s="128" t="s">
        <v>5454</v>
      </c>
      <c r="B184" s="3">
        <v>1</v>
      </c>
    </row>
    <row r="185" spans="1:2" ht="15">
      <c r="A185" s="128" t="s">
        <v>5456</v>
      </c>
      <c r="B185" s="3">
        <v>1</v>
      </c>
    </row>
    <row r="186" spans="1:2" ht="15">
      <c r="A186" s="128" t="s">
        <v>5457</v>
      </c>
      <c r="B186" s="3">
        <v>3</v>
      </c>
    </row>
    <row r="187" spans="1:2" ht="15">
      <c r="A187" s="128" t="s">
        <v>5449</v>
      </c>
      <c r="B187" s="3">
        <v>1</v>
      </c>
    </row>
    <row r="188" spans="1:2" ht="15">
      <c r="A188" s="128" t="s">
        <v>5450</v>
      </c>
      <c r="B188" s="3">
        <v>1</v>
      </c>
    </row>
    <row r="189" spans="1:2" ht="15">
      <c r="A189" s="128" t="s">
        <v>5463</v>
      </c>
      <c r="B189" s="3">
        <v>2</v>
      </c>
    </row>
    <row r="190" spans="1:2" ht="15">
      <c r="A190" s="127" t="s">
        <v>5482</v>
      </c>
      <c r="B190" s="3"/>
    </row>
    <row r="191" spans="1:2" ht="15">
      <c r="A191" s="128" t="s">
        <v>5453</v>
      </c>
      <c r="B191" s="3">
        <v>3</v>
      </c>
    </row>
    <row r="192" spans="1:2" ht="15">
      <c r="A192" s="128" t="s">
        <v>5454</v>
      </c>
      <c r="B192" s="3">
        <v>2</v>
      </c>
    </row>
    <row r="193" spans="1:2" ht="15">
      <c r="A193" s="128" t="s">
        <v>5443</v>
      </c>
      <c r="B193" s="3">
        <v>2</v>
      </c>
    </row>
    <row r="194" spans="1:2" ht="15">
      <c r="A194" s="128" t="s">
        <v>5429</v>
      </c>
      <c r="B194" s="3">
        <v>1</v>
      </c>
    </row>
    <row r="195" spans="1:2" ht="15">
      <c r="A195" s="128" t="s">
        <v>5423</v>
      </c>
      <c r="B195" s="3">
        <v>2</v>
      </c>
    </row>
    <row r="196" spans="1:2" ht="15">
      <c r="A196" s="128" t="s">
        <v>5436</v>
      </c>
      <c r="B196" s="3">
        <v>1</v>
      </c>
    </row>
    <row r="197" spans="1:2" ht="15">
      <c r="A197" s="128" t="s">
        <v>5439</v>
      </c>
      <c r="B197" s="3">
        <v>1</v>
      </c>
    </row>
    <row r="198" spans="1:2" ht="15">
      <c r="A198" s="128" t="s">
        <v>5451</v>
      </c>
      <c r="B198" s="3">
        <v>1</v>
      </c>
    </row>
    <row r="199" spans="1:2" ht="15">
      <c r="A199" s="127" t="s">
        <v>5483</v>
      </c>
      <c r="B199" s="3"/>
    </row>
    <row r="200" spans="1:2" ht="15">
      <c r="A200" s="128" t="s">
        <v>5431</v>
      </c>
      <c r="B200" s="3">
        <v>1</v>
      </c>
    </row>
    <row r="201" spans="1:2" ht="15">
      <c r="A201" s="127" t="s">
        <v>5484</v>
      </c>
      <c r="B201" s="3"/>
    </row>
    <row r="202" spans="1:2" ht="15">
      <c r="A202" s="128" t="s">
        <v>5431</v>
      </c>
      <c r="B202" s="3">
        <v>1</v>
      </c>
    </row>
    <row r="203" spans="1:2" ht="15">
      <c r="A203" s="127" t="s">
        <v>5485</v>
      </c>
      <c r="B203" s="3"/>
    </row>
    <row r="204" spans="1:2" ht="15">
      <c r="A204" s="128" t="s">
        <v>5454</v>
      </c>
      <c r="B204" s="3">
        <v>1</v>
      </c>
    </row>
    <row r="205" spans="1:2" ht="15">
      <c r="A205" s="128" t="s">
        <v>5423</v>
      </c>
      <c r="B205" s="3">
        <v>1</v>
      </c>
    </row>
    <row r="206" spans="1:2" ht="15">
      <c r="A206" s="128" t="s">
        <v>5439</v>
      </c>
      <c r="B206" s="3">
        <v>2</v>
      </c>
    </row>
    <row r="207" spans="1:2" ht="15">
      <c r="A207" s="127" t="s">
        <v>5486</v>
      </c>
      <c r="B207" s="3"/>
    </row>
    <row r="208" spans="1:2" ht="15">
      <c r="A208" s="128" t="s">
        <v>5431</v>
      </c>
      <c r="B208" s="3">
        <v>1</v>
      </c>
    </row>
    <row r="209" spans="1:2" ht="15">
      <c r="A209" s="128" t="s">
        <v>5449</v>
      </c>
      <c r="B209" s="3">
        <v>1</v>
      </c>
    </row>
    <row r="210" spans="1:2" ht="15">
      <c r="A210" s="128" t="s">
        <v>5450</v>
      </c>
      <c r="B210" s="3">
        <v>1</v>
      </c>
    </row>
    <row r="211" spans="1:2" ht="15">
      <c r="A211" s="126" t="s">
        <v>5487</v>
      </c>
      <c r="B211" s="3"/>
    </row>
    <row r="212" spans="1:2" ht="15">
      <c r="A212" s="127" t="s">
        <v>5488</v>
      </c>
      <c r="B212" s="3"/>
    </row>
    <row r="213" spans="1:2" ht="15">
      <c r="A213" s="128" t="s">
        <v>5444</v>
      </c>
      <c r="B213" s="3">
        <v>6</v>
      </c>
    </row>
    <row r="214" spans="1:2" ht="15">
      <c r="A214" s="128" t="s">
        <v>5441</v>
      </c>
      <c r="B214" s="3">
        <v>1</v>
      </c>
    </row>
    <row r="215" spans="1:2" ht="15">
      <c r="A215" s="128" t="s">
        <v>5423</v>
      </c>
      <c r="B215" s="3">
        <v>1</v>
      </c>
    </row>
    <row r="216" spans="1:2" ht="15">
      <c r="A216" s="128" t="s">
        <v>5436</v>
      </c>
      <c r="B216" s="3">
        <v>4</v>
      </c>
    </row>
    <row r="217" spans="1:2" ht="15">
      <c r="A217" s="128" t="s">
        <v>5439</v>
      </c>
      <c r="B217" s="3">
        <v>3</v>
      </c>
    </row>
    <row r="218" spans="1:2" ht="15">
      <c r="A218" s="128" t="s">
        <v>5463</v>
      </c>
      <c r="B218" s="3">
        <v>1</v>
      </c>
    </row>
    <row r="219" spans="1:2" ht="15">
      <c r="A219" s="128" t="s">
        <v>5451</v>
      </c>
      <c r="B219" s="3">
        <v>1</v>
      </c>
    </row>
    <row r="220" spans="1:2" ht="15">
      <c r="A220" s="127" t="s">
        <v>5489</v>
      </c>
      <c r="B220" s="3"/>
    </row>
    <row r="221" spans="1:2" ht="15">
      <c r="A221" s="128" t="s">
        <v>5443</v>
      </c>
      <c r="B221" s="3">
        <v>2</v>
      </c>
    </row>
    <row r="222" spans="1:2" ht="15">
      <c r="A222" s="128" t="s">
        <v>5446</v>
      </c>
      <c r="B222" s="3">
        <v>1</v>
      </c>
    </row>
    <row r="223" spans="1:2" ht="15">
      <c r="A223" s="128" t="s">
        <v>5428</v>
      </c>
      <c r="B223" s="3">
        <v>1</v>
      </c>
    </row>
    <row r="224" spans="1:2" ht="15">
      <c r="A224" s="128" t="s">
        <v>5433</v>
      </c>
      <c r="B224" s="3">
        <v>2</v>
      </c>
    </row>
    <row r="225" spans="1:2" ht="15">
      <c r="A225" s="128" t="s">
        <v>5448</v>
      </c>
      <c r="B225" s="3">
        <v>1</v>
      </c>
    </row>
    <row r="226" spans="1:2" ht="15">
      <c r="A226" s="128" t="s">
        <v>5434</v>
      </c>
      <c r="B226" s="3">
        <v>2</v>
      </c>
    </row>
    <row r="227" spans="1:2" ht="15">
      <c r="A227" s="128" t="s">
        <v>5429</v>
      </c>
      <c r="B227" s="3">
        <v>1</v>
      </c>
    </row>
    <row r="228" spans="1:2" ht="15">
      <c r="A228" s="128" t="s">
        <v>5441</v>
      </c>
      <c r="B228" s="3">
        <v>1</v>
      </c>
    </row>
    <row r="229" spans="1:2" ht="15">
      <c r="A229" s="128" t="s">
        <v>5436</v>
      </c>
      <c r="B229" s="3">
        <v>1</v>
      </c>
    </row>
    <row r="230" spans="1:2" ht="15">
      <c r="A230" s="127" t="s">
        <v>5490</v>
      </c>
      <c r="B230" s="3"/>
    </row>
    <row r="231" spans="1:2" ht="15">
      <c r="A231" s="128" t="s">
        <v>5456</v>
      </c>
      <c r="B231" s="3">
        <v>1</v>
      </c>
    </row>
    <row r="232" spans="1:2" ht="15">
      <c r="A232" s="128" t="s">
        <v>5449</v>
      </c>
      <c r="B232" s="3">
        <v>4</v>
      </c>
    </row>
    <row r="233" spans="1:2" ht="15">
      <c r="A233" s="128" t="s">
        <v>5450</v>
      </c>
      <c r="B233" s="3">
        <v>1</v>
      </c>
    </row>
    <row r="234" spans="1:2" ht="15">
      <c r="A234" s="127" t="s">
        <v>5491</v>
      </c>
      <c r="B234" s="3"/>
    </row>
    <row r="235" spans="1:2" ht="15">
      <c r="A235" s="128" t="s">
        <v>5431</v>
      </c>
      <c r="B235" s="3">
        <v>1</v>
      </c>
    </row>
    <row r="236" spans="1:2" ht="15">
      <c r="A236" s="128" t="s">
        <v>5434</v>
      </c>
      <c r="B236" s="3">
        <v>1</v>
      </c>
    </row>
    <row r="237" spans="1:2" ht="15">
      <c r="A237" s="128" t="s">
        <v>5449</v>
      </c>
      <c r="B237" s="3">
        <v>5</v>
      </c>
    </row>
    <row r="238" spans="1:2" ht="15">
      <c r="A238" s="128" t="s">
        <v>5429</v>
      </c>
      <c r="B238" s="3">
        <v>3</v>
      </c>
    </row>
    <row r="239" spans="1:2" ht="15">
      <c r="A239" s="128" t="s">
        <v>5423</v>
      </c>
      <c r="B239" s="3">
        <v>2</v>
      </c>
    </row>
    <row r="240" spans="1:2" ht="15">
      <c r="A240" s="128" t="s">
        <v>5439</v>
      </c>
      <c r="B240" s="3">
        <v>2</v>
      </c>
    </row>
    <row r="241" spans="1:2" ht="15">
      <c r="A241" s="127" t="s">
        <v>5492</v>
      </c>
      <c r="B241" s="3"/>
    </row>
    <row r="242" spans="1:2" ht="15">
      <c r="A242" s="128" t="s">
        <v>5455</v>
      </c>
      <c r="B242" s="3">
        <v>2</v>
      </c>
    </row>
    <row r="243" spans="1:2" ht="15">
      <c r="A243" s="128" t="s">
        <v>5448</v>
      </c>
      <c r="B243" s="3">
        <v>1</v>
      </c>
    </row>
    <row r="244" spans="1:2" ht="15">
      <c r="A244" s="128" t="s">
        <v>5439</v>
      </c>
      <c r="B244" s="3">
        <v>1</v>
      </c>
    </row>
    <row r="245" spans="1:2" ht="15">
      <c r="A245" s="127" t="s">
        <v>5493</v>
      </c>
      <c r="B245" s="3"/>
    </row>
    <row r="246" spans="1:2" ht="15">
      <c r="A246" s="128" t="s">
        <v>5446</v>
      </c>
      <c r="B246" s="3">
        <v>1</v>
      </c>
    </row>
    <row r="247" spans="1:2" ht="15">
      <c r="A247" s="127" t="s">
        <v>5494</v>
      </c>
      <c r="B247" s="3"/>
    </row>
    <row r="248" spans="1:2" ht="15">
      <c r="A248" s="128" t="s">
        <v>5447</v>
      </c>
      <c r="B248" s="3">
        <v>1</v>
      </c>
    </row>
    <row r="249" spans="1:2" ht="15">
      <c r="A249" s="125" t="s">
        <v>5420</v>
      </c>
      <c r="B249" s="3">
        <v>387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2042</v>
      </c>
      <c r="AE2" s="13" t="s">
        <v>2043</v>
      </c>
      <c r="AF2" s="13" t="s">
        <v>2044</v>
      </c>
      <c r="AG2" s="13" t="s">
        <v>2045</v>
      </c>
      <c r="AH2" s="13" t="s">
        <v>2046</v>
      </c>
      <c r="AI2" s="13" t="s">
        <v>2047</v>
      </c>
      <c r="AJ2" s="13" t="s">
        <v>2048</v>
      </c>
      <c r="AK2" s="13" t="s">
        <v>2049</v>
      </c>
      <c r="AL2" s="13" t="s">
        <v>2050</v>
      </c>
      <c r="AM2" s="13" t="s">
        <v>2051</v>
      </c>
      <c r="AN2" s="13" t="s">
        <v>2052</v>
      </c>
      <c r="AO2" s="13" t="s">
        <v>2053</v>
      </c>
      <c r="AP2" s="13" t="s">
        <v>2054</v>
      </c>
      <c r="AQ2" s="13" t="s">
        <v>2055</v>
      </c>
      <c r="AR2" s="13" t="s">
        <v>2056</v>
      </c>
      <c r="AS2" s="13" t="s">
        <v>192</v>
      </c>
      <c r="AT2" s="13" t="s">
        <v>2057</v>
      </c>
      <c r="AU2" s="13" t="s">
        <v>2058</v>
      </c>
      <c r="AV2" s="13" t="s">
        <v>2059</v>
      </c>
      <c r="AW2" s="13" t="s">
        <v>2060</v>
      </c>
      <c r="AX2" s="13" t="s">
        <v>2061</v>
      </c>
      <c r="AY2" s="13" t="s">
        <v>2062</v>
      </c>
      <c r="AZ2" s="13" t="s">
        <v>4485</v>
      </c>
      <c r="BA2" s="119" t="s">
        <v>4884</v>
      </c>
      <c r="BB2" s="119" t="s">
        <v>4891</v>
      </c>
      <c r="BC2" s="119" t="s">
        <v>4893</v>
      </c>
      <c r="BD2" s="119" t="s">
        <v>4898</v>
      </c>
      <c r="BE2" s="119" t="s">
        <v>4900</v>
      </c>
      <c r="BF2" s="119" t="s">
        <v>4904</v>
      </c>
      <c r="BG2" s="119" t="s">
        <v>4908</v>
      </c>
      <c r="BH2" s="119" t="s">
        <v>5000</v>
      </c>
      <c r="BI2" s="119" t="s">
        <v>5021</v>
      </c>
      <c r="BJ2" s="119" t="s">
        <v>5106</v>
      </c>
      <c r="BK2" s="119" t="s">
        <v>5405</v>
      </c>
      <c r="BL2" s="119" t="s">
        <v>5406</v>
      </c>
      <c r="BM2" s="119" t="s">
        <v>5407</v>
      </c>
      <c r="BN2" s="119" t="s">
        <v>5408</v>
      </c>
      <c r="BO2" s="119" t="s">
        <v>5409</v>
      </c>
      <c r="BP2" s="119" t="s">
        <v>5410</v>
      </c>
      <c r="BQ2" s="119" t="s">
        <v>5411</v>
      </c>
      <c r="BR2" s="119" t="s">
        <v>5412</v>
      </c>
      <c r="BS2" s="119" t="s">
        <v>5414</v>
      </c>
      <c r="BT2" s="3"/>
      <c r="BU2" s="3"/>
    </row>
    <row r="3" spans="1:73" ht="15" customHeight="1">
      <c r="A3" s="64" t="s">
        <v>212</v>
      </c>
      <c r="B3" s="65"/>
      <c r="C3" s="65" t="s">
        <v>64</v>
      </c>
      <c r="D3" s="66">
        <v>164.95950482323138</v>
      </c>
      <c r="E3" s="68"/>
      <c r="F3" s="100" t="s">
        <v>828</v>
      </c>
      <c r="G3" s="65"/>
      <c r="H3" s="69" t="s">
        <v>212</v>
      </c>
      <c r="I3" s="70"/>
      <c r="J3" s="70"/>
      <c r="K3" s="69" t="s">
        <v>4015</v>
      </c>
      <c r="L3" s="73">
        <v>46.82763878134686</v>
      </c>
      <c r="M3" s="74">
        <v>5174.611328125</v>
      </c>
      <c r="N3" s="74">
        <v>4878.220703125</v>
      </c>
      <c r="O3" s="75"/>
      <c r="P3" s="76"/>
      <c r="Q3" s="76"/>
      <c r="R3" s="48"/>
      <c r="S3" s="48">
        <v>0</v>
      </c>
      <c r="T3" s="48">
        <v>4</v>
      </c>
      <c r="U3" s="49">
        <v>130.13986</v>
      </c>
      <c r="V3" s="49">
        <v>0.002924</v>
      </c>
      <c r="W3" s="49">
        <v>0</v>
      </c>
      <c r="X3" s="49">
        <v>1.161975</v>
      </c>
      <c r="Y3" s="49">
        <v>0.3333333333333333</v>
      </c>
      <c r="Z3" s="49">
        <v>0</v>
      </c>
      <c r="AA3" s="71">
        <v>3</v>
      </c>
      <c r="AB3" s="71"/>
      <c r="AC3" s="72"/>
      <c r="AD3" s="78" t="s">
        <v>2063</v>
      </c>
      <c r="AE3" s="78">
        <v>790</v>
      </c>
      <c r="AF3" s="78">
        <v>566</v>
      </c>
      <c r="AG3" s="78">
        <v>2595</v>
      </c>
      <c r="AH3" s="78">
        <v>2302</v>
      </c>
      <c r="AI3" s="78"/>
      <c r="AJ3" s="78" t="s">
        <v>2444</v>
      </c>
      <c r="AK3" s="78" t="s">
        <v>2805</v>
      </c>
      <c r="AL3" s="83" t="s">
        <v>3018</v>
      </c>
      <c r="AM3" s="78"/>
      <c r="AN3" s="80">
        <v>39880.84538194445</v>
      </c>
      <c r="AO3" s="83" t="s">
        <v>3225</v>
      </c>
      <c r="AP3" s="78" t="b">
        <v>0</v>
      </c>
      <c r="AQ3" s="78" t="b">
        <v>0</v>
      </c>
      <c r="AR3" s="78" t="b">
        <v>1</v>
      </c>
      <c r="AS3" s="78" t="s">
        <v>1995</v>
      </c>
      <c r="AT3" s="78">
        <v>72</v>
      </c>
      <c r="AU3" s="83" t="s">
        <v>3543</v>
      </c>
      <c r="AV3" s="78" t="b">
        <v>0</v>
      </c>
      <c r="AW3" s="78" t="s">
        <v>3626</v>
      </c>
      <c r="AX3" s="83" t="s">
        <v>3627</v>
      </c>
      <c r="AY3" s="78" t="s">
        <v>66</v>
      </c>
      <c r="AZ3" s="78" t="str">
        <f>REPLACE(INDEX(GroupVertices[Group],MATCH(Vertices[[#This Row],[Vertex]],GroupVertices[Vertex],0)),1,1,"")</f>
        <v>2</v>
      </c>
      <c r="BA3" s="48"/>
      <c r="BB3" s="48"/>
      <c r="BC3" s="48"/>
      <c r="BD3" s="48"/>
      <c r="BE3" s="48" t="s">
        <v>785</v>
      </c>
      <c r="BF3" s="48" t="s">
        <v>785</v>
      </c>
      <c r="BG3" s="120" t="s">
        <v>4909</v>
      </c>
      <c r="BH3" s="120" t="s">
        <v>4909</v>
      </c>
      <c r="BI3" s="120" t="s">
        <v>5022</v>
      </c>
      <c r="BJ3" s="120" t="s">
        <v>5022</v>
      </c>
      <c r="BK3" s="120">
        <v>0</v>
      </c>
      <c r="BL3" s="123">
        <v>0</v>
      </c>
      <c r="BM3" s="120">
        <v>0</v>
      </c>
      <c r="BN3" s="123">
        <v>0</v>
      </c>
      <c r="BO3" s="120">
        <v>0</v>
      </c>
      <c r="BP3" s="123">
        <v>0</v>
      </c>
      <c r="BQ3" s="120">
        <v>19</v>
      </c>
      <c r="BR3" s="123">
        <v>100</v>
      </c>
      <c r="BS3" s="120">
        <v>19</v>
      </c>
      <c r="BT3" s="3"/>
      <c r="BU3" s="3"/>
    </row>
    <row r="4" spans="1:76" ht="15">
      <c r="A4" s="64" t="s">
        <v>544</v>
      </c>
      <c r="B4" s="65"/>
      <c r="C4" s="65" t="s">
        <v>64</v>
      </c>
      <c r="D4" s="66">
        <v>162.9045836297156</v>
      </c>
      <c r="E4" s="68"/>
      <c r="F4" s="100" t="s">
        <v>3562</v>
      </c>
      <c r="G4" s="65"/>
      <c r="H4" s="69" t="s">
        <v>544</v>
      </c>
      <c r="I4" s="70"/>
      <c r="J4" s="70"/>
      <c r="K4" s="69" t="s">
        <v>4016</v>
      </c>
      <c r="L4" s="73">
        <v>1.1760707241476471</v>
      </c>
      <c r="M4" s="74">
        <v>4729.51953125</v>
      </c>
      <c r="N4" s="74">
        <v>4495.90283203125</v>
      </c>
      <c r="O4" s="75"/>
      <c r="P4" s="76"/>
      <c r="Q4" s="76"/>
      <c r="R4" s="86"/>
      <c r="S4" s="48">
        <v>3</v>
      </c>
      <c r="T4" s="48">
        <v>0</v>
      </c>
      <c r="U4" s="49">
        <v>0.5</v>
      </c>
      <c r="V4" s="49">
        <v>0.002247</v>
      </c>
      <c r="W4" s="49">
        <v>0</v>
      </c>
      <c r="X4" s="49">
        <v>0.895546</v>
      </c>
      <c r="Y4" s="49">
        <v>0.3333333333333333</v>
      </c>
      <c r="Z4" s="49">
        <v>0</v>
      </c>
      <c r="AA4" s="71">
        <v>4</v>
      </c>
      <c r="AB4" s="71"/>
      <c r="AC4" s="72"/>
      <c r="AD4" s="78" t="s">
        <v>2064</v>
      </c>
      <c r="AE4" s="78">
        <v>99</v>
      </c>
      <c r="AF4" s="78">
        <v>173</v>
      </c>
      <c r="AG4" s="78">
        <v>102</v>
      </c>
      <c r="AH4" s="78">
        <v>51</v>
      </c>
      <c r="AI4" s="78">
        <v>3600</v>
      </c>
      <c r="AJ4" s="78"/>
      <c r="AK4" s="78" t="s">
        <v>2806</v>
      </c>
      <c r="AL4" s="83" t="s">
        <v>3019</v>
      </c>
      <c r="AM4" s="78" t="s">
        <v>3222</v>
      </c>
      <c r="AN4" s="80">
        <v>42534.5825</v>
      </c>
      <c r="AO4" s="78"/>
      <c r="AP4" s="78" t="b">
        <v>1</v>
      </c>
      <c r="AQ4" s="78" t="b">
        <v>0</v>
      </c>
      <c r="AR4" s="78" t="b">
        <v>0</v>
      </c>
      <c r="AS4" s="78" t="s">
        <v>1997</v>
      </c>
      <c r="AT4" s="78">
        <v>3</v>
      </c>
      <c r="AU4" s="78"/>
      <c r="AV4" s="78" t="b">
        <v>0</v>
      </c>
      <c r="AW4" s="78" t="s">
        <v>3626</v>
      </c>
      <c r="AX4" s="83" t="s">
        <v>3628</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545</v>
      </c>
      <c r="B5" s="65"/>
      <c r="C5" s="65" t="s">
        <v>64</v>
      </c>
      <c r="D5" s="66">
        <v>290.01165562252754</v>
      </c>
      <c r="E5" s="68"/>
      <c r="F5" s="100" t="s">
        <v>3563</v>
      </c>
      <c r="G5" s="65"/>
      <c r="H5" s="69" t="s">
        <v>545</v>
      </c>
      <c r="I5" s="70"/>
      <c r="J5" s="70"/>
      <c r="K5" s="69" t="s">
        <v>4017</v>
      </c>
      <c r="L5" s="73">
        <v>1.1760707241476471</v>
      </c>
      <c r="M5" s="74">
        <v>4667.52197265625</v>
      </c>
      <c r="N5" s="74">
        <v>4804.541015625</v>
      </c>
      <c r="O5" s="75"/>
      <c r="P5" s="76"/>
      <c r="Q5" s="76"/>
      <c r="R5" s="86"/>
      <c r="S5" s="48">
        <v>3</v>
      </c>
      <c r="T5" s="48">
        <v>0</v>
      </c>
      <c r="U5" s="49">
        <v>0.5</v>
      </c>
      <c r="V5" s="49">
        <v>0.002247</v>
      </c>
      <c r="W5" s="49">
        <v>0</v>
      </c>
      <c r="X5" s="49">
        <v>0.895546</v>
      </c>
      <c r="Y5" s="49">
        <v>0.3333333333333333</v>
      </c>
      <c r="Z5" s="49">
        <v>0</v>
      </c>
      <c r="AA5" s="71">
        <v>5</v>
      </c>
      <c r="AB5" s="71"/>
      <c r="AC5" s="72"/>
      <c r="AD5" s="78" t="s">
        <v>2065</v>
      </c>
      <c r="AE5" s="78">
        <v>570</v>
      </c>
      <c r="AF5" s="78">
        <v>24482</v>
      </c>
      <c r="AG5" s="78">
        <v>2740</v>
      </c>
      <c r="AH5" s="78">
        <v>1797</v>
      </c>
      <c r="AI5" s="78"/>
      <c r="AJ5" s="78" t="s">
        <v>2445</v>
      </c>
      <c r="AK5" s="78" t="s">
        <v>2806</v>
      </c>
      <c r="AL5" s="83" t="s">
        <v>3020</v>
      </c>
      <c r="AM5" s="78"/>
      <c r="AN5" s="80">
        <v>39986.31989583333</v>
      </c>
      <c r="AO5" s="83" t="s">
        <v>3226</v>
      </c>
      <c r="AP5" s="78" t="b">
        <v>0</v>
      </c>
      <c r="AQ5" s="78" t="b">
        <v>0</v>
      </c>
      <c r="AR5" s="78" t="b">
        <v>1</v>
      </c>
      <c r="AS5" s="78" t="s">
        <v>1997</v>
      </c>
      <c r="AT5" s="78">
        <v>538</v>
      </c>
      <c r="AU5" s="83" t="s">
        <v>3544</v>
      </c>
      <c r="AV5" s="78" t="b">
        <v>0</v>
      </c>
      <c r="AW5" s="78" t="s">
        <v>3626</v>
      </c>
      <c r="AX5" s="83" t="s">
        <v>3629</v>
      </c>
      <c r="AY5" s="78" t="s">
        <v>65</v>
      </c>
      <c r="AZ5" s="78" t="str">
        <f>REPLACE(INDEX(GroupVertices[Group],MATCH(Vertices[[#This Row],[Vertex]],GroupVertices[Vertex],0)),1,1,"")</f>
        <v>2</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457</v>
      </c>
      <c r="B6" s="65"/>
      <c r="C6" s="65" t="s">
        <v>64</v>
      </c>
      <c r="D6" s="66">
        <v>179.04591117267543</v>
      </c>
      <c r="E6" s="68"/>
      <c r="F6" s="100" t="s">
        <v>1096</v>
      </c>
      <c r="G6" s="65"/>
      <c r="H6" s="69" t="s">
        <v>457</v>
      </c>
      <c r="I6" s="70"/>
      <c r="J6" s="70"/>
      <c r="K6" s="69" t="s">
        <v>4018</v>
      </c>
      <c r="L6" s="73">
        <v>4371.716122881093</v>
      </c>
      <c r="M6" s="74">
        <v>5645.02783203125</v>
      </c>
      <c r="N6" s="74">
        <v>5820.5634765625</v>
      </c>
      <c r="O6" s="75"/>
      <c r="P6" s="76"/>
      <c r="Q6" s="76"/>
      <c r="R6" s="86"/>
      <c r="S6" s="48">
        <v>52</v>
      </c>
      <c r="T6" s="48">
        <v>6</v>
      </c>
      <c r="U6" s="49">
        <v>12411.81958</v>
      </c>
      <c r="V6" s="49">
        <v>0.004386</v>
      </c>
      <c r="W6" s="49">
        <v>0</v>
      </c>
      <c r="X6" s="49">
        <v>15.762355</v>
      </c>
      <c r="Y6" s="49">
        <v>0.012443438914027148</v>
      </c>
      <c r="Z6" s="49">
        <v>0.07692307692307693</v>
      </c>
      <c r="AA6" s="71">
        <v>6</v>
      </c>
      <c r="AB6" s="71"/>
      <c r="AC6" s="72"/>
      <c r="AD6" s="78" t="s">
        <v>2066</v>
      </c>
      <c r="AE6" s="78">
        <v>726</v>
      </c>
      <c r="AF6" s="78">
        <v>3260</v>
      </c>
      <c r="AG6" s="78">
        <v>1462</v>
      </c>
      <c r="AH6" s="78">
        <v>415</v>
      </c>
      <c r="AI6" s="78"/>
      <c r="AJ6" s="78" t="s">
        <v>2446</v>
      </c>
      <c r="AK6" s="78" t="s">
        <v>2807</v>
      </c>
      <c r="AL6" s="83" t="s">
        <v>3021</v>
      </c>
      <c r="AM6" s="78"/>
      <c r="AN6" s="80">
        <v>40189.93960648148</v>
      </c>
      <c r="AO6" s="83" t="s">
        <v>3227</v>
      </c>
      <c r="AP6" s="78" t="b">
        <v>0</v>
      </c>
      <c r="AQ6" s="78" t="b">
        <v>0</v>
      </c>
      <c r="AR6" s="78" t="b">
        <v>0</v>
      </c>
      <c r="AS6" s="78" t="s">
        <v>1995</v>
      </c>
      <c r="AT6" s="78">
        <v>170</v>
      </c>
      <c r="AU6" s="83" t="s">
        <v>3544</v>
      </c>
      <c r="AV6" s="78" t="b">
        <v>0</v>
      </c>
      <c r="AW6" s="78" t="s">
        <v>3626</v>
      </c>
      <c r="AX6" s="83" t="s">
        <v>3630</v>
      </c>
      <c r="AY6" s="78" t="s">
        <v>66</v>
      </c>
      <c r="AZ6" s="78" t="str">
        <f>REPLACE(INDEX(GroupVertices[Group],MATCH(Vertices[[#This Row],[Vertex]],GroupVertices[Vertex],0)),1,1,"")</f>
        <v>2</v>
      </c>
      <c r="BA6" s="48" t="s">
        <v>4885</v>
      </c>
      <c r="BB6" s="48" t="s">
        <v>4885</v>
      </c>
      <c r="BC6" s="48" t="s">
        <v>764</v>
      </c>
      <c r="BD6" s="48" t="s">
        <v>764</v>
      </c>
      <c r="BE6" s="48" t="s">
        <v>457</v>
      </c>
      <c r="BF6" s="48" t="s">
        <v>457</v>
      </c>
      <c r="BG6" s="120" t="s">
        <v>4910</v>
      </c>
      <c r="BH6" s="120" t="s">
        <v>5001</v>
      </c>
      <c r="BI6" s="120" t="s">
        <v>5023</v>
      </c>
      <c r="BJ6" s="120" t="s">
        <v>5107</v>
      </c>
      <c r="BK6" s="120">
        <v>3</v>
      </c>
      <c r="BL6" s="123">
        <v>3.0303030303030303</v>
      </c>
      <c r="BM6" s="120">
        <v>0</v>
      </c>
      <c r="BN6" s="123">
        <v>0</v>
      </c>
      <c r="BO6" s="120">
        <v>0</v>
      </c>
      <c r="BP6" s="123">
        <v>0</v>
      </c>
      <c r="BQ6" s="120">
        <v>96</v>
      </c>
      <c r="BR6" s="123">
        <v>96.96969696969697</v>
      </c>
      <c r="BS6" s="120">
        <v>99</v>
      </c>
      <c r="BT6" s="2"/>
      <c r="BU6" s="3"/>
      <c r="BV6" s="3"/>
      <c r="BW6" s="3"/>
      <c r="BX6" s="3"/>
    </row>
    <row r="7" spans="1:76" ht="15">
      <c r="A7" s="64" t="s">
        <v>486</v>
      </c>
      <c r="B7" s="65"/>
      <c r="C7" s="65" t="s">
        <v>64</v>
      </c>
      <c r="D7" s="66">
        <v>170.7059638351241</v>
      </c>
      <c r="E7" s="68"/>
      <c r="F7" s="100" t="s">
        <v>1095</v>
      </c>
      <c r="G7" s="65"/>
      <c r="H7" s="69" t="s">
        <v>486</v>
      </c>
      <c r="I7" s="70"/>
      <c r="J7" s="70"/>
      <c r="K7" s="69" t="s">
        <v>4019</v>
      </c>
      <c r="L7" s="73">
        <v>548.9861870517751</v>
      </c>
      <c r="M7" s="74">
        <v>5027.33837890625</v>
      </c>
      <c r="N7" s="74">
        <v>5760.38330078125</v>
      </c>
      <c r="O7" s="75"/>
      <c r="P7" s="76"/>
      <c r="Q7" s="76"/>
      <c r="R7" s="86"/>
      <c r="S7" s="48">
        <v>8</v>
      </c>
      <c r="T7" s="48">
        <v>10</v>
      </c>
      <c r="U7" s="49">
        <v>1556.153613</v>
      </c>
      <c r="V7" s="49">
        <v>0.003106</v>
      </c>
      <c r="W7" s="49">
        <v>0</v>
      </c>
      <c r="X7" s="49">
        <v>4.441884</v>
      </c>
      <c r="Y7" s="49">
        <v>0.07142857142857142</v>
      </c>
      <c r="Z7" s="49">
        <v>0.2</v>
      </c>
      <c r="AA7" s="71">
        <v>7</v>
      </c>
      <c r="AB7" s="71"/>
      <c r="AC7" s="72"/>
      <c r="AD7" s="78" t="s">
        <v>2067</v>
      </c>
      <c r="AE7" s="78">
        <v>222</v>
      </c>
      <c r="AF7" s="78">
        <v>1665</v>
      </c>
      <c r="AG7" s="78">
        <v>744</v>
      </c>
      <c r="AH7" s="78">
        <v>759</v>
      </c>
      <c r="AI7" s="78"/>
      <c r="AJ7" s="78" t="s">
        <v>2447</v>
      </c>
      <c r="AK7" s="78" t="s">
        <v>2808</v>
      </c>
      <c r="AL7" s="83" t="s">
        <v>3022</v>
      </c>
      <c r="AM7" s="78"/>
      <c r="AN7" s="80">
        <v>41676.090787037036</v>
      </c>
      <c r="AO7" s="83" t="s">
        <v>3228</v>
      </c>
      <c r="AP7" s="78" t="b">
        <v>0</v>
      </c>
      <c r="AQ7" s="78" t="b">
        <v>0</v>
      </c>
      <c r="AR7" s="78" t="b">
        <v>1</v>
      </c>
      <c r="AS7" s="78" t="s">
        <v>1995</v>
      </c>
      <c r="AT7" s="78">
        <v>74</v>
      </c>
      <c r="AU7" s="83" t="s">
        <v>3545</v>
      </c>
      <c r="AV7" s="78" t="b">
        <v>0</v>
      </c>
      <c r="AW7" s="78" t="s">
        <v>3626</v>
      </c>
      <c r="AX7" s="83" t="s">
        <v>3631</v>
      </c>
      <c r="AY7" s="78" t="s">
        <v>66</v>
      </c>
      <c r="AZ7" s="78" t="str">
        <f>REPLACE(INDEX(GroupVertices[Group],MATCH(Vertices[[#This Row],[Vertex]],GroupVertices[Vertex],0)),1,1,"")</f>
        <v>2</v>
      </c>
      <c r="BA7" s="48" t="s">
        <v>4886</v>
      </c>
      <c r="BB7" s="48" t="s">
        <v>4886</v>
      </c>
      <c r="BC7" s="48" t="s">
        <v>4894</v>
      </c>
      <c r="BD7" s="48" t="s">
        <v>4556</v>
      </c>
      <c r="BE7" s="48" t="s">
        <v>4901</v>
      </c>
      <c r="BF7" s="48" t="s">
        <v>4905</v>
      </c>
      <c r="BG7" s="120" t="s">
        <v>4911</v>
      </c>
      <c r="BH7" s="120" t="s">
        <v>5002</v>
      </c>
      <c r="BI7" s="120" t="s">
        <v>5024</v>
      </c>
      <c r="BJ7" s="120" t="s">
        <v>5024</v>
      </c>
      <c r="BK7" s="120">
        <v>4</v>
      </c>
      <c r="BL7" s="123">
        <v>2.7210884353741496</v>
      </c>
      <c r="BM7" s="120">
        <v>0</v>
      </c>
      <c r="BN7" s="123">
        <v>0</v>
      </c>
      <c r="BO7" s="120">
        <v>0</v>
      </c>
      <c r="BP7" s="123">
        <v>0</v>
      </c>
      <c r="BQ7" s="120">
        <v>143</v>
      </c>
      <c r="BR7" s="123">
        <v>97.27891156462584</v>
      </c>
      <c r="BS7" s="120">
        <v>147</v>
      </c>
      <c r="BT7" s="2"/>
      <c r="BU7" s="3"/>
      <c r="BV7" s="3"/>
      <c r="BW7" s="3"/>
      <c r="BX7" s="3"/>
    </row>
    <row r="8" spans="1:76" ht="15">
      <c r="A8" s="64" t="s">
        <v>213</v>
      </c>
      <c r="B8" s="65"/>
      <c r="C8" s="65" t="s">
        <v>64</v>
      </c>
      <c r="D8" s="66">
        <v>176.51516853231502</v>
      </c>
      <c r="E8" s="68"/>
      <c r="F8" s="100" t="s">
        <v>3564</v>
      </c>
      <c r="G8" s="65"/>
      <c r="H8" s="69" t="s">
        <v>213</v>
      </c>
      <c r="I8" s="70"/>
      <c r="J8" s="70"/>
      <c r="K8" s="69" t="s">
        <v>4020</v>
      </c>
      <c r="L8" s="73">
        <v>1</v>
      </c>
      <c r="M8" s="74">
        <v>8559.8974609375</v>
      </c>
      <c r="N8" s="74">
        <v>461.7185363769531</v>
      </c>
      <c r="O8" s="75"/>
      <c r="P8" s="76"/>
      <c r="Q8" s="76"/>
      <c r="R8" s="86"/>
      <c r="S8" s="48">
        <v>0</v>
      </c>
      <c r="T8" s="48">
        <v>1</v>
      </c>
      <c r="U8" s="49">
        <v>0</v>
      </c>
      <c r="V8" s="49">
        <v>1</v>
      </c>
      <c r="W8" s="49">
        <v>0</v>
      </c>
      <c r="X8" s="49">
        <v>0.999999</v>
      </c>
      <c r="Y8" s="49">
        <v>0</v>
      </c>
      <c r="Z8" s="49">
        <v>0</v>
      </c>
      <c r="AA8" s="71">
        <v>8</v>
      </c>
      <c r="AB8" s="71"/>
      <c r="AC8" s="72"/>
      <c r="AD8" s="78" t="s">
        <v>2068</v>
      </c>
      <c r="AE8" s="78">
        <v>1272</v>
      </c>
      <c r="AF8" s="78">
        <v>2776</v>
      </c>
      <c r="AG8" s="78">
        <v>57508</v>
      </c>
      <c r="AH8" s="78">
        <v>35606</v>
      </c>
      <c r="AI8" s="78"/>
      <c r="AJ8" s="78" t="s">
        <v>2448</v>
      </c>
      <c r="AK8" s="78"/>
      <c r="AL8" s="83" t="s">
        <v>3023</v>
      </c>
      <c r="AM8" s="78"/>
      <c r="AN8" s="80">
        <v>41515.97871527778</v>
      </c>
      <c r="AO8" s="83" t="s">
        <v>3229</v>
      </c>
      <c r="AP8" s="78" t="b">
        <v>0</v>
      </c>
      <c r="AQ8" s="78" t="b">
        <v>0</v>
      </c>
      <c r="AR8" s="78" t="b">
        <v>0</v>
      </c>
      <c r="AS8" s="78" t="s">
        <v>1995</v>
      </c>
      <c r="AT8" s="78">
        <v>152</v>
      </c>
      <c r="AU8" s="83" t="s">
        <v>3544</v>
      </c>
      <c r="AV8" s="78" t="b">
        <v>0</v>
      </c>
      <c r="AW8" s="78" t="s">
        <v>3626</v>
      </c>
      <c r="AX8" s="83" t="s">
        <v>3632</v>
      </c>
      <c r="AY8" s="78" t="s">
        <v>66</v>
      </c>
      <c r="AZ8" s="78" t="str">
        <f>REPLACE(INDEX(GroupVertices[Group],MATCH(Vertices[[#This Row],[Vertex]],GroupVertices[Vertex],0)),1,1,"")</f>
        <v>31</v>
      </c>
      <c r="BA8" s="48" t="s">
        <v>716</v>
      </c>
      <c r="BB8" s="48" t="s">
        <v>716</v>
      </c>
      <c r="BC8" s="48" t="s">
        <v>761</v>
      </c>
      <c r="BD8" s="48" t="s">
        <v>761</v>
      </c>
      <c r="BE8" s="48"/>
      <c r="BF8" s="48"/>
      <c r="BG8" s="120" t="s">
        <v>4912</v>
      </c>
      <c r="BH8" s="120" t="s">
        <v>4912</v>
      </c>
      <c r="BI8" s="120" t="s">
        <v>5025</v>
      </c>
      <c r="BJ8" s="120" t="s">
        <v>5025</v>
      </c>
      <c r="BK8" s="120">
        <v>2</v>
      </c>
      <c r="BL8" s="123">
        <v>5.714285714285714</v>
      </c>
      <c r="BM8" s="120">
        <v>1</v>
      </c>
      <c r="BN8" s="123">
        <v>2.857142857142857</v>
      </c>
      <c r="BO8" s="120">
        <v>0</v>
      </c>
      <c r="BP8" s="123">
        <v>0</v>
      </c>
      <c r="BQ8" s="120">
        <v>32</v>
      </c>
      <c r="BR8" s="123">
        <v>91.42857142857143</v>
      </c>
      <c r="BS8" s="120">
        <v>35</v>
      </c>
      <c r="BT8" s="2"/>
      <c r="BU8" s="3"/>
      <c r="BV8" s="3"/>
      <c r="BW8" s="3"/>
      <c r="BX8" s="3"/>
    </row>
    <row r="9" spans="1:76" ht="15">
      <c r="A9" s="64" t="s">
        <v>546</v>
      </c>
      <c r="B9" s="65"/>
      <c r="C9" s="65" t="s">
        <v>64</v>
      </c>
      <c r="D9" s="66">
        <v>245.39424456840504</v>
      </c>
      <c r="E9" s="68"/>
      <c r="F9" s="100" t="s">
        <v>3565</v>
      </c>
      <c r="G9" s="65"/>
      <c r="H9" s="69" t="s">
        <v>546</v>
      </c>
      <c r="I9" s="70"/>
      <c r="J9" s="70"/>
      <c r="K9" s="69" t="s">
        <v>4021</v>
      </c>
      <c r="L9" s="73">
        <v>1</v>
      </c>
      <c r="M9" s="74">
        <v>8559.8974609375</v>
      </c>
      <c r="N9" s="74">
        <v>679.3438110351562</v>
      </c>
      <c r="O9" s="75"/>
      <c r="P9" s="76"/>
      <c r="Q9" s="76"/>
      <c r="R9" s="86"/>
      <c r="S9" s="48">
        <v>1</v>
      </c>
      <c r="T9" s="48">
        <v>0</v>
      </c>
      <c r="U9" s="49">
        <v>0</v>
      </c>
      <c r="V9" s="49">
        <v>1</v>
      </c>
      <c r="W9" s="49">
        <v>0</v>
      </c>
      <c r="X9" s="49">
        <v>0.999999</v>
      </c>
      <c r="Y9" s="49">
        <v>0</v>
      </c>
      <c r="Z9" s="49">
        <v>0</v>
      </c>
      <c r="AA9" s="71">
        <v>9</v>
      </c>
      <c r="AB9" s="71"/>
      <c r="AC9" s="72"/>
      <c r="AD9" s="78" t="s">
        <v>2069</v>
      </c>
      <c r="AE9" s="78">
        <v>2015</v>
      </c>
      <c r="AF9" s="78">
        <v>15949</v>
      </c>
      <c r="AG9" s="78">
        <v>39105</v>
      </c>
      <c r="AH9" s="78">
        <v>16963</v>
      </c>
      <c r="AI9" s="78"/>
      <c r="AJ9" s="78" t="s">
        <v>2449</v>
      </c>
      <c r="AK9" s="78" t="s">
        <v>2809</v>
      </c>
      <c r="AL9" s="83" t="s">
        <v>3024</v>
      </c>
      <c r="AM9" s="78"/>
      <c r="AN9" s="80">
        <v>39171.04518518518</v>
      </c>
      <c r="AO9" s="83" t="s">
        <v>3230</v>
      </c>
      <c r="AP9" s="78" t="b">
        <v>0</v>
      </c>
      <c r="AQ9" s="78" t="b">
        <v>0</v>
      </c>
      <c r="AR9" s="78" t="b">
        <v>0</v>
      </c>
      <c r="AS9" s="78" t="s">
        <v>1995</v>
      </c>
      <c r="AT9" s="78">
        <v>855</v>
      </c>
      <c r="AU9" s="83" t="s">
        <v>3544</v>
      </c>
      <c r="AV9" s="78" t="b">
        <v>0</v>
      </c>
      <c r="AW9" s="78" t="s">
        <v>3626</v>
      </c>
      <c r="AX9" s="83" t="s">
        <v>3633</v>
      </c>
      <c r="AY9" s="78" t="s">
        <v>65</v>
      </c>
      <c r="AZ9" s="78" t="str">
        <f>REPLACE(INDEX(GroupVertices[Group],MATCH(Vertices[[#This Row],[Vertex]],GroupVertices[Vertex],0)),1,1,"")</f>
        <v>31</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214</v>
      </c>
      <c r="B10" s="65"/>
      <c r="C10" s="65" t="s">
        <v>64</v>
      </c>
      <c r="D10" s="66">
        <v>162.56471116768373</v>
      </c>
      <c r="E10" s="68"/>
      <c r="F10" s="100" t="s">
        <v>829</v>
      </c>
      <c r="G10" s="65"/>
      <c r="H10" s="69" t="s">
        <v>214</v>
      </c>
      <c r="I10" s="70"/>
      <c r="J10" s="70"/>
      <c r="K10" s="69" t="s">
        <v>4022</v>
      </c>
      <c r="L10" s="73">
        <v>90.24076936622991</v>
      </c>
      <c r="M10" s="74">
        <v>5575.36181640625</v>
      </c>
      <c r="N10" s="74">
        <v>2684.74560546875</v>
      </c>
      <c r="O10" s="75"/>
      <c r="P10" s="76"/>
      <c r="Q10" s="76"/>
      <c r="R10" s="86"/>
      <c r="S10" s="48">
        <v>0</v>
      </c>
      <c r="T10" s="48">
        <v>4</v>
      </c>
      <c r="U10" s="49">
        <v>253.423077</v>
      </c>
      <c r="V10" s="49">
        <v>0.003086</v>
      </c>
      <c r="W10" s="49">
        <v>0</v>
      </c>
      <c r="X10" s="49">
        <v>1.155612</v>
      </c>
      <c r="Y10" s="49">
        <v>0.25</v>
      </c>
      <c r="Z10" s="49">
        <v>0</v>
      </c>
      <c r="AA10" s="71">
        <v>10</v>
      </c>
      <c r="AB10" s="71"/>
      <c r="AC10" s="72"/>
      <c r="AD10" s="78" t="s">
        <v>2070</v>
      </c>
      <c r="AE10" s="78">
        <v>129</v>
      </c>
      <c r="AF10" s="78">
        <v>108</v>
      </c>
      <c r="AG10" s="78">
        <v>107</v>
      </c>
      <c r="AH10" s="78">
        <v>159</v>
      </c>
      <c r="AI10" s="78"/>
      <c r="AJ10" s="78" t="s">
        <v>2450</v>
      </c>
      <c r="AK10" s="78" t="s">
        <v>2810</v>
      </c>
      <c r="AL10" s="83" t="s">
        <v>3025</v>
      </c>
      <c r="AM10" s="78"/>
      <c r="AN10" s="80">
        <v>40648.55681712963</v>
      </c>
      <c r="AO10" s="78"/>
      <c r="AP10" s="78" t="b">
        <v>0</v>
      </c>
      <c r="AQ10" s="78" t="b">
        <v>0</v>
      </c>
      <c r="AR10" s="78" t="b">
        <v>1</v>
      </c>
      <c r="AS10" s="78" t="s">
        <v>1995</v>
      </c>
      <c r="AT10" s="78">
        <v>7</v>
      </c>
      <c r="AU10" s="83" t="s">
        <v>3544</v>
      </c>
      <c r="AV10" s="78" t="b">
        <v>0</v>
      </c>
      <c r="AW10" s="78" t="s">
        <v>3626</v>
      </c>
      <c r="AX10" s="83" t="s">
        <v>3634</v>
      </c>
      <c r="AY10" s="78" t="s">
        <v>66</v>
      </c>
      <c r="AZ10" s="78" t="str">
        <f>REPLACE(INDEX(GroupVertices[Group],MATCH(Vertices[[#This Row],[Vertex]],GroupVertices[Vertex],0)),1,1,"")</f>
        <v>3</v>
      </c>
      <c r="BA10" s="48"/>
      <c r="BB10" s="48"/>
      <c r="BC10" s="48"/>
      <c r="BD10" s="48"/>
      <c r="BE10" s="48"/>
      <c r="BF10" s="48"/>
      <c r="BG10" s="120" t="s">
        <v>4913</v>
      </c>
      <c r="BH10" s="120" t="s">
        <v>4913</v>
      </c>
      <c r="BI10" s="120" t="s">
        <v>5026</v>
      </c>
      <c r="BJ10" s="120" t="s">
        <v>5026</v>
      </c>
      <c r="BK10" s="120">
        <v>0</v>
      </c>
      <c r="BL10" s="123">
        <v>0</v>
      </c>
      <c r="BM10" s="120">
        <v>1</v>
      </c>
      <c r="BN10" s="123">
        <v>6.666666666666667</v>
      </c>
      <c r="BO10" s="120">
        <v>0</v>
      </c>
      <c r="BP10" s="123">
        <v>0</v>
      </c>
      <c r="BQ10" s="120">
        <v>14</v>
      </c>
      <c r="BR10" s="123">
        <v>93.33333333333333</v>
      </c>
      <c r="BS10" s="120">
        <v>15</v>
      </c>
      <c r="BT10" s="2"/>
      <c r="BU10" s="3"/>
      <c r="BV10" s="3"/>
      <c r="BW10" s="3"/>
      <c r="BX10" s="3"/>
    </row>
    <row r="11" spans="1:76" ht="15">
      <c r="A11" s="64" t="s">
        <v>420</v>
      </c>
      <c r="B11" s="65"/>
      <c r="C11" s="65" t="s">
        <v>64</v>
      </c>
      <c r="D11" s="66">
        <v>184.70870927083723</v>
      </c>
      <c r="E11" s="68"/>
      <c r="F11" s="100" t="s">
        <v>1031</v>
      </c>
      <c r="G11" s="65"/>
      <c r="H11" s="69" t="s">
        <v>420</v>
      </c>
      <c r="I11" s="70"/>
      <c r="J11" s="70"/>
      <c r="K11" s="69" t="s">
        <v>4023</v>
      </c>
      <c r="L11" s="73">
        <v>89.0353620738236</v>
      </c>
      <c r="M11" s="74">
        <v>5145.05810546875</v>
      </c>
      <c r="N11" s="74">
        <v>3222.415771484375</v>
      </c>
      <c r="O11" s="75"/>
      <c r="P11" s="76"/>
      <c r="Q11" s="76"/>
      <c r="R11" s="86"/>
      <c r="S11" s="48">
        <v>3</v>
      </c>
      <c r="T11" s="48">
        <v>1</v>
      </c>
      <c r="U11" s="49">
        <v>250</v>
      </c>
      <c r="V11" s="49">
        <v>0.002252</v>
      </c>
      <c r="W11" s="49">
        <v>0</v>
      </c>
      <c r="X11" s="49">
        <v>0.999379</v>
      </c>
      <c r="Y11" s="49">
        <v>0.16666666666666666</v>
      </c>
      <c r="Z11" s="49">
        <v>0.3333333333333333</v>
      </c>
      <c r="AA11" s="71">
        <v>11</v>
      </c>
      <c r="AB11" s="71"/>
      <c r="AC11" s="72"/>
      <c r="AD11" s="78" t="s">
        <v>2071</v>
      </c>
      <c r="AE11" s="78">
        <v>385</v>
      </c>
      <c r="AF11" s="78">
        <v>4343</v>
      </c>
      <c r="AG11" s="78">
        <v>3249</v>
      </c>
      <c r="AH11" s="78">
        <v>758</v>
      </c>
      <c r="AI11" s="78"/>
      <c r="AJ11" s="78" t="s">
        <v>2451</v>
      </c>
      <c r="AK11" s="78" t="s">
        <v>2811</v>
      </c>
      <c r="AL11" s="83" t="s">
        <v>3026</v>
      </c>
      <c r="AM11" s="78"/>
      <c r="AN11" s="80">
        <v>40317.31821759259</v>
      </c>
      <c r="AO11" s="83" t="s">
        <v>3231</v>
      </c>
      <c r="AP11" s="78" t="b">
        <v>0</v>
      </c>
      <c r="AQ11" s="78" t="b">
        <v>0</v>
      </c>
      <c r="AR11" s="78" t="b">
        <v>0</v>
      </c>
      <c r="AS11" s="78" t="s">
        <v>1997</v>
      </c>
      <c r="AT11" s="78">
        <v>188</v>
      </c>
      <c r="AU11" s="83" t="s">
        <v>3544</v>
      </c>
      <c r="AV11" s="78" t="b">
        <v>0</v>
      </c>
      <c r="AW11" s="78" t="s">
        <v>3626</v>
      </c>
      <c r="AX11" s="83" t="s">
        <v>3635</v>
      </c>
      <c r="AY11" s="78" t="s">
        <v>66</v>
      </c>
      <c r="AZ11" s="78" t="str">
        <f>REPLACE(INDEX(GroupVertices[Group],MATCH(Vertices[[#This Row],[Vertex]],GroupVertices[Vertex],0)),1,1,"")</f>
        <v>3</v>
      </c>
      <c r="BA11" s="48" t="s">
        <v>733</v>
      </c>
      <c r="BB11" s="48" t="s">
        <v>733</v>
      </c>
      <c r="BC11" s="48" t="s">
        <v>771</v>
      </c>
      <c r="BD11" s="48" t="s">
        <v>771</v>
      </c>
      <c r="BE11" s="48" t="s">
        <v>791</v>
      </c>
      <c r="BF11" s="48" t="s">
        <v>791</v>
      </c>
      <c r="BG11" s="120" t="s">
        <v>4914</v>
      </c>
      <c r="BH11" s="120" t="s">
        <v>4914</v>
      </c>
      <c r="BI11" s="120" t="s">
        <v>5027</v>
      </c>
      <c r="BJ11" s="120" t="s">
        <v>5027</v>
      </c>
      <c r="BK11" s="120">
        <v>0</v>
      </c>
      <c r="BL11" s="123">
        <v>0</v>
      </c>
      <c r="BM11" s="120">
        <v>0</v>
      </c>
      <c r="BN11" s="123">
        <v>0</v>
      </c>
      <c r="BO11" s="120">
        <v>0</v>
      </c>
      <c r="BP11" s="123">
        <v>0</v>
      </c>
      <c r="BQ11" s="120">
        <v>9</v>
      </c>
      <c r="BR11" s="123">
        <v>100</v>
      </c>
      <c r="BS11" s="120">
        <v>9</v>
      </c>
      <c r="BT11" s="2"/>
      <c r="BU11" s="3"/>
      <c r="BV11" s="3"/>
      <c r="BW11" s="3"/>
      <c r="BX11" s="3"/>
    </row>
    <row r="12" spans="1:76" ht="15">
      <c r="A12" s="64" t="s">
        <v>537</v>
      </c>
      <c r="B12" s="65"/>
      <c r="C12" s="65" t="s">
        <v>64</v>
      </c>
      <c r="D12" s="66">
        <v>170.24582880960403</v>
      </c>
      <c r="E12" s="68"/>
      <c r="F12" s="100" t="s">
        <v>1144</v>
      </c>
      <c r="G12" s="65"/>
      <c r="H12" s="69" t="s">
        <v>537</v>
      </c>
      <c r="I12" s="70"/>
      <c r="J12" s="70"/>
      <c r="K12" s="69" t="s">
        <v>4024</v>
      </c>
      <c r="L12" s="73">
        <v>84.8448788391096</v>
      </c>
      <c r="M12" s="74">
        <v>5265.7802734375</v>
      </c>
      <c r="N12" s="74">
        <v>1958.4617919921875</v>
      </c>
      <c r="O12" s="75"/>
      <c r="P12" s="76"/>
      <c r="Q12" s="76"/>
      <c r="R12" s="86"/>
      <c r="S12" s="48">
        <v>4</v>
      </c>
      <c r="T12" s="48">
        <v>2</v>
      </c>
      <c r="U12" s="49">
        <v>238.1</v>
      </c>
      <c r="V12" s="49">
        <v>0.00271</v>
      </c>
      <c r="W12" s="49">
        <v>0</v>
      </c>
      <c r="X12" s="49">
        <v>1.652012</v>
      </c>
      <c r="Y12" s="49">
        <v>0.2</v>
      </c>
      <c r="Z12" s="49">
        <v>0</v>
      </c>
      <c r="AA12" s="71">
        <v>12</v>
      </c>
      <c r="AB12" s="71"/>
      <c r="AC12" s="72"/>
      <c r="AD12" s="78" t="s">
        <v>2072</v>
      </c>
      <c r="AE12" s="78">
        <v>916</v>
      </c>
      <c r="AF12" s="78">
        <v>1577</v>
      </c>
      <c r="AG12" s="78">
        <v>1372</v>
      </c>
      <c r="AH12" s="78">
        <v>825</v>
      </c>
      <c r="AI12" s="78"/>
      <c r="AJ12" s="78" t="s">
        <v>2452</v>
      </c>
      <c r="AK12" s="78" t="s">
        <v>2812</v>
      </c>
      <c r="AL12" s="83" t="s">
        <v>3027</v>
      </c>
      <c r="AM12" s="78"/>
      <c r="AN12" s="80">
        <v>40645.51961805556</v>
      </c>
      <c r="AO12" s="78"/>
      <c r="AP12" s="78" t="b">
        <v>1</v>
      </c>
      <c r="AQ12" s="78" t="b">
        <v>0</v>
      </c>
      <c r="AR12" s="78" t="b">
        <v>0</v>
      </c>
      <c r="AS12" s="78" t="s">
        <v>1995</v>
      </c>
      <c r="AT12" s="78">
        <v>48</v>
      </c>
      <c r="AU12" s="83" t="s">
        <v>3544</v>
      </c>
      <c r="AV12" s="78" t="b">
        <v>0</v>
      </c>
      <c r="AW12" s="78" t="s">
        <v>3626</v>
      </c>
      <c r="AX12" s="83" t="s">
        <v>3636</v>
      </c>
      <c r="AY12" s="78" t="s">
        <v>66</v>
      </c>
      <c r="AZ12" s="78" t="str">
        <f>REPLACE(INDEX(GroupVertices[Group],MATCH(Vertices[[#This Row],[Vertex]],GroupVertices[Vertex],0)),1,1,"")</f>
        <v>3</v>
      </c>
      <c r="BA12" s="48"/>
      <c r="BB12" s="48"/>
      <c r="BC12" s="48"/>
      <c r="BD12" s="48"/>
      <c r="BE12" s="48"/>
      <c r="BF12" s="48"/>
      <c r="BG12" s="120" t="s">
        <v>4915</v>
      </c>
      <c r="BH12" s="120" t="s">
        <v>5003</v>
      </c>
      <c r="BI12" s="120" t="s">
        <v>5028</v>
      </c>
      <c r="BJ12" s="120" t="s">
        <v>5108</v>
      </c>
      <c r="BK12" s="120">
        <v>0</v>
      </c>
      <c r="BL12" s="123">
        <v>0</v>
      </c>
      <c r="BM12" s="120">
        <v>0</v>
      </c>
      <c r="BN12" s="123">
        <v>0</v>
      </c>
      <c r="BO12" s="120">
        <v>0</v>
      </c>
      <c r="BP12" s="123">
        <v>0</v>
      </c>
      <c r="BQ12" s="120">
        <v>42</v>
      </c>
      <c r="BR12" s="123">
        <v>100</v>
      </c>
      <c r="BS12" s="120">
        <v>42</v>
      </c>
      <c r="BT12" s="2"/>
      <c r="BU12" s="3"/>
      <c r="BV12" s="3"/>
      <c r="BW12" s="3"/>
      <c r="BX12" s="3"/>
    </row>
    <row r="13" spans="1:76" ht="15">
      <c r="A13" s="64" t="s">
        <v>421</v>
      </c>
      <c r="B13" s="65"/>
      <c r="C13" s="65" t="s">
        <v>64</v>
      </c>
      <c r="D13" s="66">
        <v>171.61577627194788</v>
      </c>
      <c r="E13" s="68"/>
      <c r="F13" s="100" t="s">
        <v>3566</v>
      </c>
      <c r="G13" s="65"/>
      <c r="H13" s="69" t="s">
        <v>421</v>
      </c>
      <c r="I13" s="70"/>
      <c r="J13" s="70"/>
      <c r="K13" s="69" t="s">
        <v>4025</v>
      </c>
      <c r="L13" s="73">
        <v>171.38589698436178</v>
      </c>
      <c r="M13" s="74">
        <v>5057.6435546875</v>
      </c>
      <c r="N13" s="74">
        <v>2569.840087890625</v>
      </c>
      <c r="O13" s="75"/>
      <c r="P13" s="76"/>
      <c r="Q13" s="76"/>
      <c r="R13" s="86"/>
      <c r="S13" s="48">
        <v>3</v>
      </c>
      <c r="T13" s="48">
        <v>3</v>
      </c>
      <c r="U13" s="49">
        <v>483.85641</v>
      </c>
      <c r="V13" s="49">
        <v>0.003106</v>
      </c>
      <c r="W13" s="49">
        <v>0</v>
      </c>
      <c r="X13" s="49">
        <v>1.663255</v>
      </c>
      <c r="Y13" s="49">
        <v>0.2</v>
      </c>
      <c r="Z13" s="49">
        <v>0</v>
      </c>
      <c r="AA13" s="71">
        <v>13</v>
      </c>
      <c r="AB13" s="71"/>
      <c r="AC13" s="72"/>
      <c r="AD13" s="78" t="s">
        <v>2073</v>
      </c>
      <c r="AE13" s="78">
        <v>841</v>
      </c>
      <c r="AF13" s="78">
        <v>1839</v>
      </c>
      <c r="AG13" s="78">
        <v>4873</v>
      </c>
      <c r="AH13" s="78">
        <v>1325</v>
      </c>
      <c r="AI13" s="78"/>
      <c r="AJ13" s="78" t="s">
        <v>2453</v>
      </c>
      <c r="AK13" s="78" t="s">
        <v>2813</v>
      </c>
      <c r="AL13" s="83" t="s">
        <v>3028</v>
      </c>
      <c r="AM13" s="78"/>
      <c r="AN13" s="80">
        <v>40086.814884259256</v>
      </c>
      <c r="AO13" s="83" t="s">
        <v>3232</v>
      </c>
      <c r="AP13" s="78" t="b">
        <v>0</v>
      </c>
      <c r="AQ13" s="78" t="b">
        <v>0</v>
      </c>
      <c r="AR13" s="78" t="b">
        <v>1</v>
      </c>
      <c r="AS13" s="78" t="s">
        <v>1997</v>
      </c>
      <c r="AT13" s="78">
        <v>147</v>
      </c>
      <c r="AU13" s="83" t="s">
        <v>3544</v>
      </c>
      <c r="AV13" s="78" t="b">
        <v>0</v>
      </c>
      <c r="AW13" s="78" t="s">
        <v>3626</v>
      </c>
      <c r="AX13" s="83" t="s">
        <v>3637</v>
      </c>
      <c r="AY13" s="78" t="s">
        <v>66</v>
      </c>
      <c r="AZ13" s="78" t="str">
        <f>REPLACE(INDEX(GroupVertices[Group],MATCH(Vertices[[#This Row],[Vertex]],GroupVertices[Vertex],0)),1,1,"")</f>
        <v>3</v>
      </c>
      <c r="BA13" s="48"/>
      <c r="BB13" s="48"/>
      <c r="BC13" s="48"/>
      <c r="BD13" s="48"/>
      <c r="BE13" s="48" t="s">
        <v>792</v>
      </c>
      <c r="BF13" s="48" t="s">
        <v>792</v>
      </c>
      <c r="BG13" s="120" t="s">
        <v>4916</v>
      </c>
      <c r="BH13" s="120" t="s">
        <v>4916</v>
      </c>
      <c r="BI13" s="120" t="s">
        <v>5029</v>
      </c>
      <c r="BJ13" s="120" t="s">
        <v>5029</v>
      </c>
      <c r="BK13" s="120">
        <v>0</v>
      </c>
      <c r="BL13" s="123">
        <v>0</v>
      </c>
      <c r="BM13" s="120">
        <v>0</v>
      </c>
      <c r="BN13" s="123">
        <v>0</v>
      </c>
      <c r="BO13" s="120">
        <v>0</v>
      </c>
      <c r="BP13" s="123">
        <v>0</v>
      </c>
      <c r="BQ13" s="120">
        <v>32</v>
      </c>
      <c r="BR13" s="123">
        <v>100</v>
      </c>
      <c r="BS13" s="120">
        <v>32</v>
      </c>
      <c r="BT13" s="2"/>
      <c r="BU13" s="3"/>
      <c r="BV13" s="3"/>
      <c r="BW13" s="3"/>
      <c r="BX13" s="3"/>
    </row>
    <row r="14" spans="1:76" ht="15">
      <c r="A14" s="64" t="s">
        <v>215</v>
      </c>
      <c r="B14" s="65"/>
      <c r="C14" s="65" t="s">
        <v>64</v>
      </c>
      <c r="D14" s="66">
        <v>162.8470667515256</v>
      </c>
      <c r="E14" s="68"/>
      <c r="F14" s="100" t="s">
        <v>830</v>
      </c>
      <c r="G14" s="65"/>
      <c r="H14" s="69" t="s">
        <v>215</v>
      </c>
      <c r="I14" s="70"/>
      <c r="J14" s="70"/>
      <c r="K14" s="69" t="s">
        <v>4026</v>
      </c>
      <c r="L14" s="73">
        <v>1</v>
      </c>
      <c r="M14" s="74">
        <v>4489.4794921875</v>
      </c>
      <c r="N14" s="74">
        <v>2354.851806640625</v>
      </c>
      <c r="O14" s="75"/>
      <c r="P14" s="76"/>
      <c r="Q14" s="76"/>
      <c r="R14" s="86"/>
      <c r="S14" s="48">
        <v>0</v>
      </c>
      <c r="T14" s="48">
        <v>2</v>
      </c>
      <c r="U14" s="49">
        <v>0</v>
      </c>
      <c r="V14" s="49">
        <v>0.002415</v>
      </c>
      <c r="W14" s="49">
        <v>0</v>
      </c>
      <c r="X14" s="49">
        <v>0.619663</v>
      </c>
      <c r="Y14" s="49">
        <v>0.5</v>
      </c>
      <c r="Z14" s="49">
        <v>0</v>
      </c>
      <c r="AA14" s="71">
        <v>14</v>
      </c>
      <c r="AB14" s="71"/>
      <c r="AC14" s="72"/>
      <c r="AD14" s="78" t="s">
        <v>2074</v>
      </c>
      <c r="AE14" s="78">
        <v>240</v>
      </c>
      <c r="AF14" s="78">
        <v>162</v>
      </c>
      <c r="AG14" s="78">
        <v>291</v>
      </c>
      <c r="AH14" s="78">
        <v>355</v>
      </c>
      <c r="AI14" s="78"/>
      <c r="AJ14" s="78" t="s">
        <v>2454</v>
      </c>
      <c r="AK14" s="78" t="s">
        <v>2814</v>
      </c>
      <c r="AL14" s="78"/>
      <c r="AM14" s="78"/>
      <c r="AN14" s="80">
        <v>40224.87741898148</v>
      </c>
      <c r="AO14" s="83" t="s">
        <v>3233</v>
      </c>
      <c r="AP14" s="78" t="b">
        <v>1</v>
      </c>
      <c r="AQ14" s="78" t="b">
        <v>0</v>
      </c>
      <c r="AR14" s="78" t="b">
        <v>1</v>
      </c>
      <c r="AS14" s="78" t="s">
        <v>1995</v>
      </c>
      <c r="AT14" s="78">
        <v>6</v>
      </c>
      <c r="AU14" s="83" t="s">
        <v>3544</v>
      </c>
      <c r="AV14" s="78" t="b">
        <v>0</v>
      </c>
      <c r="AW14" s="78" t="s">
        <v>3626</v>
      </c>
      <c r="AX14" s="83" t="s">
        <v>3638</v>
      </c>
      <c r="AY14" s="78" t="s">
        <v>66</v>
      </c>
      <c r="AZ14" s="78" t="str">
        <f>REPLACE(INDEX(GroupVertices[Group],MATCH(Vertices[[#This Row],[Vertex]],GroupVertices[Vertex],0)),1,1,"")</f>
        <v>3</v>
      </c>
      <c r="BA14" s="48"/>
      <c r="BB14" s="48"/>
      <c r="BC14" s="48"/>
      <c r="BD14" s="48"/>
      <c r="BE14" s="48" t="s">
        <v>786</v>
      </c>
      <c r="BF14" s="48" t="s">
        <v>786</v>
      </c>
      <c r="BG14" s="120" t="s">
        <v>4917</v>
      </c>
      <c r="BH14" s="120" t="s">
        <v>4917</v>
      </c>
      <c r="BI14" s="120" t="s">
        <v>5030</v>
      </c>
      <c r="BJ14" s="120" t="s">
        <v>5030</v>
      </c>
      <c r="BK14" s="120">
        <v>0</v>
      </c>
      <c r="BL14" s="123">
        <v>0</v>
      </c>
      <c r="BM14" s="120">
        <v>0</v>
      </c>
      <c r="BN14" s="123">
        <v>0</v>
      </c>
      <c r="BO14" s="120">
        <v>0</v>
      </c>
      <c r="BP14" s="123">
        <v>0</v>
      </c>
      <c r="BQ14" s="120">
        <v>23</v>
      </c>
      <c r="BR14" s="123">
        <v>100</v>
      </c>
      <c r="BS14" s="120">
        <v>23</v>
      </c>
      <c r="BT14" s="2"/>
      <c r="BU14" s="3"/>
      <c r="BV14" s="3"/>
      <c r="BW14" s="3"/>
      <c r="BX14" s="3"/>
    </row>
    <row r="15" spans="1:76" ht="15">
      <c r="A15" s="64" t="s">
        <v>216</v>
      </c>
      <c r="B15" s="65"/>
      <c r="C15" s="65" t="s">
        <v>64</v>
      </c>
      <c r="D15" s="66">
        <v>170.75825190620594</v>
      </c>
      <c r="E15" s="68"/>
      <c r="F15" s="100" t="s">
        <v>831</v>
      </c>
      <c r="G15" s="65"/>
      <c r="H15" s="69" t="s">
        <v>216</v>
      </c>
      <c r="I15" s="70"/>
      <c r="J15" s="70"/>
      <c r="K15" s="69" t="s">
        <v>4027</v>
      </c>
      <c r="L15" s="73">
        <v>1</v>
      </c>
      <c r="M15" s="74">
        <v>9128.3916015625</v>
      </c>
      <c r="N15" s="74">
        <v>1923.3370361328125</v>
      </c>
      <c r="O15" s="75"/>
      <c r="P15" s="76"/>
      <c r="Q15" s="76"/>
      <c r="R15" s="86"/>
      <c r="S15" s="48">
        <v>0</v>
      </c>
      <c r="T15" s="48">
        <v>1</v>
      </c>
      <c r="U15" s="49">
        <v>0</v>
      </c>
      <c r="V15" s="49">
        <v>1</v>
      </c>
      <c r="W15" s="49">
        <v>0</v>
      </c>
      <c r="X15" s="49">
        <v>0.999999</v>
      </c>
      <c r="Y15" s="49">
        <v>0</v>
      </c>
      <c r="Z15" s="49">
        <v>0</v>
      </c>
      <c r="AA15" s="71">
        <v>15</v>
      </c>
      <c r="AB15" s="71"/>
      <c r="AC15" s="72"/>
      <c r="AD15" s="78" t="s">
        <v>2075</v>
      </c>
      <c r="AE15" s="78">
        <v>801</v>
      </c>
      <c r="AF15" s="78">
        <v>1675</v>
      </c>
      <c r="AG15" s="78">
        <v>46970</v>
      </c>
      <c r="AH15" s="78">
        <v>4157</v>
      </c>
      <c r="AI15" s="78"/>
      <c r="AJ15" s="78" t="s">
        <v>2455</v>
      </c>
      <c r="AK15" s="78" t="s">
        <v>2815</v>
      </c>
      <c r="AL15" s="78"/>
      <c r="AM15" s="78"/>
      <c r="AN15" s="80">
        <v>41073.80364583333</v>
      </c>
      <c r="AO15" s="83" t="s">
        <v>3234</v>
      </c>
      <c r="AP15" s="78" t="b">
        <v>1</v>
      </c>
      <c r="AQ15" s="78" t="b">
        <v>0</v>
      </c>
      <c r="AR15" s="78" t="b">
        <v>1</v>
      </c>
      <c r="AS15" s="78" t="s">
        <v>1995</v>
      </c>
      <c r="AT15" s="78">
        <v>85</v>
      </c>
      <c r="AU15" s="83" t="s">
        <v>3544</v>
      </c>
      <c r="AV15" s="78" t="b">
        <v>0</v>
      </c>
      <c r="AW15" s="78" t="s">
        <v>3626</v>
      </c>
      <c r="AX15" s="83" t="s">
        <v>3639</v>
      </c>
      <c r="AY15" s="78" t="s">
        <v>66</v>
      </c>
      <c r="AZ15" s="78" t="str">
        <f>REPLACE(INDEX(GroupVertices[Group],MATCH(Vertices[[#This Row],[Vertex]],GroupVertices[Vertex],0)),1,1,"")</f>
        <v>30</v>
      </c>
      <c r="BA15" s="48" t="s">
        <v>717</v>
      </c>
      <c r="BB15" s="48" t="s">
        <v>717</v>
      </c>
      <c r="BC15" s="48" t="s">
        <v>762</v>
      </c>
      <c r="BD15" s="48" t="s">
        <v>762</v>
      </c>
      <c r="BE15" s="48"/>
      <c r="BF15" s="48"/>
      <c r="BG15" s="120" t="s">
        <v>4918</v>
      </c>
      <c r="BH15" s="120" t="s">
        <v>4918</v>
      </c>
      <c r="BI15" s="120" t="s">
        <v>5031</v>
      </c>
      <c r="BJ15" s="120" t="s">
        <v>5031</v>
      </c>
      <c r="BK15" s="120">
        <v>1</v>
      </c>
      <c r="BL15" s="123">
        <v>5.555555555555555</v>
      </c>
      <c r="BM15" s="120">
        <v>0</v>
      </c>
      <c r="BN15" s="123">
        <v>0</v>
      </c>
      <c r="BO15" s="120">
        <v>0</v>
      </c>
      <c r="BP15" s="123">
        <v>0</v>
      </c>
      <c r="BQ15" s="120">
        <v>17</v>
      </c>
      <c r="BR15" s="123">
        <v>94.44444444444444</v>
      </c>
      <c r="BS15" s="120">
        <v>18</v>
      </c>
      <c r="BT15" s="2"/>
      <c r="BU15" s="3"/>
      <c r="BV15" s="3"/>
      <c r="BW15" s="3"/>
      <c r="BX15" s="3"/>
    </row>
    <row r="16" spans="1:76" ht="15">
      <c r="A16" s="64" t="s">
        <v>547</v>
      </c>
      <c r="B16" s="65"/>
      <c r="C16" s="65" t="s">
        <v>64</v>
      </c>
      <c r="D16" s="66">
        <v>280.67823493442154</v>
      </c>
      <c r="E16" s="68"/>
      <c r="F16" s="100" t="s">
        <v>3567</v>
      </c>
      <c r="G16" s="65"/>
      <c r="H16" s="69" t="s">
        <v>547</v>
      </c>
      <c r="I16" s="70"/>
      <c r="J16" s="70"/>
      <c r="K16" s="69" t="s">
        <v>4028</v>
      </c>
      <c r="L16" s="73">
        <v>1</v>
      </c>
      <c r="M16" s="74">
        <v>9128.3916015625</v>
      </c>
      <c r="N16" s="74">
        <v>2217.42529296875</v>
      </c>
      <c r="O16" s="75"/>
      <c r="P16" s="76"/>
      <c r="Q16" s="76"/>
      <c r="R16" s="86"/>
      <c r="S16" s="48">
        <v>1</v>
      </c>
      <c r="T16" s="48">
        <v>0</v>
      </c>
      <c r="U16" s="49">
        <v>0</v>
      </c>
      <c r="V16" s="49">
        <v>1</v>
      </c>
      <c r="W16" s="49">
        <v>0</v>
      </c>
      <c r="X16" s="49">
        <v>0.999999</v>
      </c>
      <c r="Y16" s="49">
        <v>0</v>
      </c>
      <c r="Z16" s="49">
        <v>0</v>
      </c>
      <c r="AA16" s="71">
        <v>16</v>
      </c>
      <c r="AB16" s="71"/>
      <c r="AC16" s="72"/>
      <c r="AD16" s="78" t="s">
        <v>2076</v>
      </c>
      <c r="AE16" s="78">
        <v>1815</v>
      </c>
      <c r="AF16" s="78">
        <v>22697</v>
      </c>
      <c r="AG16" s="78">
        <v>28859</v>
      </c>
      <c r="AH16" s="78">
        <v>23128</v>
      </c>
      <c r="AI16" s="78"/>
      <c r="AJ16" s="78" t="s">
        <v>2456</v>
      </c>
      <c r="AK16" s="78" t="s">
        <v>2816</v>
      </c>
      <c r="AL16" s="83" t="s">
        <v>3029</v>
      </c>
      <c r="AM16" s="78"/>
      <c r="AN16" s="80">
        <v>39068.81091435185</v>
      </c>
      <c r="AO16" s="83" t="s">
        <v>3235</v>
      </c>
      <c r="AP16" s="78" t="b">
        <v>0</v>
      </c>
      <c r="AQ16" s="78" t="b">
        <v>0</v>
      </c>
      <c r="AR16" s="78" t="b">
        <v>0</v>
      </c>
      <c r="AS16" s="78" t="s">
        <v>1995</v>
      </c>
      <c r="AT16" s="78">
        <v>1502</v>
      </c>
      <c r="AU16" s="83" t="s">
        <v>3544</v>
      </c>
      <c r="AV16" s="78" t="b">
        <v>1</v>
      </c>
      <c r="AW16" s="78" t="s">
        <v>3626</v>
      </c>
      <c r="AX16" s="83" t="s">
        <v>3640</v>
      </c>
      <c r="AY16" s="78" t="s">
        <v>65</v>
      </c>
      <c r="AZ16" s="78" t="str">
        <f>REPLACE(INDEX(GroupVertices[Group],MATCH(Vertices[[#This Row],[Vertex]],GroupVertices[Vertex],0)),1,1,"")</f>
        <v>30</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217</v>
      </c>
      <c r="B17" s="65"/>
      <c r="C17" s="65" t="s">
        <v>64</v>
      </c>
      <c r="D17" s="66">
        <v>171.44845444448603</v>
      </c>
      <c r="E17" s="68"/>
      <c r="F17" s="100" t="s">
        <v>3568</v>
      </c>
      <c r="G17" s="65"/>
      <c r="H17" s="69" t="s">
        <v>217</v>
      </c>
      <c r="I17" s="70"/>
      <c r="J17" s="70"/>
      <c r="K17" s="69" t="s">
        <v>4029</v>
      </c>
      <c r="L17" s="73">
        <v>1.704282896590589</v>
      </c>
      <c r="M17" s="74">
        <v>7856.58935546875</v>
      </c>
      <c r="N17" s="74">
        <v>3032.0498046875</v>
      </c>
      <c r="O17" s="75"/>
      <c r="P17" s="76"/>
      <c r="Q17" s="76"/>
      <c r="R17" s="86"/>
      <c r="S17" s="48">
        <v>0</v>
      </c>
      <c r="T17" s="48">
        <v>2</v>
      </c>
      <c r="U17" s="49">
        <v>2</v>
      </c>
      <c r="V17" s="49">
        <v>0.5</v>
      </c>
      <c r="W17" s="49">
        <v>0</v>
      </c>
      <c r="X17" s="49">
        <v>1.459457</v>
      </c>
      <c r="Y17" s="49">
        <v>0</v>
      </c>
      <c r="Z17" s="49">
        <v>0</v>
      </c>
      <c r="AA17" s="71">
        <v>17</v>
      </c>
      <c r="AB17" s="71"/>
      <c r="AC17" s="72"/>
      <c r="AD17" s="78" t="s">
        <v>2077</v>
      </c>
      <c r="AE17" s="78">
        <v>1134</v>
      </c>
      <c r="AF17" s="78">
        <v>1807</v>
      </c>
      <c r="AG17" s="78">
        <v>19842</v>
      </c>
      <c r="AH17" s="78">
        <v>134</v>
      </c>
      <c r="AI17" s="78"/>
      <c r="AJ17" s="78" t="s">
        <v>2457</v>
      </c>
      <c r="AK17" s="78" t="s">
        <v>2817</v>
      </c>
      <c r="AL17" s="83" t="s">
        <v>3030</v>
      </c>
      <c r="AM17" s="78"/>
      <c r="AN17" s="80">
        <v>40703.329189814816</v>
      </c>
      <c r="AO17" s="83" t="s">
        <v>3236</v>
      </c>
      <c r="AP17" s="78" t="b">
        <v>0</v>
      </c>
      <c r="AQ17" s="78" t="b">
        <v>0</v>
      </c>
      <c r="AR17" s="78" t="b">
        <v>0</v>
      </c>
      <c r="AS17" s="78" t="s">
        <v>1995</v>
      </c>
      <c r="AT17" s="78">
        <v>94</v>
      </c>
      <c r="AU17" s="83" t="s">
        <v>3546</v>
      </c>
      <c r="AV17" s="78" t="b">
        <v>0</v>
      </c>
      <c r="AW17" s="78" t="s">
        <v>3626</v>
      </c>
      <c r="AX17" s="83" t="s">
        <v>3641</v>
      </c>
      <c r="AY17" s="78" t="s">
        <v>66</v>
      </c>
      <c r="AZ17" s="78" t="str">
        <f>REPLACE(INDEX(GroupVertices[Group],MATCH(Vertices[[#This Row],[Vertex]],GroupVertices[Vertex],0)),1,1,"")</f>
        <v>23</v>
      </c>
      <c r="BA17" s="48" t="s">
        <v>718</v>
      </c>
      <c r="BB17" s="48" t="s">
        <v>718</v>
      </c>
      <c r="BC17" s="48" t="s">
        <v>763</v>
      </c>
      <c r="BD17" s="48" t="s">
        <v>763</v>
      </c>
      <c r="BE17" s="48"/>
      <c r="BF17" s="48"/>
      <c r="BG17" s="120" t="s">
        <v>4919</v>
      </c>
      <c r="BH17" s="120" t="s">
        <v>4919</v>
      </c>
      <c r="BI17" s="120" t="s">
        <v>5032</v>
      </c>
      <c r="BJ17" s="120" t="s">
        <v>5032</v>
      </c>
      <c r="BK17" s="120">
        <v>1</v>
      </c>
      <c r="BL17" s="123">
        <v>2.5</v>
      </c>
      <c r="BM17" s="120">
        <v>0</v>
      </c>
      <c r="BN17" s="123">
        <v>0</v>
      </c>
      <c r="BO17" s="120">
        <v>0</v>
      </c>
      <c r="BP17" s="123">
        <v>0</v>
      </c>
      <c r="BQ17" s="120">
        <v>39</v>
      </c>
      <c r="BR17" s="123">
        <v>97.5</v>
      </c>
      <c r="BS17" s="120">
        <v>40</v>
      </c>
      <c r="BT17" s="2"/>
      <c r="BU17" s="3"/>
      <c r="BV17" s="3"/>
      <c r="BW17" s="3"/>
      <c r="BX17" s="3"/>
    </row>
    <row r="18" spans="1:76" ht="15">
      <c r="A18" s="64" t="s">
        <v>548</v>
      </c>
      <c r="B18" s="65"/>
      <c r="C18" s="65" t="s">
        <v>64</v>
      </c>
      <c r="D18" s="66">
        <v>165.17911472177505</v>
      </c>
      <c r="E18" s="68"/>
      <c r="F18" s="100" t="s">
        <v>3569</v>
      </c>
      <c r="G18" s="65"/>
      <c r="H18" s="69" t="s">
        <v>548</v>
      </c>
      <c r="I18" s="70"/>
      <c r="J18" s="70"/>
      <c r="K18" s="69" t="s">
        <v>4030</v>
      </c>
      <c r="L18" s="73">
        <v>1</v>
      </c>
      <c r="M18" s="74">
        <v>7856.58935546875</v>
      </c>
      <c r="N18" s="74">
        <v>3473.18212890625</v>
      </c>
      <c r="O18" s="75"/>
      <c r="P18" s="76"/>
      <c r="Q18" s="76"/>
      <c r="R18" s="86"/>
      <c r="S18" s="48">
        <v>1</v>
      </c>
      <c r="T18" s="48">
        <v>0</v>
      </c>
      <c r="U18" s="49">
        <v>0</v>
      </c>
      <c r="V18" s="49">
        <v>0.333333</v>
      </c>
      <c r="W18" s="49">
        <v>0</v>
      </c>
      <c r="X18" s="49">
        <v>0.770269</v>
      </c>
      <c r="Y18" s="49">
        <v>0</v>
      </c>
      <c r="Z18" s="49">
        <v>0</v>
      </c>
      <c r="AA18" s="71">
        <v>18</v>
      </c>
      <c r="AB18" s="71"/>
      <c r="AC18" s="72"/>
      <c r="AD18" s="78" t="s">
        <v>2078</v>
      </c>
      <c r="AE18" s="78">
        <v>433</v>
      </c>
      <c r="AF18" s="78">
        <v>608</v>
      </c>
      <c r="AG18" s="78">
        <v>9256</v>
      </c>
      <c r="AH18" s="78">
        <v>9436</v>
      </c>
      <c r="AI18" s="78"/>
      <c r="AJ18" s="78" t="s">
        <v>2458</v>
      </c>
      <c r="AK18" s="78" t="s">
        <v>2818</v>
      </c>
      <c r="AL18" s="78"/>
      <c r="AM18" s="78"/>
      <c r="AN18" s="80">
        <v>40703.32262731482</v>
      </c>
      <c r="AO18" s="83" t="s">
        <v>3237</v>
      </c>
      <c r="AP18" s="78" t="b">
        <v>0</v>
      </c>
      <c r="AQ18" s="78" t="b">
        <v>0</v>
      </c>
      <c r="AR18" s="78" t="b">
        <v>0</v>
      </c>
      <c r="AS18" s="78" t="s">
        <v>1995</v>
      </c>
      <c r="AT18" s="78">
        <v>33</v>
      </c>
      <c r="AU18" s="83" t="s">
        <v>3544</v>
      </c>
      <c r="AV18" s="78" t="b">
        <v>0</v>
      </c>
      <c r="AW18" s="78" t="s">
        <v>3626</v>
      </c>
      <c r="AX18" s="83" t="s">
        <v>3642</v>
      </c>
      <c r="AY18" s="78" t="s">
        <v>65</v>
      </c>
      <c r="AZ18" s="78" t="str">
        <f>REPLACE(INDEX(GroupVertices[Group],MATCH(Vertices[[#This Row],[Vertex]],GroupVertices[Vertex],0)),1,1,"")</f>
        <v>23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549</v>
      </c>
      <c r="B19" s="65"/>
      <c r="C19" s="65" t="s">
        <v>64</v>
      </c>
      <c r="D19" s="66">
        <v>162.89412601549924</v>
      </c>
      <c r="E19" s="68"/>
      <c r="F19" s="100" t="s">
        <v>3570</v>
      </c>
      <c r="G19" s="65"/>
      <c r="H19" s="69" t="s">
        <v>549</v>
      </c>
      <c r="I19" s="70"/>
      <c r="J19" s="70"/>
      <c r="K19" s="69" t="s">
        <v>4031</v>
      </c>
      <c r="L19" s="73">
        <v>1</v>
      </c>
      <c r="M19" s="74">
        <v>8054.75</v>
      </c>
      <c r="N19" s="74">
        <v>3473.18212890625</v>
      </c>
      <c r="O19" s="75"/>
      <c r="P19" s="76"/>
      <c r="Q19" s="76"/>
      <c r="R19" s="86"/>
      <c r="S19" s="48">
        <v>1</v>
      </c>
      <c r="T19" s="48">
        <v>0</v>
      </c>
      <c r="U19" s="49">
        <v>0</v>
      </c>
      <c r="V19" s="49">
        <v>0.333333</v>
      </c>
      <c r="W19" s="49">
        <v>0</v>
      </c>
      <c r="X19" s="49">
        <v>0.770269</v>
      </c>
      <c r="Y19" s="49">
        <v>0</v>
      </c>
      <c r="Z19" s="49">
        <v>0</v>
      </c>
      <c r="AA19" s="71">
        <v>19</v>
      </c>
      <c r="AB19" s="71"/>
      <c r="AC19" s="72"/>
      <c r="AD19" s="78" t="s">
        <v>2079</v>
      </c>
      <c r="AE19" s="78">
        <v>71</v>
      </c>
      <c r="AF19" s="78">
        <v>171</v>
      </c>
      <c r="AG19" s="78">
        <v>200</v>
      </c>
      <c r="AH19" s="78">
        <v>85</v>
      </c>
      <c r="AI19" s="78"/>
      <c r="AJ19" s="78" t="s">
        <v>2459</v>
      </c>
      <c r="AK19" s="78" t="s">
        <v>2819</v>
      </c>
      <c r="AL19" s="83" t="s">
        <v>3031</v>
      </c>
      <c r="AM19" s="78"/>
      <c r="AN19" s="80">
        <v>40777.82341435185</v>
      </c>
      <c r="AO19" s="83" t="s">
        <v>3238</v>
      </c>
      <c r="AP19" s="78" t="b">
        <v>0</v>
      </c>
      <c r="AQ19" s="78" t="b">
        <v>0</v>
      </c>
      <c r="AR19" s="78" t="b">
        <v>0</v>
      </c>
      <c r="AS19" s="78" t="s">
        <v>1995</v>
      </c>
      <c r="AT19" s="78">
        <v>3</v>
      </c>
      <c r="AU19" s="83" t="s">
        <v>3547</v>
      </c>
      <c r="AV19" s="78" t="b">
        <v>0</v>
      </c>
      <c r="AW19" s="78" t="s">
        <v>3626</v>
      </c>
      <c r="AX19" s="83" t="s">
        <v>3643</v>
      </c>
      <c r="AY19" s="78" t="s">
        <v>65</v>
      </c>
      <c r="AZ19" s="78" t="str">
        <f>REPLACE(INDEX(GroupVertices[Group],MATCH(Vertices[[#This Row],[Vertex]],GroupVertices[Vertex],0)),1,1,"")</f>
        <v>23</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218</v>
      </c>
      <c r="B20" s="65"/>
      <c r="C20" s="65" t="s">
        <v>64</v>
      </c>
      <c r="D20" s="66">
        <v>163.3856338836684</v>
      </c>
      <c r="E20" s="68"/>
      <c r="F20" s="100" t="s">
        <v>832</v>
      </c>
      <c r="G20" s="65"/>
      <c r="H20" s="69" t="s">
        <v>218</v>
      </c>
      <c r="I20" s="70"/>
      <c r="J20" s="70"/>
      <c r="K20" s="69" t="s">
        <v>4032</v>
      </c>
      <c r="L20" s="73">
        <v>1.704282896590589</v>
      </c>
      <c r="M20" s="74">
        <v>7856.58935546875</v>
      </c>
      <c r="N20" s="74">
        <v>1805.7017822265625</v>
      </c>
      <c r="O20" s="75"/>
      <c r="P20" s="76"/>
      <c r="Q20" s="76"/>
      <c r="R20" s="86"/>
      <c r="S20" s="48">
        <v>0</v>
      </c>
      <c r="T20" s="48">
        <v>2</v>
      </c>
      <c r="U20" s="49">
        <v>2</v>
      </c>
      <c r="V20" s="49">
        <v>0.5</v>
      </c>
      <c r="W20" s="49">
        <v>0</v>
      </c>
      <c r="X20" s="49">
        <v>1.459457</v>
      </c>
      <c r="Y20" s="49">
        <v>0</v>
      </c>
      <c r="Z20" s="49">
        <v>0</v>
      </c>
      <c r="AA20" s="71">
        <v>20</v>
      </c>
      <c r="AB20" s="71"/>
      <c r="AC20" s="72"/>
      <c r="AD20" s="78" t="s">
        <v>2080</v>
      </c>
      <c r="AE20" s="78">
        <v>5</v>
      </c>
      <c r="AF20" s="78">
        <v>265</v>
      </c>
      <c r="AG20" s="78">
        <v>225</v>
      </c>
      <c r="AH20" s="78">
        <v>279</v>
      </c>
      <c r="AI20" s="78"/>
      <c r="AJ20" s="78" t="s">
        <v>2460</v>
      </c>
      <c r="AK20" s="78" t="s">
        <v>2820</v>
      </c>
      <c r="AL20" s="83" t="s">
        <v>3032</v>
      </c>
      <c r="AM20" s="78"/>
      <c r="AN20" s="80">
        <v>42843.36971064815</v>
      </c>
      <c r="AO20" s="78"/>
      <c r="AP20" s="78" t="b">
        <v>0</v>
      </c>
      <c r="AQ20" s="78" t="b">
        <v>0</v>
      </c>
      <c r="AR20" s="78" t="b">
        <v>0</v>
      </c>
      <c r="AS20" s="78" t="s">
        <v>1995</v>
      </c>
      <c r="AT20" s="78">
        <v>2</v>
      </c>
      <c r="AU20" s="83" t="s">
        <v>3544</v>
      </c>
      <c r="AV20" s="78" t="b">
        <v>0</v>
      </c>
      <c r="AW20" s="78" t="s">
        <v>3626</v>
      </c>
      <c r="AX20" s="83" t="s">
        <v>3644</v>
      </c>
      <c r="AY20" s="78" t="s">
        <v>66</v>
      </c>
      <c r="AZ20" s="78" t="str">
        <f>REPLACE(INDEX(GroupVertices[Group],MATCH(Vertices[[#This Row],[Vertex]],GroupVertices[Vertex],0)),1,1,"")</f>
        <v>22</v>
      </c>
      <c r="BA20" s="48"/>
      <c r="BB20" s="48"/>
      <c r="BC20" s="48"/>
      <c r="BD20" s="48"/>
      <c r="BE20" s="48"/>
      <c r="BF20" s="48"/>
      <c r="BG20" s="120" t="s">
        <v>4920</v>
      </c>
      <c r="BH20" s="120" t="s">
        <v>4920</v>
      </c>
      <c r="BI20" s="120" t="s">
        <v>5033</v>
      </c>
      <c r="BJ20" s="120" t="s">
        <v>5033</v>
      </c>
      <c r="BK20" s="120">
        <v>3</v>
      </c>
      <c r="BL20" s="123">
        <v>7.317073170731708</v>
      </c>
      <c r="BM20" s="120">
        <v>0</v>
      </c>
      <c r="BN20" s="123">
        <v>0</v>
      </c>
      <c r="BO20" s="120">
        <v>0</v>
      </c>
      <c r="BP20" s="123">
        <v>0</v>
      </c>
      <c r="BQ20" s="120">
        <v>38</v>
      </c>
      <c r="BR20" s="123">
        <v>92.6829268292683</v>
      </c>
      <c r="BS20" s="120">
        <v>41</v>
      </c>
      <c r="BT20" s="2"/>
      <c r="BU20" s="3"/>
      <c r="BV20" s="3"/>
      <c r="BW20" s="3"/>
      <c r="BX20" s="3"/>
    </row>
    <row r="21" spans="1:76" ht="15">
      <c r="A21" s="64" t="s">
        <v>550</v>
      </c>
      <c r="B21" s="65"/>
      <c r="C21" s="65" t="s">
        <v>64</v>
      </c>
      <c r="D21" s="66">
        <v>174.48639137434017</v>
      </c>
      <c r="E21" s="68"/>
      <c r="F21" s="100" t="s">
        <v>3571</v>
      </c>
      <c r="G21" s="65"/>
      <c r="H21" s="69" t="s">
        <v>550</v>
      </c>
      <c r="I21" s="70"/>
      <c r="J21" s="70"/>
      <c r="K21" s="69" t="s">
        <v>4033</v>
      </c>
      <c r="L21" s="73">
        <v>1</v>
      </c>
      <c r="M21" s="74">
        <v>7856.58935546875</v>
      </c>
      <c r="N21" s="74">
        <v>2240.952392578125</v>
      </c>
      <c r="O21" s="75"/>
      <c r="P21" s="76"/>
      <c r="Q21" s="76"/>
      <c r="R21" s="86"/>
      <c r="S21" s="48">
        <v>1</v>
      </c>
      <c r="T21" s="48">
        <v>0</v>
      </c>
      <c r="U21" s="49">
        <v>0</v>
      </c>
      <c r="V21" s="49">
        <v>0.333333</v>
      </c>
      <c r="W21" s="49">
        <v>0</v>
      </c>
      <c r="X21" s="49">
        <v>0.770269</v>
      </c>
      <c r="Y21" s="49">
        <v>0</v>
      </c>
      <c r="Z21" s="49">
        <v>0</v>
      </c>
      <c r="AA21" s="71">
        <v>21</v>
      </c>
      <c r="AB21" s="71"/>
      <c r="AC21" s="72"/>
      <c r="AD21" s="78" t="s">
        <v>2081</v>
      </c>
      <c r="AE21" s="78">
        <v>923</v>
      </c>
      <c r="AF21" s="78">
        <v>2388</v>
      </c>
      <c r="AG21" s="78">
        <v>10403</v>
      </c>
      <c r="AH21" s="78">
        <v>15698</v>
      </c>
      <c r="AI21" s="78"/>
      <c r="AJ21" s="78" t="s">
        <v>2461</v>
      </c>
      <c r="AK21" s="78" t="s">
        <v>2821</v>
      </c>
      <c r="AL21" s="83" t="s">
        <v>3033</v>
      </c>
      <c r="AM21" s="78"/>
      <c r="AN21" s="80">
        <v>43263.454988425925</v>
      </c>
      <c r="AO21" s="83" t="s">
        <v>3239</v>
      </c>
      <c r="AP21" s="78" t="b">
        <v>1</v>
      </c>
      <c r="AQ21" s="78" t="b">
        <v>0</v>
      </c>
      <c r="AR21" s="78" t="b">
        <v>0</v>
      </c>
      <c r="AS21" s="78" t="s">
        <v>1995</v>
      </c>
      <c r="AT21" s="78">
        <v>20</v>
      </c>
      <c r="AU21" s="78"/>
      <c r="AV21" s="78" t="b">
        <v>0</v>
      </c>
      <c r="AW21" s="78" t="s">
        <v>3626</v>
      </c>
      <c r="AX21" s="83" t="s">
        <v>3645</v>
      </c>
      <c r="AY21" s="78" t="s">
        <v>65</v>
      </c>
      <c r="AZ21" s="78" t="str">
        <f>REPLACE(INDEX(GroupVertices[Group],MATCH(Vertices[[#This Row],[Vertex]],GroupVertices[Vertex],0)),1,1,"")</f>
        <v>22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551</v>
      </c>
      <c r="B22" s="65"/>
      <c r="C22" s="65" t="s">
        <v>64</v>
      </c>
      <c r="D22" s="66">
        <v>181.74397564049767</v>
      </c>
      <c r="E22" s="68"/>
      <c r="F22" s="100" t="s">
        <v>3572</v>
      </c>
      <c r="G22" s="65"/>
      <c r="H22" s="69" t="s">
        <v>551</v>
      </c>
      <c r="I22" s="70"/>
      <c r="J22" s="70"/>
      <c r="K22" s="69" t="s">
        <v>4034</v>
      </c>
      <c r="L22" s="73">
        <v>1</v>
      </c>
      <c r="M22" s="74">
        <v>8054.75</v>
      </c>
      <c r="N22" s="74">
        <v>2240.952392578125</v>
      </c>
      <c r="O22" s="75"/>
      <c r="P22" s="76"/>
      <c r="Q22" s="76"/>
      <c r="R22" s="86"/>
      <c r="S22" s="48">
        <v>1</v>
      </c>
      <c r="T22" s="48">
        <v>0</v>
      </c>
      <c r="U22" s="49">
        <v>0</v>
      </c>
      <c r="V22" s="49">
        <v>0.333333</v>
      </c>
      <c r="W22" s="49">
        <v>0</v>
      </c>
      <c r="X22" s="49">
        <v>0.770269</v>
      </c>
      <c r="Y22" s="49">
        <v>0</v>
      </c>
      <c r="Z22" s="49">
        <v>0</v>
      </c>
      <c r="AA22" s="71">
        <v>22</v>
      </c>
      <c r="AB22" s="71"/>
      <c r="AC22" s="72"/>
      <c r="AD22" s="78" t="s">
        <v>551</v>
      </c>
      <c r="AE22" s="78">
        <v>1652</v>
      </c>
      <c r="AF22" s="78">
        <v>3776</v>
      </c>
      <c r="AG22" s="78">
        <v>49658</v>
      </c>
      <c r="AH22" s="78">
        <v>11658</v>
      </c>
      <c r="AI22" s="78"/>
      <c r="AJ22" s="78" t="s">
        <v>2462</v>
      </c>
      <c r="AK22" s="78" t="s">
        <v>2822</v>
      </c>
      <c r="AL22" s="83" t="s">
        <v>3034</v>
      </c>
      <c r="AM22" s="78"/>
      <c r="AN22" s="80">
        <v>39623.604780092595</v>
      </c>
      <c r="AO22" s="83" t="s">
        <v>3240</v>
      </c>
      <c r="AP22" s="78" t="b">
        <v>0</v>
      </c>
      <c r="AQ22" s="78" t="b">
        <v>0</v>
      </c>
      <c r="AR22" s="78" t="b">
        <v>1</v>
      </c>
      <c r="AS22" s="78" t="s">
        <v>1995</v>
      </c>
      <c r="AT22" s="78">
        <v>280</v>
      </c>
      <c r="AU22" s="83" t="s">
        <v>3548</v>
      </c>
      <c r="AV22" s="78" t="b">
        <v>0</v>
      </c>
      <c r="AW22" s="78" t="s">
        <v>3626</v>
      </c>
      <c r="AX22" s="83" t="s">
        <v>3646</v>
      </c>
      <c r="AY22" s="78" t="s">
        <v>65</v>
      </c>
      <c r="AZ22" s="78" t="str">
        <f>REPLACE(INDEX(GroupVertices[Group],MATCH(Vertices[[#This Row],[Vertex]],GroupVertices[Vertex],0)),1,1,"")</f>
        <v>22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219</v>
      </c>
      <c r="B23" s="65"/>
      <c r="C23" s="65" t="s">
        <v>64</v>
      </c>
      <c r="D23" s="66">
        <v>170.54387081477046</v>
      </c>
      <c r="E23" s="68"/>
      <c r="F23" s="100" t="s">
        <v>833</v>
      </c>
      <c r="G23" s="65"/>
      <c r="H23" s="69" t="s">
        <v>219</v>
      </c>
      <c r="I23" s="70"/>
      <c r="J23" s="70"/>
      <c r="K23" s="69" t="s">
        <v>4035</v>
      </c>
      <c r="L23" s="73">
        <v>1</v>
      </c>
      <c r="M23" s="74">
        <v>8147.98291015625</v>
      </c>
      <c r="N23" s="74">
        <v>8999.099609375</v>
      </c>
      <c r="O23" s="75"/>
      <c r="P23" s="76"/>
      <c r="Q23" s="76"/>
      <c r="R23" s="86"/>
      <c r="S23" s="48">
        <v>1</v>
      </c>
      <c r="T23" s="48">
        <v>1</v>
      </c>
      <c r="U23" s="49">
        <v>0</v>
      </c>
      <c r="V23" s="49">
        <v>0</v>
      </c>
      <c r="W23" s="49">
        <v>0</v>
      </c>
      <c r="X23" s="49">
        <v>0.999999</v>
      </c>
      <c r="Y23" s="49">
        <v>0</v>
      </c>
      <c r="Z23" s="49" t="s">
        <v>5416</v>
      </c>
      <c r="AA23" s="71">
        <v>23</v>
      </c>
      <c r="AB23" s="71"/>
      <c r="AC23" s="72"/>
      <c r="AD23" s="78" t="s">
        <v>2082</v>
      </c>
      <c r="AE23" s="78">
        <v>638</v>
      </c>
      <c r="AF23" s="78">
        <v>1634</v>
      </c>
      <c r="AG23" s="78">
        <v>4687</v>
      </c>
      <c r="AH23" s="78">
        <v>31</v>
      </c>
      <c r="AI23" s="78"/>
      <c r="AJ23" s="78" t="s">
        <v>2463</v>
      </c>
      <c r="AK23" s="78" t="s">
        <v>2823</v>
      </c>
      <c r="AL23" s="83" t="s">
        <v>3035</v>
      </c>
      <c r="AM23" s="78"/>
      <c r="AN23" s="80">
        <v>39402.83170138889</v>
      </c>
      <c r="AO23" s="83" t="s">
        <v>3241</v>
      </c>
      <c r="AP23" s="78" t="b">
        <v>0</v>
      </c>
      <c r="AQ23" s="78" t="b">
        <v>0</v>
      </c>
      <c r="AR23" s="78" t="b">
        <v>1</v>
      </c>
      <c r="AS23" s="78" t="s">
        <v>1995</v>
      </c>
      <c r="AT23" s="78">
        <v>96</v>
      </c>
      <c r="AU23" s="83" t="s">
        <v>3543</v>
      </c>
      <c r="AV23" s="78" t="b">
        <v>0</v>
      </c>
      <c r="AW23" s="78" t="s">
        <v>3626</v>
      </c>
      <c r="AX23" s="83" t="s">
        <v>3647</v>
      </c>
      <c r="AY23" s="78" t="s">
        <v>66</v>
      </c>
      <c r="AZ23" s="78" t="str">
        <f>REPLACE(INDEX(GroupVertices[Group],MATCH(Vertices[[#This Row],[Vertex]],GroupVertices[Vertex],0)),1,1,"")</f>
        <v>4</v>
      </c>
      <c r="BA23" s="48" t="s">
        <v>719</v>
      </c>
      <c r="BB23" s="48" t="s">
        <v>719</v>
      </c>
      <c r="BC23" s="48" t="s">
        <v>764</v>
      </c>
      <c r="BD23" s="48" t="s">
        <v>764</v>
      </c>
      <c r="BE23" s="48"/>
      <c r="BF23" s="48"/>
      <c r="BG23" s="120" t="s">
        <v>4921</v>
      </c>
      <c r="BH23" s="120" t="s">
        <v>4921</v>
      </c>
      <c r="BI23" s="120" t="s">
        <v>5034</v>
      </c>
      <c r="BJ23" s="120" t="s">
        <v>5034</v>
      </c>
      <c r="BK23" s="120">
        <v>0</v>
      </c>
      <c r="BL23" s="123">
        <v>0</v>
      </c>
      <c r="BM23" s="120">
        <v>0</v>
      </c>
      <c r="BN23" s="123">
        <v>0</v>
      </c>
      <c r="BO23" s="120">
        <v>0</v>
      </c>
      <c r="BP23" s="123">
        <v>0</v>
      </c>
      <c r="BQ23" s="120">
        <v>26</v>
      </c>
      <c r="BR23" s="123">
        <v>100</v>
      </c>
      <c r="BS23" s="120">
        <v>26</v>
      </c>
      <c r="BT23" s="2"/>
      <c r="BU23" s="3"/>
      <c r="BV23" s="3"/>
      <c r="BW23" s="3"/>
      <c r="BX23" s="3"/>
    </row>
    <row r="24" spans="1:76" ht="15">
      <c r="A24" s="64" t="s">
        <v>220</v>
      </c>
      <c r="B24" s="65"/>
      <c r="C24" s="65" t="s">
        <v>64</v>
      </c>
      <c r="D24" s="66">
        <v>178.51780165474898</v>
      </c>
      <c r="E24" s="68"/>
      <c r="F24" s="100" t="s">
        <v>834</v>
      </c>
      <c r="G24" s="65"/>
      <c r="H24" s="69" t="s">
        <v>220</v>
      </c>
      <c r="I24" s="70"/>
      <c r="J24" s="70"/>
      <c r="K24" s="69" t="s">
        <v>4036</v>
      </c>
      <c r="L24" s="73">
        <v>1</v>
      </c>
      <c r="M24" s="74">
        <v>1146.5067138671875</v>
      </c>
      <c r="N24" s="74">
        <v>9043.4072265625</v>
      </c>
      <c r="O24" s="75"/>
      <c r="P24" s="76"/>
      <c r="Q24" s="76"/>
      <c r="R24" s="86"/>
      <c r="S24" s="48">
        <v>0</v>
      </c>
      <c r="T24" s="48">
        <v>1</v>
      </c>
      <c r="U24" s="49">
        <v>0</v>
      </c>
      <c r="V24" s="49">
        <v>0.002967</v>
      </c>
      <c r="W24" s="49">
        <v>0.005479</v>
      </c>
      <c r="X24" s="49">
        <v>0.542005</v>
      </c>
      <c r="Y24" s="49">
        <v>0</v>
      </c>
      <c r="Z24" s="49">
        <v>0</v>
      </c>
      <c r="AA24" s="71">
        <v>24</v>
      </c>
      <c r="AB24" s="71"/>
      <c r="AC24" s="72"/>
      <c r="AD24" s="78" t="s">
        <v>2083</v>
      </c>
      <c r="AE24" s="78">
        <v>695</v>
      </c>
      <c r="AF24" s="78">
        <v>3159</v>
      </c>
      <c r="AG24" s="78">
        <v>92292</v>
      </c>
      <c r="AH24" s="78">
        <v>4970</v>
      </c>
      <c r="AI24" s="78"/>
      <c r="AJ24" s="78" t="s">
        <v>2464</v>
      </c>
      <c r="AK24" s="78"/>
      <c r="AL24" s="78"/>
      <c r="AM24" s="78"/>
      <c r="AN24" s="80">
        <v>40906.65945601852</v>
      </c>
      <c r="AO24" s="83" t="s">
        <v>3242</v>
      </c>
      <c r="AP24" s="78" t="b">
        <v>0</v>
      </c>
      <c r="AQ24" s="78" t="b">
        <v>0</v>
      </c>
      <c r="AR24" s="78" t="b">
        <v>0</v>
      </c>
      <c r="AS24" s="78" t="s">
        <v>1996</v>
      </c>
      <c r="AT24" s="78">
        <v>40</v>
      </c>
      <c r="AU24" s="83" t="s">
        <v>3549</v>
      </c>
      <c r="AV24" s="78" t="b">
        <v>0</v>
      </c>
      <c r="AW24" s="78" t="s">
        <v>3626</v>
      </c>
      <c r="AX24" s="83" t="s">
        <v>3648</v>
      </c>
      <c r="AY24" s="78" t="s">
        <v>66</v>
      </c>
      <c r="AZ24" s="78" t="str">
        <f>REPLACE(INDEX(GroupVertices[Group],MATCH(Vertices[[#This Row],[Vertex]],GroupVertices[Vertex],0)),1,1,"")</f>
        <v>1</v>
      </c>
      <c r="BA24" s="48"/>
      <c r="BB24" s="48"/>
      <c r="BC24" s="48"/>
      <c r="BD24" s="48"/>
      <c r="BE24" s="48"/>
      <c r="BF24" s="48"/>
      <c r="BG24" s="120" t="s">
        <v>4922</v>
      </c>
      <c r="BH24" s="120" t="s">
        <v>4922</v>
      </c>
      <c r="BI24" s="120" t="s">
        <v>5035</v>
      </c>
      <c r="BJ24" s="120" t="s">
        <v>5035</v>
      </c>
      <c r="BK24" s="120">
        <v>0</v>
      </c>
      <c r="BL24" s="123">
        <v>0</v>
      </c>
      <c r="BM24" s="120">
        <v>1</v>
      </c>
      <c r="BN24" s="123">
        <v>3.8461538461538463</v>
      </c>
      <c r="BO24" s="120">
        <v>1</v>
      </c>
      <c r="BP24" s="123">
        <v>3.8461538461538463</v>
      </c>
      <c r="BQ24" s="120">
        <v>25</v>
      </c>
      <c r="BR24" s="123">
        <v>96.15384615384616</v>
      </c>
      <c r="BS24" s="120">
        <v>26</v>
      </c>
      <c r="BT24" s="2"/>
      <c r="BU24" s="3"/>
      <c r="BV24" s="3"/>
      <c r="BW24" s="3"/>
      <c r="BX24" s="3"/>
    </row>
    <row r="25" spans="1:76" ht="15">
      <c r="A25" s="64" t="s">
        <v>391</v>
      </c>
      <c r="B25" s="65"/>
      <c r="C25" s="65" t="s">
        <v>64</v>
      </c>
      <c r="D25" s="66">
        <v>177.87465838044253</v>
      </c>
      <c r="E25" s="68"/>
      <c r="F25" s="100" t="s">
        <v>3573</v>
      </c>
      <c r="G25" s="65"/>
      <c r="H25" s="69" t="s">
        <v>391</v>
      </c>
      <c r="I25" s="70"/>
      <c r="J25" s="70"/>
      <c r="K25" s="69" t="s">
        <v>4037</v>
      </c>
      <c r="L25" s="73">
        <v>9999</v>
      </c>
      <c r="M25" s="74">
        <v>2261.079345703125</v>
      </c>
      <c r="N25" s="74">
        <v>5042.32568359375</v>
      </c>
      <c r="O25" s="75"/>
      <c r="P25" s="76"/>
      <c r="Q25" s="76"/>
      <c r="R25" s="86"/>
      <c r="S25" s="48">
        <v>170</v>
      </c>
      <c r="T25" s="48">
        <v>1</v>
      </c>
      <c r="U25" s="49">
        <v>28392</v>
      </c>
      <c r="V25" s="49">
        <v>0.005917</v>
      </c>
      <c r="W25" s="49">
        <v>0.073966</v>
      </c>
      <c r="X25" s="49">
        <v>78.400961</v>
      </c>
      <c r="Y25" s="49">
        <v>0</v>
      </c>
      <c r="Z25" s="49">
        <v>0</v>
      </c>
      <c r="AA25" s="71">
        <v>25</v>
      </c>
      <c r="AB25" s="71"/>
      <c r="AC25" s="72"/>
      <c r="AD25" s="78" t="s">
        <v>2084</v>
      </c>
      <c r="AE25" s="78">
        <v>163</v>
      </c>
      <c r="AF25" s="78">
        <v>3036</v>
      </c>
      <c r="AG25" s="78">
        <v>63571</v>
      </c>
      <c r="AH25" s="78">
        <v>3847</v>
      </c>
      <c r="AI25" s="78"/>
      <c r="AJ25" s="78" t="s">
        <v>2465</v>
      </c>
      <c r="AK25" s="78" t="s">
        <v>2824</v>
      </c>
      <c r="AL25" s="83" t="s">
        <v>3036</v>
      </c>
      <c r="AM25" s="78"/>
      <c r="AN25" s="80">
        <v>40376.57633101852</v>
      </c>
      <c r="AO25" s="83" t="s">
        <v>3243</v>
      </c>
      <c r="AP25" s="78" t="b">
        <v>0</v>
      </c>
      <c r="AQ25" s="78" t="b">
        <v>0</v>
      </c>
      <c r="AR25" s="78" t="b">
        <v>0</v>
      </c>
      <c r="AS25" s="78" t="s">
        <v>1995</v>
      </c>
      <c r="AT25" s="78">
        <v>68</v>
      </c>
      <c r="AU25" s="83" t="s">
        <v>3550</v>
      </c>
      <c r="AV25" s="78" t="b">
        <v>0</v>
      </c>
      <c r="AW25" s="78" t="s">
        <v>3626</v>
      </c>
      <c r="AX25" s="83" t="s">
        <v>3649</v>
      </c>
      <c r="AY25" s="78" t="s">
        <v>66</v>
      </c>
      <c r="AZ25" s="78" t="str">
        <f>REPLACE(INDEX(GroupVertices[Group],MATCH(Vertices[[#This Row],[Vertex]],GroupVertices[Vertex],0)),1,1,"")</f>
        <v>1</v>
      </c>
      <c r="BA25" s="48" t="s">
        <v>722</v>
      </c>
      <c r="BB25" s="48" t="s">
        <v>722</v>
      </c>
      <c r="BC25" s="48" t="s">
        <v>763</v>
      </c>
      <c r="BD25" s="48" t="s">
        <v>763</v>
      </c>
      <c r="BE25" s="48"/>
      <c r="BF25" s="48"/>
      <c r="BG25" s="120" t="s">
        <v>4676</v>
      </c>
      <c r="BH25" s="120" t="s">
        <v>4676</v>
      </c>
      <c r="BI25" s="120" t="s">
        <v>4787</v>
      </c>
      <c r="BJ25" s="120" t="s">
        <v>4787</v>
      </c>
      <c r="BK25" s="120">
        <v>0</v>
      </c>
      <c r="BL25" s="123">
        <v>0</v>
      </c>
      <c r="BM25" s="120">
        <v>3</v>
      </c>
      <c r="BN25" s="123">
        <v>9.090909090909092</v>
      </c>
      <c r="BO25" s="120">
        <v>1</v>
      </c>
      <c r="BP25" s="123">
        <v>3.0303030303030303</v>
      </c>
      <c r="BQ25" s="120">
        <v>30</v>
      </c>
      <c r="BR25" s="123">
        <v>90.9090909090909</v>
      </c>
      <c r="BS25" s="120">
        <v>33</v>
      </c>
      <c r="BT25" s="2"/>
      <c r="BU25" s="3"/>
      <c r="BV25" s="3"/>
      <c r="BW25" s="3"/>
      <c r="BX25" s="3"/>
    </row>
    <row r="26" spans="1:76" ht="15">
      <c r="A26" s="64" t="s">
        <v>221</v>
      </c>
      <c r="B26" s="65"/>
      <c r="C26" s="65" t="s">
        <v>64</v>
      </c>
      <c r="D26" s="66">
        <v>166.27193540738523</v>
      </c>
      <c r="E26" s="68"/>
      <c r="F26" s="100" t="s">
        <v>835</v>
      </c>
      <c r="G26" s="65"/>
      <c r="H26" s="69" t="s">
        <v>221</v>
      </c>
      <c r="I26" s="70"/>
      <c r="J26" s="70"/>
      <c r="K26" s="69" t="s">
        <v>4038</v>
      </c>
      <c r="L26" s="73">
        <v>1</v>
      </c>
      <c r="M26" s="74">
        <v>582.3201904296875</v>
      </c>
      <c r="N26" s="74">
        <v>2853.728515625</v>
      </c>
      <c r="O26" s="75"/>
      <c r="P26" s="76"/>
      <c r="Q26" s="76"/>
      <c r="R26" s="86"/>
      <c r="S26" s="48">
        <v>0</v>
      </c>
      <c r="T26" s="48">
        <v>1</v>
      </c>
      <c r="U26" s="49">
        <v>0</v>
      </c>
      <c r="V26" s="49">
        <v>0.002967</v>
      </c>
      <c r="W26" s="49">
        <v>0.005479</v>
      </c>
      <c r="X26" s="49">
        <v>0.542005</v>
      </c>
      <c r="Y26" s="49">
        <v>0</v>
      </c>
      <c r="Z26" s="49">
        <v>0</v>
      </c>
      <c r="AA26" s="71">
        <v>26</v>
      </c>
      <c r="AB26" s="71"/>
      <c r="AC26" s="72"/>
      <c r="AD26" s="78" t="s">
        <v>2085</v>
      </c>
      <c r="AE26" s="78">
        <v>369</v>
      </c>
      <c r="AF26" s="78">
        <v>817</v>
      </c>
      <c r="AG26" s="78">
        <v>106240</v>
      </c>
      <c r="AH26" s="78">
        <v>8836</v>
      </c>
      <c r="AI26" s="78"/>
      <c r="AJ26" s="78" t="s">
        <v>2466</v>
      </c>
      <c r="AK26" s="78"/>
      <c r="AL26" s="83" t="s">
        <v>3037</v>
      </c>
      <c r="AM26" s="78"/>
      <c r="AN26" s="80">
        <v>41789.56334490741</v>
      </c>
      <c r="AO26" s="83" t="s">
        <v>3244</v>
      </c>
      <c r="AP26" s="78" t="b">
        <v>0</v>
      </c>
      <c r="AQ26" s="78" t="b">
        <v>0</v>
      </c>
      <c r="AR26" s="78" t="b">
        <v>1</v>
      </c>
      <c r="AS26" s="78" t="s">
        <v>1996</v>
      </c>
      <c r="AT26" s="78">
        <v>23</v>
      </c>
      <c r="AU26" s="83" t="s">
        <v>3549</v>
      </c>
      <c r="AV26" s="78" t="b">
        <v>0</v>
      </c>
      <c r="AW26" s="78" t="s">
        <v>3626</v>
      </c>
      <c r="AX26" s="83" t="s">
        <v>3650</v>
      </c>
      <c r="AY26" s="78" t="s">
        <v>66</v>
      </c>
      <c r="AZ26" s="78" t="str">
        <f>REPLACE(INDEX(GroupVertices[Group],MATCH(Vertices[[#This Row],[Vertex]],GroupVertices[Vertex],0)),1,1,"")</f>
        <v>1</v>
      </c>
      <c r="BA26" s="48"/>
      <c r="BB26" s="48"/>
      <c r="BC26" s="48"/>
      <c r="BD26" s="48"/>
      <c r="BE26" s="48"/>
      <c r="BF26" s="48"/>
      <c r="BG26" s="120" t="s">
        <v>4922</v>
      </c>
      <c r="BH26" s="120" t="s">
        <v>4922</v>
      </c>
      <c r="BI26" s="120" t="s">
        <v>5035</v>
      </c>
      <c r="BJ26" s="120" t="s">
        <v>5035</v>
      </c>
      <c r="BK26" s="120">
        <v>0</v>
      </c>
      <c r="BL26" s="123">
        <v>0</v>
      </c>
      <c r="BM26" s="120">
        <v>1</v>
      </c>
      <c r="BN26" s="123">
        <v>3.8461538461538463</v>
      </c>
      <c r="BO26" s="120">
        <v>1</v>
      </c>
      <c r="BP26" s="123">
        <v>3.8461538461538463</v>
      </c>
      <c r="BQ26" s="120">
        <v>25</v>
      </c>
      <c r="BR26" s="123">
        <v>96.15384615384616</v>
      </c>
      <c r="BS26" s="120">
        <v>26</v>
      </c>
      <c r="BT26" s="2"/>
      <c r="BU26" s="3"/>
      <c r="BV26" s="3"/>
      <c r="BW26" s="3"/>
      <c r="BX26" s="3"/>
    </row>
    <row r="27" spans="1:76" ht="15">
      <c r="A27" s="64" t="s">
        <v>222</v>
      </c>
      <c r="B27" s="65"/>
      <c r="C27" s="65" t="s">
        <v>64</v>
      </c>
      <c r="D27" s="66">
        <v>162.92549885814833</v>
      </c>
      <c r="E27" s="68"/>
      <c r="F27" s="100" t="s">
        <v>836</v>
      </c>
      <c r="G27" s="65"/>
      <c r="H27" s="69" t="s">
        <v>222</v>
      </c>
      <c r="I27" s="70"/>
      <c r="J27" s="70"/>
      <c r="K27" s="69" t="s">
        <v>4039</v>
      </c>
      <c r="L27" s="73">
        <v>1</v>
      </c>
      <c r="M27" s="74">
        <v>934.8078002929688</v>
      </c>
      <c r="N27" s="74">
        <v>7720.70947265625</v>
      </c>
      <c r="O27" s="75"/>
      <c r="P27" s="76"/>
      <c r="Q27" s="76"/>
      <c r="R27" s="86"/>
      <c r="S27" s="48">
        <v>0</v>
      </c>
      <c r="T27" s="48">
        <v>1</v>
      </c>
      <c r="U27" s="49">
        <v>0</v>
      </c>
      <c r="V27" s="49">
        <v>0.002967</v>
      </c>
      <c r="W27" s="49">
        <v>0.005479</v>
      </c>
      <c r="X27" s="49">
        <v>0.542005</v>
      </c>
      <c r="Y27" s="49">
        <v>0</v>
      </c>
      <c r="Z27" s="49">
        <v>0</v>
      </c>
      <c r="AA27" s="71">
        <v>27</v>
      </c>
      <c r="AB27" s="71"/>
      <c r="AC27" s="72"/>
      <c r="AD27" s="78" t="s">
        <v>2086</v>
      </c>
      <c r="AE27" s="78">
        <v>390</v>
      </c>
      <c r="AF27" s="78">
        <v>177</v>
      </c>
      <c r="AG27" s="78">
        <v>261846</v>
      </c>
      <c r="AH27" s="78">
        <v>9371</v>
      </c>
      <c r="AI27" s="78"/>
      <c r="AJ27" s="78"/>
      <c r="AK27" s="78"/>
      <c r="AL27" s="78"/>
      <c r="AM27" s="78"/>
      <c r="AN27" s="80">
        <v>42434.084016203706</v>
      </c>
      <c r="AO27" s="83" t="s">
        <v>3245</v>
      </c>
      <c r="AP27" s="78" t="b">
        <v>0</v>
      </c>
      <c r="AQ27" s="78" t="b">
        <v>0</v>
      </c>
      <c r="AR27" s="78" t="b">
        <v>0</v>
      </c>
      <c r="AS27" s="78" t="s">
        <v>1996</v>
      </c>
      <c r="AT27" s="78">
        <v>10</v>
      </c>
      <c r="AU27" s="83" t="s">
        <v>3551</v>
      </c>
      <c r="AV27" s="78" t="b">
        <v>0</v>
      </c>
      <c r="AW27" s="78" t="s">
        <v>3626</v>
      </c>
      <c r="AX27" s="83" t="s">
        <v>3651</v>
      </c>
      <c r="AY27" s="78" t="s">
        <v>66</v>
      </c>
      <c r="AZ27" s="78" t="str">
        <f>REPLACE(INDEX(GroupVertices[Group],MATCH(Vertices[[#This Row],[Vertex]],GroupVertices[Vertex],0)),1,1,"")</f>
        <v>1</v>
      </c>
      <c r="BA27" s="48"/>
      <c r="BB27" s="48"/>
      <c r="BC27" s="48"/>
      <c r="BD27" s="48"/>
      <c r="BE27" s="48"/>
      <c r="BF27" s="48"/>
      <c r="BG27" s="120" t="s">
        <v>4922</v>
      </c>
      <c r="BH27" s="120" t="s">
        <v>4922</v>
      </c>
      <c r="BI27" s="120" t="s">
        <v>5035</v>
      </c>
      <c r="BJ27" s="120" t="s">
        <v>5035</v>
      </c>
      <c r="BK27" s="120">
        <v>0</v>
      </c>
      <c r="BL27" s="123">
        <v>0</v>
      </c>
      <c r="BM27" s="120">
        <v>1</v>
      </c>
      <c r="BN27" s="123">
        <v>3.8461538461538463</v>
      </c>
      <c r="BO27" s="120">
        <v>1</v>
      </c>
      <c r="BP27" s="123">
        <v>3.8461538461538463</v>
      </c>
      <c r="BQ27" s="120">
        <v>25</v>
      </c>
      <c r="BR27" s="123">
        <v>96.15384615384616</v>
      </c>
      <c r="BS27" s="120">
        <v>26</v>
      </c>
      <c r="BT27" s="2"/>
      <c r="BU27" s="3"/>
      <c r="BV27" s="3"/>
      <c r="BW27" s="3"/>
      <c r="BX27" s="3"/>
    </row>
    <row r="28" spans="1:76" ht="15">
      <c r="A28" s="64" t="s">
        <v>223</v>
      </c>
      <c r="B28" s="65"/>
      <c r="C28" s="65" t="s">
        <v>64</v>
      </c>
      <c r="D28" s="66">
        <v>175.082475384673</v>
      </c>
      <c r="E28" s="68"/>
      <c r="F28" s="100" t="s">
        <v>837</v>
      </c>
      <c r="G28" s="65"/>
      <c r="H28" s="69" t="s">
        <v>223</v>
      </c>
      <c r="I28" s="70"/>
      <c r="J28" s="70"/>
      <c r="K28" s="69" t="s">
        <v>4040</v>
      </c>
      <c r="L28" s="73">
        <v>1</v>
      </c>
      <c r="M28" s="74">
        <v>4238.63330078125</v>
      </c>
      <c r="N28" s="74">
        <v>3650.588623046875</v>
      </c>
      <c r="O28" s="75"/>
      <c r="P28" s="76"/>
      <c r="Q28" s="76"/>
      <c r="R28" s="86"/>
      <c r="S28" s="48">
        <v>0</v>
      </c>
      <c r="T28" s="48">
        <v>1</v>
      </c>
      <c r="U28" s="49">
        <v>0</v>
      </c>
      <c r="V28" s="49">
        <v>0.002967</v>
      </c>
      <c r="W28" s="49">
        <v>0.005479</v>
      </c>
      <c r="X28" s="49">
        <v>0.542005</v>
      </c>
      <c r="Y28" s="49">
        <v>0</v>
      </c>
      <c r="Z28" s="49">
        <v>0</v>
      </c>
      <c r="AA28" s="71">
        <v>28</v>
      </c>
      <c r="AB28" s="71"/>
      <c r="AC28" s="72"/>
      <c r="AD28" s="78" t="s">
        <v>2087</v>
      </c>
      <c r="AE28" s="78">
        <v>932</v>
      </c>
      <c r="AF28" s="78">
        <v>2502</v>
      </c>
      <c r="AG28" s="78">
        <v>141245</v>
      </c>
      <c r="AH28" s="78">
        <v>7737</v>
      </c>
      <c r="AI28" s="78"/>
      <c r="AJ28" s="78" t="s">
        <v>2467</v>
      </c>
      <c r="AK28" s="78" t="s">
        <v>2825</v>
      </c>
      <c r="AL28" s="83" t="s">
        <v>3038</v>
      </c>
      <c r="AM28" s="78"/>
      <c r="AN28" s="80">
        <v>39982.11074074074</v>
      </c>
      <c r="AO28" s="83" t="s">
        <v>3246</v>
      </c>
      <c r="AP28" s="78" t="b">
        <v>0</v>
      </c>
      <c r="AQ28" s="78" t="b">
        <v>0</v>
      </c>
      <c r="AR28" s="78" t="b">
        <v>0</v>
      </c>
      <c r="AS28" s="78" t="s">
        <v>1996</v>
      </c>
      <c r="AT28" s="78">
        <v>60</v>
      </c>
      <c r="AU28" s="83" t="s">
        <v>3552</v>
      </c>
      <c r="AV28" s="78" t="b">
        <v>0</v>
      </c>
      <c r="AW28" s="78" t="s">
        <v>3626</v>
      </c>
      <c r="AX28" s="83" t="s">
        <v>3652</v>
      </c>
      <c r="AY28" s="78" t="s">
        <v>66</v>
      </c>
      <c r="AZ28" s="78" t="str">
        <f>REPLACE(INDEX(GroupVertices[Group],MATCH(Vertices[[#This Row],[Vertex]],GroupVertices[Vertex],0)),1,1,"")</f>
        <v>1</v>
      </c>
      <c r="BA28" s="48"/>
      <c r="BB28" s="48"/>
      <c r="BC28" s="48"/>
      <c r="BD28" s="48"/>
      <c r="BE28" s="48"/>
      <c r="BF28" s="48"/>
      <c r="BG28" s="120" t="s">
        <v>4922</v>
      </c>
      <c r="BH28" s="120" t="s">
        <v>4922</v>
      </c>
      <c r="BI28" s="120" t="s">
        <v>5035</v>
      </c>
      <c r="BJ28" s="120" t="s">
        <v>5035</v>
      </c>
      <c r="BK28" s="120">
        <v>0</v>
      </c>
      <c r="BL28" s="123">
        <v>0</v>
      </c>
      <c r="BM28" s="120">
        <v>1</v>
      </c>
      <c r="BN28" s="123">
        <v>3.8461538461538463</v>
      </c>
      <c r="BO28" s="120">
        <v>1</v>
      </c>
      <c r="BP28" s="123">
        <v>3.8461538461538463</v>
      </c>
      <c r="BQ28" s="120">
        <v>25</v>
      </c>
      <c r="BR28" s="123">
        <v>96.15384615384616</v>
      </c>
      <c r="BS28" s="120">
        <v>26</v>
      </c>
      <c r="BT28" s="2"/>
      <c r="BU28" s="3"/>
      <c r="BV28" s="3"/>
      <c r="BW28" s="3"/>
      <c r="BX28" s="3"/>
    </row>
    <row r="29" spans="1:76" ht="15">
      <c r="A29" s="64" t="s">
        <v>224</v>
      </c>
      <c r="B29" s="65"/>
      <c r="C29" s="65" t="s">
        <v>64</v>
      </c>
      <c r="D29" s="66">
        <v>162.42876218287097</v>
      </c>
      <c r="E29" s="68"/>
      <c r="F29" s="100" t="s">
        <v>838</v>
      </c>
      <c r="G29" s="65"/>
      <c r="H29" s="69" t="s">
        <v>224</v>
      </c>
      <c r="I29" s="70"/>
      <c r="J29" s="70"/>
      <c r="K29" s="69" t="s">
        <v>4041</v>
      </c>
      <c r="L29" s="73">
        <v>1</v>
      </c>
      <c r="M29" s="74">
        <v>799.6934814453125</v>
      </c>
      <c r="N29" s="74">
        <v>6721.111328125</v>
      </c>
      <c r="O29" s="75"/>
      <c r="P29" s="76"/>
      <c r="Q29" s="76"/>
      <c r="R29" s="86"/>
      <c r="S29" s="48">
        <v>0</v>
      </c>
      <c r="T29" s="48">
        <v>1</v>
      </c>
      <c r="U29" s="49">
        <v>0</v>
      </c>
      <c r="V29" s="49">
        <v>0.002967</v>
      </c>
      <c r="W29" s="49">
        <v>0.005479</v>
      </c>
      <c r="X29" s="49">
        <v>0.542005</v>
      </c>
      <c r="Y29" s="49">
        <v>0</v>
      </c>
      <c r="Z29" s="49">
        <v>0</v>
      </c>
      <c r="AA29" s="71">
        <v>29</v>
      </c>
      <c r="AB29" s="71"/>
      <c r="AC29" s="72"/>
      <c r="AD29" s="78" t="s">
        <v>2088</v>
      </c>
      <c r="AE29" s="78">
        <v>152</v>
      </c>
      <c r="AF29" s="78">
        <v>82</v>
      </c>
      <c r="AG29" s="78">
        <v>3372</v>
      </c>
      <c r="AH29" s="78">
        <v>41094</v>
      </c>
      <c r="AI29" s="78"/>
      <c r="AJ29" s="78" t="s">
        <v>2468</v>
      </c>
      <c r="AK29" s="78"/>
      <c r="AL29" s="78"/>
      <c r="AM29" s="78"/>
      <c r="AN29" s="80">
        <v>42932.608877314815</v>
      </c>
      <c r="AO29" s="83" t="s">
        <v>3247</v>
      </c>
      <c r="AP29" s="78" t="b">
        <v>0</v>
      </c>
      <c r="AQ29" s="78" t="b">
        <v>0</v>
      </c>
      <c r="AR29" s="78" t="b">
        <v>0</v>
      </c>
      <c r="AS29" s="78" t="s">
        <v>1996</v>
      </c>
      <c r="AT29" s="78">
        <v>0</v>
      </c>
      <c r="AU29" s="83" t="s">
        <v>3544</v>
      </c>
      <c r="AV29" s="78" t="b">
        <v>0</v>
      </c>
      <c r="AW29" s="78" t="s">
        <v>3626</v>
      </c>
      <c r="AX29" s="83" t="s">
        <v>3653</v>
      </c>
      <c r="AY29" s="78" t="s">
        <v>66</v>
      </c>
      <c r="AZ29" s="78" t="str">
        <f>REPLACE(INDEX(GroupVertices[Group],MATCH(Vertices[[#This Row],[Vertex]],GroupVertices[Vertex],0)),1,1,"")</f>
        <v>1</v>
      </c>
      <c r="BA29" s="48"/>
      <c r="BB29" s="48"/>
      <c r="BC29" s="48"/>
      <c r="BD29" s="48"/>
      <c r="BE29" s="48"/>
      <c r="BF29" s="48"/>
      <c r="BG29" s="120" t="s">
        <v>4922</v>
      </c>
      <c r="BH29" s="120" t="s">
        <v>4922</v>
      </c>
      <c r="BI29" s="120" t="s">
        <v>5035</v>
      </c>
      <c r="BJ29" s="120" t="s">
        <v>5035</v>
      </c>
      <c r="BK29" s="120">
        <v>0</v>
      </c>
      <c r="BL29" s="123">
        <v>0</v>
      </c>
      <c r="BM29" s="120">
        <v>1</v>
      </c>
      <c r="BN29" s="123">
        <v>3.8461538461538463</v>
      </c>
      <c r="BO29" s="120">
        <v>1</v>
      </c>
      <c r="BP29" s="123">
        <v>3.8461538461538463</v>
      </c>
      <c r="BQ29" s="120">
        <v>25</v>
      </c>
      <c r="BR29" s="123">
        <v>96.15384615384616</v>
      </c>
      <c r="BS29" s="120">
        <v>26</v>
      </c>
      <c r="BT29" s="2"/>
      <c r="BU29" s="3"/>
      <c r="BV29" s="3"/>
      <c r="BW29" s="3"/>
      <c r="BX29" s="3"/>
    </row>
    <row r="30" spans="1:76" ht="15">
      <c r="A30" s="64" t="s">
        <v>225</v>
      </c>
      <c r="B30" s="65"/>
      <c r="C30" s="65" t="s">
        <v>64</v>
      </c>
      <c r="D30" s="66">
        <v>163.16602398512472</v>
      </c>
      <c r="E30" s="68"/>
      <c r="F30" s="100" t="s">
        <v>839</v>
      </c>
      <c r="G30" s="65"/>
      <c r="H30" s="69" t="s">
        <v>225</v>
      </c>
      <c r="I30" s="70"/>
      <c r="J30" s="70"/>
      <c r="K30" s="69" t="s">
        <v>4042</v>
      </c>
      <c r="L30" s="73">
        <v>1</v>
      </c>
      <c r="M30" s="74">
        <v>4060.521728515625</v>
      </c>
      <c r="N30" s="74">
        <v>6256.65185546875</v>
      </c>
      <c r="O30" s="75"/>
      <c r="P30" s="76"/>
      <c r="Q30" s="76"/>
      <c r="R30" s="86"/>
      <c r="S30" s="48">
        <v>0</v>
      </c>
      <c r="T30" s="48">
        <v>1</v>
      </c>
      <c r="U30" s="49">
        <v>0</v>
      </c>
      <c r="V30" s="49">
        <v>0.002967</v>
      </c>
      <c r="W30" s="49">
        <v>0.005479</v>
      </c>
      <c r="X30" s="49">
        <v>0.542005</v>
      </c>
      <c r="Y30" s="49">
        <v>0</v>
      </c>
      <c r="Z30" s="49">
        <v>0</v>
      </c>
      <c r="AA30" s="71">
        <v>30</v>
      </c>
      <c r="AB30" s="71"/>
      <c r="AC30" s="72"/>
      <c r="AD30" s="78" t="s">
        <v>2089</v>
      </c>
      <c r="AE30" s="78">
        <v>488</v>
      </c>
      <c r="AF30" s="78">
        <v>223</v>
      </c>
      <c r="AG30" s="78">
        <v>152637</v>
      </c>
      <c r="AH30" s="78">
        <v>34127</v>
      </c>
      <c r="AI30" s="78"/>
      <c r="AJ30" s="78" t="s">
        <v>2469</v>
      </c>
      <c r="AK30" s="78"/>
      <c r="AL30" s="78"/>
      <c r="AM30" s="78"/>
      <c r="AN30" s="80">
        <v>41930.02613425926</v>
      </c>
      <c r="AO30" s="83" t="s">
        <v>3248</v>
      </c>
      <c r="AP30" s="78" t="b">
        <v>1</v>
      </c>
      <c r="AQ30" s="78" t="b">
        <v>0</v>
      </c>
      <c r="AR30" s="78" t="b">
        <v>0</v>
      </c>
      <c r="AS30" s="78" t="s">
        <v>1996</v>
      </c>
      <c r="AT30" s="78">
        <v>1</v>
      </c>
      <c r="AU30" s="83" t="s">
        <v>3544</v>
      </c>
      <c r="AV30" s="78" t="b">
        <v>0</v>
      </c>
      <c r="AW30" s="78" t="s">
        <v>3626</v>
      </c>
      <c r="AX30" s="83" t="s">
        <v>3654</v>
      </c>
      <c r="AY30" s="78" t="s">
        <v>66</v>
      </c>
      <c r="AZ30" s="78" t="str">
        <f>REPLACE(INDEX(GroupVertices[Group],MATCH(Vertices[[#This Row],[Vertex]],GroupVertices[Vertex],0)),1,1,"")</f>
        <v>1</v>
      </c>
      <c r="BA30" s="48"/>
      <c r="BB30" s="48"/>
      <c r="BC30" s="48"/>
      <c r="BD30" s="48"/>
      <c r="BE30" s="48"/>
      <c r="BF30" s="48"/>
      <c r="BG30" s="120" t="s">
        <v>4922</v>
      </c>
      <c r="BH30" s="120" t="s">
        <v>4922</v>
      </c>
      <c r="BI30" s="120" t="s">
        <v>5035</v>
      </c>
      <c r="BJ30" s="120" t="s">
        <v>5035</v>
      </c>
      <c r="BK30" s="120">
        <v>0</v>
      </c>
      <c r="BL30" s="123">
        <v>0</v>
      </c>
      <c r="BM30" s="120">
        <v>1</v>
      </c>
      <c r="BN30" s="123">
        <v>3.8461538461538463</v>
      </c>
      <c r="BO30" s="120">
        <v>1</v>
      </c>
      <c r="BP30" s="123">
        <v>3.8461538461538463</v>
      </c>
      <c r="BQ30" s="120">
        <v>25</v>
      </c>
      <c r="BR30" s="123">
        <v>96.15384615384616</v>
      </c>
      <c r="BS30" s="120">
        <v>26</v>
      </c>
      <c r="BT30" s="2"/>
      <c r="BU30" s="3"/>
      <c r="BV30" s="3"/>
      <c r="BW30" s="3"/>
      <c r="BX30" s="3"/>
    </row>
    <row r="31" spans="1:76" ht="15">
      <c r="A31" s="64" t="s">
        <v>226</v>
      </c>
      <c r="B31" s="65"/>
      <c r="C31" s="65" t="s">
        <v>64</v>
      </c>
      <c r="D31" s="66">
        <v>162.34510126914006</v>
      </c>
      <c r="E31" s="68"/>
      <c r="F31" s="100" t="s">
        <v>840</v>
      </c>
      <c r="G31" s="65"/>
      <c r="H31" s="69" t="s">
        <v>226</v>
      </c>
      <c r="I31" s="70"/>
      <c r="J31" s="70"/>
      <c r="K31" s="69" t="s">
        <v>4043</v>
      </c>
      <c r="L31" s="73">
        <v>1</v>
      </c>
      <c r="M31" s="74">
        <v>723.8750610351562</v>
      </c>
      <c r="N31" s="74">
        <v>7453.16845703125</v>
      </c>
      <c r="O31" s="75"/>
      <c r="P31" s="76"/>
      <c r="Q31" s="76"/>
      <c r="R31" s="86"/>
      <c r="S31" s="48">
        <v>0</v>
      </c>
      <c r="T31" s="48">
        <v>1</v>
      </c>
      <c r="U31" s="49">
        <v>0</v>
      </c>
      <c r="V31" s="49">
        <v>0.002967</v>
      </c>
      <c r="W31" s="49">
        <v>0.005479</v>
      </c>
      <c r="X31" s="49">
        <v>0.542005</v>
      </c>
      <c r="Y31" s="49">
        <v>0</v>
      </c>
      <c r="Z31" s="49">
        <v>0</v>
      </c>
      <c r="AA31" s="71">
        <v>31</v>
      </c>
      <c r="AB31" s="71"/>
      <c r="AC31" s="72"/>
      <c r="AD31" s="78" t="s">
        <v>2090</v>
      </c>
      <c r="AE31" s="78">
        <v>127</v>
      </c>
      <c r="AF31" s="78">
        <v>66</v>
      </c>
      <c r="AG31" s="78">
        <v>4946</v>
      </c>
      <c r="AH31" s="78">
        <v>11</v>
      </c>
      <c r="AI31" s="78"/>
      <c r="AJ31" s="78" t="s">
        <v>2470</v>
      </c>
      <c r="AK31" s="78"/>
      <c r="AL31" s="78"/>
      <c r="AM31" s="78"/>
      <c r="AN31" s="80">
        <v>42507.235914351855</v>
      </c>
      <c r="AO31" s="78"/>
      <c r="AP31" s="78" t="b">
        <v>0</v>
      </c>
      <c r="AQ31" s="78" t="b">
        <v>0</v>
      </c>
      <c r="AR31" s="78" t="b">
        <v>0</v>
      </c>
      <c r="AS31" s="78" t="s">
        <v>1996</v>
      </c>
      <c r="AT31" s="78">
        <v>0</v>
      </c>
      <c r="AU31" s="83" t="s">
        <v>3544</v>
      </c>
      <c r="AV31" s="78" t="b">
        <v>0</v>
      </c>
      <c r="AW31" s="78" t="s">
        <v>3626</v>
      </c>
      <c r="AX31" s="83" t="s">
        <v>3655</v>
      </c>
      <c r="AY31" s="78" t="s">
        <v>66</v>
      </c>
      <c r="AZ31" s="78" t="str">
        <f>REPLACE(INDEX(GroupVertices[Group],MATCH(Vertices[[#This Row],[Vertex]],GroupVertices[Vertex],0)),1,1,"")</f>
        <v>1</v>
      </c>
      <c r="BA31" s="48"/>
      <c r="BB31" s="48"/>
      <c r="BC31" s="48"/>
      <c r="BD31" s="48"/>
      <c r="BE31" s="48"/>
      <c r="BF31" s="48"/>
      <c r="BG31" s="120" t="s">
        <v>4922</v>
      </c>
      <c r="BH31" s="120" t="s">
        <v>4922</v>
      </c>
      <c r="BI31" s="120" t="s">
        <v>5035</v>
      </c>
      <c r="BJ31" s="120" t="s">
        <v>5035</v>
      </c>
      <c r="BK31" s="120">
        <v>0</v>
      </c>
      <c r="BL31" s="123">
        <v>0</v>
      </c>
      <c r="BM31" s="120">
        <v>1</v>
      </c>
      <c r="BN31" s="123">
        <v>3.8461538461538463</v>
      </c>
      <c r="BO31" s="120">
        <v>1</v>
      </c>
      <c r="BP31" s="123">
        <v>3.8461538461538463</v>
      </c>
      <c r="BQ31" s="120">
        <v>25</v>
      </c>
      <c r="BR31" s="123">
        <v>96.15384615384616</v>
      </c>
      <c r="BS31" s="120">
        <v>26</v>
      </c>
      <c r="BT31" s="2"/>
      <c r="BU31" s="3"/>
      <c r="BV31" s="3"/>
      <c r="BW31" s="3"/>
      <c r="BX31" s="3"/>
    </row>
    <row r="32" spans="1:76" ht="15">
      <c r="A32" s="64" t="s">
        <v>227</v>
      </c>
      <c r="B32" s="65"/>
      <c r="C32" s="65" t="s">
        <v>64</v>
      </c>
      <c r="D32" s="66">
        <v>162.82092271598466</v>
      </c>
      <c r="E32" s="68"/>
      <c r="F32" s="100" t="s">
        <v>841</v>
      </c>
      <c r="G32" s="65"/>
      <c r="H32" s="69" t="s">
        <v>227</v>
      </c>
      <c r="I32" s="70"/>
      <c r="J32" s="70"/>
      <c r="K32" s="69" t="s">
        <v>4044</v>
      </c>
      <c r="L32" s="73">
        <v>1</v>
      </c>
      <c r="M32" s="74">
        <v>4029.900146484375</v>
      </c>
      <c r="N32" s="74">
        <v>7183.544921875</v>
      </c>
      <c r="O32" s="75"/>
      <c r="P32" s="76"/>
      <c r="Q32" s="76"/>
      <c r="R32" s="86"/>
      <c r="S32" s="48">
        <v>0</v>
      </c>
      <c r="T32" s="48">
        <v>1</v>
      </c>
      <c r="U32" s="49">
        <v>0</v>
      </c>
      <c r="V32" s="49">
        <v>0.002967</v>
      </c>
      <c r="W32" s="49">
        <v>0.005479</v>
      </c>
      <c r="X32" s="49">
        <v>0.542005</v>
      </c>
      <c r="Y32" s="49">
        <v>0</v>
      </c>
      <c r="Z32" s="49">
        <v>0</v>
      </c>
      <c r="AA32" s="71">
        <v>32</v>
      </c>
      <c r="AB32" s="71"/>
      <c r="AC32" s="72"/>
      <c r="AD32" s="78" t="s">
        <v>2091</v>
      </c>
      <c r="AE32" s="78">
        <v>77</v>
      </c>
      <c r="AF32" s="78">
        <v>157</v>
      </c>
      <c r="AG32" s="78">
        <v>118176</v>
      </c>
      <c r="AH32" s="78">
        <v>1302</v>
      </c>
      <c r="AI32" s="78"/>
      <c r="AJ32" s="78" t="s">
        <v>2471</v>
      </c>
      <c r="AK32" s="78" t="s">
        <v>2826</v>
      </c>
      <c r="AL32" s="78"/>
      <c r="AM32" s="78"/>
      <c r="AN32" s="80">
        <v>40664.737650462965</v>
      </c>
      <c r="AO32" s="83" t="s">
        <v>3249</v>
      </c>
      <c r="AP32" s="78" t="b">
        <v>0</v>
      </c>
      <c r="AQ32" s="78" t="b">
        <v>0</v>
      </c>
      <c r="AR32" s="78" t="b">
        <v>0</v>
      </c>
      <c r="AS32" s="78" t="s">
        <v>1996</v>
      </c>
      <c r="AT32" s="78">
        <v>8</v>
      </c>
      <c r="AU32" s="83" t="s">
        <v>3544</v>
      </c>
      <c r="AV32" s="78" t="b">
        <v>0</v>
      </c>
      <c r="AW32" s="78" t="s">
        <v>3626</v>
      </c>
      <c r="AX32" s="83" t="s">
        <v>3656</v>
      </c>
      <c r="AY32" s="78" t="s">
        <v>66</v>
      </c>
      <c r="AZ32" s="78" t="str">
        <f>REPLACE(INDEX(GroupVertices[Group],MATCH(Vertices[[#This Row],[Vertex]],GroupVertices[Vertex],0)),1,1,"")</f>
        <v>1</v>
      </c>
      <c r="BA32" s="48"/>
      <c r="BB32" s="48"/>
      <c r="BC32" s="48"/>
      <c r="BD32" s="48"/>
      <c r="BE32" s="48"/>
      <c r="BF32" s="48"/>
      <c r="BG32" s="120" t="s">
        <v>4922</v>
      </c>
      <c r="BH32" s="120" t="s">
        <v>4922</v>
      </c>
      <c r="BI32" s="120" t="s">
        <v>5035</v>
      </c>
      <c r="BJ32" s="120" t="s">
        <v>5035</v>
      </c>
      <c r="BK32" s="120">
        <v>0</v>
      </c>
      <c r="BL32" s="123">
        <v>0</v>
      </c>
      <c r="BM32" s="120">
        <v>1</v>
      </c>
      <c r="BN32" s="123">
        <v>3.8461538461538463</v>
      </c>
      <c r="BO32" s="120">
        <v>1</v>
      </c>
      <c r="BP32" s="123">
        <v>3.8461538461538463</v>
      </c>
      <c r="BQ32" s="120">
        <v>25</v>
      </c>
      <c r="BR32" s="123">
        <v>96.15384615384616</v>
      </c>
      <c r="BS32" s="120">
        <v>26</v>
      </c>
      <c r="BT32" s="2"/>
      <c r="BU32" s="3"/>
      <c r="BV32" s="3"/>
      <c r="BW32" s="3"/>
      <c r="BX32" s="3"/>
    </row>
    <row r="33" spans="1:76" ht="15">
      <c r="A33" s="64" t="s">
        <v>228</v>
      </c>
      <c r="B33" s="65"/>
      <c r="C33" s="65" t="s">
        <v>64</v>
      </c>
      <c r="D33" s="66">
        <v>164.12812449303033</v>
      </c>
      <c r="E33" s="68"/>
      <c r="F33" s="100" t="s">
        <v>842</v>
      </c>
      <c r="G33" s="65"/>
      <c r="H33" s="69" t="s">
        <v>228</v>
      </c>
      <c r="I33" s="70"/>
      <c r="J33" s="70"/>
      <c r="K33" s="69" t="s">
        <v>4045</v>
      </c>
      <c r="L33" s="73">
        <v>1</v>
      </c>
      <c r="M33" s="74">
        <v>2580.3857421875</v>
      </c>
      <c r="N33" s="74">
        <v>5302.275390625</v>
      </c>
      <c r="O33" s="75"/>
      <c r="P33" s="76"/>
      <c r="Q33" s="76"/>
      <c r="R33" s="86"/>
      <c r="S33" s="48">
        <v>0</v>
      </c>
      <c r="T33" s="48">
        <v>1</v>
      </c>
      <c r="U33" s="49">
        <v>0</v>
      </c>
      <c r="V33" s="49">
        <v>0.002967</v>
      </c>
      <c r="W33" s="49">
        <v>0.005479</v>
      </c>
      <c r="X33" s="49">
        <v>0.542005</v>
      </c>
      <c r="Y33" s="49">
        <v>0</v>
      </c>
      <c r="Z33" s="49">
        <v>0</v>
      </c>
      <c r="AA33" s="71">
        <v>33</v>
      </c>
      <c r="AB33" s="71"/>
      <c r="AC33" s="72"/>
      <c r="AD33" s="78" t="s">
        <v>2092</v>
      </c>
      <c r="AE33" s="78">
        <v>195</v>
      </c>
      <c r="AF33" s="78">
        <v>407</v>
      </c>
      <c r="AG33" s="78">
        <v>125918</v>
      </c>
      <c r="AH33" s="78">
        <v>12457</v>
      </c>
      <c r="AI33" s="78"/>
      <c r="AJ33" s="78" t="s">
        <v>2472</v>
      </c>
      <c r="AK33" s="78"/>
      <c r="AL33" s="78"/>
      <c r="AM33" s="78"/>
      <c r="AN33" s="80">
        <v>41625.341886574075</v>
      </c>
      <c r="AO33" s="83" t="s">
        <v>3250</v>
      </c>
      <c r="AP33" s="78" t="b">
        <v>0</v>
      </c>
      <c r="AQ33" s="78" t="b">
        <v>0</v>
      </c>
      <c r="AR33" s="78" t="b">
        <v>0</v>
      </c>
      <c r="AS33" s="78" t="s">
        <v>1996</v>
      </c>
      <c r="AT33" s="78">
        <v>17</v>
      </c>
      <c r="AU33" s="83" t="s">
        <v>3544</v>
      </c>
      <c r="AV33" s="78" t="b">
        <v>0</v>
      </c>
      <c r="AW33" s="78" t="s">
        <v>3626</v>
      </c>
      <c r="AX33" s="83" t="s">
        <v>3657</v>
      </c>
      <c r="AY33" s="78" t="s">
        <v>66</v>
      </c>
      <c r="AZ33" s="78" t="str">
        <f>REPLACE(INDEX(GroupVertices[Group],MATCH(Vertices[[#This Row],[Vertex]],GroupVertices[Vertex],0)),1,1,"")</f>
        <v>1</v>
      </c>
      <c r="BA33" s="48"/>
      <c r="BB33" s="48"/>
      <c r="BC33" s="48"/>
      <c r="BD33" s="48"/>
      <c r="BE33" s="48"/>
      <c r="BF33" s="48"/>
      <c r="BG33" s="120" t="s">
        <v>4922</v>
      </c>
      <c r="BH33" s="120" t="s">
        <v>4922</v>
      </c>
      <c r="BI33" s="120" t="s">
        <v>5035</v>
      </c>
      <c r="BJ33" s="120" t="s">
        <v>5035</v>
      </c>
      <c r="BK33" s="120">
        <v>0</v>
      </c>
      <c r="BL33" s="123">
        <v>0</v>
      </c>
      <c r="BM33" s="120">
        <v>1</v>
      </c>
      <c r="BN33" s="123">
        <v>3.8461538461538463</v>
      </c>
      <c r="BO33" s="120">
        <v>1</v>
      </c>
      <c r="BP33" s="123">
        <v>3.8461538461538463</v>
      </c>
      <c r="BQ33" s="120">
        <v>25</v>
      </c>
      <c r="BR33" s="123">
        <v>96.15384615384616</v>
      </c>
      <c r="BS33" s="120">
        <v>26</v>
      </c>
      <c r="BT33" s="2"/>
      <c r="BU33" s="3"/>
      <c r="BV33" s="3"/>
      <c r="BW33" s="3"/>
      <c r="BX33" s="3"/>
    </row>
    <row r="34" spans="1:76" ht="15">
      <c r="A34" s="64" t="s">
        <v>229</v>
      </c>
      <c r="B34" s="65"/>
      <c r="C34" s="65" t="s">
        <v>64</v>
      </c>
      <c r="D34" s="66">
        <v>162.05228807108182</v>
      </c>
      <c r="E34" s="68"/>
      <c r="F34" s="100" t="s">
        <v>843</v>
      </c>
      <c r="G34" s="65"/>
      <c r="H34" s="69" t="s">
        <v>229</v>
      </c>
      <c r="I34" s="70"/>
      <c r="J34" s="70"/>
      <c r="K34" s="69" t="s">
        <v>4046</v>
      </c>
      <c r="L34" s="73">
        <v>1</v>
      </c>
      <c r="M34" s="74">
        <v>3529.202392578125</v>
      </c>
      <c r="N34" s="74">
        <v>1564.479736328125</v>
      </c>
      <c r="O34" s="75"/>
      <c r="P34" s="76"/>
      <c r="Q34" s="76"/>
      <c r="R34" s="86"/>
      <c r="S34" s="48">
        <v>0</v>
      </c>
      <c r="T34" s="48">
        <v>1</v>
      </c>
      <c r="U34" s="49">
        <v>0</v>
      </c>
      <c r="V34" s="49">
        <v>0.002967</v>
      </c>
      <c r="W34" s="49">
        <v>0.005479</v>
      </c>
      <c r="X34" s="49">
        <v>0.542005</v>
      </c>
      <c r="Y34" s="49">
        <v>0</v>
      </c>
      <c r="Z34" s="49">
        <v>0</v>
      </c>
      <c r="AA34" s="71">
        <v>34</v>
      </c>
      <c r="AB34" s="71"/>
      <c r="AC34" s="72"/>
      <c r="AD34" s="78" t="s">
        <v>2093</v>
      </c>
      <c r="AE34" s="78">
        <v>353</v>
      </c>
      <c r="AF34" s="78">
        <v>10</v>
      </c>
      <c r="AG34" s="78">
        <v>4786</v>
      </c>
      <c r="AH34" s="78">
        <v>3108</v>
      </c>
      <c r="AI34" s="78"/>
      <c r="AJ34" s="78"/>
      <c r="AK34" s="78"/>
      <c r="AL34" s="78"/>
      <c r="AM34" s="78"/>
      <c r="AN34" s="80">
        <v>41973.36684027778</v>
      </c>
      <c r="AO34" s="78"/>
      <c r="AP34" s="78" t="b">
        <v>1</v>
      </c>
      <c r="AQ34" s="78" t="b">
        <v>0</v>
      </c>
      <c r="AR34" s="78" t="b">
        <v>0</v>
      </c>
      <c r="AS34" s="78" t="s">
        <v>1995</v>
      </c>
      <c r="AT34" s="78">
        <v>0</v>
      </c>
      <c r="AU34" s="83" t="s">
        <v>3544</v>
      </c>
      <c r="AV34" s="78" t="b">
        <v>0</v>
      </c>
      <c r="AW34" s="78" t="s">
        <v>3626</v>
      </c>
      <c r="AX34" s="83" t="s">
        <v>3658</v>
      </c>
      <c r="AY34" s="78" t="s">
        <v>66</v>
      </c>
      <c r="AZ34" s="78" t="str">
        <f>REPLACE(INDEX(GroupVertices[Group],MATCH(Vertices[[#This Row],[Vertex]],GroupVertices[Vertex],0)),1,1,"")</f>
        <v>1</v>
      </c>
      <c r="BA34" s="48"/>
      <c r="BB34" s="48"/>
      <c r="BC34" s="48"/>
      <c r="BD34" s="48"/>
      <c r="BE34" s="48"/>
      <c r="BF34" s="48"/>
      <c r="BG34" s="120" t="s">
        <v>4922</v>
      </c>
      <c r="BH34" s="120" t="s">
        <v>4922</v>
      </c>
      <c r="BI34" s="120" t="s">
        <v>5035</v>
      </c>
      <c r="BJ34" s="120" t="s">
        <v>5035</v>
      </c>
      <c r="BK34" s="120">
        <v>0</v>
      </c>
      <c r="BL34" s="123">
        <v>0</v>
      </c>
      <c r="BM34" s="120">
        <v>1</v>
      </c>
      <c r="BN34" s="123">
        <v>3.8461538461538463</v>
      </c>
      <c r="BO34" s="120">
        <v>1</v>
      </c>
      <c r="BP34" s="123">
        <v>3.8461538461538463</v>
      </c>
      <c r="BQ34" s="120">
        <v>25</v>
      </c>
      <c r="BR34" s="123">
        <v>96.15384615384616</v>
      </c>
      <c r="BS34" s="120">
        <v>26</v>
      </c>
      <c r="BT34" s="2"/>
      <c r="BU34" s="3"/>
      <c r="BV34" s="3"/>
      <c r="BW34" s="3"/>
      <c r="BX34" s="3"/>
    </row>
    <row r="35" spans="1:76" ht="15">
      <c r="A35" s="64" t="s">
        <v>230</v>
      </c>
      <c r="B35" s="65"/>
      <c r="C35" s="65" t="s">
        <v>64</v>
      </c>
      <c r="D35" s="66">
        <v>162.37124530468097</v>
      </c>
      <c r="E35" s="68"/>
      <c r="F35" s="100" t="s">
        <v>844</v>
      </c>
      <c r="G35" s="65"/>
      <c r="H35" s="69" t="s">
        <v>230</v>
      </c>
      <c r="I35" s="70"/>
      <c r="J35" s="70"/>
      <c r="K35" s="69" t="s">
        <v>4047</v>
      </c>
      <c r="L35" s="73">
        <v>1</v>
      </c>
      <c r="M35" s="74">
        <v>1399.9500732421875</v>
      </c>
      <c r="N35" s="74">
        <v>3059.05126953125</v>
      </c>
      <c r="O35" s="75"/>
      <c r="P35" s="76"/>
      <c r="Q35" s="76"/>
      <c r="R35" s="86"/>
      <c r="S35" s="48">
        <v>0</v>
      </c>
      <c r="T35" s="48">
        <v>1</v>
      </c>
      <c r="U35" s="49">
        <v>0</v>
      </c>
      <c r="V35" s="49">
        <v>0.002967</v>
      </c>
      <c r="W35" s="49">
        <v>0.005479</v>
      </c>
      <c r="X35" s="49">
        <v>0.542005</v>
      </c>
      <c r="Y35" s="49">
        <v>0</v>
      </c>
      <c r="Z35" s="49">
        <v>0</v>
      </c>
      <c r="AA35" s="71">
        <v>35</v>
      </c>
      <c r="AB35" s="71"/>
      <c r="AC35" s="72"/>
      <c r="AD35" s="78" t="s">
        <v>2094</v>
      </c>
      <c r="AE35" s="78">
        <v>248</v>
      </c>
      <c r="AF35" s="78">
        <v>71</v>
      </c>
      <c r="AG35" s="78">
        <v>59732</v>
      </c>
      <c r="AH35" s="78">
        <v>11791</v>
      </c>
      <c r="AI35" s="78"/>
      <c r="AJ35" s="78" t="s">
        <v>2473</v>
      </c>
      <c r="AK35" s="78" t="s">
        <v>2827</v>
      </c>
      <c r="AL35" s="78"/>
      <c r="AM35" s="78"/>
      <c r="AN35" s="80">
        <v>43090.45516203704</v>
      </c>
      <c r="AO35" s="83" t="s">
        <v>3251</v>
      </c>
      <c r="AP35" s="78" t="b">
        <v>0</v>
      </c>
      <c r="AQ35" s="78" t="b">
        <v>0</v>
      </c>
      <c r="AR35" s="78" t="b">
        <v>1</v>
      </c>
      <c r="AS35" s="78" t="s">
        <v>1996</v>
      </c>
      <c r="AT35" s="78">
        <v>3</v>
      </c>
      <c r="AU35" s="83" t="s">
        <v>3544</v>
      </c>
      <c r="AV35" s="78" t="b">
        <v>0</v>
      </c>
      <c r="AW35" s="78" t="s">
        <v>3626</v>
      </c>
      <c r="AX35" s="83" t="s">
        <v>3659</v>
      </c>
      <c r="AY35" s="78" t="s">
        <v>66</v>
      </c>
      <c r="AZ35" s="78" t="str">
        <f>REPLACE(INDEX(GroupVertices[Group],MATCH(Vertices[[#This Row],[Vertex]],GroupVertices[Vertex],0)),1,1,"")</f>
        <v>1</v>
      </c>
      <c r="BA35" s="48"/>
      <c r="BB35" s="48"/>
      <c r="BC35" s="48"/>
      <c r="BD35" s="48"/>
      <c r="BE35" s="48"/>
      <c r="BF35" s="48"/>
      <c r="BG35" s="120" t="s">
        <v>4922</v>
      </c>
      <c r="BH35" s="120" t="s">
        <v>4922</v>
      </c>
      <c r="BI35" s="120" t="s">
        <v>5035</v>
      </c>
      <c r="BJ35" s="120" t="s">
        <v>5035</v>
      </c>
      <c r="BK35" s="120">
        <v>0</v>
      </c>
      <c r="BL35" s="123">
        <v>0</v>
      </c>
      <c r="BM35" s="120">
        <v>1</v>
      </c>
      <c r="BN35" s="123">
        <v>3.8461538461538463</v>
      </c>
      <c r="BO35" s="120">
        <v>1</v>
      </c>
      <c r="BP35" s="123">
        <v>3.8461538461538463</v>
      </c>
      <c r="BQ35" s="120">
        <v>25</v>
      </c>
      <c r="BR35" s="123">
        <v>96.15384615384616</v>
      </c>
      <c r="BS35" s="120">
        <v>26</v>
      </c>
      <c r="BT35" s="2"/>
      <c r="BU35" s="3"/>
      <c r="BV35" s="3"/>
      <c r="BW35" s="3"/>
      <c r="BX35" s="3"/>
    </row>
    <row r="36" spans="1:76" ht="15">
      <c r="A36" s="64" t="s">
        <v>231</v>
      </c>
      <c r="B36" s="65"/>
      <c r="C36" s="65" t="s">
        <v>64</v>
      </c>
      <c r="D36" s="66">
        <v>162.3921605331137</v>
      </c>
      <c r="E36" s="68"/>
      <c r="F36" s="100" t="s">
        <v>845</v>
      </c>
      <c r="G36" s="65"/>
      <c r="H36" s="69" t="s">
        <v>231</v>
      </c>
      <c r="I36" s="70"/>
      <c r="J36" s="70"/>
      <c r="K36" s="69" t="s">
        <v>4048</v>
      </c>
      <c r="L36" s="73">
        <v>1</v>
      </c>
      <c r="M36" s="74">
        <v>3902.837158203125</v>
      </c>
      <c r="N36" s="74">
        <v>2489.31982421875</v>
      </c>
      <c r="O36" s="75"/>
      <c r="P36" s="76"/>
      <c r="Q36" s="76"/>
      <c r="R36" s="86"/>
      <c r="S36" s="48">
        <v>0</v>
      </c>
      <c r="T36" s="48">
        <v>1</v>
      </c>
      <c r="U36" s="49">
        <v>0</v>
      </c>
      <c r="V36" s="49">
        <v>0.002967</v>
      </c>
      <c r="W36" s="49">
        <v>0.005479</v>
      </c>
      <c r="X36" s="49">
        <v>0.542005</v>
      </c>
      <c r="Y36" s="49">
        <v>0</v>
      </c>
      <c r="Z36" s="49">
        <v>0</v>
      </c>
      <c r="AA36" s="71">
        <v>36</v>
      </c>
      <c r="AB36" s="71"/>
      <c r="AC36" s="72"/>
      <c r="AD36" s="78" t="s">
        <v>2095</v>
      </c>
      <c r="AE36" s="78">
        <v>74</v>
      </c>
      <c r="AF36" s="78">
        <v>75</v>
      </c>
      <c r="AG36" s="78">
        <v>167771</v>
      </c>
      <c r="AH36" s="78">
        <v>15125</v>
      </c>
      <c r="AI36" s="78"/>
      <c r="AJ36" s="78" t="s">
        <v>2474</v>
      </c>
      <c r="AK36" s="78" t="s">
        <v>2828</v>
      </c>
      <c r="AL36" s="83" t="s">
        <v>3039</v>
      </c>
      <c r="AM36" s="78"/>
      <c r="AN36" s="80">
        <v>41970.560740740744</v>
      </c>
      <c r="AO36" s="83" t="s">
        <v>3252</v>
      </c>
      <c r="AP36" s="78" t="b">
        <v>0</v>
      </c>
      <c r="AQ36" s="78" t="b">
        <v>0</v>
      </c>
      <c r="AR36" s="78" t="b">
        <v>0</v>
      </c>
      <c r="AS36" s="78" t="s">
        <v>1996</v>
      </c>
      <c r="AT36" s="78">
        <v>5</v>
      </c>
      <c r="AU36" s="83" t="s">
        <v>3544</v>
      </c>
      <c r="AV36" s="78" t="b">
        <v>0</v>
      </c>
      <c r="AW36" s="78" t="s">
        <v>3626</v>
      </c>
      <c r="AX36" s="83" t="s">
        <v>3660</v>
      </c>
      <c r="AY36" s="78" t="s">
        <v>66</v>
      </c>
      <c r="AZ36" s="78" t="str">
        <f>REPLACE(INDEX(GroupVertices[Group],MATCH(Vertices[[#This Row],[Vertex]],GroupVertices[Vertex],0)),1,1,"")</f>
        <v>1</v>
      </c>
      <c r="BA36" s="48"/>
      <c r="BB36" s="48"/>
      <c r="BC36" s="48"/>
      <c r="BD36" s="48"/>
      <c r="BE36" s="48"/>
      <c r="BF36" s="48"/>
      <c r="BG36" s="120" t="s">
        <v>4922</v>
      </c>
      <c r="BH36" s="120" t="s">
        <v>4922</v>
      </c>
      <c r="BI36" s="120" t="s">
        <v>5035</v>
      </c>
      <c r="BJ36" s="120" t="s">
        <v>5035</v>
      </c>
      <c r="BK36" s="120">
        <v>0</v>
      </c>
      <c r="BL36" s="123">
        <v>0</v>
      </c>
      <c r="BM36" s="120">
        <v>1</v>
      </c>
      <c r="BN36" s="123">
        <v>3.8461538461538463</v>
      </c>
      <c r="BO36" s="120">
        <v>1</v>
      </c>
      <c r="BP36" s="123">
        <v>3.8461538461538463</v>
      </c>
      <c r="BQ36" s="120">
        <v>25</v>
      </c>
      <c r="BR36" s="123">
        <v>96.15384615384616</v>
      </c>
      <c r="BS36" s="120">
        <v>26</v>
      </c>
      <c r="BT36" s="2"/>
      <c r="BU36" s="3"/>
      <c r="BV36" s="3"/>
      <c r="BW36" s="3"/>
      <c r="BX36" s="3"/>
    </row>
    <row r="37" spans="1:76" ht="15">
      <c r="A37" s="64" t="s">
        <v>232</v>
      </c>
      <c r="B37" s="65"/>
      <c r="C37" s="65" t="s">
        <v>64</v>
      </c>
      <c r="D37" s="66">
        <v>162.59608401033282</v>
      </c>
      <c r="E37" s="68"/>
      <c r="F37" s="100" t="s">
        <v>846</v>
      </c>
      <c r="G37" s="65"/>
      <c r="H37" s="69" t="s">
        <v>232</v>
      </c>
      <c r="I37" s="70"/>
      <c r="J37" s="70"/>
      <c r="K37" s="69" t="s">
        <v>4049</v>
      </c>
      <c r="L37" s="73">
        <v>1</v>
      </c>
      <c r="M37" s="74">
        <v>1761.919921875</v>
      </c>
      <c r="N37" s="74">
        <v>9195.06640625</v>
      </c>
      <c r="O37" s="75"/>
      <c r="P37" s="76"/>
      <c r="Q37" s="76"/>
      <c r="R37" s="86"/>
      <c r="S37" s="48">
        <v>0</v>
      </c>
      <c r="T37" s="48">
        <v>1</v>
      </c>
      <c r="U37" s="49">
        <v>0</v>
      </c>
      <c r="V37" s="49">
        <v>0.002967</v>
      </c>
      <c r="W37" s="49">
        <v>0.005479</v>
      </c>
      <c r="X37" s="49">
        <v>0.542005</v>
      </c>
      <c r="Y37" s="49">
        <v>0</v>
      </c>
      <c r="Z37" s="49">
        <v>0</v>
      </c>
      <c r="AA37" s="71">
        <v>37</v>
      </c>
      <c r="AB37" s="71"/>
      <c r="AC37" s="72"/>
      <c r="AD37" s="78" t="s">
        <v>2096</v>
      </c>
      <c r="AE37" s="78">
        <v>134</v>
      </c>
      <c r="AF37" s="78">
        <v>114</v>
      </c>
      <c r="AG37" s="78">
        <v>5724</v>
      </c>
      <c r="AH37" s="78">
        <v>3855</v>
      </c>
      <c r="AI37" s="78"/>
      <c r="AJ37" s="78" t="s">
        <v>2475</v>
      </c>
      <c r="AK37" s="78"/>
      <c r="AL37" s="78"/>
      <c r="AM37" s="78"/>
      <c r="AN37" s="80">
        <v>41292.717673611114</v>
      </c>
      <c r="AO37" s="83" t="s">
        <v>3253</v>
      </c>
      <c r="AP37" s="78" t="b">
        <v>0</v>
      </c>
      <c r="AQ37" s="78" t="b">
        <v>0</v>
      </c>
      <c r="AR37" s="78" t="b">
        <v>0</v>
      </c>
      <c r="AS37" s="78" t="s">
        <v>1996</v>
      </c>
      <c r="AT37" s="78">
        <v>0</v>
      </c>
      <c r="AU37" s="83" t="s">
        <v>3546</v>
      </c>
      <c r="AV37" s="78" t="b">
        <v>0</v>
      </c>
      <c r="AW37" s="78" t="s">
        <v>3626</v>
      </c>
      <c r="AX37" s="83" t="s">
        <v>3661</v>
      </c>
      <c r="AY37" s="78" t="s">
        <v>66</v>
      </c>
      <c r="AZ37" s="78" t="str">
        <f>REPLACE(INDEX(GroupVertices[Group],MATCH(Vertices[[#This Row],[Vertex]],GroupVertices[Vertex],0)),1,1,"")</f>
        <v>1</v>
      </c>
      <c r="BA37" s="48"/>
      <c r="BB37" s="48"/>
      <c r="BC37" s="48"/>
      <c r="BD37" s="48"/>
      <c r="BE37" s="48"/>
      <c r="BF37" s="48"/>
      <c r="BG37" s="120" t="s">
        <v>4922</v>
      </c>
      <c r="BH37" s="120" t="s">
        <v>4922</v>
      </c>
      <c r="BI37" s="120" t="s">
        <v>5035</v>
      </c>
      <c r="BJ37" s="120" t="s">
        <v>5035</v>
      </c>
      <c r="BK37" s="120">
        <v>0</v>
      </c>
      <c r="BL37" s="123">
        <v>0</v>
      </c>
      <c r="BM37" s="120">
        <v>1</v>
      </c>
      <c r="BN37" s="123">
        <v>3.8461538461538463</v>
      </c>
      <c r="BO37" s="120">
        <v>1</v>
      </c>
      <c r="BP37" s="123">
        <v>3.8461538461538463</v>
      </c>
      <c r="BQ37" s="120">
        <v>25</v>
      </c>
      <c r="BR37" s="123">
        <v>96.15384615384616</v>
      </c>
      <c r="BS37" s="120">
        <v>26</v>
      </c>
      <c r="BT37" s="2"/>
      <c r="BU37" s="3"/>
      <c r="BV37" s="3"/>
      <c r="BW37" s="3"/>
      <c r="BX37" s="3"/>
    </row>
    <row r="38" spans="1:76" ht="15">
      <c r="A38" s="64" t="s">
        <v>233</v>
      </c>
      <c r="B38" s="65"/>
      <c r="C38" s="65" t="s">
        <v>64</v>
      </c>
      <c r="D38" s="66">
        <v>175.73084746608762</v>
      </c>
      <c r="E38" s="68"/>
      <c r="F38" s="100" t="s">
        <v>847</v>
      </c>
      <c r="G38" s="65"/>
      <c r="H38" s="69" t="s">
        <v>233</v>
      </c>
      <c r="I38" s="70"/>
      <c r="J38" s="70"/>
      <c r="K38" s="69" t="s">
        <v>4050</v>
      </c>
      <c r="L38" s="73">
        <v>1</v>
      </c>
      <c r="M38" s="74">
        <v>601.7232666015625</v>
      </c>
      <c r="N38" s="74">
        <v>7802.255859375</v>
      </c>
      <c r="O38" s="75"/>
      <c r="P38" s="76"/>
      <c r="Q38" s="76"/>
      <c r="R38" s="86"/>
      <c r="S38" s="48">
        <v>0</v>
      </c>
      <c r="T38" s="48">
        <v>1</v>
      </c>
      <c r="U38" s="49">
        <v>0</v>
      </c>
      <c r="V38" s="49">
        <v>0.002967</v>
      </c>
      <c r="W38" s="49">
        <v>0.005479</v>
      </c>
      <c r="X38" s="49">
        <v>0.542005</v>
      </c>
      <c r="Y38" s="49">
        <v>0</v>
      </c>
      <c r="Z38" s="49">
        <v>0</v>
      </c>
      <c r="AA38" s="71">
        <v>38</v>
      </c>
      <c r="AB38" s="71"/>
      <c r="AC38" s="72"/>
      <c r="AD38" s="78" t="s">
        <v>2097</v>
      </c>
      <c r="AE38" s="78">
        <v>1171</v>
      </c>
      <c r="AF38" s="78">
        <v>2626</v>
      </c>
      <c r="AG38" s="78">
        <v>24072</v>
      </c>
      <c r="AH38" s="78">
        <v>49527</v>
      </c>
      <c r="AI38" s="78"/>
      <c r="AJ38" s="78" t="s">
        <v>2476</v>
      </c>
      <c r="AK38" s="78"/>
      <c r="AL38" s="83" t="s">
        <v>3040</v>
      </c>
      <c r="AM38" s="78"/>
      <c r="AN38" s="80">
        <v>42792.278078703705</v>
      </c>
      <c r="AO38" s="83" t="s">
        <v>3254</v>
      </c>
      <c r="AP38" s="78" t="b">
        <v>0</v>
      </c>
      <c r="AQ38" s="78" t="b">
        <v>0</v>
      </c>
      <c r="AR38" s="78" t="b">
        <v>0</v>
      </c>
      <c r="AS38" s="78" t="s">
        <v>1996</v>
      </c>
      <c r="AT38" s="78">
        <v>33</v>
      </c>
      <c r="AU38" s="83" t="s">
        <v>3544</v>
      </c>
      <c r="AV38" s="78" t="b">
        <v>0</v>
      </c>
      <c r="AW38" s="78" t="s">
        <v>3626</v>
      </c>
      <c r="AX38" s="83" t="s">
        <v>3662</v>
      </c>
      <c r="AY38" s="78" t="s">
        <v>66</v>
      </c>
      <c r="AZ38" s="78" t="str">
        <f>REPLACE(INDEX(GroupVertices[Group],MATCH(Vertices[[#This Row],[Vertex]],GroupVertices[Vertex],0)),1,1,"")</f>
        <v>1</v>
      </c>
      <c r="BA38" s="48"/>
      <c r="BB38" s="48"/>
      <c r="BC38" s="48"/>
      <c r="BD38" s="48"/>
      <c r="BE38" s="48"/>
      <c r="BF38" s="48"/>
      <c r="BG38" s="120" t="s">
        <v>4922</v>
      </c>
      <c r="BH38" s="120" t="s">
        <v>4922</v>
      </c>
      <c r="BI38" s="120" t="s">
        <v>5035</v>
      </c>
      <c r="BJ38" s="120" t="s">
        <v>5035</v>
      </c>
      <c r="BK38" s="120">
        <v>0</v>
      </c>
      <c r="BL38" s="123">
        <v>0</v>
      </c>
      <c r="BM38" s="120">
        <v>1</v>
      </c>
      <c r="BN38" s="123">
        <v>3.8461538461538463</v>
      </c>
      <c r="BO38" s="120">
        <v>1</v>
      </c>
      <c r="BP38" s="123">
        <v>3.8461538461538463</v>
      </c>
      <c r="BQ38" s="120">
        <v>25</v>
      </c>
      <c r="BR38" s="123">
        <v>96.15384615384616</v>
      </c>
      <c r="BS38" s="120">
        <v>26</v>
      </c>
      <c r="BT38" s="2"/>
      <c r="BU38" s="3"/>
      <c r="BV38" s="3"/>
      <c r="BW38" s="3"/>
      <c r="BX38" s="3"/>
    </row>
    <row r="39" spans="1:76" ht="15">
      <c r="A39" s="64" t="s">
        <v>234</v>
      </c>
      <c r="B39" s="65"/>
      <c r="C39" s="65" t="s">
        <v>64</v>
      </c>
      <c r="D39" s="66">
        <v>162.1516354061373</v>
      </c>
      <c r="E39" s="68"/>
      <c r="F39" s="100" t="s">
        <v>848</v>
      </c>
      <c r="G39" s="65"/>
      <c r="H39" s="69" t="s">
        <v>234</v>
      </c>
      <c r="I39" s="70"/>
      <c r="J39" s="70"/>
      <c r="K39" s="69" t="s">
        <v>4051</v>
      </c>
      <c r="L39" s="73">
        <v>1</v>
      </c>
      <c r="M39" s="74">
        <v>805.073486328125</v>
      </c>
      <c r="N39" s="74">
        <v>3104.73583984375</v>
      </c>
      <c r="O39" s="75"/>
      <c r="P39" s="76"/>
      <c r="Q39" s="76"/>
      <c r="R39" s="86"/>
      <c r="S39" s="48">
        <v>0</v>
      </c>
      <c r="T39" s="48">
        <v>1</v>
      </c>
      <c r="U39" s="49">
        <v>0</v>
      </c>
      <c r="V39" s="49">
        <v>0.002967</v>
      </c>
      <c r="W39" s="49">
        <v>0.005479</v>
      </c>
      <c r="X39" s="49">
        <v>0.542005</v>
      </c>
      <c r="Y39" s="49">
        <v>0</v>
      </c>
      <c r="Z39" s="49">
        <v>0</v>
      </c>
      <c r="AA39" s="71">
        <v>39</v>
      </c>
      <c r="AB39" s="71"/>
      <c r="AC39" s="72"/>
      <c r="AD39" s="78" t="s">
        <v>2098</v>
      </c>
      <c r="AE39" s="78">
        <v>78</v>
      </c>
      <c r="AF39" s="78">
        <v>29</v>
      </c>
      <c r="AG39" s="78">
        <v>12418</v>
      </c>
      <c r="AH39" s="78">
        <v>10949</v>
      </c>
      <c r="AI39" s="78"/>
      <c r="AJ39" s="78" t="s">
        <v>2477</v>
      </c>
      <c r="AK39" s="78"/>
      <c r="AL39" s="78"/>
      <c r="AM39" s="78"/>
      <c r="AN39" s="80">
        <v>43257.58572916667</v>
      </c>
      <c r="AO39" s="83" t="s">
        <v>3255</v>
      </c>
      <c r="AP39" s="78" t="b">
        <v>1</v>
      </c>
      <c r="AQ39" s="78" t="b">
        <v>0</v>
      </c>
      <c r="AR39" s="78" t="b">
        <v>0</v>
      </c>
      <c r="AS39" s="78" t="s">
        <v>1996</v>
      </c>
      <c r="AT39" s="78">
        <v>0</v>
      </c>
      <c r="AU39" s="78"/>
      <c r="AV39" s="78" t="b">
        <v>0</v>
      </c>
      <c r="AW39" s="78" t="s">
        <v>3626</v>
      </c>
      <c r="AX39" s="83" t="s">
        <v>3663</v>
      </c>
      <c r="AY39" s="78" t="s">
        <v>66</v>
      </c>
      <c r="AZ39" s="78" t="str">
        <f>REPLACE(INDEX(GroupVertices[Group],MATCH(Vertices[[#This Row],[Vertex]],GroupVertices[Vertex],0)),1,1,"")</f>
        <v>1</v>
      </c>
      <c r="BA39" s="48"/>
      <c r="BB39" s="48"/>
      <c r="BC39" s="48"/>
      <c r="BD39" s="48"/>
      <c r="BE39" s="48"/>
      <c r="BF39" s="48"/>
      <c r="BG39" s="120" t="s">
        <v>4922</v>
      </c>
      <c r="BH39" s="120" t="s">
        <v>4922</v>
      </c>
      <c r="BI39" s="120" t="s">
        <v>5035</v>
      </c>
      <c r="BJ39" s="120" t="s">
        <v>5035</v>
      </c>
      <c r="BK39" s="120">
        <v>0</v>
      </c>
      <c r="BL39" s="123">
        <v>0</v>
      </c>
      <c r="BM39" s="120">
        <v>1</v>
      </c>
      <c r="BN39" s="123">
        <v>3.8461538461538463</v>
      </c>
      <c r="BO39" s="120">
        <v>1</v>
      </c>
      <c r="BP39" s="123">
        <v>3.8461538461538463</v>
      </c>
      <c r="BQ39" s="120">
        <v>25</v>
      </c>
      <c r="BR39" s="123">
        <v>96.15384615384616</v>
      </c>
      <c r="BS39" s="120">
        <v>26</v>
      </c>
      <c r="BT39" s="2"/>
      <c r="BU39" s="3"/>
      <c r="BV39" s="3"/>
      <c r="BW39" s="3"/>
      <c r="BX39" s="3"/>
    </row>
    <row r="40" spans="1:76" ht="15">
      <c r="A40" s="64" t="s">
        <v>235</v>
      </c>
      <c r="B40" s="65"/>
      <c r="C40" s="65" t="s">
        <v>64</v>
      </c>
      <c r="D40" s="66">
        <v>163.46929479739933</v>
      </c>
      <c r="E40" s="68"/>
      <c r="F40" s="100" t="s">
        <v>849</v>
      </c>
      <c r="G40" s="65"/>
      <c r="H40" s="69" t="s">
        <v>235</v>
      </c>
      <c r="I40" s="70"/>
      <c r="J40" s="70"/>
      <c r="K40" s="69" t="s">
        <v>4052</v>
      </c>
      <c r="L40" s="73">
        <v>1</v>
      </c>
      <c r="M40" s="74">
        <v>3428.961669921875</v>
      </c>
      <c r="N40" s="74">
        <v>1367.050048828125</v>
      </c>
      <c r="O40" s="75"/>
      <c r="P40" s="76"/>
      <c r="Q40" s="76"/>
      <c r="R40" s="86"/>
      <c r="S40" s="48">
        <v>0</v>
      </c>
      <c r="T40" s="48">
        <v>1</v>
      </c>
      <c r="U40" s="49">
        <v>0</v>
      </c>
      <c r="V40" s="49">
        <v>0.002967</v>
      </c>
      <c r="W40" s="49">
        <v>0.005479</v>
      </c>
      <c r="X40" s="49">
        <v>0.542005</v>
      </c>
      <c r="Y40" s="49">
        <v>0</v>
      </c>
      <c r="Z40" s="49">
        <v>0</v>
      </c>
      <c r="AA40" s="71">
        <v>40</v>
      </c>
      <c r="AB40" s="71"/>
      <c r="AC40" s="72"/>
      <c r="AD40" s="78" t="s">
        <v>2099</v>
      </c>
      <c r="AE40" s="78">
        <v>588</v>
      </c>
      <c r="AF40" s="78">
        <v>281</v>
      </c>
      <c r="AG40" s="78">
        <v>40178</v>
      </c>
      <c r="AH40" s="78">
        <v>12325</v>
      </c>
      <c r="AI40" s="78"/>
      <c r="AJ40" s="78" t="s">
        <v>2478</v>
      </c>
      <c r="AK40" s="78"/>
      <c r="AL40" s="78"/>
      <c r="AM40" s="78"/>
      <c r="AN40" s="80">
        <v>40999.256898148145</v>
      </c>
      <c r="AO40" s="83" t="s">
        <v>3256</v>
      </c>
      <c r="AP40" s="78" t="b">
        <v>0</v>
      </c>
      <c r="AQ40" s="78" t="b">
        <v>0</v>
      </c>
      <c r="AR40" s="78" t="b">
        <v>1</v>
      </c>
      <c r="AS40" s="78" t="s">
        <v>1996</v>
      </c>
      <c r="AT40" s="78">
        <v>4</v>
      </c>
      <c r="AU40" s="83" t="s">
        <v>3544</v>
      </c>
      <c r="AV40" s="78" t="b">
        <v>0</v>
      </c>
      <c r="AW40" s="78" t="s">
        <v>3626</v>
      </c>
      <c r="AX40" s="83" t="s">
        <v>3664</v>
      </c>
      <c r="AY40" s="78" t="s">
        <v>66</v>
      </c>
      <c r="AZ40" s="78" t="str">
        <f>REPLACE(INDEX(GroupVertices[Group],MATCH(Vertices[[#This Row],[Vertex]],GroupVertices[Vertex],0)),1,1,"")</f>
        <v>1</v>
      </c>
      <c r="BA40" s="48"/>
      <c r="BB40" s="48"/>
      <c r="BC40" s="48"/>
      <c r="BD40" s="48"/>
      <c r="BE40" s="48"/>
      <c r="BF40" s="48"/>
      <c r="BG40" s="120" t="s">
        <v>4922</v>
      </c>
      <c r="BH40" s="120" t="s">
        <v>4922</v>
      </c>
      <c r="BI40" s="120" t="s">
        <v>5035</v>
      </c>
      <c r="BJ40" s="120" t="s">
        <v>5035</v>
      </c>
      <c r="BK40" s="120">
        <v>0</v>
      </c>
      <c r="BL40" s="123">
        <v>0</v>
      </c>
      <c r="BM40" s="120">
        <v>1</v>
      </c>
      <c r="BN40" s="123">
        <v>3.8461538461538463</v>
      </c>
      <c r="BO40" s="120">
        <v>1</v>
      </c>
      <c r="BP40" s="123">
        <v>3.8461538461538463</v>
      </c>
      <c r="BQ40" s="120">
        <v>25</v>
      </c>
      <c r="BR40" s="123">
        <v>96.15384615384616</v>
      </c>
      <c r="BS40" s="120">
        <v>26</v>
      </c>
      <c r="BT40" s="2"/>
      <c r="BU40" s="3"/>
      <c r="BV40" s="3"/>
      <c r="BW40" s="3"/>
      <c r="BX40" s="3"/>
    </row>
    <row r="41" spans="1:76" ht="15">
      <c r="A41" s="64" t="s">
        <v>236</v>
      </c>
      <c r="B41" s="65"/>
      <c r="C41" s="65" t="s">
        <v>64</v>
      </c>
      <c r="D41" s="66">
        <v>162.85229555863378</v>
      </c>
      <c r="E41" s="68"/>
      <c r="F41" s="100" t="s">
        <v>850</v>
      </c>
      <c r="G41" s="65"/>
      <c r="H41" s="69" t="s">
        <v>236</v>
      </c>
      <c r="I41" s="70"/>
      <c r="J41" s="70"/>
      <c r="K41" s="69" t="s">
        <v>4053</v>
      </c>
      <c r="L41" s="73">
        <v>1</v>
      </c>
      <c r="M41" s="74">
        <v>872.04052734375</v>
      </c>
      <c r="N41" s="74">
        <v>4167.75927734375</v>
      </c>
      <c r="O41" s="75"/>
      <c r="P41" s="76"/>
      <c r="Q41" s="76"/>
      <c r="R41" s="86"/>
      <c r="S41" s="48">
        <v>0</v>
      </c>
      <c r="T41" s="48">
        <v>1</v>
      </c>
      <c r="U41" s="49">
        <v>0</v>
      </c>
      <c r="V41" s="49">
        <v>0.002967</v>
      </c>
      <c r="W41" s="49">
        <v>0.005479</v>
      </c>
      <c r="X41" s="49">
        <v>0.542005</v>
      </c>
      <c r="Y41" s="49">
        <v>0</v>
      </c>
      <c r="Z41" s="49">
        <v>0</v>
      </c>
      <c r="AA41" s="71">
        <v>41</v>
      </c>
      <c r="AB41" s="71"/>
      <c r="AC41" s="72"/>
      <c r="AD41" s="78" t="s">
        <v>2100</v>
      </c>
      <c r="AE41" s="78">
        <v>152</v>
      </c>
      <c r="AF41" s="78">
        <v>163</v>
      </c>
      <c r="AG41" s="78">
        <v>7125</v>
      </c>
      <c r="AH41" s="78">
        <v>595</v>
      </c>
      <c r="AI41" s="78"/>
      <c r="AJ41" s="78" t="s">
        <v>2479</v>
      </c>
      <c r="AK41" s="78"/>
      <c r="AL41" s="78"/>
      <c r="AM41" s="78"/>
      <c r="AN41" s="80">
        <v>41724.22715277778</v>
      </c>
      <c r="AO41" s="78"/>
      <c r="AP41" s="78" t="b">
        <v>0</v>
      </c>
      <c r="AQ41" s="78" t="b">
        <v>0</v>
      </c>
      <c r="AR41" s="78" t="b">
        <v>0</v>
      </c>
      <c r="AS41" s="78" t="s">
        <v>1996</v>
      </c>
      <c r="AT41" s="78">
        <v>0</v>
      </c>
      <c r="AU41" s="83" t="s">
        <v>3543</v>
      </c>
      <c r="AV41" s="78" t="b">
        <v>0</v>
      </c>
      <c r="AW41" s="78" t="s">
        <v>3626</v>
      </c>
      <c r="AX41" s="83" t="s">
        <v>3665</v>
      </c>
      <c r="AY41" s="78" t="s">
        <v>66</v>
      </c>
      <c r="AZ41" s="78" t="str">
        <f>REPLACE(INDEX(GroupVertices[Group],MATCH(Vertices[[#This Row],[Vertex]],GroupVertices[Vertex],0)),1,1,"")</f>
        <v>1</v>
      </c>
      <c r="BA41" s="48"/>
      <c r="BB41" s="48"/>
      <c r="BC41" s="48"/>
      <c r="BD41" s="48"/>
      <c r="BE41" s="48"/>
      <c r="BF41" s="48"/>
      <c r="BG41" s="120" t="s">
        <v>4922</v>
      </c>
      <c r="BH41" s="120" t="s">
        <v>4922</v>
      </c>
      <c r="BI41" s="120" t="s">
        <v>5035</v>
      </c>
      <c r="BJ41" s="120" t="s">
        <v>5035</v>
      </c>
      <c r="BK41" s="120">
        <v>0</v>
      </c>
      <c r="BL41" s="123">
        <v>0</v>
      </c>
      <c r="BM41" s="120">
        <v>1</v>
      </c>
      <c r="BN41" s="123">
        <v>3.8461538461538463</v>
      </c>
      <c r="BO41" s="120">
        <v>1</v>
      </c>
      <c r="BP41" s="123">
        <v>3.8461538461538463</v>
      </c>
      <c r="BQ41" s="120">
        <v>25</v>
      </c>
      <c r="BR41" s="123">
        <v>96.15384615384616</v>
      </c>
      <c r="BS41" s="120">
        <v>26</v>
      </c>
      <c r="BT41" s="2"/>
      <c r="BU41" s="3"/>
      <c r="BV41" s="3"/>
      <c r="BW41" s="3"/>
      <c r="BX41" s="3"/>
    </row>
    <row r="42" spans="1:76" ht="15">
      <c r="A42" s="64" t="s">
        <v>237</v>
      </c>
      <c r="B42" s="65"/>
      <c r="C42" s="65" t="s">
        <v>64</v>
      </c>
      <c r="D42" s="66">
        <v>163.1189647211511</v>
      </c>
      <c r="E42" s="68"/>
      <c r="F42" s="100" t="s">
        <v>851</v>
      </c>
      <c r="G42" s="65"/>
      <c r="H42" s="69" t="s">
        <v>237</v>
      </c>
      <c r="I42" s="70"/>
      <c r="J42" s="70"/>
      <c r="K42" s="69" t="s">
        <v>4054</v>
      </c>
      <c r="L42" s="73">
        <v>1</v>
      </c>
      <c r="M42" s="74">
        <v>3456.91943359375</v>
      </c>
      <c r="N42" s="74">
        <v>2596.63623046875</v>
      </c>
      <c r="O42" s="75"/>
      <c r="P42" s="76"/>
      <c r="Q42" s="76"/>
      <c r="R42" s="86"/>
      <c r="S42" s="48">
        <v>0</v>
      </c>
      <c r="T42" s="48">
        <v>1</v>
      </c>
      <c r="U42" s="49">
        <v>0</v>
      </c>
      <c r="V42" s="49">
        <v>0.002967</v>
      </c>
      <c r="W42" s="49">
        <v>0.005479</v>
      </c>
      <c r="X42" s="49">
        <v>0.542005</v>
      </c>
      <c r="Y42" s="49">
        <v>0</v>
      </c>
      <c r="Z42" s="49">
        <v>0</v>
      </c>
      <c r="AA42" s="71">
        <v>42</v>
      </c>
      <c r="AB42" s="71"/>
      <c r="AC42" s="72"/>
      <c r="AD42" s="78" t="s">
        <v>2101</v>
      </c>
      <c r="AE42" s="78">
        <v>166</v>
      </c>
      <c r="AF42" s="78">
        <v>214</v>
      </c>
      <c r="AG42" s="78">
        <v>30557</v>
      </c>
      <c r="AH42" s="78">
        <v>22256</v>
      </c>
      <c r="AI42" s="78"/>
      <c r="AJ42" s="78" t="s">
        <v>2480</v>
      </c>
      <c r="AK42" s="78"/>
      <c r="AL42" s="78"/>
      <c r="AM42" s="78"/>
      <c r="AN42" s="80">
        <v>42614.65016203704</v>
      </c>
      <c r="AO42" s="83" t="s">
        <v>3257</v>
      </c>
      <c r="AP42" s="78" t="b">
        <v>1</v>
      </c>
      <c r="AQ42" s="78" t="b">
        <v>0</v>
      </c>
      <c r="AR42" s="78" t="b">
        <v>0</v>
      </c>
      <c r="AS42" s="78" t="s">
        <v>1996</v>
      </c>
      <c r="AT42" s="78">
        <v>2</v>
      </c>
      <c r="AU42" s="78"/>
      <c r="AV42" s="78" t="b">
        <v>0</v>
      </c>
      <c r="AW42" s="78" t="s">
        <v>3626</v>
      </c>
      <c r="AX42" s="83" t="s">
        <v>3666</v>
      </c>
      <c r="AY42" s="78" t="s">
        <v>66</v>
      </c>
      <c r="AZ42" s="78" t="str">
        <f>REPLACE(INDEX(GroupVertices[Group],MATCH(Vertices[[#This Row],[Vertex]],GroupVertices[Vertex],0)),1,1,"")</f>
        <v>1</v>
      </c>
      <c r="BA42" s="48"/>
      <c r="BB42" s="48"/>
      <c r="BC42" s="48"/>
      <c r="BD42" s="48"/>
      <c r="BE42" s="48"/>
      <c r="BF42" s="48"/>
      <c r="BG42" s="120" t="s">
        <v>4922</v>
      </c>
      <c r="BH42" s="120" t="s">
        <v>4922</v>
      </c>
      <c r="BI42" s="120" t="s">
        <v>5035</v>
      </c>
      <c r="BJ42" s="120" t="s">
        <v>5035</v>
      </c>
      <c r="BK42" s="120">
        <v>0</v>
      </c>
      <c r="BL42" s="123">
        <v>0</v>
      </c>
      <c r="BM42" s="120">
        <v>1</v>
      </c>
      <c r="BN42" s="123">
        <v>3.8461538461538463</v>
      </c>
      <c r="BO42" s="120">
        <v>1</v>
      </c>
      <c r="BP42" s="123">
        <v>3.8461538461538463</v>
      </c>
      <c r="BQ42" s="120">
        <v>25</v>
      </c>
      <c r="BR42" s="123">
        <v>96.15384615384616</v>
      </c>
      <c r="BS42" s="120">
        <v>26</v>
      </c>
      <c r="BT42" s="2"/>
      <c r="BU42" s="3"/>
      <c r="BV42" s="3"/>
      <c r="BW42" s="3"/>
      <c r="BX42" s="3"/>
    </row>
    <row r="43" spans="1:76" ht="15">
      <c r="A43" s="64" t="s">
        <v>238</v>
      </c>
      <c r="B43" s="65"/>
      <c r="C43" s="65" t="s">
        <v>64</v>
      </c>
      <c r="D43" s="66">
        <v>233.2895561129622</v>
      </c>
      <c r="E43" s="68"/>
      <c r="F43" s="100" t="s">
        <v>852</v>
      </c>
      <c r="G43" s="65"/>
      <c r="H43" s="69" t="s">
        <v>238</v>
      </c>
      <c r="I43" s="70"/>
      <c r="J43" s="70"/>
      <c r="K43" s="69" t="s">
        <v>4055</v>
      </c>
      <c r="L43" s="73">
        <v>1</v>
      </c>
      <c r="M43" s="74">
        <v>1013.9720458984375</v>
      </c>
      <c r="N43" s="74">
        <v>2944.394775390625</v>
      </c>
      <c r="O43" s="75"/>
      <c r="P43" s="76"/>
      <c r="Q43" s="76"/>
      <c r="R43" s="86"/>
      <c r="S43" s="48">
        <v>0</v>
      </c>
      <c r="T43" s="48">
        <v>1</v>
      </c>
      <c r="U43" s="49">
        <v>0</v>
      </c>
      <c r="V43" s="49">
        <v>0.002967</v>
      </c>
      <c r="W43" s="49">
        <v>0.005479</v>
      </c>
      <c r="X43" s="49">
        <v>0.542005</v>
      </c>
      <c r="Y43" s="49">
        <v>0</v>
      </c>
      <c r="Z43" s="49">
        <v>0</v>
      </c>
      <c r="AA43" s="71">
        <v>43</v>
      </c>
      <c r="AB43" s="71"/>
      <c r="AC43" s="72"/>
      <c r="AD43" s="78" t="s">
        <v>2102</v>
      </c>
      <c r="AE43" s="78">
        <v>577</v>
      </c>
      <c r="AF43" s="78">
        <v>13634</v>
      </c>
      <c r="AG43" s="78">
        <v>178776</v>
      </c>
      <c r="AH43" s="78">
        <v>10788</v>
      </c>
      <c r="AI43" s="78"/>
      <c r="AJ43" s="78" t="s">
        <v>2481</v>
      </c>
      <c r="AK43" s="78"/>
      <c r="AL43" s="78"/>
      <c r="AM43" s="78"/>
      <c r="AN43" s="80">
        <v>40265.58579861111</v>
      </c>
      <c r="AO43" s="83" t="s">
        <v>3258</v>
      </c>
      <c r="AP43" s="78" t="b">
        <v>0</v>
      </c>
      <c r="AQ43" s="78" t="b">
        <v>0</v>
      </c>
      <c r="AR43" s="78" t="b">
        <v>0</v>
      </c>
      <c r="AS43" s="78" t="s">
        <v>1996</v>
      </c>
      <c r="AT43" s="78">
        <v>185</v>
      </c>
      <c r="AU43" s="83" t="s">
        <v>3550</v>
      </c>
      <c r="AV43" s="78" t="b">
        <v>0</v>
      </c>
      <c r="AW43" s="78" t="s">
        <v>3626</v>
      </c>
      <c r="AX43" s="83" t="s">
        <v>3667</v>
      </c>
      <c r="AY43" s="78" t="s">
        <v>66</v>
      </c>
      <c r="AZ43" s="78" t="str">
        <f>REPLACE(INDEX(GroupVertices[Group],MATCH(Vertices[[#This Row],[Vertex]],GroupVertices[Vertex],0)),1,1,"")</f>
        <v>1</v>
      </c>
      <c r="BA43" s="48"/>
      <c r="BB43" s="48"/>
      <c r="BC43" s="48"/>
      <c r="BD43" s="48"/>
      <c r="BE43" s="48"/>
      <c r="BF43" s="48"/>
      <c r="BG43" s="120" t="s">
        <v>4922</v>
      </c>
      <c r="BH43" s="120" t="s">
        <v>4922</v>
      </c>
      <c r="BI43" s="120" t="s">
        <v>5035</v>
      </c>
      <c r="BJ43" s="120" t="s">
        <v>5035</v>
      </c>
      <c r="BK43" s="120">
        <v>0</v>
      </c>
      <c r="BL43" s="123">
        <v>0</v>
      </c>
      <c r="BM43" s="120">
        <v>1</v>
      </c>
      <c r="BN43" s="123">
        <v>3.8461538461538463</v>
      </c>
      <c r="BO43" s="120">
        <v>1</v>
      </c>
      <c r="BP43" s="123">
        <v>3.8461538461538463</v>
      </c>
      <c r="BQ43" s="120">
        <v>25</v>
      </c>
      <c r="BR43" s="123">
        <v>96.15384615384616</v>
      </c>
      <c r="BS43" s="120">
        <v>26</v>
      </c>
      <c r="BT43" s="2"/>
      <c r="BU43" s="3"/>
      <c r="BV43" s="3"/>
      <c r="BW43" s="3"/>
      <c r="BX43" s="3"/>
    </row>
    <row r="44" spans="1:76" ht="15">
      <c r="A44" s="64" t="s">
        <v>239</v>
      </c>
      <c r="B44" s="65"/>
      <c r="C44" s="65" t="s">
        <v>64</v>
      </c>
      <c r="D44" s="66">
        <v>162.40784695443824</v>
      </c>
      <c r="E44" s="68"/>
      <c r="F44" s="100" t="s">
        <v>853</v>
      </c>
      <c r="G44" s="65"/>
      <c r="H44" s="69" t="s">
        <v>239</v>
      </c>
      <c r="I44" s="70"/>
      <c r="J44" s="70"/>
      <c r="K44" s="69" t="s">
        <v>4056</v>
      </c>
      <c r="L44" s="73">
        <v>1</v>
      </c>
      <c r="M44" s="74">
        <v>2872.1435546875</v>
      </c>
      <c r="N44" s="74">
        <v>9208.5791015625</v>
      </c>
      <c r="O44" s="75"/>
      <c r="P44" s="76"/>
      <c r="Q44" s="76"/>
      <c r="R44" s="86"/>
      <c r="S44" s="48">
        <v>0</v>
      </c>
      <c r="T44" s="48">
        <v>1</v>
      </c>
      <c r="U44" s="49">
        <v>0</v>
      </c>
      <c r="V44" s="49">
        <v>0.002967</v>
      </c>
      <c r="W44" s="49">
        <v>0.005479</v>
      </c>
      <c r="X44" s="49">
        <v>0.542005</v>
      </c>
      <c r="Y44" s="49">
        <v>0</v>
      </c>
      <c r="Z44" s="49">
        <v>0</v>
      </c>
      <c r="AA44" s="71">
        <v>44</v>
      </c>
      <c r="AB44" s="71"/>
      <c r="AC44" s="72"/>
      <c r="AD44" s="78" t="s">
        <v>2103</v>
      </c>
      <c r="AE44" s="78">
        <v>95</v>
      </c>
      <c r="AF44" s="78">
        <v>78</v>
      </c>
      <c r="AG44" s="78">
        <v>804</v>
      </c>
      <c r="AH44" s="78">
        <v>4113</v>
      </c>
      <c r="AI44" s="78"/>
      <c r="AJ44" s="78" t="s">
        <v>2482</v>
      </c>
      <c r="AK44" s="78"/>
      <c r="AL44" s="83" t="s">
        <v>3041</v>
      </c>
      <c r="AM44" s="78"/>
      <c r="AN44" s="80">
        <v>43280.74769675926</v>
      </c>
      <c r="AO44" s="83" t="s">
        <v>3259</v>
      </c>
      <c r="AP44" s="78" t="b">
        <v>0</v>
      </c>
      <c r="AQ44" s="78" t="b">
        <v>0</v>
      </c>
      <c r="AR44" s="78" t="b">
        <v>0</v>
      </c>
      <c r="AS44" s="78" t="s">
        <v>1996</v>
      </c>
      <c r="AT44" s="78">
        <v>0</v>
      </c>
      <c r="AU44" s="83" t="s">
        <v>3544</v>
      </c>
      <c r="AV44" s="78" t="b">
        <v>0</v>
      </c>
      <c r="AW44" s="78" t="s">
        <v>3626</v>
      </c>
      <c r="AX44" s="83" t="s">
        <v>3668</v>
      </c>
      <c r="AY44" s="78" t="s">
        <v>66</v>
      </c>
      <c r="AZ44" s="78" t="str">
        <f>REPLACE(INDEX(GroupVertices[Group],MATCH(Vertices[[#This Row],[Vertex]],GroupVertices[Vertex],0)),1,1,"")</f>
        <v>1</v>
      </c>
      <c r="BA44" s="48"/>
      <c r="BB44" s="48"/>
      <c r="BC44" s="48"/>
      <c r="BD44" s="48"/>
      <c r="BE44" s="48"/>
      <c r="BF44" s="48"/>
      <c r="BG44" s="120" t="s">
        <v>4922</v>
      </c>
      <c r="BH44" s="120" t="s">
        <v>4922</v>
      </c>
      <c r="BI44" s="120" t="s">
        <v>5035</v>
      </c>
      <c r="BJ44" s="120" t="s">
        <v>5035</v>
      </c>
      <c r="BK44" s="120">
        <v>0</v>
      </c>
      <c r="BL44" s="123">
        <v>0</v>
      </c>
      <c r="BM44" s="120">
        <v>1</v>
      </c>
      <c r="BN44" s="123">
        <v>3.8461538461538463</v>
      </c>
      <c r="BO44" s="120">
        <v>1</v>
      </c>
      <c r="BP44" s="123">
        <v>3.8461538461538463</v>
      </c>
      <c r="BQ44" s="120">
        <v>25</v>
      </c>
      <c r="BR44" s="123">
        <v>96.15384615384616</v>
      </c>
      <c r="BS44" s="120">
        <v>26</v>
      </c>
      <c r="BT44" s="2"/>
      <c r="BU44" s="3"/>
      <c r="BV44" s="3"/>
      <c r="BW44" s="3"/>
      <c r="BX44" s="3"/>
    </row>
    <row r="45" spans="1:76" ht="15">
      <c r="A45" s="64" t="s">
        <v>240</v>
      </c>
      <c r="B45" s="65"/>
      <c r="C45" s="65" t="s">
        <v>64</v>
      </c>
      <c r="D45" s="66">
        <v>163.09282068561018</v>
      </c>
      <c r="E45" s="68"/>
      <c r="F45" s="100" t="s">
        <v>854</v>
      </c>
      <c r="G45" s="65"/>
      <c r="H45" s="69" t="s">
        <v>240</v>
      </c>
      <c r="I45" s="70"/>
      <c r="J45" s="70"/>
      <c r="K45" s="69" t="s">
        <v>4057</v>
      </c>
      <c r="L45" s="73">
        <v>1</v>
      </c>
      <c r="M45" s="74">
        <v>1103.45361328125</v>
      </c>
      <c r="N45" s="74">
        <v>4781.876953125</v>
      </c>
      <c r="O45" s="75"/>
      <c r="P45" s="76"/>
      <c r="Q45" s="76"/>
      <c r="R45" s="86"/>
      <c r="S45" s="48">
        <v>0</v>
      </c>
      <c r="T45" s="48">
        <v>1</v>
      </c>
      <c r="U45" s="49">
        <v>0</v>
      </c>
      <c r="V45" s="49">
        <v>0.002967</v>
      </c>
      <c r="W45" s="49">
        <v>0.005479</v>
      </c>
      <c r="X45" s="49">
        <v>0.542005</v>
      </c>
      <c r="Y45" s="49">
        <v>0</v>
      </c>
      <c r="Z45" s="49">
        <v>0</v>
      </c>
      <c r="AA45" s="71">
        <v>45</v>
      </c>
      <c r="AB45" s="71"/>
      <c r="AC45" s="72"/>
      <c r="AD45" s="78" t="s">
        <v>2104</v>
      </c>
      <c r="AE45" s="78">
        <v>188</v>
      </c>
      <c r="AF45" s="78">
        <v>209</v>
      </c>
      <c r="AG45" s="78">
        <v>53005</v>
      </c>
      <c r="AH45" s="78">
        <v>14975</v>
      </c>
      <c r="AI45" s="78"/>
      <c r="AJ45" s="78" t="s">
        <v>2483</v>
      </c>
      <c r="AK45" s="78" t="s">
        <v>2829</v>
      </c>
      <c r="AL45" s="83" t="s">
        <v>3042</v>
      </c>
      <c r="AM45" s="78"/>
      <c r="AN45" s="80">
        <v>42213.49040509259</v>
      </c>
      <c r="AO45" s="83" t="s">
        <v>3260</v>
      </c>
      <c r="AP45" s="78" t="b">
        <v>0</v>
      </c>
      <c r="AQ45" s="78" t="b">
        <v>0</v>
      </c>
      <c r="AR45" s="78" t="b">
        <v>0</v>
      </c>
      <c r="AS45" s="78" t="s">
        <v>1996</v>
      </c>
      <c r="AT45" s="78">
        <v>0</v>
      </c>
      <c r="AU45" s="83" t="s">
        <v>3552</v>
      </c>
      <c r="AV45" s="78" t="b">
        <v>0</v>
      </c>
      <c r="AW45" s="78" t="s">
        <v>3626</v>
      </c>
      <c r="AX45" s="83" t="s">
        <v>3669</v>
      </c>
      <c r="AY45" s="78" t="s">
        <v>66</v>
      </c>
      <c r="AZ45" s="78" t="str">
        <f>REPLACE(INDEX(GroupVertices[Group],MATCH(Vertices[[#This Row],[Vertex]],GroupVertices[Vertex],0)),1,1,"")</f>
        <v>1</v>
      </c>
      <c r="BA45" s="48"/>
      <c r="BB45" s="48"/>
      <c r="BC45" s="48"/>
      <c r="BD45" s="48"/>
      <c r="BE45" s="48"/>
      <c r="BF45" s="48"/>
      <c r="BG45" s="120" t="s">
        <v>4922</v>
      </c>
      <c r="BH45" s="120" t="s">
        <v>4922</v>
      </c>
      <c r="BI45" s="120" t="s">
        <v>5035</v>
      </c>
      <c r="BJ45" s="120" t="s">
        <v>5035</v>
      </c>
      <c r="BK45" s="120">
        <v>0</v>
      </c>
      <c r="BL45" s="123">
        <v>0</v>
      </c>
      <c r="BM45" s="120">
        <v>1</v>
      </c>
      <c r="BN45" s="123">
        <v>3.8461538461538463</v>
      </c>
      <c r="BO45" s="120">
        <v>1</v>
      </c>
      <c r="BP45" s="123">
        <v>3.8461538461538463</v>
      </c>
      <c r="BQ45" s="120">
        <v>25</v>
      </c>
      <c r="BR45" s="123">
        <v>96.15384615384616</v>
      </c>
      <c r="BS45" s="120">
        <v>26</v>
      </c>
      <c r="BT45" s="2"/>
      <c r="BU45" s="3"/>
      <c r="BV45" s="3"/>
      <c r="BW45" s="3"/>
      <c r="BX45" s="3"/>
    </row>
    <row r="46" spans="1:76" ht="15">
      <c r="A46" s="64" t="s">
        <v>241</v>
      </c>
      <c r="B46" s="65"/>
      <c r="C46" s="65" t="s">
        <v>64</v>
      </c>
      <c r="D46" s="66">
        <v>162.02091522843273</v>
      </c>
      <c r="E46" s="68"/>
      <c r="F46" s="100" t="s">
        <v>855</v>
      </c>
      <c r="G46" s="65"/>
      <c r="H46" s="69" t="s">
        <v>241</v>
      </c>
      <c r="I46" s="70"/>
      <c r="J46" s="70"/>
      <c r="K46" s="69" t="s">
        <v>4058</v>
      </c>
      <c r="L46" s="73">
        <v>1</v>
      </c>
      <c r="M46" s="74">
        <v>1350.6004638671875</v>
      </c>
      <c r="N46" s="74">
        <v>2944.9462890625</v>
      </c>
      <c r="O46" s="75"/>
      <c r="P46" s="76"/>
      <c r="Q46" s="76"/>
      <c r="R46" s="86"/>
      <c r="S46" s="48">
        <v>0</v>
      </c>
      <c r="T46" s="48">
        <v>1</v>
      </c>
      <c r="U46" s="49">
        <v>0</v>
      </c>
      <c r="V46" s="49">
        <v>0.002967</v>
      </c>
      <c r="W46" s="49">
        <v>0.005479</v>
      </c>
      <c r="X46" s="49">
        <v>0.542005</v>
      </c>
      <c r="Y46" s="49">
        <v>0</v>
      </c>
      <c r="Z46" s="49">
        <v>0</v>
      </c>
      <c r="AA46" s="71">
        <v>46</v>
      </c>
      <c r="AB46" s="71"/>
      <c r="AC46" s="72"/>
      <c r="AD46" s="78" t="s">
        <v>2105</v>
      </c>
      <c r="AE46" s="78">
        <v>7</v>
      </c>
      <c r="AF46" s="78">
        <v>4</v>
      </c>
      <c r="AG46" s="78">
        <v>2775</v>
      </c>
      <c r="AH46" s="78">
        <v>379</v>
      </c>
      <c r="AI46" s="78"/>
      <c r="AJ46" s="78" t="s">
        <v>2484</v>
      </c>
      <c r="AK46" s="78" t="s">
        <v>2830</v>
      </c>
      <c r="AL46" s="78"/>
      <c r="AM46" s="78"/>
      <c r="AN46" s="80">
        <v>43378.23762731482</v>
      </c>
      <c r="AO46" s="83" t="s">
        <v>3261</v>
      </c>
      <c r="AP46" s="78" t="b">
        <v>1</v>
      </c>
      <c r="AQ46" s="78" t="b">
        <v>0</v>
      </c>
      <c r="AR46" s="78" t="b">
        <v>0</v>
      </c>
      <c r="AS46" s="78" t="s">
        <v>1996</v>
      </c>
      <c r="AT46" s="78">
        <v>0</v>
      </c>
      <c r="AU46" s="78"/>
      <c r="AV46" s="78" t="b">
        <v>0</v>
      </c>
      <c r="AW46" s="78" t="s">
        <v>3626</v>
      </c>
      <c r="AX46" s="83" t="s">
        <v>3670</v>
      </c>
      <c r="AY46" s="78" t="s">
        <v>66</v>
      </c>
      <c r="AZ46" s="78" t="str">
        <f>REPLACE(INDEX(GroupVertices[Group],MATCH(Vertices[[#This Row],[Vertex]],GroupVertices[Vertex],0)),1,1,"")</f>
        <v>1</v>
      </c>
      <c r="BA46" s="48"/>
      <c r="BB46" s="48"/>
      <c r="BC46" s="48"/>
      <c r="BD46" s="48"/>
      <c r="BE46" s="48"/>
      <c r="BF46" s="48"/>
      <c r="BG46" s="120" t="s">
        <v>4922</v>
      </c>
      <c r="BH46" s="120" t="s">
        <v>4922</v>
      </c>
      <c r="BI46" s="120" t="s">
        <v>5035</v>
      </c>
      <c r="BJ46" s="120" t="s">
        <v>5035</v>
      </c>
      <c r="BK46" s="120">
        <v>0</v>
      </c>
      <c r="BL46" s="123">
        <v>0</v>
      </c>
      <c r="BM46" s="120">
        <v>1</v>
      </c>
      <c r="BN46" s="123">
        <v>3.8461538461538463</v>
      </c>
      <c r="BO46" s="120">
        <v>1</v>
      </c>
      <c r="BP46" s="123">
        <v>3.8461538461538463</v>
      </c>
      <c r="BQ46" s="120">
        <v>25</v>
      </c>
      <c r="BR46" s="123">
        <v>96.15384615384616</v>
      </c>
      <c r="BS46" s="120">
        <v>26</v>
      </c>
      <c r="BT46" s="2"/>
      <c r="BU46" s="3"/>
      <c r="BV46" s="3"/>
      <c r="BW46" s="3"/>
      <c r="BX46" s="3"/>
    </row>
    <row r="47" spans="1:76" ht="15">
      <c r="A47" s="64" t="s">
        <v>242</v>
      </c>
      <c r="B47" s="65"/>
      <c r="C47" s="65" t="s">
        <v>64</v>
      </c>
      <c r="D47" s="66">
        <v>162.31895723359915</v>
      </c>
      <c r="E47" s="68"/>
      <c r="F47" s="100" t="s">
        <v>856</v>
      </c>
      <c r="G47" s="65"/>
      <c r="H47" s="69" t="s">
        <v>242</v>
      </c>
      <c r="I47" s="70"/>
      <c r="J47" s="70"/>
      <c r="K47" s="69" t="s">
        <v>4059</v>
      </c>
      <c r="L47" s="73">
        <v>1</v>
      </c>
      <c r="M47" s="74">
        <v>503.496337890625</v>
      </c>
      <c r="N47" s="74">
        <v>5049.89599609375</v>
      </c>
      <c r="O47" s="75"/>
      <c r="P47" s="76"/>
      <c r="Q47" s="76"/>
      <c r="R47" s="86"/>
      <c r="S47" s="48">
        <v>0</v>
      </c>
      <c r="T47" s="48">
        <v>1</v>
      </c>
      <c r="U47" s="49">
        <v>0</v>
      </c>
      <c r="V47" s="49">
        <v>0.002967</v>
      </c>
      <c r="W47" s="49">
        <v>0.005479</v>
      </c>
      <c r="X47" s="49">
        <v>0.542005</v>
      </c>
      <c r="Y47" s="49">
        <v>0</v>
      </c>
      <c r="Z47" s="49">
        <v>0</v>
      </c>
      <c r="AA47" s="71">
        <v>47</v>
      </c>
      <c r="AB47" s="71"/>
      <c r="AC47" s="72"/>
      <c r="AD47" s="78" t="s">
        <v>2106</v>
      </c>
      <c r="AE47" s="78">
        <v>564</v>
      </c>
      <c r="AF47" s="78">
        <v>61</v>
      </c>
      <c r="AG47" s="78">
        <v>24139</v>
      </c>
      <c r="AH47" s="78">
        <v>6676</v>
      </c>
      <c r="AI47" s="78"/>
      <c r="AJ47" s="78" t="s">
        <v>2485</v>
      </c>
      <c r="AK47" s="78" t="s">
        <v>2831</v>
      </c>
      <c r="AL47" s="78"/>
      <c r="AM47" s="78"/>
      <c r="AN47" s="80">
        <v>41900.67202546296</v>
      </c>
      <c r="AO47" s="83" t="s">
        <v>3262</v>
      </c>
      <c r="AP47" s="78" t="b">
        <v>1</v>
      </c>
      <c r="AQ47" s="78" t="b">
        <v>0</v>
      </c>
      <c r="AR47" s="78" t="b">
        <v>0</v>
      </c>
      <c r="AS47" s="78" t="s">
        <v>1996</v>
      </c>
      <c r="AT47" s="78">
        <v>0</v>
      </c>
      <c r="AU47" s="83" t="s">
        <v>3544</v>
      </c>
      <c r="AV47" s="78" t="b">
        <v>0</v>
      </c>
      <c r="AW47" s="78" t="s">
        <v>3626</v>
      </c>
      <c r="AX47" s="83" t="s">
        <v>3671</v>
      </c>
      <c r="AY47" s="78" t="s">
        <v>66</v>
      </c>
      <c r="AZ47" s="78" t="str">
        <f>REPLACE(INDEX(GroupVertices[Group],MATCH(Vertices[[#This Row],[Vertex]],GroupVertices[Vertex],0)),1,1,"")</f>
        <v>1</v>
      </c>
      <c r="BA47" s="48"/>
      <c r="BB47" s="48"/>
      <c r="BC47" s="48"/>
      <c r="BD47" s="48"/>
      <c r="BE47" s="48"/>
      <c r="BF47" s="48"/>
      <c r="BG47" s="120" t="s">
        <v>4922</v>
      </c>
      <c r="BH47" s="120" t="s">
        <v>4922</v>
      </c>
      <c r="BI47" s="120" t="s">
        <v>5035</v>
      </c>
      <c r="BJ47" s="120" t="s">
        <v>5035</v>
      </c>
      <c r="BK47" s="120">
        <v>0</v>
      </c>
      <c r="BL47" s="123">
        <v>0</v>
      </c>
      <c r="BM47" s="120">
        <v>1</v>
      </c>
      <c r="BN47" s="123">
        <v>3.8461538461538463</v>
      </c>
      <c r="BO47" s="120">
        <v>1</v>
      </c>
      <c r="BP47" s="123">
        <v>3.8461538461538463</v>
      </c>
      <c r="BQ47" s="120">
        <v>25</v>
      </c>
      <c r="BR47" s="123">
        <v>96.15384615384616</v>
      </c>
      <c r="BS47" s="120">
        <v>26</v>
      </c>
      <c r="BT47" s="2"/>
      <c r="BU47" s="3"/>
      <c r="BV47" s="3"/>
      <c r="BW47" s="3"/>
      <c r="BX47" s="3"/>
    </row>
    <row r="48" spans="1:76" ht="15">
      <c r="A48" s="64" t="s">
        <v>243</v>
      </c>
      <c r="B48" s="65"/>
      <c r="C48" s="65" t="s">
        <v>64</v>
      </c>
      <c r="D48" s="66">
        <v>162.88889720839106</v>
      </c>
      <c r="E48" s="68"/>
      <c r="F48" s="100" t="s">
        <v>857</v>
      </c>
      <c r="G48" s="65"/>
      <c r="H48" s="69" t="s">
        <v>243</v>
      </c>
      <c r="I48" s="70"/>
      <c r="J48" s="70"/>
      <c r="K48" s="69" t="s">
        <v>4060</v>
      </c>
      <c r="L48" s="73">
        <v>1</v>
      </c>
      <c r="M48" s="74">
        <v>3020.700439453125</v>
      </c>
      <c r="N48" s="74">
        <v>3190.86669921875</v>
      </c>
      <c r="O48" s="75"/>
      <c r="P48" s="76"/>
      <c r="Q48" s="76"/>
      <c r="R48" s="86"/>
      <c r="S48" s="48">
        <v>0</v>
      </c>
      <c r="T48" s="48">
        <v>1</v>
      </c>
      <c r="U48" s="49">
        <v>0</v>
      </c>
      <c r="V48" s="49">
        <v>0.002967</v>
      </c>
      <c r="W48" s="49">
        <v>0.005479</v>
      </c>
      <c r="X48" s="49">
        <v>0.542005</v>
      </c>
      <c r="Y48" s="49">
        <v>0</v>
      </c>
      <c r="Z48" s="49">
        <v>0</v>
      </c>
      <c r="AA48" s="71">
        <v>48</v>
      </c>
      <c r="AB48" s="71"/>
      <c r="AC48" s="72"/>
      <c r="AD48" s="78" t="s">
        <v>2107</v>
      </c>
      <c r="AE48" s="78">
        <v>455</v>
      </c>
      <c r="AF48" s="78">
        <v>170</v>
      </c>
      <c r="AG48" s="78">
        <v>56497</v>
      </c>
      <c r="AH48" s="78">
        <v>3849</v>
      </c>
      <c r="AI48" s="78"/>
      <c r="AJ48" s="78" t="s">
        <v>2486</v>
      </c>
      <c r="AK48" s="78" t="s">
        <v>2832</v>
      </c>
      <c r="AL48" s="78"/>
      <c r="AM48" s="78"/>
      <c r="AN48" s="80">
        <v>40349.29096064815</v>
      </c>
      <c r="AO48" s="83" t="s">
        <v>3263</v>
      </c>
      <c r="AP48" s="78" t="b">
        <v>0</v>
      </c>
      <c r="AQ48" s="78" t="b">
        <v>0</v>
      </c>
      <c r="AR48" s="78" t="b">
        <v>0</v>
      </c>
      <c r="AS48" s="78" t="s">
        <v>1996</v>
      </c>
      <c r="AT48" s="78">
        <v>16</v>
      </c>
      <c r="AU48" s="83" t="s">
        <v>3553</v>
      </c>
      <c r="AV48" s="78" t="b">
        <v>0</v>
      </c>
      <c r="AW48" s="78" t="s">
        <v>3626</v>
      </c>
      <c r="AX48" s="83" t="s">
        <v>3672</v>
      </c>
      <c r="AY48" s="78" t="s">
        <v>66</v>
      </c>
      <c r="AZ48" s="78" t="str">
        <f>REPLACE(INDEX(GroupVertices[Group],MATCH(Vertices[[#This Row],[Vertex]],GroupVertices[Vertex],0)),1,1,"")</f>
        <v>1</v>
      </c>
      <c r="BA48" s="48"/>
      <c r="BB48" s="48"/>
      <c r="BC48" s="48"/>
      <c r="BD48" s="48"/>
      <c r="BE48" s="48"/>
      <c r="BF48" s="48"/>
      <c r="BG48" s="120" t="s">
        <v>4922</v>
      </c>
      <c r="BH48" s="120" t="s">
        <v>4922</v>
      </c>
      <c r="BI48" s="120" t="s">
        <v>5035</v>
      </c>
      <c r="BJ48" s="120" t="s">
        <v>5035</v>
      </c>
      <c r="BK48" s="120">
        <v>0</v>
      </c>
      <c r="BL48" s="123">
        <v>0</v>
      </c>
      <c r="BM48" s="120">
        <v>1</v>
      </c>
      <c r="BN48" s="123">
        <v>3.8461538461538463</v>
      </c>
      <c r="BO48" s="120">
        <v>1</v>
      </c>
      <c r="BP48" s="123">
        <v>3.8461538461538463</v>
      </c>
      <c r="BQ48" s="120">
        <v>25</v>
      </c>
      <c r="BR48" s="123">
        <v>96.15384615384616</v>
      </c>
      <c r="BS48" s="120">
        <v>26</v>
      </c>
      <c r="BT48" s="2"/>
      <c r="BU48" s="3"/>
      <c r="BV48" s="3"/>
      <c r="BW48" s="3"/>
      <c r="BX48" s="3"/>
    </row>
    <row r="49" spans="1:76" ht="15">
      <c r="A49" s="64" t="s">
        <v>244</v>
      </c>
      <c r="B49" s="65"/>
      <c r="C49" s="65" t="s">
        <v>64</v>
      </c>
      <c r="D49" s="66">
        <v>162.3084996193828</v>
      </c>
      <c r="E49" s="68"/>
      <c r="F49" s="100" t="s">
        <v>858</v>
      </c>
      <c r="G49" s="65"/>
      <c r="H49" s="69" t="s">
        <v>244</v>
      </c>
      <c r="I49" s="70"/>
      <c r="J49" s="70"/>
      <c r="K49" s="69" t="s">
        <v>4061</v>
      </c>
      <c r="L49" s="73">
        <v>1</v>
      </c>
      <c r="M49" s="74">
        <v>1385.5350341796875</v>
      </c>
      <c r="N49" s="74">
        <v>5323.26220703125</v>
      </c>
      <c r="O49" s="75"/>
      <c r="P49" s="76"/>
      <c r="Q49" s="76"/>
      <c r="R49" s="86"/>
      <c r="S49" s="48">
        <v>0</v>
      </c>
      <c r="T49" s="48">
        <v>1</v>
      </c>
      <c r="U49" s="49">
        <v>0</v>
      </c>
      <c r="V49" s="49">
        <v>0.002967</v>
      </c>
      <c r="W49" s="49">
        <v>0.005479</v>
      </c>
      <c r="X49" s="49">
        <v>0.542005</v>
      </c>
      <c r="Y49" s="49">
        <v>0</v>
      </c>
      <c r="Z49" s="49">
        <v>0</v>
      </c>
      <c r="AA49" s="71">
        <v>49</v>
      </c>
      <c r="AB49" s="71"/>
      <c r="AC49" s="72"/>
      <c r="AD49" s="78" t="s">
        <v>2108</v>
      </c>
      <c r="AE49" s="78">
        <v>192</v>
      </c>
      <c r="AF49" s="78">
        <v>59</v>
      </c>
      <c r="AG49" s="78">
        <v>40491</v>
      </c>
      <c r="AH49" s="78">
        <v>10676</v>
      </c>
      <c r="AI49" s="78"/>
      <c r="AJ49" s="78" t="s">
        <v>2487</v>
      </c>
      <c r="AK49" s="78" t="s">
        <v>2833</v>
      </c>
      <c r="AL49" s="78"/>
      <c r="AM49" s="78"/>
      <c r="AN49" s="80">
        <v>42456.53438657407</v>
      </c>
      <c r="AO49" s="83" t="s">
        <v>3264</v>
      </c>
      <c r="AP49" s="78" t="b">
        <v>1</v>
      </c>
      <c r="AQ49" s="78" t="b">
        <v>0</v>
      </c>
      <c r="AR49" s="78" t="b">
        <v>1</v>
      </c>
      <c r="AS49" s="78" t="s">
        <v>1996</v>
      </c>
      <c r="AT49" s="78">
        <v>0</v>
      </c>
      <c r="AU49" s="78"/>
      <c r="AV49" s="78" t="b">
        <v>0</v>
      </c>
      <c r="AW49" s="78" t="s">
        <v>3626</v>
      </c>
      <c r="AX49" s="83" t="s">
        <v>3673</v>
      </c>
      <c r="AY49" s="78" t="s">
        <v>66</v>
      </c>
      <c r="AZ49" s="78" t="str">
        <f>REPLACE(INDEX(GroupVertices[Group],MATCH(Vertices[[#This Row],[Vertex]],GroupVertices[Vertex],0)),1,1,"")</f>
        <v>1</v>
      </c>
      <c r="BA49" s="48"/>
      <c r="BB49" s="48"/>
      <c r="BC49" s="48"/>
      <c r="BD49" s="48"/>
      <c r="BE49" s="48"/>
      <c r="BF49" s="48"/>
      <c r="BG49" s="120" t="s">
        <v>4922</v>
      </c>
      <c r="BH49" s="120" t="s">
        <v>4922</v>
      </c>
      <c r="BI49" s="120" t="s">
        <v>5035</v>
      </c>
      <c r="BJ49" s="120" t="s">
        <v>5035</v>
      </c>
      <c r="BK49" s="120">
        <v>0</v>
      </c>
      <c r="BL49" s="123">
        <v>0</v>
      </c>
      <c r="BM49" s="120">
        <v>1</v>
      </c>
      <c r="BN49" s="123">
        <v>3.8461538461538463</v>
      </c>
      <c r="BO49" s="120">
        <v>1</v>
      </c>
      <c r="BP49" s="123">
        <v>3.8461538461538463</v>
      </c>
      <c r="BQ49" s="120">
        <v>25</v>
      </c>
      <c r="BR49" s="123">
        <v>96.15384615384616</v>
      </c>
      <c r="BS49" s="120">
        <v>26</v>
      </c>
      <c r="BT49" s="2"/>
      <c r="BU49" s="3"/>
      <c r="BV49" s="3"/>
      <c r="BW49" s="3"/>
      <c r="BX49" s="3"/>
    </row>
    <row r="50" spans="1:76" ht="15">
      <c r="A50" s="64" t="s">
        <v>245</v>
      </c>
      <c r="B50" s="65"/>
      <c r="C50" s="65" t="s">
        <v>64</v>
      </c>
      <c r="D50" s="66">
        <v>162.1516354061373</v>
      </c>
      <c r="E50" s="68"/>
      <c r="F50" s="100" t="s">
        <v>859</v>
      </c>
      <c r="G50" s="65"/>
      <c r="H50" s="69" t="s">
        <v>245</v>
      </c>
      <c r="I50" s="70"/>
      <c r="J50" s="70"/>
      <c r="K50" s="69" t="s">
        <v>4062</v>
      </c>
      <c r="L50" s="73">
        <v>1</v>
      </c>
      <c r="M50" s="74">
        <v>2309.951171875</v>
      </c>
      <c r="N50" s="74">
        <v>9349.0107421875</v>
      </c>
      <c r="O50" s="75"/>
      <c r="P50" s="76"/>
      <c r="Q50" s="76"/>
      <c r="R50" s="86"/>
      <c r="S50" s="48">
        <v>0</v>
      </c>
      <c r="T50" s="48">
        <v>1</v>
      </c>
      <c r="U50" s="49">
        <v>0</v>
      </c>
      <c r="V50" s="49">
        <v>0.002967</v>
      </c>
      <c r="W50" s="49">
        <v>0.005479</v>
      </c>
      <c r="X50" s="49">
        <v>0.542005</v>
      </c>
      <c r="Y50" s="49">
        <v>0</v>
      </c>
      <c r="Z50" s="49">
        <v>0</v>
      </c>
      <c r="AA50" s="71">
        <v>50</v>
      </c>
      <c r="AB50" s="71"/>
      <c r="AC50" s="72"/>
      <c r="AD50" s="78" t="s">
        <v>2109</v>
      </c>
      <c r="AE50" s="78">
        <v>180</v>
      </c>
      <c r="AF50" s="78">
        <v>29</v>
      </c>
      <c r="AG50" s="78">
        <v>2215</v>
      </c>
      <c r="AH50" s="78">
        <v>893</v>
      </c>
      <c r="AI50" s="78"/>
      <c r="AJ50" s="78" t="s">
        <v>2488</v>
      </c>
      <c r="AK50" s="78"/>
      <c r="AL50" s="78"/>
      <c r="AM50" s="78"/>
      <c r="AN50" s="80">
        <v>43409.0187037037</v>
      </c>
      <c r="AO50" s="83" t="s">
        <v>3265</v>
      </c>
      <c r="AP50" s="78" t="b">
        <v>1</v>
      </c>
      <c r="AQ50" s="78" t="b">
        <v>0</v>
      </c>
      <c r="AR50" s="78" t="b">
        <v>0</v>
      </c>
      <c r="AS50" s="78" t="s">
        <v>1995</v>
      </c>
      <c r="AT50" s="78">
        <v>0</v>
      </c>
      <c r="AU50" s="78"/>
      <c r="AV50" s="78" t="b">
        <v>0</v>
      </c>
      <c r="AW50" s="78" t="s">
        <v>3626</v>
      </c>
      <c r="AX50" s="83" t="s">
        <v>3674</v>
      </c>
      <c r="AY50" s="78" t="s">
        <v>66</v>
      </c>
      <c r="AZ50" s="78" t="str">
        <f>REPLACE(INDEX(GroupVertices[Group],MATCH(Vertices[[#This Row],[Vertex]],GroupVertices[Vertex],0)),1,1,"")</f>
        <v>1</v>
      </c>
      <c r="BA50" s="48"/>
      <c r="BB50" s="48"/>
      <c r="BC50" s="48"/>
      <c r="BD50" s="48"/>
      <c r="BE50" s="48"/>
      <c r="BF50" s="48"/>
      <c r="BG50" s="120" t="s">
        <v>4922</v>
      </c>
      <c r="BH50" s="120" t="s">
        <v>4922</v>
      </c>
      <c r="BI50" s="120" t="s">
        <v>5035</v>
      </c>
      <c r="BJ50" s="120" t="s">
        <v>5035</v>
      </c>
      <c r="BK50" s="120">
        <v>0</v>
      </c>
      <c r="BL50" s="123">
        <v>0</v>
      </c>
      <c r="BM50" s="120">
        <v>1</v>
      </c>
      <c r="BN50" s="123">
        <v>3.8461538461538463</v>
      </c>
      <c r="BO50" s="120">
        <v>1</v>
      </c>
      <c r="BP50" s="123">
        <v>3.8461538461538463</v>
      </c>
      <c r="BQ50" s="120">
        <v>25</v>
      </c>
      <c r="BR50" s="123">
        <v>96.15384615384616</v>
      </c>
      <c r="BS50" s="120">
        <v>26</v>
      </c>
      <c r="BT50" s="2"/>
      <c r="BU50" s="3"/>
      <c r="BV50" s="3"/>
      <c r="BW50" s="3"/>
      <c r="BX50" s="3"/>
    </row>
    <row r="51" spans="1:76" ht="15">
      <c r="A51" s="64" t="s">
        <v>246</v>
      </c>
      <c r="B51" s="65"/>
      <c r="C51" s="65" t="s">
        <v>64</v>
      </c>
      <c r="D51" s="66">
        <v>162.27712677673367</v>
      </c>
      <c r="E51" s="68"/>
      <c r="F51" s="100" t="s">
        <v>860</v>
      </c>
      <c r="G51" s="65"/>
      <c r="H51" s="69" t="s">
        <v>246</v>
      </c>
      <c r="I51" s="70"/>
      <c r="J51" s="70"/>
      <c r="K51" s="69" t="s">
        <v>4063</v>
      </c>
      <c r="L51" s="73">
        <v>1</v>
      </c>
      <c r="M51" s="74">
        <v>2837.962646484375</v>
      </c>
      <c r="N51" s="74">
        <v>1619.8582763671875</v>
      </c>
      <c r="O51" s="75"/>
      <c r="P51" s="76"/>
      <c r="Q51" s="76"/>
      <c r="R51" s="86"/>
      <c r="S51" s="48">
        <v>0</v>
      </c>
      <c r="T51" s="48">
        <v>1</v>
      </c>
      <c r="U51" s="49">
        <v>0</v>
      </c>
      <c r="V51" s="49">
        <v>0.002967</v>
      </c>
      <c r="W51" s="49">
        <v>0.005479</v>
      </c>
      <c r="X51" s="49">
        <v>0.542005</v>
      </c>
      <c r="Y51" s="49">
        <v>0</v>
      </c>
      <c r="Z51" s="49">
        <v>0</v>
      </c>
      <c r="AA51" s="71">
        <v>51</v>
      </c>
      <c r="AB51" s="71"/>
      <c r="AC51" s="72"/>
      <c r="AD51" s="78" t="s">
        <v>2110</v>
      </c>
      <c r="AE51" s="78">
        <v>194</v>
      </c>
      <c r="AF51" s="78">
        <v>53</v>
      </c>
      <c r="AG51" s="78">
        <v>6672</v>
      </c>
      <c r="AH51" s="78">
        <v>7348</v>
      </c>
      <c r="AI51" s="78"/>
      <c r="AJ51" s="78" t="s">
        <v>2489</v>
      </c>
      <c r="AK51" s="78"/>
      <c r="AL51" s="78"/>
      <c r="AM51" s="78"/>
      <c r="AN51" s="80">
        <v>40841.974328703705</v>
      </c>
      <c r="AO51" s="83" t="s">
        <v>3266</v>
      </c>
      <c r="AP51" s="78" t="b">
        <v>1</v>
      </c>
      <c r="AQ51" s="78" t="b">
        <v>0</v>
      </c>
      <c r="AR51" s="78" t="b">
        <v>1</v>
      </c>
      <c r="AS51" s="78" t="s">
        <v>1996</v>
      </c>
      <c r="AT51" s="78">
        <v>2</v>
      </c>
      <c r="AU51" s="83" t="s">
        <v>3544</v>
      </c>
      <c r="AV51" s="78" t="b">
        <v>0</v>
      </c>
      <c r="AW51" s="78" t="s">
        <v>3626</v>
      </c>
      <c r="AX51" s="83" t="s">
        <v>3675</v>
      </c>
      <c r="AY51" s="78" t="s">
        <v>66</v>
      </c>
      <c r="AZ51" s="78" t="str">
        <f>REPLACE(INDEX(GroupVertices[Group],MATCH(Vertices[[#This Row],[Vertex]],GroupVertices[Vertex],0)),1,1,"")</f>
        <v>1</v>
      </c>
      <c r="BA51" s="48"/>
      <c r="BB51" s="48"/>
      <c r="BC51" s="48"/>
      <c r="BD51" s="48"/>
      <c r="BE51" s="48"/>
      <c r="BF51" s="48"/>
      <c r="BG51" s="120" t="s">
        <v>4922</v>
      </c>
      <c r="BH51" s="120" t="s">
        <v>4922</v>
      </c>
      <c r="BI51" s="120" t="s">
        <v>5035</v>
      </c>
      <c r="BJ51" s="120" t="s">
        <v>5035</v>
      </c>
      <c r="BK51" s="120">
        <v>0</v>
      </c>
      <c r="BL51" s="123">
        <v>0</v>
      </c>
      <c r="BM51" s="120">
        <v>1</v>
      </c>
      <c r="BN51" s="123">
        <v>3.8461538461538463</v>
      </c>
      <c r="BO51" s="120">
        <v>1</v>
      </c>
      <c r="BP51" s="123">
        <v>3.8461538461538463</v>
      </c>
      <c r="BQ51" s="120">
        <v>25</v>
      </c>
      <c r="BR51" s="123">
        <v>96.15384615384616</v>
      </c>
      <c r="BS51" s="120">
        <v>26</v>
      </c>
      <c r="BT51" s="2"/>
      <c r="BU51" s="3"/>
      <c r="BV51" s="3"/>
      <c r="BW51" s="3"/>
      <c r="BX51" s="3"/>
    </row>
    <row r="52" spans="1:76" ht="15">
      <c r="A52" s="64" t="s">
        <v>247</v>
      </c>
      <c r="B52" s="65"/>
      <c r="C52" s="65" t="s">
        <v>64</v>
      </c>
      <c r="D52" s="66">
        <v>162.1830082487864</v>
      </c>
      <c r="E52" s="68"/>
      <c r="F52" s="100" t="s">
        <v>861</v>
      </c>
      <c r="G52" s="65"/>
      <c r="H52" s="69" t="s">
        <v>247</v>
      </c>
      <c r="I52" s="70"/>
      <c r="J52" s="70"/>
      <c r="K52" s="69" t="s">
        <v>4064</v>
      </c>
      <c r="L52" s="73">
        <v>1</v>
      </c>
      <c r="M52" s="74">
        <v>3905.192626953125</v>
      </c>
      <c r="N52" s="74">
        <v>7474.92236328125</v>
      </c>
      <c r="O52" s="75"/>
      <c r="P52" s="76"/>
      <c r="Q52" s="76"/>
      <c r="R52" s="86"/>
      <c r="S52" s="48">
        <v>0</v>
      </c>
      <c r="T52" s="48">
        <v>1</v>
      </c>
      <c r="U52" s="49">
        <v>0</v>
      </c>
      <c r="V52" s="49">
        <v>0.002967</v>
      </c>
      <c r="W52" s="49">
        <v>0.005479</v>
      </c>
      <c r="X52" s="49">
        <v>0.542005</v>
      </c>
      <c r="Y52" s="49">
        <v>0</v>
      </c>
      <c r="Z52" s="49">
        <v>0</v>
      </c>
      <c r="AA52" s="71">
        <v>52</v>
      </c>
      <c r="AB52" s="71"/>
      <c r="AC52" s="72"/>
      <c r="AD52" s="78" t="s">
        <v>2111</v>
      </c>
      <c r="AE52" s="78">
        <v>27</v>
      </c>
      <c r="AF52" s="78">
        <v>35</v>
      </c>
      <c r="AG52" s="78">
        <v>24467</v>
      </c>
      <c r="AH52" s="78">
        <v>19748</v>
      </c>
      <c r="AI52" s="78"/>
      <c r="AJ52" s="78" t="s">
        <v>2490</v>
      </c>
      <c r="AK52" s="78" t="s">
        <v>2834</v>
      </c>
      <c r="AL52" s="78"/>
      <c r="AM52" s="78"/>
      <c r="AN52" s="80">
        <v>43090.39377314815</v>
      </c>
      <c r="AO52" s="83" t="s">
        <v>3267</v>
      </c>
      <c r="AP52" s="78" t="b">
        <v>1</v>
      </c>
      <c r="AQ52" s="78" t="b">
        <v>0</v>
      </c>
      <c r="AR52" s="78" t="b">
        <v>0</v>
      </c>
      <c r="AS52" s="78" t="s">
        <v>1996</v>
      </c>
      <c r="AT52" s="78">
        <v>1</v>
      </c>
      <c r="AU52" s="78"/>
      <c r="AV52" s="78" t="b">
        <v>0</v>
      </c>
      <c r="AW52" s="78" t="s">
        <v>3626</v>
      </c>
      <c r="AX52" s="83" t="s">
        <v>3676</v>
      </c>
      <c r="AY52" s="78" t="s">
        <v>66</v>
      </c>
      <c r="AZ52" s="78" t="str">
        <f>REPLACE(INDEX(GroupVertices[Group],MATCH(Vertices[[#This Row],[Vertex]],GroupVertices[Vertex],0)),1,1,"")</f>
        <v>1</v>
      </c>
      <c r="BA52" s="48"/>
      <c r="BB52" s="48"/>
      <c r="BC52" s="48"/>
      <c r="BD52" s="48"/>
      <c r="BE52" s="48"/>
      <c r="BF52" s="48"/>
      <c r="BG52" s="120" t="s">
        <v>4922</v>
      </c>
      <c r="BH52" s="120" t="s">
        <v>4922</v>
      </c>
      <c r="BI52" s="120" t="s">
        <v>5035</v>
      </c>
      <c r="BJ52" s="120" t="s">
        <v>5035</v>
      </c>
      <c r="BK52" s="120">
        <v>0</v>
      </c>
      <c r="BL52" s="123">
        <v>0</v>
      </c>
      <c r="BM52" s="120">
        <v>1</v>
      </c>
      <c r="BN52" s="123">
        <v>3.8461538461538463</v>
      </c>
      <c r="BO52" s="120">
        <v>1</v>
      </c>
      <c r="BP52" s="123">
        <v>3.8461538461538463</v>
      </c>
      <c r="BQ52" s="120">
        <v>25</v>
      </c>
      <c r="BR52" s="123">
        <v>96.15384615384616</v>
      </c>
      <c r="BS52" s="120">
        <v>26</v>
      </c>
      <c r="BT52" s="2"/>
      <c r="BU52" s="3"/>
      <c r="BV52" s="3"/>
      <c r="BW52" s="3"/>
      <c r="BX52" s="3"/>
    </row>
    <row r="53" spans="1:76" ht="15">
      <c r="A53" s="64" t="s">
        <v>248</v>
      </c>
      <c r="B53" s="65"/>
      <c r="C53" s="65" t="s">
        <v>64</v>
      </c>
      <c r="D53" s="66">
        <v>162.06274568529818</v>
      </c>
      <c r="E53" s="68"/>
      <c r="F53" s="100" t="s">
        <v>862</v>
      </c>
      <c r="G53" s="65"/>
      <c r="H53" s="69" t="s">
        <v>248</v>
      </c>
      <c r="I53" s="70"/>
      <c r="J53" s="70"/>
      <c r="K53" s="69" t="s">
        <v>4065</v>
      </c>
      <c r="L53" s="73">
        <v>1</v>
      </c>
      <c r="M53" s="74">
        <v>3305.80419921875</v>
      </c>
      <c r="N53" s="74">
        <v>1531.90673828125</v>
      </c>
      <c r="O53" s="75"/>
      <c r="P53" s="76"/>
      <c r="Q53" s="76"/>
      <c r="R53" s="86"/>
      <c r="S53" s="48">
        <v>0</v>
      </c>
      <c r="T53" s="48">
        <v>1</v>
      </c>
      <c r="U53" s="49">
        <v>0</v>
      </c>
      <c r="V53" s="49">
        <v>0.002967</v>
      </c>
      <c r="W53" s="49">
        <v>0.005479</v>
      </c>
      <c r="X53" s="49">
        <v>0.542005</v>
      </c>
      <c r="Y53" s="49">
        <v>0</v>
      </c>
      <c r="Z53" s="49">
        <v>0</v>
      </c>
      <c r="AA53" s="71">
        <v>53</v>
      </c>
      <c r="AB53" s="71"/>
      <c r="AC53" s="72"/>
      <c r="AD53" s="78" t="s">
        <v>2112</v>
      </c>
      <c r="AE53" s="78">
        <v>117</v>
      </c>
      <c r="AF53" s="78">
        <v>12</v>
      </c>
      <c r="AG53" s="78">
        <v>563</v>
      </c>
      <c r="AH53" s="78">
        <v>269</v>
      </c>
      <c r="AI53" s="78"/>
      <c r="AJ53" s="78" t="s">
        <v>2491</v>
      </c>
      <c r="AK53" s="78"/>
      <c r="AL53" s="78"/>
      <c r="AM53" s="78"/>
      <c r="AN53" s="80">
        <v>42706.44451388889</v>
      </c>
      <c r="AO53" s="83" t="s">
        <v>3268</v>
      </c>
      <c r="AP53" s="78" t="b">
        <v>1</v>
      </c>
      <c r="AQ53" s="78" t="b">
        <v>0</v>
      </c>
      <c r="AR53" s="78" t="b">
        <v>0</v>
      </c>
      <c r="AS53" s="78" t="s">
        <v>1996</v>
      </c>
      <c r="AT53" s="78">
        <v>0</v>
      </c>
      <c r="AU53" s="78"/>
      <c r="AV53" s="78" t="b">
        <v>0</v>
      </c>
      <c r="AW53" s="78" t="s">
        <v>3626</v>
      </c>
      <c r="AX53" s="83" t="s">
        <v>3677</v>
      </c>
      <c r="AY53" s="78" t="s">
        <v>66</v>
      </c>
      <c r="AZ53" s="78" t="str">
        <f>REPLACE(INDEX(GroupVertices[Group],MATCH(Vertices[[#This Row],[Vertex]],GroupVertices[Vertex],0)),1,1,"")</f>
        <v>1</v>
      </c>
      <c r="BA53" s="48"/>
      <c r="BB53" s="48"/>
      <c r="BC53" s="48"/>
      <c r="BD53" s="48"/>
      <c r="BE53" s="48"/>
      <c r="BF53" s="48"/>
      <c r="BG53" s="120" t="s">
        <v>4922</v>
      </c>
      <c r="BH53" s="120" t="s">
        <v>4922</v>
      </c>
      <c r="BI53" s="120" t="s">
        <v>5035</v>
      </c>
      <c r="BJ53" s="120" t="s">
        <v>5035</v>
      </c>
      <c r="BK53" s="120">
        <v>0</v>
      </c>
      <c r="BL53" s="123">
        <v>0</v>
      </c>
      <c r="BM53" s="120">
        <v>1</v>
      </c>
      <c r="BN53" s="123">
        <v>3.8461538461538463</v>
      </c>
      <c r="BO53" s="120">
        <v>1</v>
      </c>
      <c r="BP53" s="123">
        <v>3.8461538461538463</v>
      </c>
      <c r="BQ53" s="120">
        <v>25</v>
      </c>
      <c r="BR53" s="123">
        <v>96.15384615384616</v>
      </c>
      <c r="BS53" s="120">
        <v>26</v>
      </c>
      <c r="BT53" s="2"/>
      <c r="BU53" s="3"/>
      <c r="BV53" s="3"/>
      <c r="BW53" s="3"/>
      <c r="BX53" s="3"/>
    </row>
    <row r="54" spans="1:76" ht="15">
      <c r="A54" s="64" t="s">
        <v>249</v>
      </c>
      <c r="B54" s="65"/>
      <c r="C54" s="65" t="s">
        <v>64</v>
      </c>
      <c r="D54" s="66">
        <v>162.20392347721912</v>
      </c>
      <c r="E54" s="68"/>
      <c r="F54" s="100" t="s">
        <v>863</v>
      </c>
      <c r="G54" s="65"/>
      <c r="H54" s="69" t="s">
        <v>249</v>
      </c>
      <c r="I54" s="70"/>
      <c r="J54" s="70"/>
      <c r="K54" s="69" t="s">
        <v>4066</v>
      </c>
      <c r="L54" s="73">
        <v>1</v>
      </c>
      <c r="M54" s="74">
        <v>1648.853515625</v>
      </c>
      <c r="N54" s="74">
        <v>7699.32763671875</v>
      </c>
      <c r="O54" s="75"/>
      <c r="P54" s="76"/>
      <c r="Q54" s="76"/>
      <c r="R54" s="86"/>
      <c r="S54" s="48">
        <v>0</v>
      </c>
      <c r="T54" s="48">
        <v>1</v>
      </c>
      <c r="U54" s="49">
        <v>0</v>
      </c>
      <c r="V54" s="49">
        <v>0.002967</v>
      </c>
      <c r="W54" s="49">
        <v>0.005479</v>
      </c>
      <c r="X54" s="49">
        <v>0.542005</v>
      </c>
      <c r="Y54" s="49">
        <v>0</v>
      </c>
      <c r="Z54" s="49">
        <v>0</v>
      </c>
      <c r="AA54" s="71">
        <v>54</v>
      </c>
      <c r="AB54" s="71"/>
      <c r="AC54" s="72"/>
      <c r="AD54" s="78" t="s">
        <v>2113</v>
      </c>
      <c r="AE54" s="78">
        <v>362</v>
      </c>
      <c r="AF54" s="78">
        <v>39</v>
      </c>
      <c r="AG54" s="78">
        <v>43849</v>
      </c>
      <c r="AH54" s="78">
        <v>1171</v>
      </c>
      <c r="AI54" s="78"/>
      <c r="AJ54" s="78" t="s">
        <v>2492</v>
      </c>
      <c r="AK54" s="78"/>
      <c r="AL54" s="78"/>
      <c r="AM54" s="78"/>
      <c r="AN54" s="80">
        <v>42519.65798611111</v>
      </c>
      <c r="AO54" s="83" t="s">
        <v>3269</v>
      </c>
      <c r="AP54" s="78" t="b">
        <v>0</v>
      </c>
      <c r="AQ54" s="78" t="b">
        <v>0</v>
      </c>
      <c r="AR54" s="78" t="b">
        <v>0</v>
      </c>
      <c r="AS54" s="78" t="s">
        <v>1996</v>
      </c>
      <c r="AT54" s="78">
        <v>3</v>
      </c>
      <c r="AU54" s="83" t="s">
        <v>3544</v>
      </c>
      <c r="AV54" s="78" t="b">
        <v>0</v>
      </c>
      <c r="AW54" s="78" t="s">
        <v>3626</v>
      </c>
      <c r="AX54" s="83" t="s">
        <v>3678</v>
      </c>
      <c r="AY54" s="78" t="s">
        <v>66</v>
      </c>
      <c r="AZ54" s="78" t="str">
        <f>REPLACE(INDEX(GroupVertices[Group],MATCH(Vertices[[#This Row],[Vertex]],GroupVertices[Vertex],0)),1,1,"")</f>
        <v>1</v>
      </c>
      <c r="BA54" s="48"/>
      <c r="BB54" s="48"/>
      <c r="BC54" s="48"/>
      <c r="BD54" s="48"/>
      <c r="BE54" s="48"/>
      <c r="BF54" s="48"/>
      <c r="BG54" s="120" t="s">
        <v>4922</v>
      </c>
      <c r="BH54" s="120" t="s">
        <v>4922</v>
      </c>
      <c r="BI54" s="120" t="s">
        <v>5035</v>
      </c>
      <c r="BJ54" s="120" t="s">
        <v>5035</v>
      </c>
      <c r="BK54" s="120">
        <v>0</v>
      </c>
      <c r="BL54" s="123">
        <v>0</v>
      </c>
      <c r="BM54" s="120">
        <v>1</v>
      </c>
      <c r="BN54" s="123">
        <v>3.8461538461538463</v>
      </c>
      <c r="BO54" s="120">
        <v>1</v>
      </c>
      <c r="BP54" s="123">
        <v>3.8461538461538463</v>
      </c>
      <c r="BQ54" s="120">
        <v>25</v>
      </c>
      <c r="BR54" s="123">
        <v>96.15384615384616</v>
      </c>
      <c r="BS54" s="120">
        <v>26</v>
      </c>
      <c r="BT54" s="2"/>
      <c r="BU54" s="3"/>
      <c r="BV54" s="3"/>
      <c r="BW54" s="3"/>
      <c r="BX54" s="3"/>
    </row>
    <row r="55" spans="1:76" ht="15">
      <c r="A55" s="64" t="s">
        <v>250</v>
      </c>
      <c r="B55" s="65"/>
      <c r="C55" s="65" t="s">
        <v>64</v>
      </c>
      <c r="D55" s="66">
        <v>162.14640659902912</v>
      </c>
      <c r="E55" s="68"/>
      <c r="F55" s="100" t="s">
        <v>864</v>
      </c>
      <c r="G55" s="65"/>
      <c r="H55" s="69" t="s">
        <v>250</v>
      </c>
      <c r="I55" s="70"/>
      <c r="J55" s="70"/>
      <c r="K55" s="69" t="s">
        <v>4067</v>
      </c>
      <c r="L55" s="73">
        <v>1</v>
      </c>
      <c r="M55" s="74">
        <v>380.2465515136719</v>
      </c>
      <c r="N55" s="74">
        <v>5515.0947265625</v>
      </c>
      <c r="O55" s="75"/>
      <c r="P55" s="76"/>
      <c r="Q55" s="76"/>
      <c r="R55" s="86"/>
      <c r="S55" s="48">
        <v>0</v>
      </c>
      <c r="T55" s="48">
        <v>1</v>
      </c>
      <c r="U55" s="49">
        <v>0</v>
      </c>
      <c r="V55" s="49">
        <v>0.002967</v>
      </c>
      <c r="W55" s="49">
        <v>0.005479</v>
      </c>
      <c r="X55" s="49">
        <v>0.542005</v>
      </c>
      <c r="Y55" s="49">
        <v>0</v>
      </c>
      <c r="Z55" s="49">
        <v>0</v>
      </c>
      <c r="AA55" s="71">
        <v>55</v>
      </c>
      <c r="AB55" s="71"/>
      <c r="AC55" s="72"/>
      <c r="AD55" s="78" t="s">
        <v>2114</v>
      </c>
      <c r="AE55" s="78">
        <v>600</v>
      </c>
      <c r="AF55" s="78">
        <v>28</v>
      </c>
      <c r="AG55" s="78">
        <v>2422</v>
      </c>
      <c r="AH55" s="78">
        <v>85</v>
      </c>
      <c r="AI55" s="78"/>
      <c r="AJ55" s="78" t="s">
        <v>2493</v>
      </c>
      <c r="AK55" s="78"/>
      <c r="AL55" s="78"/>
      <c r="AM55" s="78"/>
      <c r="AN55" s="80">
        <v>43199.61512731481</v>
      </c>
      <c r="AO55" s="83" t="s">
        <v>3270</v>
      </c>
      <c r="AP55" s="78" t="b">
        <v>1</v>
      </c>
      <c r="AQ55" s="78" t="b">
        <v>0</v>
      </c>
      <c r="AR55" s="78" t="b">
        <v>0</v>
      </c>
      <c r="AS55" s="78" t="s">
        <v>1996</v>
      </c>
      <c r="AT55" s="78">
        <v>0</v>
      </c>
      <c r="AU55" s="78"/>
      <c r="AV55" s="78" t="b">
        <v>0</v>
      </c>
      <c r="AW55" s="78" t="s">
        <v>3626</v>
      </c>
      <c r="AX55" s="83" t="s">
        <v>3679</v>
      </c>
      <c r="AY55" s="78" t="s">
        <v>66</v>
      </c>
      <c r="AZ55" s="78" t="str">
        <f>REPLACE(INDEX(GroupVertices[Group],MATCH(Vertices[[#This Row],[Vertex]],GroupVertices[Vertex],0)),1,1,"")</f>
        <v>1</v>
      </c>
      <c r="BA55" s="48"/>
      <c r="BB55" s="48"/>
      <c r="BC55" s="48"/>
      <c r="BD55" s="48"/>
      <c r="BE55" s="48"/>
      <c r="BF55" s="48"/>
      <c r="BG55" s="120" t="s">
        <v>4922</v>
      </c>
      <c r="BH55" s="120" t="s">
        <v>4922</v>
      </c>
      <c r="BI55" s="120" t="s">
        <v>5035</v>
      </c>
      <c r="BJ55" s="120" t="s">
        <v>5035</v>
      </c>
      <c r="BK55" s="120">
        <v>0</v>
      </c>
      <c r="BL55" s="123">
        <v>0</v>
      </c>
      <c r="BM55" s="120">
        <v>1</v>
      </c>
      <c r="BN55" s="123">
        <v>3.8461538461538463</v>
      </c>
      <c r="BO55" s="120">
        <v>1</v>
      </c>
      <c r="BP55" s="123">
        <v>3.8461538461538463</v>
      </c>
      <c r="BQ55" s="120">
        <v>25</v>
      </c>
      <c r="BR55" s="123">
        <v>96.15384615384616</v>
      </c>
      <c r="BS55" s="120">
        <v>26</v>
      </c>
      <c r="BT55" s="2"/>
      <c r="BU55" s="3"/>
      <c r="BV55" s="3"/>
      <c r="BW55" s="3"/>
      <c r="BX55" s="3"/>
    </row>
    <row r="56" spans="1:76" ht="15">
      <c r="A56" s="64" t="s">
        <v>251</v>
      </c>
      <c r="B56" s="65"/>
      <c r="C56" s="65" t="s">
        <v>64</v>
      </c>
      <c r="D56" s="66">
        <v>162.3032708122746</v>
      </c>
      <c r="E56" s="68"/>
      <c r="F56" s="100" t="s">
        <v>865</v>
      </c>
      <c r="G56" s="65"/>
      <c r="H56" s="69" t="s">
        <v>251</v>
      </c>
      <c r="I56" s="70"/>
      <c r="J56" s="70"/>
      <c r="K56" s="69" t="s">
        <v>4068</v>
      </c>
      <c r="L56" s="73">
        <v>1</v>
      </c>
      <c r="M56" s="74">
        <v>885.0675659179688</v>
      </c>
      <c r="N56" s="74">
        <v>6859.72607421875</v>
      </c>
      <c r="O56" s="75"/>
      <c r="P56" s="76"/>
      <c r="Q56" s="76"/>
      <c r="R56" s="86"/>
      <c r="S56" s="48">
        <v>0</v>
      </c>
      <c r="T56" s="48">
        <v>1</v>
      </c>
      <c r="U56" s="49">
        <v>0</v>
      </c>
      <c r="V56" s="49">
        <v>0.002967</v>
      </c>
      <c r="W56" s="49">
        <v>0.005479</v>
      </c>
      <c r="X56" s="49">
        <v>0.542005</v>
      </c>
      <c r="Y56" s="49">
        <v>0</v>
      </c>
      <c r="Z56" s="49">
        <v>0</v>
      </c>
      <c r="AA56" s="71">
        <v>56</v>
      </c>
      <c r="AB56" s="71"/>
      <c r="AC56" s="72"/>
      <c r="AD56" s="78" t="s">
        <v>2115</v>
      </c>
      <c r="AE56" s="78">
        <v>236</v>
      </c>
      <c r="AF56" s="78">
        <v>58</v>
      </c>
      <c r="AG56" s="78">
        <v>29054</v>
      </c>
      <c r="AH56" s="78">
        <v>28847</v>
      </c>
      <c r="AI56" s="78"/>
      <c r="AJ56" s="78" t="s">
        <v>2494</v>
      </c>
      <c r="AK56" s="78" t="s">
        <v>2835</v>
      </c>
      <c r="AL56" s="83" t="s">
        <v>3043</v>
      </c>
      <c r="AM56" s="78"/>
      <c r="AN56" s="80">
        <v>43347.56452546296</v>
      </c>
      <c r="AO56" s="83" t="s">
        <v>3271</v>
      </c>
      <c r="AP56" s="78" t="b">
        <v>1</v>
      </c>
      <c r="AQ56" s="78" t="b">
        <v>0</v>
      </c>
      <c r="AR56" s="78" t="b">
        <v>1</v>
      </c>
      <c r="AS56" s="78" t="s">
        <v>1996</v>
      </c>
      <c r="AT56" s="78">
        <v>1</v>
      </c>
      <c r="AU56" s="78"/>
      <c r="AV56" s="78" t="b">
        <v>0</v>
      </c>
      <c r="AW56" s="78" t="s">
        <v>3626</v>
      </c>
      <c r="AX56" s="83" t="s">
        <v>3680</v>
      </c>
      <c r="AY56" s="78" t="s">
        <v>66</v>
      </c>
      <c r="AZ56" s="78" t="str">
        <f>REPLACE(INDEX(GroupVertices[Group],MATCH(Vertices[[#This Row],[Vertex]],GroupVertices[Vertex],0)),1,1,"")</f>
        <v>1</v>
      </c>
      <c r="BA56" s="48"/>
      <c r="BB56" s="48"/>
      <c r="BC56" s="48"/>
      <c r="BD56" s="48"/>
      <c r="BE56" s="48"/>
      <c r="BF56" s="48"/>
      <c r="BG56" s="120" t="s">
        <v>4922</v>
      </c>
      <c r="BH56" s="120" t="s">
        <v>4922</v>
      </c>
      <c r="BI56" s="120" t="s">
        <v>5035</v>
      </c>
      <c r="BJ56" s="120" t="s">
        <v>5035</v>
      </c>
      <c r="BK56" s="120">
        <v>0</v>
      </c>
      <c r="BL56" s="123">
        <v>0</v>
      </c>
      <c r="BM56" s="120">
        <v>1</v>
      </c>
      <c r="BN56" s="123">
        <v>3.8461538461538463</v>
      </c>
      <c r="BO56" s="120">
        <v>1</v>
      </c>
      <c r="BP56" s="123">
        <v>3.8461538461538463</v>
      </c>
      <c r="BQ56" s="120">
        <v>25</v>
      </c>
      <c r="BR56" s="123">
        <v>96.15384615384616</v>
      </c>
      <c r="BS56" s="120">
        <v>26</v>
      </c>
      <c r="BT56" s="2"/>
      <c r="BU56" s="3"/>
      <c r="BV56" s="3"/>
      <c r="BW56" s="3"/>
      <c r="BX56" s="3"/>
    </row>
    <row r="57" spans="1:76" ht="15">
      <c r="A57" s="64" t="s">
        <v>252</v>
      </c>
      <c r="B57" s="65"/>
      <c r="C57" s="65" t="s">
        <v>64</v>
      </c>
      <c r="D57" s="66">
        <v>162.21438109143548</v>
      </c>
      <c r="E57" s="68"/>
      <c r="F57" s="100" t="s">
        <v>866</v>
      </c>
      <c r="G57" s="65"/>
      <c r="H57" s="69" t="s">
        <v>252</v>
      </c>
      <c r="I57" s="70"/>
      <c r="J57" s="70"/>
      <c r="K57" s="69" t="s">
        <v>4069</v>
      </c>
      <c r="L57" s="73">
        <v>1</v>
      </c>
      <c r="M57" s="74">
        <v>2783.21533203125</v>
      </c>
      <c r="N57" s="74">
        <v>3414.472900390625</v>
      </c>
      <c r="O57" s="75"/>
      <c r="P57" s="76"/>
      <c r="Q57" s="76"/>
      <c r="R57" s="86"/>
      <c r="S57" s="48">
        <v>0</v>
      </c>
      <c r="T57" s="48">
        <v>1</v>
      </c>
      <c r="U57" s="49">
        <v>0</v>
      </c>
      <c r="V57" s="49">
        <v>0.002967</v>
      </c>
      <c r="W57" s="49">
        <v>0.005479</v>
      </c>
      <c r="X57" s="49">
        <v>0.542005</v>
      </c>
      <c r="Y57" s="49">
        <v>0</v>
      </c>
      <c r="Z57" s="49">
        <v>0</v>
      </c>
      <c r="AA57" s="71">
        <v>57</v>
      </c>
      <c r="AB57" s="71"/>
      <c r="AC57" s="72"/>
      <c r="AD57" s="78" t="s">
        <v>2116</v>
      </c>
      <c r="AE57" s="78">
        <v>79</v>
      </c>
      <c r="AF57" s="78">
        <v>41</v>
      </c>
      <c r="AG57" s="78">
        <v>13742</v>
      </c>
      <c r="AH57" s="78">
        <v>8172</v>
      </c>
      <c r="AI57" s="78"/>
      <c r="AJ57" s="78" t="s">
        <v>2495</v>
      </c>
      <c r="AK57" s="78" t="s">
        <v>2836</v>
      </c>
      <c r="AL57" s="83" t="s">
        <v>3044</v>
      </c>
      <c r="AM57" s="78"/>
      <c r="AN57" s="80">
        <v>43409.93875</v>
      </c>
      <c r="AO57" s="83" t="s">
        <v>3272</v>
      </c>
      <c r="AP57" s="78" t="b">
        <v>1</v>
      </c>
      <c r="AQ57" s="78" t="b">
        <v>0</v>
      </c>
      <c r="AR57" s="78" t="b">
        <v>0</v>
      </c>
      <c r="AS57" s="78" t="s">
        <v>1995</v>
      </c>
      <c r="AT57" s="78">
        <v>0</v>
      </c>
      <c r="AU57" s="78"/>
      <c r="AV57" s="78" t="b">
        <v>0</v>
      </c>
      <c r="AW57" s="78" t="s">
        <v>3626</v>
      </c>
      <c r="AX57" s="83" t="s">
        <v>3681</v>
      </c>
      <c r="AY57" s="78" t="s">
        <v>66</v>
      </c>
      <c r="AZ57" s="78" t="str">
        <f>REPLACE(INDEX(GroupVertices[Group],MATCH(Vertices[[#This Row],[Vertex]],GroupVertices[Vertex],0)),1,1,"")</f>
        <v>1</v>
      </c>
      <c r="BA57" s="48"/>
      <c r="BB57" s="48"/>
      <c r="BC57" s="48"/>
      <c r="BD57" s="48"/>
      <c r="BE57" s="48"/>
      <c r="BF57" s="48"/>
      <c r="BG57" s="120" t="s">
        <v>4922</v>
      </c>
      <c r="BH57" s="120" t="s">
        <v>4922</v>
      </c>
      <c r="BI57" s="120" t="s">
        <v>5035</v>
      </c>
      <c r="BJ57" s="120" t="s">
        <v>5035</v>
      </c>
      <c r="BK57" s="120">
        <v>0</v>
      </c>
      <c r="BL57" s="123">
        <v>0</v>
      </c>
      <c r="BM57" s="120">
        <v>1</v>
      </c>
      <c r="BN57" s="123">
        <v>3.8461538461538463</v>
      </c>
      <c r="BO57" s="120">
        <v>1</v>
      </c>
      <c r="BP57" s="123">
        <v>3.8461538461538463</v>
      </c>
      <c r="BQ57" s="120">
        <v>25</v>
      </c>
      <c r="BR57" s="123">
        <v>96.15384615384616</v>
      </c>
      <c r="BS57" s="120">
        <v>26</v>
      </c>
      <c r="BT57" s="2"/>
      <c r="BU57" s="3"/>
      <c r="BV57" s="3"/>
      <c r="BW57" s="3"/>
      <c r="BX57" s="3"/>
    </row>
    <row r="58" spans="1:76" ht="15">
      <c r="A58" s="64" t="s">
        <v>253</v>
      </c>
      <c r="B58" s="65"/>
      <c r="C58" s="65" t="s">
        <v>64</v>
      </c>
      <c r="D58" s="66">
        <v>163.5058964471566</v>
      </c>
      <c r="E58" s="68"/>
      <c r="F58" s="100" t="s">
        <v>867</v>
      </c>
      <c r="G58" s="65"/>
      <c r="H58" s="69" t="s">
        <v>253</v>
      </c>
      <c r="I58" s="70"/>
      <c r="J58" s="70"/>
      <c r="K58" s="69" t="s">
        <v>4070</v>
      </c>
      <c r="L58" s="73">
        <v>1</v>
      </c>
      <c r="M58" s="74">
        <v>3965.018310546875</v>
      </c>
      <c r="N58" s="74">
        <v>3164.3232421875</v>
      </c>
      <c r="O58" s="75"/>
      <c r="P58" s="76"/>
      <c r="Q58" s="76"/>
      <c r="R58" s="86"/>
      <c r="S58" s="48">
        <v>0</v>
      </c>
      <c r="T58" s="48">
        <v>1</v>
      </c>
      <c r="U58" s="49">
        <v>0</v>
      </c>
      <c r="V58" s="49">
        <v>0.002967</v>
      </c>
      <c r="W58" s="49">
        <v>0.005479</v>
      </c>
      <c r="X58" s="49">
        <v>0.542005</v>
      </c>
      <c r="Y58" s="49">
        <v>0</v>
      </c>
      <c r="Z58" s="49">
        <v>0</v>
      </c>
      <c r="AA58" s="71">
        <v>58</v>
      </c>
      <c r="AB58" s="71"/>
      <c r="AC58" s="72"/>
      <c r="AD58" s="78" t="s">
        <v>2117</v>
      </c>
      <c r="AE58" s="78">
        <v>18</v>
      </c>
      <c r="AF58" s="78">
        <v>288</v>
      </c>
      <c r="AG58" s="78">
        <v>385083</v>
      </c>
      <c r="AH58" s="78">
        <v>2125</v>
      </c>
      <c r="AI58" s="78"/>
      <c r="AJ58" s="78" t="s">
        <v>2496</v>
      </c>
      <c r="AK58" s="78" t="s">
        <v>2837</v>
      </c>
      <c r="AL58" s="78"/>
      <c r="AM58" s="78"/>
      <c r="AN58" s="80">
        <v>40002.508877314816</v>
      </c>
      <c r="AO58" s="83" t="s">
        <v>3273</v>
      </c>
      <c r="AP58" s="78" t="b">
        <v>0</v>
      </c>
      <c r="AQ58" s="78" t="b">
        <v>0</v>
      </c>
      <c r="AR58" s="78" t="b">
        <v>0</v>
      </c>
      <c r="AS58" s="78" t="s">
        <v>1996</v>
      </c>
      <c r="AT58" s="78">
        <v>29</v>
      </c>
      <c r="AU58" s="83" t="s">
        <v>3551</v>
      </c>
      <c r="AV58" s="78" t="b">
        <v>0</v>
      </c>
      <c r="AW58" s="78" t="s">
        <v>3626</v>
      </c>
      <c r="AX58" s="83" t="s">
        <v>3682</v>
      </c>
      <c r="AY58" s="78" t="s">
        <v>66</v>
      </c>
      <c r="AZ58" s="78" t="str">
        <f>REPLACE(INDEX(GroupVertices[Group],MATCH(Vertices[[#This Row],[Vertex]],GroupVertices[Vertex],0)),1,1,"")</f>
        <v>1</v>
      </c>
      <c r="BA58" s="48"/>
      <c r="BB58" s="48"/>
      <c r="BC58" s="48"/>
      <c r="BD58" s="48"/>
      <c r="BE58" s="48"/>
      <c r="BF58" s="48"/>
      <c r="BG58" s="120" t="s">
        <v>4922</v>
      </c>
      <c r="BH58" s="120" t="s">
        <v>4922</v>
      </c>
      <c r="BI58" s="120" t="s">
        <v>5035</v>
      </c>
      <c r="BJ58" s="120" t="s">
        <v>5035</v>
      </c>
      <c r="BK58" s="120">
        <v>0</v>
      </c>
      <c r="BL58" s="123">
        <v>0</v>
      </c>
      <c r="BM58" s="120">
        <v>1</v>
      </c>
      <c r="BN58" s="123">
        <v>3.8461538461538463</v>
      </c>
      <c r="BO58" s="120">
        <v>1</v>
      </c>
      <c r="BP58" s="123">
        <v>3.8461538461538463</v>
      </c>
      <c r="BQ58" s="120">
        <v>25</v>
      </c>
      <c r="BR58" s="123">
        <v>96.15384615384616</v>
      </c>
      <c r="BS58" s="120">
        <v>26</v>
      </c>
      <c r="BT58" s="2"/>
      <c r="BU58" s="3"/>
      <c r="BV58" s="3"/>
      <c r="BW58" s="3"/>
      <c r="BX58" s="3"/>
    </row>
    <row r="59" spans="1:76" ht="15">
      <c r="A59" s="64" t="s">
        <v>254</v>
      </c>
      <c r="B59" s="65"/>
      <c r="C59" s="65" t="s">
        <v>64</v>
      </c>
      <c r="D59" s="66">
        <v>162.39738934022188</v>
      </c>
      <c r="E59" s="68"/>
      <c r="F59" s="100" t="s">
        <v>868</v>
      </c>
      <c r="G59" s="65"/>
      <c r="H59" s="69" t="s">
        <v>254</v>
      </c>
      <c r="I59" s="70"/>
      <c r="J59" s="70"/>
      <c r="K59" s="69" t="s">
        <v>4071</v>
      </c>
      <c r="L59" s="73">
        <v>1</v>
      </c>
      <c r="M59" s="74">
        <v>1580.3267822265625</v>
      </c>
      <c r="N59" s="74">
        <v>9016.6650390625</v>
      </c>
      <c r="O59" s="75"/>
      <c r="P59" s="76"/>
      <c r="Q59" s="76"/>
      <c r="R59" s="86"/>
      <c r="S59" s="48">
        <v>0</v>
      </c>
      <c r="T59" s="48">
        <v>1</v>
      </c>
      <c r="U59" s="49">
        <v>0</v>
      </c>
      <c r="V59" s="49">
        <v>0.002967</v>
      </c>
      <c r="W59" s="49">
        <v>0.005479</v>
      </c>
      <c r="X59" s="49">
        <v>0.542005</v>
      </c>
      <c r="Y59" s="49">
        <v>0</v>
      </c>
      <c r="Z59" s="49">
        <v>0</v>
      </c>
      <c r="AA59" s="71">
        <v>59</v>
      </c>
      <c r="AB59" s="71"/>
      <c r="AC59" s="72"/>
      <c r="AD59" s="78" t="s">
        <v>2118</v>
      </c>
      <c r="AE59" s="78">
        <v>114</v>
      </c>
      <c r="AF59" s="78">
        <v>76</v>
      </c>
      <c r="AG59" s="78">
        <v>25361</v>
      </c>
      <c r="AH59" s="78">
        <v>18052</v>
      </c>
      <c r="AI59" s="78"/>
      <c r="AJ59" s="78" t="s">
        <v>2497</v>
      </c>
      <c r="AK59" s="78" t="s">
        <v>2838</v>
      </c>
      <c r="AL59" s="78"/>
      <c r="AM59" s="78"/>
      <c r="AN59" s="80">
        <v>42615.557337962964</v>
      </c>
      <c r="AO59" s="83" t="s">
        <v>3274</v>
      </c>
      <c r="AP59" s="78" t="b">
        <v>1</v>
      </c>
      <c r="AQ59" s="78" t="b">
        <v>0</v>
      </c>
      <c r="AR59" s="78" t="b">
        <v>0</v>
      </c>
      <c r="AS59" s="78" t="s">
        <v>1996</v>
      </c>
      <c r="AT59" s="78">
        <v>1</v>
      </c>
      <c r="AU59" s="78"/>
      <c r="AV59" s="78" t="b">
        <v>0</v>
      </c>
      <c r="AW59" s="78" t="s">
        <v>3626</v>
      </c>
      <c r="AX59" s="83" t="s">
        <v>3683</v>
      </c>
      <c r="AY59" s="78" t="s">
        <v>66</v>
      </c>
      <c r="AZ59" s="78" t="str">
        <f>REPLACE(INDEX(GroupVertices[Group],MATCH(Vertices[[#This Row],[Vertex]],GroupVertices[Vertex],0)),1,1,"")</f>
        <v>1</v>
      </c>
      <c r="BA59" s="48"/>
      <c r="BB59" s="48"/>
      <c r="BC59" s="48"/>
      <c r="BD59" s="48"/>
      <c r="BE59" s="48"/>
      <c r="BF59" s="48"/>
      <c r="BG59" s="120" t="s">
        <v>4922</v>
      </c>
      <c r="BH59" s="120" t="s">
        <v>4922</v>
      </c>
      <c r="BI59" s="120" t="s">
        <v>5035</v>
      </c>
      <c r="BJ59" s="120" t="s">
        <v>5035</v>
      </c>
      <c r="BK59" s="120">
        <v>0</v>
      </c>
      <c r="BL59" s="123">
        <v>0</v>
      </c>
      <c r="BM59" s="120">
        <v>1</v>
      </c>
      <c r="BN59" s="123">
        <v>3.8461538461538463</v>
      </c>
      <c r="BO59" s="120">
        <v>1</v>
      </c>
      <c r="BP59" s="123">
        <v>3.8461538461538463</v>
      </c>
      <c r="BQ59" s="120">
        <v>25</v>
      </c>
      <c r="BR59" s="123">
        <v>96.15384615384616</v>
      </c>
      <c r="BS59" s="120">
        <v>26</v>
      </c>
      <c r="BT59" s="2"/>
      <c r="BU59" s="3"/>
      <c r="BV59" s="3"/>
      <c r="BW59" s="3"/>
      <c r="BX59" s="3"/>
    </row>
    <row r="60" spans="1:76" ht="15">
      <c r="A60" s="64" t="s">
        <v>255</v>
      </c>
      <c r="B60" s="65"/>
      <c r="C60" s="65" t="s">
        <v>64</v>
      </c>
      <c r="D60" s="66">
        <v>162.25621154830094</v>
      </c>
      <c r="E60" s="68"/>
      <c r="F60" s="100" t="s">
        <v>869</v>
      </c>
      <c r="G60" s="65"/>
      <c r="H60" s="69" t="s">
        <v>255</v>
      </c>
      <c r="I60" s="70"/>
      <c r="J60" s="70"/>
      <c r="K60" s="69" t="s">
        <v>4072</v>
      </c>
      <c r="L60" s="73">
        <v>1</v>
      </c>
      <c r="M60" s="74">
        <v>3997.6220703125</v>
      </c>
      <c r="N60" s="74">
        <v>5479.52001953125</v>
      </c>
      <c r="O60" s="75"/>
      <c r="P60" s="76"/>
      <c r="Q60" s="76"/>
      <c r="R60" s="86"/>
      <c r="S60" s="48">
        <v>0</v>
      </c>
      <c r="T60" s="48">
        <v>1</v>
      </c>
      <c r="U60" s="49">
        <v>0</v>
      </c>
      <c r="V60" s="49">
        <v>0.002967</v>
      </c>
      <c r="W60" s="49">
        <v>0.005479</v>
      </c>
      <c r="X60" s="49">
        <v>0.542005</v>
      </c>
      <c r="Y60" s="49">
        <v>0</v>
      </c>
      <c r="Z60" s="49">
        <v>0</v>
      </c>
      <c r="AA60" s="71">
        <v>60</v>
      </c>
      <c r="AB60" s="71"/>
      <c r="AC60" s="72"/>
      <c r="AD60" s="78" t="s">
        <v>2119</v>
      </c>
      <c r="AE60" s="78">
        <v>395</v>
      </c>
      <c r="AF60" s="78">
        <v>49</v>
      </c>
      <c r="AG60" s="78">
        <v>35611</v>
      </c>
      <c r="AH60" s="78">
        <v>40556</v>
      </c>
      <c r="AI60" s="78"/>
      <c r="AJ60" s="78" t="s">
        <v>2498</v>
      </c>
      <c r="AK60" s="78"/>
      <c r="AL60" s="78"/>
      <c r="AM60" s="78"/>
      <c r="AN60" s="80">
        <v>41823.0991087963</v>
      </c>
      <c r="AO60" s="83" t="s">
        <v>3275</v>
      </c>
      <c r="AP60" s="78" t="b">
        <v>1</v>
      </c>
      <c r="AQ60" s="78" t="b">
        <v>0</v>
      </c>
      <c r="AR60" s="78" t="b">
        <v>1</v>
      </c>
      <c r="AS60" s="78" t="s">
        <v>1996</v>
      </c>
      <c r="AT60" s="78">
        <v>0</v>
      </c>
      <c r="AU60" s="83" t="s">
        <v>3544</v>
      </c>
      <c r="AV60" s="78" t="b">
        <v>0</v>
      </c>
      <c r="AW60" s="78" t="s">
        <v>3626</v>
      </c>
      <c r="AX60" s="83" t="s">
        <v>3684</v>
      </c>
      <c r="AY60" s="78" t="s">
        <v>66</v>
      </c>
      <c r="AZ60" s="78" t="str">
        <f>REPLACE(INDEX(GroupVertices[Group],MATCH(Vertices[[#This Row],[Vertex]],GroupVertices[Vertex],0)),1,1,"")</f>
        <v>1</v>
      </c>
      <c r="BA60" s="48"/>
      <c r="BB60" s="48"/>
      <c r="BC60" s="48"/>
      <c r="BD60" s="48"/>
      <c r="BE60" s="48"/>
      <c r="BF60" s="48"/>
      <c r="BG60" s="120" t="s">
        <v>4922</v>
      </c>
      <c r="BH60" s="120" t="s">
        <v>4922</v>
      </c>
      <c r="BI60" s="120" t="s">
        <v>5035</v>
      </c>
      <c r="BJ60" s="120" t="s">
        <v>5035</v>
      </c>
      <c r="BK60" s="120">
        <v>0</v>
      </c>
      <c r="BL60" s="123">
        <v>0</v>
      </c>
      <c r="BM60" s="120">
        <v>1</v>
      </c>
      <c r="BN60" s="123">
        <v>3.8461538461538463</v>
      </c>
      <c r="BO60" s="120">
        <v>1</v>
      </c>
      <c r="BP60" s="123">
        <v>3.8461538461538463</v>
      </c>
      <c r="BQ60" s="120">
        <v>25</v>
      </c>
      <c r="BR60" s="123">
        <v>96.15384615384616</v>
      </c>
      <c r="BS60" s="120">
        <v>26</v>
      </c>
      <c r="BT60" s="2"/>
      <c r="BU60" s="3"/>
      <c r="BV60" s="3"/>
      <c r="BW60" s="3"/>
      <c r="BX60" s="3"/>
    </row>
    <row r="61" spans="1:76" ht="15">
      <c r="A61" s="64" t="s">
        <v>256</v>
      </c>
      <c r="B61" s="65"/>
      <c r="C61" s="65" t="s">
        <v>64</v>
      </c>
      <c r="D61" s="66">
        <v>162.56471116768373</v>
      </c>
      <c r="E61" s="68"/>
      <c r="F61" s="100" t="s">
        <v>870</v>
      </c>
      <c r="G61" s="65"/>
      <c r="H61" s="69" t="s">
        <v>256</v>
      </c>
      <c r="I61" s="70"/>
      <c r="J61" s="70"/>
      <c r="K61" s="69" t="s">
        <v>4073</v>
      </c>
      <c r="L61" s="73">
        <v>1</v>
      </c>
      <c r="M61" s="74">
        <v>3019.6728515625</v>
      </c>
      <c r="N61" s="74">
        <v>8795.4189453125</v>
      </c>
      <c r="O61" s="75"/>
      <c r="P61" s="76"/>
      <c r="Q61" s="76"/>
      <c r="R61" s="86"/>
      <c r="S61" s="48">
        <v>0</v>
      </c>
      <c r="T61" s="48">
        <v>1</v>
      </c>
      <c r="U61" s="49">
        <v>0</v>
      </c>
      <c r="V61" s="49">
        <v>0.002967</v>
      </c>
      <c r="W61" s="49">
        <v>0.005479</v>
      </c>
      <c r="X61" s="49">
        <v>0.542005</v>
      </c>
      <c r="Y61" s="49">
        <v>0</v>
      </c>
      <c r="Z61" s="49">
        <v>0</v>
      </c>
      <c r="AA61" s="71">
        <v>61</v>
      </c>
      <c r="AB61" s="71"/>
      <c r="AC61" s="72"/>
      <c r="AD61" s="78" t="s">
        <v>2120</v>
      </c>
      <c r="AE61" s="78">
        <v>828</v>
      </c>
      <c r="AF61" s="78">
        <v>108</v>
      </c>
      <c r="AG61" s="78">
        <v>93926</v>
      </c>
      <c r="AH61" s="78">
        <v>10391</v>
      </c>
      <c r="AI61" s="78"/>
      <c r="AJ61" s="78"/>
      <c r="AK61" s="78"/>
      <c r="AL61" s="78"/>
      <c r="AM61" s="78"/>
      <c r="AN61" s="80">
        <v>42121.57462962963</v>
      </c>
      <c r="AO61" s="83" t="s">
        <v>3276</v>
      </c>
      <c r="AP61" s="78" t="b">
        <v>1</v>
      </c>
      <c r="AQ61" s="78" t="b">
        <v>0</v>
      </c>
      <c r="AR61" s="78" t="b">
        <v>0</v>
      </c>
      <c r="AS61" s="78" t="s">
        <v>1996</v>
      </c>
      <c r="AT61" s="78">
        <v>6</v>
      </c>
      <c r="AU61" s="83" t="s">
        <v>3544</v>
      </c>
      <c r="AV61" s="78" t="b">
        <v>0</v>
      </c>
      <c r="AW61" s="78" t="s">
        <v>3626</v>
      </c>
      <c r="AX61" s="83" t="s">
        <v>3685</v>
      </c>
      <c r="AY61" s="78" t="s">
        <v>66</v>
      </c>
      <c r="AZ61" s="78" t="str">
        <f>REPLACE(INDEX(GroupVertices[Group],MATCH(Vertices[[#This Row],[Vertex]],GroupVertices[Vertex],0)),1,1,"")</f>
        <v>1</v>
      </c>
      <c r="BA61" s="48"/>
      <c r="BB61" s="48"/>
      <c r="BC61" s="48"/>
      <c r="BD61" s="48"/>
      <c r="BE61" s="48"/>
      <c r="BF61" s="48"/>
      <c r="BG61" s="120" t="s">
        <v>4922</v>
      </c>
      <c r="BH61" s="120" t="s">
        <v>4922</v>
      </c>
      <c r="BI61" s="120" t="s">
        <v>5035</v>
      </c>
      <c r="BJ61" s="120" t="s">
        <v>5035</v>
      </c>
      <c r="BK61" s="120">
        <v>0</v>
      </c>
      <c r="BL61" s="123">
        <v>0</v>
      </c>
      <c r="BM61" s="120">
        <v>1</v>
      </c>
      <c r="BN61" s="123">
        <v>3.8461538461538463</v>
      </c>
      <c r="BO61" s="120">
        <v>1</v>
      </c>
      <c r="BP61" s="123">
        <v>3.8461538461538463</v>
      </c>
      <c r="BQ61" s="120">
        <v>25</v>
      </c>
      <c r="BR61" s="123">
        <v>96.15384615384616</v>
      </c>
      <c r="BS61" s="120">
        <v>26</v>
      </c>
      <c r="BT61" s="2"/>
      <c r="BU61" s="3"/>
      <c r="BV61" s="3"/>
      <c r="BW61" s="3"/>
      <c r="BX61" s="3"/>
    </row>
    <row r="62" spans="1:76" ht="15">
      <c r="A62" s="64" t="s">
        <v>257</v>
      </c>
      <c r="B62" s="65"/>
      <c r="C62" s="65" t="s">
        <v>64</v>
      </c>
      <c r="D62" s="66">
        <v>164.00786192954214</v>
      </c>
      <c r="E62" s="68"/>
      <c r="F62" s="100" t="s">
        <v>871</v>
      </c>
      <c r="G62" s="65"/>
      <c r="H62" s="69" t="s">
        <v>257</v>
      </c>
      <c r="I62" s="70"/>
      <c r="J62" s="70"/>
      <c r="K62" s="69" t="s">
        <v>4074</v>
      </c>
      <c r="L62" s="73">
        <v>1</v>
      </c>
      <c r="M62" s="74">
        <v>3275.14501953125</v>
      </c>
      <c r="N62" s="74">
        <v>4171.04345703125</v>
      </c>
      <c r="O62" s="75"/>
      <c r="P62" s="76"/>
      <c r="Q62" s="76"/>
      <c r="R62" s="86"/>
      <c r="S62" s="48">
        <v>0</v>
      </c>
      <c r="T62" s="48">
        <v>1</v>
      </c>
      <c r="U62" s="49">
        <v>0</v>
      </c>
      <c r="V62" s="49">
        <v>0.002967</v>
      </c>
      <c r="W62" s="49">
        <v>0.005479</v>
      </c>
      <c r="X62" s="49">
        <v>0.542005</v>
      </c>
      <c r="Y62" s="49">
        <v>0</v>
      </c>
      <c r="Z62" s="49">
        <v>0</v>
      </c>
      <c r="AA62" s="71">
        <v>62</v>
      </c>
      <c r="AB62" s="71"/>
      <c r="AC62" s="72"/>
      <c r="AD62" s="78" t="s">
        <v>2121</v>
      </c>
      <c r="AE62" s="78">
        <v>562</v>
      </c>
      <c r="AF62" s="78">
        <v>384</v>
      </c>
      <c r="AG62" s="78">
        <v>118544</v>
      </c>
      <c r="AH62" s="78">
        <v>24274</v>
      </c>
      <c r="AI62" s="78"/>
      <c r="AJ62" s="78" t="s">
        <v>2499</v>
      </c>
      <c r="AK62" s="78" t="s">
        <v>2839</v>
      </c>
      <c r="AL62" s="78"/>
      <c r="AM62" s="78"/>
      <c r="AN62" s="80">
        <v>42155.56207175926</v>
      </c>
      <c r="AO62" s="83" t="s">
        <v>3277</v>
      </c>
      <c r="AP62" s="78" t="b">
        <v>1</v>
      </c>
      <c r="AQ62" s="78" t="b">
        <v>0</v>
      </c>
      <c r="AR62" s="78" t="b">
        <v>0</v>
      </c>
      <c r="AS62" s="78" t="s">
        <v>1996</v>
      </c>
      <c r="AT62" s="78">
        <v>23</v>
      </c>
      <c r="AU62" s="83" t="s">
        <v>3544</v>
      </c>
      <c r="AV62" s="78" t="b">
        <v>0</v>
      </c>
      <c r="AW62" s="78" t="s">
        <v>3626</v>
      </c>
      <c r="AX62" s="83" t="s">
        <v>3686</v>
      </c>
      <c r="AY62" s="78" t="s">
        <v>66</v>
      </c>
      <c r="AZ62" s="78" t="str">
        <f>REPLACE(INDEX(GroupVertices[Group],MATCH(Vertices[[#This Row],[Vertex]],GroupVertices[Vertex],0)),1,1,"")</f>
        <v>1</v>
      </c>
      <c r="BA62" s="48"/>
      <c r="BB62" s="48"/>
      <c r="BC62" s="48"/>
      <c r="BD62" s="48"/>
      <c r="BE62" s="48"/>
      <c r="BF62" s="48"/>
      <c r="BG62" s="120" t="s">
        <v>4922</v>
      </c>
      <c r="BH62" s="120" t="s">
        <v>4922</v>
      </c>
      <c r="BI62" s="120" t="s">
        <v>5035</v>
      </c>
      <c r="BJ62" s="120" t="s">
        <v>5035</v>
      </c>
      <c r="BK62" s="120">
        <v>0</v>
      </c>
      <c r="BL62" s="123">
        <v>0</v>
      </c>
      <c r="BM62" s="120">
        <v>1</v>
      </c>
      <c r="BN62" s="123">
        <v>3.8461538461538463</v>
      </c>
      <c r="BO62" s="120">
        <v>1</v>
      </c>
      <c r="BP62" s="123">
        <v>3.8461538461538463</v>
      </c>
      <c r="BQ62" s="120">
        <v>25</v>
      </c>
      <c r="BR62" s="123">
        <v>96.15384615384616</v>
      </c>
      <c r="BS62" s="120">
        <v>26</v>
      </c>
      <c r="BT62" s="2"/>
      <c r="BU62" s="3"/>
      <c r="BV62" s="3"/>
      <c r="BW62" s="3"/>
      <c r="BX62" s="3"/>
    </row>
    <row r="63" spans="1:76" ht="15">
      <c r="A63" s="64" t="s">
        <v>258</v>
      </c>
      <c r="B63" s="65"/>
      <c r="C63" s="65" t="s">
        <v>64</v>
      </c>
      <c r="D63" s="66">
        <v>163.24445609174748</v>
      </c>
      <c r="E63" s="68"/>
      <c r="F63" s="100" t="s">
        <v>872</v>
      </c>
      <c r="G63" s="65"/>
      <c r="H63" s="69" t="s">
        <v>258</v>
      </c>
      <c r="I63" s="70"/>
      <c r="J63" s="70"/>
      <c r="K63" s="69" t="s">
        <v>4075</v>
      </c>
      <c r="L63" s="73">
        <v>1</v>
      </c>
      <c r="M63" s="74">
        <v>1962.057373046875</v>
      </c>
      <c r="N63" s="74">
        <v>628.45703125</v>
      </c>
      <c r="O63" s="75"/>
      <c r="P63" s="76"/>
      <c r="Q63" s="76"/>
      <c r="R63" s="86"/>
      <c r="S63" s="48">
        <v>0</v>
      </c>
      <c r="T63" s="48">
        <v>1</v>
      </c>
      <c r="U63" s="49">
        <v>0</v>
      </c>
      <c r="V63" s="49">
        <v>0.002967</v>
      </c>
      <c r="W63" s="49">
        <v>0.005479</v>
      </c>
      <c r="X63" s="49">
        <v>0.542005</v>
      </c>
      <c r="Y63" s="49">
        <v>0</v>
      </c>
      <c r="Z63" s="49">
        <v>0</v>
      </c>
      <c r="AA63" s="71">
        <v>63</v>
      </c>
      <c r="AB63" s="71"/>
      <c r="AC63" s="72"/>
      <c r="AD63" s="78" t="s">
        <v>2122</v>
      </c>
      <c r="AE63" s="78">
        <v>353</v>
      </c>
      <c r="AF63" s="78">
        <v>238</v>
      </c>
      <c r="AG63" s="78">
        <v>123031</v>
      </c>
      <c r="AH63" s="78">
        <v>8586</v>
      </c>
      <c r="AI63" s="78"/>
      <c r="AJ63" s="78" t="s">
        <v>2500</v>
      </c>
      <c r="AK63" s="78" t="s">
        <v>2840</v>
      </c>
      <c r="AL63" s="83" t="s">
        <v>3045</v>
      </c>
      <c r="AM63" s="78"/>
      <c r="AN63" s="80">
        <v>40315.61387731481</v>
      </c>
      <c r="AO63" s="83" t="s">
        <v>3278</v>
      </c>
      <c r="AP63" s="78" t="b">
        <v>1</v>
      </c>
      <c r="AQ63" s="78" t="b">
        <v>0</v>
      </c>
      <c r="AR63" s="78" t="b">
        <v>1</v>
      </c>
      <c r="AS63" s="78" t="s">
        <v>1996</v>
      </c>
      <c r="AT63" s="78">
        <v>6</v>
      </c>
      <c r="AU63" s="83" t="s">
        <v>3544</v>
      </c>
      <c r="AV63" s="78" t="b">
        <v>0</v>
      </c>
      <c r="AW63" s="78" t="s">
        <v>3626</v>
      </c>
      <c r="AX63" s="83" t="s">
        <v>3687</v>
      </c>
      <c r="AY63" s="78" t="s">
        <v>66</v>
      </c>
      <c r="AZ63" s="78" t="str">
        <f>REPLACE(INDEX(GroupVertices[Group],MATCH(Vertices[[#This Row],[Vertex]],GroupVertices[Vertex],0)),1,1,"")</f>
        <v>1</v>
      </c>
      <c r="BA63" s="48"/>
      <c r="BB63" s="48"/>
      <c r="BC63" s="48"/>
      <c r="BD63" s="48"/>
      <c r="BE63" s="48"/>
      <c r="BF63" s="48"/>
      <c r="BG63" s="120" t="s">
        <v>4922</v>
      </c>
      <c r="BH63" s="120" t="s">
        <v>4922</v>
      </c>
      <c r="BI63" s="120" t="s">
        <v>5035</v>
      </c>
      <c r="BJ63" s="120" t="s">
        <v>5035</v>
      </c>
      <c r="BK63" s="120">
        <v>0</v>
      </c>
      <c r="BL63" s="123">
        <v>0</v>
      </c>
      <c r="BM63" s="120">
        <v>1</v>
      </c>
      <c r="BN63" s="123">
        <v>3.8461538461538463</v>
      </c>
      <c r="BO63" s="120">
        <v>1</v>
      </c>
      <c r="BP63" s="123">
        <v>3.8461538461538463</v>
      </c>
      <c r="BQ63" s="120">
        <v>25</v>
      </c>
      <c r="BR63" s="123">
        <v>96.15384615384616</v>
      </c>
      <c r="BS63" s="120">
        <v>26</v>
      </c>
      <c r="BT63" s="2"/>
      <c r="BU63" s="3"/>
      <c r="BV63" s="3"/>
      <c r="BW63" s="3"/>
      <c r="BX63" s="3"/>
    </row>
    <row r="64" spans="1:76" ht="15">
      <c r="A64" s="64" t="s">
        <v>259</v>
      </c>
      <c r="B64" s="65"/>
      <c r="C64" s="65" t="s">
        <v>64</v>
      </c>
      <c r="D64" s="66">
        <v>162.65360088852282</v>
      </c>
      <c r="E64" s="68"/>
      <c r="F64" s="100" t="s">
        <v>873</v>
      </c>
      <c r="G64" s="65"/>
      <c r="H64" s="69" t="s">
        <v>259</v>
      </c>
      <c r="I64" s="70"/>
      <c r="J64" s="70"/>
      <c r="K64" s="69" t="s">
        <v>4076</v>
      </c>
      <c r="L64" s="73">
        <v>1</v>
      </c>
      <c r="M64" s="74">
        <v>1911.889892578125</v>
      </c>
      <c r="N64" s="74">
        <v>1962.998046875</v>
      </c>
      <c r="O64" s="75"/>
      <c r="P64" s="76"/>
      <c r="Q64" s="76"/>
      <c r="R64" s="86"/>
      <c r="S64" s="48">
        <v>0</v>
      </c>
      <c r="T64" s="48">
        <v>1</v>
      </c>
      <c r="U64" s="49">
        <v>0</v>
      </c>
      <c r="V64" s="49">
        <v>0.002967</v>
      </c>
      <c r="W64" s="49">
        <v>0.005479</v>
      </c>
      <c r="X64" s="49">
        <v>0.542005</v>
      </c>
      <c r="Y64" s="49">
        <v>0</v>
      </c>
      <c r="Z64" s="49">
        <v>0</v>
      </c>
      <c r="AA64" s="71">
        <v>64</v>
      </c>
      <c r="AB64" s="71"/>
      <c r="AC64" s="72"/>
      <c r="AD64" s="78">
        <v>28949</v>
      </c>
      <c r="AE64" s="78">
        <v>99</v>
      </c>
      <c r="AF64" s="78">
        <v>125</v>
      </c>
      <c r="AG64" s="78">
        <v>34181</v>
      </c>
      <c r="AH64" s="78">
        <v>31072</v>
      </c>
      <c r="AI64" s="78"/>
      <c r="AJ64" s="78" t="s">
        <v>2501</v>
      </c>
      <c r="AK64" s="78" t="s">
        <v>2841</v>
      </c>
      <c r="AL64" s="78"/>
      <c r="AM64" s="78"/>
      <c r="AN64" s="80">
        <v>42960.37603009259</v>
      </c>
      <c r="AO64" s="83" t="s">
        <v>3279</v>
      </c>
      <c r="AP64" s="78" t="b">
        <v>1</v>
      </c>
      <c r="AQ64" s="78" t="b">
        <v>0</v>
      </c>
      <c r="AR64" s="78" t="b">
        <v>0</v>
      </c>
      <c r="AS64" s="78" t="s">
        <v>1996</v>
      </c>
      <c r="AT64" s="78">
        <v>4</v>
      </c>
      <c r="AU64" s="78"/>
      <c r="AV64" s="78" t="b">
        <v>0</v>
      </c>
      <c r="AW64" s="78" t="s">
        <v>3626</v>
      </c>
      <c r="AX64" s="83" t="s">
        <v>3688</v>
      </c>
      <c r="AY64" s="78" t="s">
        <v>66</v>
      </c>
      <c r="AZ64" s="78" t="str">
        <f>REPLACE(INDEX(GroupVertices[Group],MATCH(Vertices[[#This Row],[Vertex]],GroupVertices[Vertex],0)),1,1,"")</f>
        <v>1</v>
      </c>
      <c r="BA64" s="48"/>
      <c r="BB64" s="48"/>
      <c r="BC64" s="48"/>
      <c r="BD64" s="48"/>
      <c r="BE64" s="48"/>
      <c r="BF64" s="48"/>
      <c r="BG64" s="120" t="s">
        <v>4922</v>
      </c>
      <c r="BH64" s="120" t="s">
        <v>4922</v>
      </c>
      <c r="BI64" s="120" t="s">
        <v>5035</v>
      </c>
      <c r="BJ64" s="120" t="s">
        <v>5035</v>
      </c>
      <c r="BK64" s="120">
        <v>0</v>
      </c>
      <c r="BL64" s="123">
        <v>0</v>
      </c>
      <c r="BM64" s="120">
        <v>1</v>
      </c>
      <c r="BN64" s="123">
        <v>3.8461538461538463</v>
      </c>
      <c r="BO64" s="120">
        <v>1</v>
      </c>
      <c r="BP64" s="123">
        <v>3.8461538461538463</v>
      </c>
      <c r="BQ64" s="120">
        <v>25</v>
      </c>
      <c r="BR64" s="123">
        <v>96.15384615384616</v>
      </c>
      <c r="BS64" s="120">
        <v>26</v>
      </c>
      <c r="BT64" s="2"/>
      <c r="BU64" s="3"/>
      <c r="BV64" s="3"/>
      <c r="BW64" s="3"/>
      <c r="BX64" s="3"/>
    </row>
    <row r="65" spans="1:76" ht="15">
      <c r="A65" s="64" t="s">
        <v>260</v>
      </c>
      <c r="B65" s="65"/>
      <c r="C65" s="65" t="s">
        <v>64</v>
      </c>
      <c r="D65" s="66">
        <v>162.3869317260055</v>
      </c>
      <c r="E65" s="68"/>
      <c r="F65" s="100" t="s">
        <v>874</v>
      </c>
      <c r="G65" s="65"/>
      <c r="H65" s="69" t="s">
        <v>260</v>
      </c>
      <c r="I65" s="70"/>
      <c r="J65" s="70"/>
      <c r="K65" s="69" t="s">
        <v>4077</v>
      </c>
      <c r="L65" s="73">
        <v>1</v>
      </c>
      <c r="M65" s="74">
        <v>4294.5673828125</v>
      </c>
      <c r="N65" s="74">
        <v>5898.9189453125</v>
      </c>
      <c r="O65" s="75"/>
      <c r="P65" s="76"/>
      <c r="Q65" s="76"/>
      <c r="R65" s="86"/>
      <c r="S65" s="48">
        <v>0</v>
      </c>
      <c r="T65" s="48">
        <v>1</v>
      </c>
      <c r="U65" s="49">
        <v>0</v>
      </c>
      <c r="V65" s="49">
        <v>0.002967</v>
      </c>
      <c r="W65" s="49">
        <v>0.005479</v>
      </c>
      <c r="X65" s="49">
        <v>0.542005</v>
      </c>
      <c r="Y65" s="49">
        <v>0</v>
      </c>
      <c r="Z65" s="49">
        <v>0</v>
      </c>
      <c r="AA65" s="71">
        <v>65</v>
      </c>
      <c r="AB65" s="71"/>
      <c r="AC65" s="72"/>
      <c r="AD65" s="78" t="s">
        <v>2123</v>
      </c>
      <c r="AE65" s="78">
        <v>1227</v>
      </c>
      <c r="AF65" s="78">
        <v>74</v>
      </c>
      <c r="AG65" s="78">
        <v>145054</v>
      </c>
      <c r="AH65" s="78">
        <v>100987</v>
      </c>
      <c r="AI65" s="78"/>
      <c r="AJ65" s="78" t="s">
        <v>2502</v>
      </c>
      <c r="AK65" s="78" t="s">
        <v>2842</v>
      </c>
      <c r="AL65" s="78"/>
      <c r="AM65" s="78"/>
      <c r="AN65" s="80">
        <v>41464.552719907406</v>
      </c>
      <c r="AO65" s="83" t="s">
        <v>3280</v>
      </c>
      <c r="AP65" s="78" t="b">
        <v>1</v>
      </c>
      <c r="AQ65" s="78" t="b">
        <v>0</v>
      </c>
      <c r="AR65" s="78" t="b">
        <v>0</v>
      </c>
      <c r="AS65" s="78" t="s">
        <v>1996</v>
      </c>
      <c r="AT65" s="78">
        <v>13</v>
      </c>
      <c r="AU65" s="83" t="s">
        <v>3544</v>
      </c>
      <c r="AV65" s="78" t="b">
        <v>0</v>
      </c>
      <c r="AW65" s="78" t="s">
        <v>3626</v>
      </c>
      <c r="AX65" s="83" t="s">
        <v>3689</v>
      </c>
      <c r="AY65" s="78" t="s">
        <v>66</v>
      </c>
      <c r="AZ65" s="78" t="str">
        <f>REPLACE(INDEX(GroupVertices[Group],MATCH(Vertices[[#This Row],[Vertex]],GroupVertices[Vertex],0)),1,1,"")</f>
        <v>1</v>
      </c>
      <c r="BA65" s="48"/>
      <c r="BB65" s="48"/>
      <c r="BC65" s="48"/>
      <c r="BD65" s="48"/>
      <c r="BE65" s="48"/>
      <c r="BF65" s="48"/>
      <c r="BG65" s="120" t="s">
        <v>4922</v>
      </c>
      <c r="BH65" s="120" t="s">
        <v>4922</v>
      </c>
      <c r="BI65" s="120" t="s">
        <v>5035</v>
      </c>
      <c r="BJ65" s="120" t="s">
        <v>5035</v>
      </c>
      <c r="BK65" s="120">
        <v>0</v>
      </c>
      <c r="BL65" s="123">
        <v>0</v>
      </c>
      <c r="BM65" s="120">
        <v>1</v>
      </c>
      <c r="BN65" s="123">
        <v>3.8461538461538463</v>
      </c>
      <c r="BO65" s="120">
        <v>1</v>
      </c>
      <c r="BP65" s="123">
        <v>3.8461538461538463</v>
      </c>
      <c r="BQ65" s="120">
        <v>25</v>
      </c>
      <c r="BR65" s="123">
        <v>96.15384615384616</v>
      </c>
      <c r="BS65" s="120">
        <v>26</v>
      </c>
      <c r="BT65" s="2"/>
      <c r="BU65" s="3"/>
      <c r="BV65" s="3"/>
      <c r="BW65" s="3"/>
      <c r="BX65" s="3"/>
    </row>
    <row r="66" spans="1:76" ht="15">
      <c r="A66" s="64" t="s">
        <v>261</v>
      </c>
      <c r="B66" s="65"/>
      <c r="C66" s="65" t="s">
        <v>64</v>
      </c>
      <c r="D66" s="66">
        <v>581.7477194164701</v>
      </c>
      <c r="E66" s="68"/>
      <c r="F66" s="100" t="s">
        <v>875</v>
      </c>
      <c r="G66" s="65"/>
      <c r="H66" s="69" t="s">
        <v>261</v>
      </c>
      <c r="I66" s="70"/>
      <c r="J66" s="70"/>
      <c r="K66" s="69" t="s">
        <v>4078</v>
      </c>
      <c r="L66" s="73">
        <v>1</v>
      </c>
      <c r="M66" s="74">
        <v>3265.485107421875</v>
      </c>
      <c r="N66" s="74">
        <v>3906.02587890625</v>
      </c>
      <c r="O66" s="75"/>
      <c r="P66" s="76"/>
      <c r="Q66" s="76"/>
      <c r="R66" s="86"/>
      <c r="S66" s="48">
        <v>0</v>
      </c>
      <c r="T66" s="48">
        <v>1</v>
      </c>
      <c r="U66" s="49">
        <v>0</v>
      </c>
      <c r="V66" s="49">
        <v>0.002967</v>
      </c>
      <c r="W66" s="49">
        <v>0.005479</v>
      </c>
      <c r="X66" s="49">
        <v>0.542005</v>
      </c>
      <c r="Y66" s="49">
        <v>0</v>
      </c>
      <c r="Z66" s="49">
        <v>0</v>
      </c>
      <c r="AA66" s="71">
        <v>66</v>
      </c>
      <c r="AB66" s="71"/>
      <c r="AC66" s="72"/>
      <c r="AD66" s="78" t="s">
        <v>2124</v>
      </c>
      <c r="AE66" s="78">
        <v>219</v>
      </c>
      <c r="AF66" s="78">
        <v>80276</v>
      </c>
      <c r="AG66" s="78">
        <v>259660</v>
      </c>
      <c r="AH66" s="78">
        <v>1034</v>
      </c>
      <c r="AI66" s="78"/>
      <c r="AJ66" s="78" t="s">
        <v>2503</v>
      </c>
      <c r="AK66" s="78" t="s">
        <v>2843</v>
      </c>
      <c r="AL66" s="83" t="s">
        <v>3046</v>
      </c>
      <c r="AM66" s="78"/>
      <c r="AN66" s="80">
        <v>40333.364120370374</v>
      </c>
      <c r="AO66" s="83" t="s">
        <v>3281</v>
      </c>
      <c r="AP66" s="78" t="b">
        <v>0</v>
      </c>
      <c r="AQ66" s="78" t="b">
        <v>0</v>
      </c>
      <c r="AR66" s="78" t="b">
        <v>1</v>
      </c>
      <c r="AS66" s="78" t="s">
        <v>1996</v>
      </c>
      <c r="AT66" s="78">
        <v>707</v>
      </c>
      <c r="AU66" s="83" t="s">
        <v>3554</v>
      </c>
      <c r="AV66" s="78" t="b">
        <v>0</v>
      </c>
      <c r="AW66" s="78" t="s">
        <v>3626</v>
      </c>
      <c r="AX66" s="83" t="s">
        <v>3690</v>
      </c>
      <c r="AY66" s="78" t="s">
        <v>66</v>
      </c>
      <c r="AZ66" s="78" t="str">
        <f>REPLACE(INDEX(GroupVertices[Group],MATCH(Vertices[[#This Row],[Vertex]],GroupVertices[Vertex],0)),1,1,"")</f>
        <v>1</v>
      </c>
      <c r="BA66" s="48"/>
      <c r="BB66" s="48"/>
      <c r="BC66" s="48"/>
      <c r="BD66" s="48"/>
      <c r="BE66" s="48"/>
      <c r="BF66" s="48"/>
      <c r="BG66" s="120" t="s">
        <v>4922</v>
      </c>
      <c r="BH66" s="120" t="s">
        <v>4922</v>
      </c>
      <c r="BI66" s="120" t="s">
        <v>5035</v>
      </c>
      <c r="BJ66" s="120" t="s">
        <v>5035</v>
      </c>
      <c r="BK66" s="120">
        <v>0</v>
      </c>
      <c r="BL66" s="123">
        <v>0</v>
      </c>
      <c r="BM66" s="120">
        <v>1</v>
      </c>
      <c r="BN66" s="123">
        <v>3.8461538461538463</v>
      </c>
      <c r="BO66" s="120">
        <v>1</v>
      </c>
      <c r="BP66" s="123">
        <v>3.8461538461538463</v>
      </c>
      <c r="BQ66" s="120">
        <v>25</v>
      </c>
      <c r="BR66" s="123">
        <v>96.15384615384616</v>
      </c>
      <c r="BS66" s="120">
        <v>26</v>
      </c>
      <c r="BT66" s="2"/>
      <c r="BU66" s="3"/>
      <c r="BV66" s="3"/>
      <c r="BW66" s="3"/>
      <c r="BX66" s="3"/>
    </row>
    <row r="67" spans="1:76" ht="15">
      <c r="A67" s="64" t="s">
        <v>262</v>
      </c>
      <c r="B67" s="65"/>
      <c r="C67" s="65" t="s">
        <v>64</v>
      </c>
      <c r="D67" s="66">
        <v>171.87721662735703</v>
      </c>
      <c r="E67" s="68"/>
      <c r="F67" s="100" t="s">
        <v>876</v>
      </c>
      <c r="G67" s="65"/>
      <c r="H67" s="69" t="s">
        <v>262</v>
      </c>
      <c r="I67" s="70"/>
      <c r="J67" s="70"/>
      <c r="K67" s="69" t="s">
        <v>4079</v>
      </c>
      <c r="L67" s="73">
        <v>1</v>
      </c>
      <c r="M67" s="74">
        <v>2170.991455078125</v>
      </c>
      <c r="N67" s="74">
        <v>8453.4560546875</v>
      </c>
      <c r="O67" s="75"/>
      <c r="P67" s="76"/>
      <c r="Q67" s="76"/>
      <c r="R67" s="86"/>
      <c r="S67" s="48">
        <v>0</v>
      </c>
      <c r="T67" s="48">
        <v>1</v>
      </c>
      <c r="U67" s="49">
        <v>0</v>
      </c>
      <c r="V67" s="49">
        <v>0.002967</v>
      </c>
      <c r="W67" s="49">
        <v>0.005479</v>
      </c>
      <c r="X67" s="49">
        <v>0.542005</v>
      </c>
      <c r="Y67" s="49">
        <v>0</v>
      </c>
      <c r="Z67" s="49">
        <v>0</v>
      </c>
      <c r="AA67" s="71">
        <v>67</v>
      </c>
      <c r="AB67" s="71"/>
      <c r="AC67" s="72"/>
      <c r="AD67" s="78" t="s">
        <v>2125</v>
      </c>
      <c r="AE67" s="78">
        <v>699</v>
      </c>
      <c r="AF67" s="78">
        <v>1889</v>
      </c>
      <c r="AG67" s="78">
        <v>124430</v>
      </c>
      <c r="AH67" s="78">
        <v>38995</v>
      </c>
      <c r="AI67" s="78"/>
      <c r="AJ67" s="78" t="s">
        <v>2504</v>
      </c>
      <c r="AK67" s="78"/>
      <c r="AL67" s="78"/>
      <c r="AM67" s="78"/>
      <c r="AN67" s="80">
        <v>42410.99202546296</v>
      </c>
      <c r="AO67" s="83" t="s">
        <v>3282</v>
      </c>
      <c r="AP67" s="78" t="b">
        <v>0</v>
      </c>
      <c r="AQ67" s="78" t="b">
        <v>0</v>
      </c>
      <c r="AR67" s="78" t="b">
        <v>0</v>
      </c>
      <c r="AS67" s="78" t="s">
        <v>1995</v>
      </c>
      <c r="AT67" s="78">
        <v>41</v>
      </c>
      <c r="AU67" s="83" t="s">
        <v>3544</v>
      </c>
      <c r="AV67" s="78" t="b">
        <v>0</v>
      </c>
      <c r="AW67" s="78" t="s">
        <v>3626</v>
      </c>
      <c r="AX67" s="83" t="s">
        <v>3691</v>
      </c>
      <c r="AY67" s="78" t="s">
        <v>66</v>
      </c>
      <c r="AZ67" s="78" t="str">
        <f>REPLACE(INDEX(GroupVertices[Group],MATCH(Vertices[[#This Row],[Vertex]],GroupVertices[Vertex],0)),1,1,"")</f>
        <v>1</v>
      </c>
      <c r="BA67" s="48"/>
      <c r="BB67" s="48"/>
      <c r="BC67" s="48"/>
      <c r="BD67" s="48"/>
      <c r="BE67" s="48"/>
      <c r="BF67" s="48"/>
      <c r="BG67" s="120" t="s">
        <v>4922</v>
      </c>
      <c r="BH67" s="120" t="s">
        <v>4922</v>
      </c>
      <c r="BI67" s="120" t="s">
        <v>5035</v>
      </c>
      <c r="BJ67" s="120" t="s">
        <v>5035</v>
      </c>
      <c r="BK67" s="120">
        <v>0</v>
      </c>
      <c r="BL67" s="123">
        <v>0</v>
      </c>
      <c r="BM67" s="120">
        <v>1</v>
      </c>
      <c r="BN67" s="123">
        <v>3.8461538461538463</v>
      </c>
      <c r="BO67" s="120">
        <v>1</v>
      </c>
      <c r="BP67" s="123">
        <v>3.8461538461538463</v>
      </c>
      <c r="BQ67" s="120">
        <v>25</v>
      </c>
      <c r="BR67" s="123">
        <v>96.15384615384616</v>
      </c>
      <c r="BS67" s="120">
        <v>26</v>
      </c>
      <c r="BT67" s="2"/>
      <c r="BU67" s="3"/>
      <c r="BV67" s="3"/>
      <c r="BW67" s="3"/>
      <c r="BX67" s="3"/>
    </row>
    <row r="68" spans="1:76" ht="15">
      <c r="A68" s="64" t="s">
        <v>263</v>
      </c>
      <c r="B68" s="65"/>
      <c r="C68" s="65" t="s">
        <v>64</v>
      </c>
      <c r="D68" s="66">
        <v>162.92549885814833</v>
      </c>
      <c r="E68" s="68"/>
      <c r="F68" s="100" t="s">
        <v>877</v>
      </c>
      <c r="G68" s="65"/>
      <c r="H68" s="69" t="s">
        <v>263</v>
      </c>
      <c r="I68" s="70"/>
      <c r="J68" s="70"/>
      <c r="K68" s="69" t="s">
        <v>4080</v>
      </c>
      <c r="L68" s="73">
        <v>1</v>
      </c>
      <c r="M68" s="74">
        <v>2755.93017578125</v>
      </c>
      <c r="N68" s="74">
        <v>3269.887939453125</v>
      </c>
      <c r="O68" s="75"/>
      <c r="P68" s="76"/>
      <c r="Q68" s="76"/>
      <c r="R68" s="86"/>
      <c r="S68" s="48">
        <v>0</v>
      </c>
      <c r="T68" s="48">
        <v>1</v>
      </c>
      <c r="U68" s="49">
        <v>0</v>
      </c>
      <c r="V68" s="49">
        <v>0.002967</v>
      </c>
      <c r="W68" s="49">
        <v>0.005479</v>
      </c>
      <c r="X68" s="49">
        <v>0.542005</v>
      </c>
      <c r="Y68" s="49">
        <v>0</v>
      </c>
      <c r="Z68" s="49">
        <v>0</v>
      </c>
      <c r="AA68" s="71">
        <v>68</v>
      </c>
      <c r="AB68" s="71"/>
      <c r="AC68" s="72"/>
      <c r="AD68" s="78" t="s">
        <v>2126</v>
      </c>
      <c r="AE68" s="78">
        <v>406</v>
      </c>
      <c r="AF68" s="78">
        <v>177</v>
      </c>
      <c r="AG68" s="78">
        <v>117098</v>
      </c>
      <c r="AH68" s="78">
        <v>64379</v>
      </c>
      <c r="AI68" s="78"/>
      <c r="AJ68" s="78" t="s">
        <v>2505</v>
      </c>
      <c r="AK68" s="78"/>
      <c r="AL68" s="78"/>
      <c r="AM68" s="78"/>
      <c r="AN68" s="80">
        <v>41677.62934027778</v>
      </c>
      <c r="AO68" s="83" t="s">
        <v>3283</v>
      </c>
      <c r="AP68" s="78" t="b">
        <v>0</v>
      </c>
      <c r="AQ68" s="78" t="b">
        <v>0</v>
      </c>
      <c r="AR68" s="78" t="b">
        <v>0</v>
      </c>
      <c r="AS68" s="78" t="s">
        <v>1996</v>
      </c>
      <c r="AT68" s="78">
        <v>9</v>
      </c>
      <c r="AU68" s="83" t="s">
        <v>3544</v>
      </c>
      <c r="AV68" s="78" t="b">
        <v>0</v>
      </c>
      <c r="AW68" s="78" t="s">
        <v>3626</v>
      </c>
      <c r="AX68" s="83" t="s">
        <v>3692</v>
      </c>
      <c r="AY68" s="78" t="s">
        <v>66</v>
      </c>
      <c r="AZ68" s="78" t="str">
        <f>REPLACE(INDEX(GroupVertices[Group],MATCH(Vertices[[#This Row],[Vertex]],GroupVertices[Vertex],0)),1,1,"")</f>
        <v>1</v>
      </c>
      <c r="BA68" s="48"/>
      <c r="BB68" s="48"/>
      <c r="BC68" s="48"/>
      <c r="BD68" s="48"/>
      <c r="BE68" s="48"/>
      <c r="BF68" s="48"/>
      <c r="BG68" s="120" t="s">
        <v>4922</v>
      </c>
      <c r="BH68" s="120" t="s">
        <v>4922</v>
      </c>
      <c r="BI68" s="120" t="s">
        <v>5035</v>
      </c>
      <c r="BJ68" s="120" t="s">
        <v>5035</v>
      </c>
      <c r="BK68" s="120">
        <v>0</v>
      </c>
      <c r="BL68" s="123">
        <v>0</v>
      </c>
      <c r="BM68" s="120">
        <v>1</v>
      </c>
      <c r="BN68" s="123">
        <v>3.8461538461538463</v>
      </c>
      <c r="BO68" s="120">
        <v>1</v>
      </c>
      <c r="BP68" s="123">
        <v>3.8461538461538463</v>
      </c>
      <c r="BQ68" s="120">
        <v>25</v>
      </c>
      <c r="BR68" s="123">
        <v>96.15384615384616</v>
      </c>
      <c r="BS68" s="120">
        <v>26</v>
      </c>
      <c r="BT68" s="2"/>
      <c r="BU68" s="3"/>
      <c r="BV68" s="3"/>
      <c r="BW68" s="3"/>
      <c r="BX68" s="3"/>
    </row>
    <row r="69" spans="1:76" ht="15">
      <c r="A69" s="64" t="s">
        <v>264</v>
      </c>
      <c r="B69" s="65"/>
      <c r="C69" s="65" t="s">
        <v>64</v>
      </c>
      <c r="D69" s="66">
        <v>170.09942221057491</v>
      </c>
      <c r="E69" s="68"/>
      <c r="F69" s="100" t="s">
        <v>878</v>
      </c>
      <c r="G69" s="65"/>
      <c r="H69" s="69" t="s">
        <v>264</v>
      </c>
      <c r="I69" s="70"/>
      <c r="J69" s="70"/>
      <c r="K69" s="69" t="s">
        <v>4081</v>
      </c>
      <c r="L69" s="73">
        <v>1</v>
      </c>
      <c r="M69" s="74">
        <v>1395.887451171875</v>
      </c>
      <c r="N69" s="74">
        <v>1642.1051025390625</v>
      </c>
      <c r="O69" s="75"/>
      <c r="P69" s="76"/>
      <c r="Q69" s="76"/>
      <c r="R69" s="86"/>
      <c r="S69" s="48">
        <v>0</v>
      </c>
      <c r="T69" s="48">
        <v>1</v>
      </c>
      <c r="U69" s="49">
        <v>0</v>
      </c>
      <c r="V69" s="49">
        <v>0.002967</v>
      </c>
      <c r="W69" s="49">
        <v>0.005479</v>
      </c>
      <c r="X69" s="49">
        <v>0.542005</v>
      </c>
      <c r="Y69" s="49">
        <v>0</v>
      </c>
      <c r="Z69" s="49">
        <v>0</v>
      </c>
      <c r="AA69" s="71">
        <v>69</v>
      </c>
      <c r="AB69" s="71"/>
      <c r="AC69" s="72"/>
      <c r="AD69" s="78" t="s">
        <v>2127</v>
      </c>
      <c r="AE69" s="78">
        <v>179</v>
      </c>
      <c r="AF69" s="78">
        <v>1549</v>
      </c>
      <c r="AG69" s="78">
        <v>78711</v>
      </c>
      <c r="AH69" s="78">
        <v>34446</v>
      </c>
      <c r="AI69" s="78"/>
      <c r="AJ69" s="78" t="s">
        <v>2506</v>
      </c>
      <c r="AK69" s="78" t="s">
        <v>2844</v>
      </c>
      <c r="AL69" s="78"/>
      <c r="AM69" s="78"/>
      <c r="AN69" s="80">
        <v>42432.508310185185</v>
      </c>
      <c r="AO69" s="83" t="s">
        <v>3284</v>
      </c>
      <c r="AP69" s="78" t="b">
        <v>0</v>
      </c>
      <c r="AQ69" s="78" t="b">
        <v>0</v>
      </c>
      <c r="AR69" s="78" t="b">
        <v>0</v>
      </c>
      <c r="AS69" s="78" t="s">
        <v>1996</v>
      </c>
      <c r="AT69" s="78">
        <v>15</v>
      </c>
      <c r="AU69" s="83" t="s">
        <v>3544</v>
      </c>
      <c r="AV69" s="78" t="b">
        <v>0</v>
      </c>
      <c r="AW69" s="78" t="s">
        <v>3626</v>
      </c>
      <c r="AX69" s="83" t="s">
        <v>3693</v>
      </c>
      <c r="AY69" s="78" t="s">
        <v>66</v>
      </c>
      <c r="AZ69" s="78" t="str">
        <f>REPLACE(INDEX(GroupVertices[Group],MATCH(Vertices[[#This Row],[Vertex]],GroupVertices[Vertex],0)),1,1,"")</f>
        <v>1</v>
      </c>
      <c r="BA69" s="48"/>
      <c r="BB69" s="48"/>
      <c r="BC69" s="48"/>
      <c r="BD69" s="48"/>
      <c r="BE69" s="48"/>
      <c r="BF69" s="48"/>
      <c r="BG69" s="120" t="s">
        <v>4922</v>
      </c>
      <c r="BH69" s="120" t="s">
        <v>4922</v>
      </c>
      <c r="BI69" s="120" t="s">
        <v>5035</v>
      </c>
      <c r="BJ69" s="120" t="s">
        <v>5035</v>
      </c>
      <c r="BK69" s="120">
        <v>0</v>
      </c>
      <c r="BL69" s="123">
        <v>0</v>
      </c>
      <c r="BM69" s="120">
        <v>1</v>
      </c>
      <c r="BN69" s="123">
        <v>3.8461538461538463</v>
      </c>
      <c r="BO69" s="120">
        <v>1</v>
      </c>
      <c r="BP69" s="123">
        <v>3.8461538461538463</v>
      </c>
      <c r="BQ69" s="120">
        <v>25</v>
      </c>
      <c r="BR69" s="123">
        <v>96.15384615384616</v>
      </c>
      <c r="BS69" s="120">
        <v>26</v>
      </c>
      <c r="BT69" s="2"/>
      <c r="BU69" s="3"/>
      <c r="BV69" s="3"/>
      <c r="BW69" s="3"/>
      <c r="BX69" s="3"/>
    </row>
    <row r="70" spans="1:76" ht="15">
      <c r="A70" s="64" t="s">
        <v>265</v>
      </c>
      <c r="B70" s="65"/>
      <c r="C70" s="65" t="s">
        <v>64</v>
      </c>
      <c r="D70" s="66">
        <v>162.19869467011094</v>
      </c>
      <c r="E70" s="68"/>
      <c r="F70" s="100" t="s">
        <v>879</v>
      </c>
      <c r="G70" s="65"/>
      <c r="H70" s="69" t="s">
        <v>265</v>
      </c>
      <c r="I70" s="70"/>
      <c r="J70" s="70"/>
      <c r="K70" s="69" t="s">
        <v>4082</v>
      </c>
      <c r="L70" s="73">
        <v>1</v>
      </c>
      <c r="M70" s="74">
        <v>384.7313537597656</v>
      </c>
      <c r="N70" s="74">
        <v>3667.45166015625</v>
      </c>
      <c r="O70" s="75"/>
      <c r="P70" s="76"/>
      <c r="Q70" s="76"/>
      <c r="R70" s="86"/>
      <c r="S70" s="48">
        <v>0</v>
      </c>
      <c r="T70" s="48">
        <v>1</v>
      </c>
      <c r="U70" s="49">
        <v>0</v>
      </c>
      <c r="V70" s="49">
        <v>0.002967</v>
      </c>
      <c r="W70" s="49">
        <v>0.005479</v>
      </c>
      <c r="X70" s="49">
        <v>0.542005</v>
      </c>
      <c r="Y70" s="49">
        <v>0</v>
      </c>
      <c r="Z70" s="49">
        <v>0</v>
      </c>
      <c r="AA70" s="71">
        <v>70</v>
      </c>
      <c r="AB70" s="71"/>
      <c r="AC70" s="72"/>
      <c r="AD70" s="78" t="s">
        <v>2128</v>
      </c>
      <c r="AE70" s="78">
        <v>589</v>
      </c>
      <c r="AF70" s="78">
        <v>38</v>
      </c>
      <c r="AG70" s="78">
        <v>80770</v>
      </c>
      <c r="AH70" s="78">
        <v>82699</v>
      </c>
      <c r="AI70" s="78"/>
      <c r="AJ70" s="78" t="s">
        <v>2507</v>
      </c>
      <c r="AK70" s="78"/>
      <c r="AL70" s="78"/>
      <c r="AM70" s="78"/>
      <c r="AN70" s="80">
        <v>41606.56685185185</v>
      </c>
      <c r="AO70" s="83" t="s">
        <v>3285</v>
      </c>
      <c r="AP70" s="78" t="b">
        <v>0</v>
      </c>
      <c r="AQ70" s="78" t="b">
        <v>0</v>
      </c>
      <c r="AR70" s="78" t="b">
        <v>1</v>
      </c>
      <c r="AS70" s="78" t="s">
        <v>1996</v>
      </c>
      <c r="AT70" s="78">
        <v>5</v>
      </c>
      <c r="AU70" s="83" t="s">
        <v>3544</v>
      </c>
      <c r="AV70" s="78" t="b">
        <v>0</v>
      </c>
      <c r="AW70" s="78" t="s">
        <v>3626</v>
      </c>
      <c r="AX70" s="83" t="s">
        <v>3694</v>
      </c>
      <c r="AY70" s="78" t="s">
        <v>66</v>
      </c>
      <c r="AZ70" s="78" t="str">
        <f>REPLACE(INDEX(GroupVertices[Group],MATCH(Vertices[[#This Row],[Vertex]],GroupVertices[Vertex],0)),1,1,"")</f>
        <v>1</v>
      </c>
      <c r="BA70" s="48"/>
      <c r="BB70" s="48"/>
      <c r="BC70" s="48"/>
      <c r="BD70" s="48"/>
      <c r="BE70" s="48"/>
      <c r="BF70" s="48"/>
      <c r="BG70" s="120" t="s">
        <v>4922</v>
      </c>
      <c r="BH70" s="120" t="s">
        <v>4922</v>
      </c>
      <c r="BI70" s="120" t="s">
        <v>5035</v>
      </c>
      <c r="BJ70" s="120" t="s">
        <v>5035</v>
      </c>
      <c r="BK70" s="120">
        <v>0</v>
      </c>
      <c r="BL70" s="123">
        <v>0</v>
      </c>
      <c r="BM70" s="120">
        <v>1</v>
      </c>
      <c r="BN70" s="123">
        <v>3.8461538461538463</v>
      </c>
      <c r="BO70" s="120">
        <v>1</v>
      </c>
      <c r="BP70" s="123">
        <v>3.8461538461538463</v>
      </c>
      <c r="BQ70" s="120">
        <v>25</v>
      </c>
      <c r="BR70" s="123">
        <v>96.15384615384616</v>
      </c>
      <c r="BS70" s="120">
        <v>26</v>
      </c>
      <c r="BT70" s="2"/>
      <c r="BU70" s="3"/>
      <c r="BV70" s="3"/>
      <c r="BW70" s="3"/>
      <c r="BX70" s="3"/>
    </row>
    <row r="71" spans="1:76" ht="15">
      <c r="A71" s="64" t="s">
        <v>266</v>
      </c>
      <c r="B71" s="65"/>
      <c r="C71" s="65" t="s">
        <v>64</v>
      </c>
      <c r="D71" s="66">
        <v>162.07320329951455</v>
      </c>
      <c r="E71" s="68"/>
      <c r="F71" s="100" t="s">
        <v>880</v>
      </c>
      <c r="G71" s="65"/>
      <c r="H71" s="69" t="s">
        <v>266</v>
      </c>
      <c r="I71" s="70"/>
      <c r="J71" s="70"/>
      <c r="K71" s="69" t="s">
        <v>4083</v>
      </c>
      <c r="L71" s="73">
        <v>1</v>
      </c>
      <c r="M71" s="74">
        <v>428.98785400390625</v>
      </c>
      <c r="N71" s="74">
        <v>6561.05419921875</v>
      </c>
      <c r="O71" s="75"/>
      <c r="P71" s="76"/>
      <c r="Q71" s="76"/>
      <c r="R71" s="86"/>
      <c r="S71" s="48">
        <v>0</v>
      </c>
      <c r="T71" s="48">
        <v>1</v>
      </c>
      <c r="U71" s="49">
        <v>0</v>
      </c>
      <c r="V71" s="49">
        <v>0.002967</v>
      </c>
      <c r="W71" s="49">
        <v>0.005479</v>
      </c>
      <c r="X71" s="49">
        <v>0.542005</v>
      </c>
      <c r="Y71" s="49">
        <v>0</v>
      </c>
      <c r="Z71" s="49">
        <v>0</v>
      </c>
      <c r="AA71" s="71">
        <v>71</v>
      </c>
      <c r="AB71" s="71"/>
      <c r="AC71" s="72"/>
      <c r="AD71" s="78" t="s">
        <v>2129</v>
      </c>
      <c r="AE71" s="78">
        <v>30</v>
      </c>
      <c r="AF71" s="78">
        <v>14</v>
      </c>
      <c r="AG71" s="78">
        <v>15102</v>
      </c>
      <c r="AH71" s="78">
        <v>3787</v>
      </c>
      <c r="AI71" s="78"/>
      <c r="AJ71" s="78" t="s">
        <v>2508</v>
      </c>
      <c r="AK71" s="78"/>
      <c r="AL71" s="78"/>
      <c r="AM71" s="78"/>
      <c r="AN71" s="80">
        <v>43182.50038194445</v>
      </c>
      <c r="AO71" s="83" t="s">
        <v>3286</v>
      </c>
      <c r="AP71" s="78" t="b">
        <v>1</v>
      </c>
      <c r="AQ71" s="78" t="b">
        <v>0</v>
      </c>
      <c r="AR71" s="78" t="b">
        <v>0</v>
      </c>
      <c r="AS71" s="78" t="s">
        <v>1996</v>
      </c>
      <c r="AT71" s="78">
        <v>0</v>
      </c>
      <c r="AU71" s="78"/>
      <c r="AV71" s="78" t="b">
        <v>0</v>
      </c>
      <c r="AW71" s="78" t="s">
        <v>3626</v>
      </c>
      <c r="AX71" s="83" t="s">
        <v>3695</v>
      </c>
      <c r="AY71" s="78" t="s">
        <v>66</v>
      </c>
      <c r="AZ71" s="78" t="str">
        <f>REPLACE(INDEX(GroupVertices[Group],MATCH(Vertices[[#This Row],[Vertex]],GroupVertices[Vertex],0)),1,1,"")</f>
        <v>1</v>
      </c>
      <c r="BA71" s="48"/>
      <c r="BB71" s="48"/>
      <c r="BC71" s="48"/>
      <c r="BD71" s="48"/>
      <c r="BE71" s="48"/>
      <c r="BF71" s="48"/>
      <c r="BG71" s="120" t="s">
        <v>4922</v>
      </c>
      <c r="BH71" s="120" t="s">
        <v>4922</v>
      </c>
      <c r="BI71" s="120" t="s">
        <v>5035</v>
      </c>
      <c r="BJ71" s="120" t="s">
        <v>5035</v>
      </c>
      <c r="BK71" s="120">
        <v>0</v>
      </c>
      <c r="BL71" s="123">
        <v>0</v>
      </c>
      <c r="BM71" s="120">
        <v>1</v>
      </c>
      <c r="BN71" s="123">
        <v>3.8461538461538463</v>
      </c>
      <c r="BO71" s="120">
        <v>1</v>
      </c>
      <c r="BP71" s="123">
        <v>3.8461538461538463</v>
      </c>
      <c r="BQ71" s="120">
        <v>25</v>
      </c>
      <c r="BR71" s="123">
        <v>96.15384615384616</v>
      </c>
      <c r="BS71" s="120">
        <v>26</v>
      </c>
      <c r="BT71" s="2"/>
      <c r="BU71" s="3"/>
      <c r="BV71" s="3"/>
      <c r="BW71" s="3"/>
      <c r="BX71" s="3"/>
    </row>
    <row r="72" spans="1:76" ht="15">
      <c r="A72" s="64" t="s">
        <v>267</v>
      </c>
      <c r="B72" s="65"/>
      <c r="C72" s="65" t="s">
        <v>64</v>
      </c>
      <c r="D72" s="66">
        <v>163.95034505135212</v>
      </c>
      <c r="E72" s="68"/>
      <c r="F72" s="100" t="s">
        <v>881</v>
      </c>
      <c r="G72" s="65"/>
      <c r="H72" s="69" t="s">
        <v>267</v>
      </c>
      <c r="I72" s="70"/>
      <c r="J72" s="70"/>
      <c r="K72" s="69" t="s">
        <v>4084</v>
      </c>
      <c r="L72" s="73">
        <v>1</v>
      </c>
      <c r="M72" s="74">
        <v>411.91339111328125</v>
      </c>
      <c r="N72" s="74">
        <v>3062.936767578125</v>
      </c>
      <c r="O72" s="75"/>
      <c r="P72" s="76"/>
      <c r="Q72" s="76"/>
      <c r="R72" s="86"/>
      <c r="S72" s="48">
        <v>0</v>
      </c>
      <c r="T72" s="48">
        <v>1</v>
      </c>
      <c r="U72" s="49">
        <v>0</v>
      </c>
      <c r="V72" s="49">
        <v>0.002967</v>
      </c>
      <c r="W72" s="49">
        <v>0.005479</v>
      </c>
      <c r="X72" s="49">
        <v>0.542005</v>
      </c>
      <c r="Y72" s="49">
        <v>0</v>
      </c>
      <c r="Z72" s="49">
        <v>0</v>
      </c>
      <c r="AA72" s="71">
        <v>72</v>
      </c>
      <c r="AB72" s="71"/>
      <c r="AC72" s="72"/>
      <c r="AD72" s="78" t="s">
        <v>2130</v>
      </c>
      <c r="AE72" s="78">
        <v>359</v>
      </c>
      <c r="AF72" s="78">
        <v>373</v>
      </c>
      <c r="AG72" s="78">
        <v>8085</v>
      </c>
      <c r="AH72" s="78">
        <v>18738</v>
      </c>
      <c r="AI72" s="78"/>
      <c r="AJ72" s="78" t="s">
        <v>2509</v>
      </c>
      <c r="AK72" s="78" t="s">
        <v>2845</v>
      </c>
      <c r="AL72" s="83" t="s">
        <v>3047</v>
      </c>
      <c r="AM72" s="78"/>
      <c r="AN72" s="80">
        <v>42463.757048611114</v>
      </c>
      <c r="AO72" s="83" t="s">
        <v>3287</v>
      </c>
      <c r="AP72" s="78" t="b">
        <v>0</v>
      </c>
      <c r="AQ72" s="78" t="b">
        <v>0</v>
      </c>
      <c r="AR72" s="78" t="b">
        <v>0</v>
      </c>
      <c r="AS72" s="78" t="s">
        <v>1996</v>
      </c>
      <c r="AT72" s="78">
        <v>13</v>
      </c>
      <c r="AU72" s="83" t="s">
        <v>3544</v>
      </c>
      <c r="AV72" s="78" t="b">
        <v>0</v>
      </c>
      <c r="AW72" s="78" t="s">
        <v>3626</v>
      </c>
      <c r="AX72" s="83" t="s">
        <v>3696</v>
      </c>
      <c r="AY72" s="78" t="s">
        <v>66</v>
      </c>
      <c r="AZ72" s="78" t="str">
        <f>REPLACE(INDEX(GroupVertices[Group],MATCH(Vertices[[#This Row],[Vertex]],GroupVertices[Vertex],0)),1,1,"")</f>
        <v>1</v>
      </c>
      <c r="BA72" s="48"/>
      <c r="BB72" s="48"/>
      <c r="BC72" s="48"/>
      <c r="BD72" s="48"/>
      <c r="BE72" s="48"/>
      <c r="BF72" s="48"/>
      <c r="BG72" s="120" t="s">
        <v>4922</v>
      </c>
      <c r="BH72" s="120" t="s">
        <v>4922</v>
      </c>
      <c r="BI72" s="120" t="s">
        <v>5035</v>
      </c>
      <c r="BJ72" s="120" t="s">
        <v>5035</v>
      </c>
      <c r="BK72" s="120">
        <v>0</v>
      </c>
      <c r="BL72" s="123">
        <v>0</v>
      </c>
      <c r="BM72" s="120">
        <v>1</v>
      </c>
      <c r="BN72" s="123">
        <v>3.8461538461538463</v>
      </c>
      <c r="BO72" s="120">
        <v>1</v>
      </c>
      <c r="BP72" s="123">
        <v>3.8461538461538463</v>
      </c>
      <c r="BQ72" s="120">
        <v>25</v>
      </c>
      <c r="BR72" s="123">
        <v>96.15384615384616</v>
      </c>
      <c r="BS72" s="120">
        <v>26</v>
      </c>
      <c r="BT72" s="2"/>
      <c r="BU72" s="3"/>
      <c r="BV72" s="3"/>
      <c r="BW72" s="3"/>
      <c r="BX72" s="3"/>
    </row>
    <row r="73" spans="1:76" ht="15">
      <c r="A73" s="64" t="s">
        <v>268</v>
      </c>
      <c r="B73" s="65"/>
      <c r="C73" s="65" t="s">
        <v>64</v>
      </c>
      <c r="D73" s="66">
        <v>162.98301573633833</v>
      </c>
      <c r="E73" s="68"/>
      <c r="F73" s="100" t="s">
        <v>882</v>
      </c>
      <c r="G73" s="65"/>
      <c r="H73" s="69" t="s">
        <v>268</v>
      </c>
      <c r="I73" s="70"/>
      <c r="J73" s="70"/>
      <c r="K73" s="69" t="s">
        <v>4085</v>
      </c>
      <c r="L73" s="73">
        <v>1</v>
      </c>
      <c r="M73" s="74">
        <v>2639.249755859375</v>
      </c>
      <c r="N73" s="74">
        <v>3034.1884765625</v>
      </c>
      <c r="O73" s="75"/>
      <c r="P73" s="76"/>
      <c r="Q73" s="76"/>
      <c r="R73" s="86"/>
      <c r="S73" s="48">
        <v>0</v>
      </c>
      <c r="T73" s="48">
        <v>1</v>
      </c>
      <c r="U73" s="49">
        <v>0</v>
      </c>
      <c r="V73" s="49">
        <v>0.002967</v>
      </c>
      <c r="W73" s="49">
        <v>0.005479</v>
      </c>
      <c r="X73" s="49">
        <v>0.542005</v>
      </c>
      <c r="Y73" s="49">
        <v>0</v>
      </c>
      <c r="Z73" s="49">
        <v>0</v>
      </c>
      <c r="AA73" s="71">
        <v>73</v>
      </c>
      <c r="AB73" s="71"/>
      <c r="AC73" s="72"/>
      <c r="AD73" s="78" t="s">
        <v>2131</v>
      </c>
      <c r="AE73" s="78">
        <v>532</v>
      </c>
      <c r="AF73" s="78">
        <v>188</v>
      </c>
      <c r="AG73" s="78">
        <v>46480</v>
      </c>
      <c r="AH73" s="78">
        <v>13087</v>
      </c>
      <c r="AI73" s="78"/>
      <c r="AJ73" s="78" t="s">
        <v>2510</v>
      </c>
      <c r="AK73" s="78"/>
      <c r="AL73" s="83" t="s">
        <v>3048</v>
      </c>
      <c r="AM73" s="78"/>
      <c r="AN73" s="80">
        <v>41008.41866898148</v>
      </c>
      <c r="AO73" s="83" t="s">
        <v>3288</v>
      </c>
      <c r="AP73" s="78" t="b">
        <v>1</v>
      </c>
      <c r="AQ73" s="78" t="b">
        <v>0</v>
      </c>
      <c r="AR73" s="78" t="b">
        <v>0</v>
      </c>
      <c r="AS73" s="78" t="s">
        <v>1996</v>
      </c>
      <c r="AT73" s="78">
        <v>4</v>
      </c>
      <c r="AU73" s="83" t="s">
        <v>3544</v>
      </c>
      <c r="AV73" s="78" t="b">
        <v>0</v>
      </c>
      <c r="AW73" s="78" t="s">
        <v>3626</v>
      </c>
      <c r="AX73" s="83" t="s">
        <v>3697</v>
      </c>
      <c r="AY73" s="78" t="s">
        <v>66</v>
      </c>
      <c r="AZ73" s="78" t="str">
        <f>REPLACE(INDEX(GroupVertices[Group],MATCH(Vertices[[#This Row],[Vertex]],GroupVertices[Vertex],0)),1,1,"")</f>
        <v>1</v>
      </c>
      <c r="BA73" s="48"/>
      <c r="BB73" s="48"/>
      <c r="BC73" s="48"/>
      <c r="BD73" s="48"/>
      <c r="BE73" s="48"/>
      <c r="BF73" s="48"/>
      <c r="BG73" s="120" t="s">
        <v>4922</v>
      </c>
      <c r="BH73" s="120" t="s">
        <v>4922</v>
      </c>
      <c r="BI73" s="120" t="s">
        <v>5035</v>
      </c>
      <c r="BJ73" s="120" t="s">
        <v>5035</v>
      </c>
      <c r="BK73" s="120">
        <v>0</v>
      </c>
      <c r="BL73" s="123">
        <v>0</v>
      </c>
      <c r="BM73" s="120">
        <v>1</v>
      </c>
      <c r="BN73" s="123">
        <v>3.8461538461538463</v>
      </c>
      <c r="BO73" s="120">
        <v>1</v>
      </c>
      <c r="BP73" s="123">
        <v>3.8461538461538463</v>
      </c>
      <c r="BQ73" s="120">
        <v>25</v>
      </c>
      <c r="BR73" s="123">
        <v>96.15384615384616</v>
      </c>
      <c r="BS73" s="120">
        <v>26</v>
      </c>
      <c r="BT73" s="2"/>
      <c r="BU73" s="3"/>
      <c r="BV73" s="3"/>
      <c r="BW73" s="3"/>
      <c r="BX73" s="3"/>
    </row>
    <row r="74" spans="1:76" ht="15">
      <c r="A74" s="64" t="s">
        <v>269</v>
      </c>
      <c r="B74" s="65"/>
      <c r="C74" s="65" t="s">
        <v>64</v>
      </c>
      <c r="D74" s="66">
        <v>162.32418604070733</v>
      </c>
      <c r="E74" s="68"/>
      <c r="F74" s="100" t="s">
        <v>883</v>
      </c>
      <c r="G74" s="65"/>
      <c r="H74" s="69" t="s">
        <v>269</v>
      </c>
      <c r="I74" s="70"/>
      <c r="J74" s="70"/>
      <c r="K74" s="69" t="s">
        <v>4086</v>
      </c>
      <c r="L74" s="73">
        <v>1</v>
      </c>
      <c r="M74" s="74">
        <v>2813.21923828125</v>
      </c>
      <c r="N74" s="74">
        <v>5497.67724609375</v>
      </c>
      <c r="O74" s="75"/>
      <c r="P74" s="76"/>
      <c r="Q74" s="76"/>
      <c r="R74" s="86"/>
      <c r="S74" s="48">
        <v>0</v>
      </c>
      <c r="T74" s="48">
        <v>1</v>
      </c>
      <c r="U74" s="49">
        <v>0</v>
      </c>
      <c r="V74" s="49">
        <v>0.002967</v>
      </c>
      <c r="W74" s="49">
        <v>0.005479</v>
      </c>
      <c r="X74" s="49">
        <v>0.542005</v>
      </c>
      <c r="Y74" s="49">
        <v>0</v>
      </c>
      <c r="Z74" s="49">
        <v>0</v>
      </c>
      <c r="AA74" s="71">
        <v>74</v>
      </c>
      <c r="AB74" s="71"/>
      <c r="AC74" s="72"/>
      <c r="AD74" s="78" t="s">
        <v>2132</v>
      </c>
      <c r="AE74" s="78">
        <v>71</v>
      </c>
      <c r="AF74" s="78">
        <v>62</v>
      </c>
      <c r="AG74" s="78">
        <v>333</v>
      </c>
      <c r="AH74" s="78">
        <v>192</v>
      </c>
      <c r="AI74" s="78"/>
      <c r="AJ74" s="78" t="s">
        <v>2511</v>
      </c>
      <c r="AK74" s="78"/>
      <c r="AL74" s="78"/>
      <c r="AM74" s="78"/>
      <c r="AN74" s="80">
        <v>43431.57413194444</v>
      </c>
      <c r="AO74" s="78"/>
      <c r="AP74" s="78" t="b">
        <v>0</v>
      </c>
      <c r="AQ74" s="78" t="b">
        <v>0</v>
      </c>
      <c r="AR74" s="78" t="b">
        <v>0</v>
      </c>
      <c r="AS74" s="78" t="s">
        <v>1996</v>
      </c>
      <c r="AT74" s="78">
        <v>0</v>
      </c>
      <c r="AU74" s="83" t="s">
        <v>3544</v>
      </c>
      <c r="AV74" s="78" t="b">
        <v>0</v>
      </c>
      <c r="AW74" s="78" t="s">
        <v>3626</v>
      </c>
      <c r="AX74" s="83" t="s">
        <v>3698</v>
      </c>
      <c r="AY74" s="78" t="s">
        <v>66</v>
      </c>
      <c r="AZ74" s="78" t="str">
        <f>REPLACE(INDEX(GroupVertices[Group],MATCH(Vertices[[#This Row],[Vertex]],GroupVertices[Vertex],0)),1,1,"")</f>
        <v>1</v>
      </c>
      <c r="BA74" s="48"/>
      <c r="BB74" s="48"/>
      <c r="BC74" s="48"/>
      <c r="BD74" s="48"/>
      <c r="BE74" s="48"/>
      <c r="BF74" s="48"/>
      <c r="BG74" s="120" t="s">
        <v>4922</v>
      </c>
      <c r="BH74" s="120" t="s">
        <v>4922</v>
      </c>
      <c r="BI74" s="120" t="s">
        <v>5035</v>
      </c>
      <c r="BJ74" s="120" t="s">
        <v>5035</v>
      </c>
      <c r="BK74" s="120">
        <v>0</v>
      </c>
      <c r="BL74" s="123">
        <v>0</v>
      </c>
      <c r="BM74" s="120">
        <v>1</v>
      </c>
      <c r="BN74" s="123">
        <v>3.8461538461538463</v>
      </c>
      <c r="BO74" s="120">
        <v>1</v>
      </c>
      <c r="BP74" s="123">
        <v>3.8461538461538463</v>
      </c>
      <c r="BQ74" s="120">
        <v>25</v>
      </c>
      <c r="BR74" s="123">
        <v>96.15384615384616</v>
      </c>
      <c r="BS74" s="120">
        <v>26</v>
      </c>
      <c r="BT74" s="2"/>
      <c r="BU74" s="3"/>
      <c r="BV74" s="3"/>
      <c r="BW74" s="3"/>
      <c r="BX74" s="3"/>
    </row>
    <row r="75" spans="1:76" ht="15">
      <c r="A75" s="64" t="s">
        <v>270</v>
      </c>
      <c r="B75" s="65"/>
      <c r="C75" s="65" t="s">
        <v>64</v>
      </c>
      <c r="D75" s="66">
        <v>162.04705926397364</v>
      </c>
      <c r="E75" s="68"/>
      <c r="F75" s="100" t="s">
        <v>884</v>
      </c>
      <c r="G75" s="65"/>
      <c r="H75" s="69" t="s">
        <v>270</v>
      </c>
      <c r="I75" s="70"/>
      <c r="J75" s="70"/>
      <c r="K75" s="69" t="s">
        <v>4087</v>
      </c>
      <c r="L75" s="73">
        <v>1</v>
      </c>
      <c r="M75" s="74">
        <v>3355.107421875</v>
      </c>
      <c r="N75" s="74">
        <v>8208.3955078125</v>
      </c>
      <c r="O75" s="75"/>
      <c r="P75" s="76"/>
      <c r="Q75" s="76"/>
      <c r="R75" s="86"/>
      <c r="S75" s="48">
        <v>0</v>
      </c>
      <c r="T75" s="48">
        <v>1</v>
      </c>
      <c r="U75" s="49">
        <v>0</v>
      </c>
      <c r="V75" s="49">
        <v>0.002967</v>
      </c>
      <c r="W75" s="49">
        <v>0.005479</v>
      </c>
      <c r="X75" s="49">
        <v>0.542005</v>
      </c>
      <c r="Y75" s="49">
        <v>0</v>
      </c>
      <c r="Z75" s="49">
        <v>0</v>
      </c>
      <c r="AA75" s="71">
        <v>75</v>
      </c>
      <c r="AB75" s="71"/>
      <c r="AC75" s="72"/>
      <c r="AD75" s="78" t="s">
        <v>2133</v>
      </c>
      <c r="AE75" s="78">
        <v>99</v>
      </c>
      <c r="AF75" s="78">
        <v>9</v>
      </c>
      <c r="AG75" s="78">
        <v>86411</v>
      </c>
      <c r="AH75" s="78">
        <v>1823</v>
      </c>
      <c r="AI75" s="78"/>
      <c r="AJ75" s="78" t="s">
        <v>2512</v>
      </c>
      <c r="AK75" s="78" t="s">
        <v>2846</v>
      </c>
      <c r="AL75" s="78"/>
      <c r="AM75" s="78"/>
      <c r="AN75" s="80">
        <v>41841.14929398148</v>
      </c>
      <c r="AO75" s="83" t="s">
        <v>3289</v>
      </c>
      <c r="AP75" s="78" t="b">
        <v>1</v>
      </c>
      <c r="AQ75" s="78" t="b">
        <v>0</v>
      </c>
      <c r="AR75" s="78" t="b">
        <v>1</v>
      </c>
      <c r="AS75" s="78" t="s">
        <v>1996</v>
      </c>
      <c r="AT75" s="78">
        <v>1</v>
      </c>
      <c r="AU75" s="83" t="s">
        <v>3544</v>
      </c>
      <c r="AV75" s="78" t="b">
        <v>0</v>
      </c>
      <c r="AW75" s="78" t="s">
        <v>3626</v>
      </c>
      <c r="AX75" s="83" t="s">
        <v>3699</v>
      </c>
      <c r="AY75" s="78" t="s">
        <v>66</v>
      </c>
      <c r="AZ75" s="78" t="str">
        <f>REPLACE(INDEX(GroupVertices[Group],MATCH(Vertices[[#This Row],[Vertex]],GroupVertices[Vertex],0)),1,1,"")</f>
        <v>1</v>
      </c>
      <c r="BA75" s="48"/>
      <c r="BB75" s="48"/>
      <c r="BC75" s="48"/>
      <c r="BD75" s="48"/>
      <c r="BE75" s="48"/>
      <c r="BF75" s="48"/>
      <c r="BG75" s="120" t="s">
        <v>4922</v>
      </c>
      <c r="BH75" s="120" t="s">
        <v>4922</v>
      </c>
      <c r="BI75" s="120" t="s">
        <v>5035</v>
      </c>
      <c r="BJ75" s="120" t="s">
        <v>5035</v>
      </c>
      <c r="BK75" s="120">
        <v>0</v>
      </c>
      <c r="BL75" s="123">
        <v>0</v>
      </c>
      <c r="BM75" s="120">
        <v>1</v>
      </c>
      <c r="BN75" s="123">
        <v>3.8461538461538463</v>
      </c>
      <c r="BO75" s="120">
        <v>1</v>
      </c>
      <c r="BP75" s="123">
        <v>3.8461538461538463</v>
      </c>
      <c r="BQ75" s="120">
        <v>25</v>
      </c>
      <c r="BR75" s="123">
        <v>96.15384615384616</v>
      </c>
      <c r="BS75" s="120">
        <v>26</v>
      </c>
      <c r="BT75" s="2"/>
      <c r="BU75" s="3"/>
      <c r="BV75" s="3"/>
      <c r="BW75" s="3"/>
      <c r="BX75" s="3"/>
    </row>
    <row r="76" spans="1:76" ht="15">
      <c r="A76" s="64" t="s">
        <v>271</v>
      </c>
      <c r="B76" s="65"/>
      <c r="C76" s="65" t="s">
        <v>64</v>
      </c>
      <c r="D76" s="66">
        <v>162.06274568529818</v>
      </c>
      <c r="E76" s="68"/>
      <c r="F76" s="100" t="s">
        <v>885</v>
      </c>
      <c r="G76" s="65"/>
      <c r="H76" s="69" t="s">
        <v>271</v>
      </c>
      <c r="I76" s="70"/>
      <c r="J76" s="70"/>
      <c r="K76" s="69" t="s">
        <v>4088</v>
      </c>
      <c r="L76" s="73">
        <v>1</v>
      </c>
      <c r="M76" s="74">
        <v>3755.516845703125</v>
      </c>
      <c r="N76" s="74">
        <v>5502.486328125</v>
      </c>
      <c r="O76" s="75"/>
      <c r="P76" s="76"/>
      <c r="Q76" s="76"/>
      <c r="R76" s="86"/>
      <c r="S76" s="48">
        <v>0</v>
      </c>
      <c r="T76" s="48">
        <v>1</v>
      </c>
      <c r="U76" s="49">
        <v>0</v>
      </c>
      <c r="V76" s="49">
        <v>0.002967</v>
      </c>
      <c r="W76" s="49">
        <v>0.005479</v>
      </c>
      <c r="X76" s="49">
        <v>0.542005</v>
      </c>
      <c r="Y76" s="49">
        <v>0</v>
      </c>
      <c r="Z76" s="49">
        <v>0</v>
      </c>
      <c r="AA76" s="71">
        <v>76</v>
      </c>
      <c r="AB76" s="71"/>
      <c r="AC76" s="72"/>
      <c r="AD76" s="78" t="s">
        <v>2134</v>
      </c>
      <c r="AE76" s="78">
        <v>11</v>
      </c>
      <c r="AF76" s="78">
        <v>12</v>
      </c>
      <c r="AG76" s="78">
        <v>3972</v>
      </c>
      <c r="AH76" s="78">
        <v>29</v>
      </c>
      <c r="AI76" s="78"/>
      <c r="AJ76" s="78" t="s">
        <v>2513</v>
      </c>
      <c r="AK76" s="78"/>
      <c r="AL76" s="78"/>
      <c r="AM76" s="78"/>
      <c r="AN76" s="80">
        <v>42905.06170138889</v>
      </c>
      <c r="AO76" s="83" t="s">
        <v>3290</v>
      </c>
      <c r="AP76" s="78" t="b">
        <v>1</v>
      </c>
      <c r="AQ76" s="78" t="b">
        <v>0</v>
      </c>
      <c r="AR76" s="78" t="b">
        <v>0</v>
      </c>
      <c r="AS76" s="78" t="s">
        <v>1996</v>
      </c>
      <c r="AT76" s="78">
        <v>0</v>
      </c>
      <c r="AU76" s="78"/>
      <c r="AV76" s="78" t="b">
        <v>0</v>
      </c>
      <c r="AW76" s="78" t="s">
        <v>3626</v>
      </c>
      <c r="AX76" s="83" t="s">
        <v>3700</v>
      </c>
      <c r="AY76" s="78" t="s">
        <v>66</v>
      </c>
      <c r="AZ76" s="78" t="str">
        <f>REPLACE(INDEX(GroupVertices[Group],MATCH(Vertices[[#This Row],[Vertex]],GroupVertices[Vertex],0)),1,1,"")</f>
        <v>1</v>
      </c>
      <c r="BA76" s="48"/>
      <c r="BB76" s="48"/>
      <c r="BC76" s="48"/>
      <c r="BD76" s="48"/>
      <c r="BE76" s="48"/>
      <c r="BF76" s="48"/>
      <c r="BG76" s="120" t="s">
        <v>4922</v>
      </c>
      <c r="BH76" s="120" t="s">
        <v>4922</v>
      </c>
      <c r="BI76" s="120" t="s">
        <v>5035</v>
      </c>
      <c r="BJ76" s="120" t="s">
        <v>5035</v>
      </c>
      <c r="BK76" s="120">
        <v>0</v>
      </c>
      <c r="BL76" s="123">
        <v>0</v>
      </c>
      <c r="BM76" s="120">
        <v>1</v>
      </c>
      <c r="BN76" s="123">
        <v>3.8461538461538463</v>
      </c>
      <c r="BO76" s="120">
        <v>1</v>
      </c>
      <c r="BP76" s="123">
        <v>3.8461538461538463</v>
      </c>
      <c r="BQ76" s="120">
        <v>25</v>
      </c>
      <c r="BR76" s="123">
        <v>96.15384615384616</v>
      </c>
      <c r="BS76" s="120">
        <v>26</v>
      </c>
      <c r="BT76" s="2"/>
      <c r="BU76" s="3"/>
      <c r="BV76" s="3"/>
      <c r="BW76" s="3"/>
      <c r="BX76" s="3"/>
    </row>
    <row r="77" spans="1:76" ht="15">
      <c r="A77" s="64" t="s">
        <v>272</v>
      </c>
      <c r="B77" s="65"/>
      <c r="C77" s="65" t="s">
        <v>64</v>
      </c>
      <c r="D77" s="66">
        <v>162.8104651017683</v>
      </c>
      <c r="E77" s="68"/>
      <c r="F77" s="100" t="s">
        <v>886</v>
      </c>
      <c r="G77" s="65"/>
      <c r="H77" s="69" t="s">
        <v>272</v>
      </c>
      <c r="I77" s="70"/>
      <c r="J77" s="70"/>
      <c r="K77" s="69" t="s">
        <v>4089</v>
      </c>
      <c r="L77" s="73">
        <v>1</v>
      </c>
      <c r="M77" s="74">
        <v>3877.58349609375</v>
      </c>
      <c r="N77" s="74">
        <v>3693.525634765625</v>
      </c>
      <c r="O77" s="75"/>
      <c r="P77" s="76"/>
      <c r="Q77" s="76"/>
      <c r="R77" s="86"/>
      <c r="S77" s="48">
        <v>0</v>
      </c>
      <c r="T77" s="48">
        <v>1</v>
      </c>
      <c r="U77" s="49">
        <v>0</v>
      </c>
      <c r="V77" s="49">
        <v>0.002967</v>
      </c>
      <c r="W77" s="49">
        <v>0.005479</v>
      </c>
      <c r="X77" s="49">
        <v>0.542005</v>
      </c>
      <c r="Y77" s="49">
        <v>0</v>
      </c>
      <c r="Z77" s="49">
        <v>0</v>
      </c>
      <c r="AA77" s="71">
        <v>77</v>
      </c>
      <c r="AB77" s="71"/>
      <c r="AC77" s="72"/>
      <c r="AD77" s="78" t="s">
        <v>2135</v>
      </c>
      <c r="AE77" s="78">
        <v>139</v>
      </c>
      <c r="AF77" s="78">
        <v>155</v>
      </c>
      <c r="AG77" s="78">
        <v>28933</v>
      </c>
      <c r="AH77" s="78">
        <v>7880</v>
      </c>
      <c r="AI77" s="78"/>
      <c r="AJ77" s="78" t="s">
        <v>2514</v>
      </c>
      <c r="AK77" s="78"/>
      <c r="AL77" s="83" t="s">
        <v>3049</v>
      </c>
      <c r="AM77" s="78"/>
      <c r="AN77" s="80">
        <v>43070.77260416667</v>
      </c>
      <c r="AO77" s="83" t="s">
        <v>3291</v>
      </c>
      <c r="AP77" s="78" t="b">
        <v>0</v>
      </c>
      <c r="AQ77" s="78" t="b">
        <v>0</v>
      </c>
      <c r="AR77" s="78" t="b">
        <v>0</v>
      </c>
      <c r="AS77" s="78" t="s">
        <v>1996</v>
      </c>
      <c r="AT77" s="78">
        <v>1</v>
      </c>
      <c r="AU77" s="83" t="s">
        <v>3544</v>
      </c>
      <c r="AV77" s="78" t="b">
        <v>0</v>
      </c>
      <c r="AW77" s="78" t="s">
        <v>3626</v>
      </c>
      <c r="AX77" s="83" t="s">
        <v>3701</v>
      </c>
      <c r="AY77" s="78" t="s">
        <v>66</v>
      </c>
      <c r="AZ77" s="78" t="str">
        <f>REPLACE(INDEX(GroupVertices[Group],MATCH(Vertices[[#This Row],[Vertex]],GroupVertices[Vertex],0)),1,1,"")</f>
        <v>1</v>
      </c>
      <c r="BA77" s="48"/>
      <c r="BB77" s="48"/>
      <c r="BC77" s="48"/>
      <c r="BD77" s="48"/>
      <c r="BE77" s="48"/>
      <c r="BF77" s="48"/>
      <c r="BG77" s="120" t="s">
        <v>4922</v>
      </c>
      <c r="BH77" s="120" t="s">
        <v>4922</v>
      </c>
      <c r="BI77" s="120" t="s">
        <v>5035</v>
      </c>
      <c r="BJ77" s="120" t="s">
        <v>5035</v>
      </c>
      <c r="BK77" s="120">
        <v>0</v>
      </c>
      <c r="BL77" s="123">
        <v>0</v>
      </c>
      <c r="BM77" s="120">
        <v>1</v>
      </c>
      <c r="BN77" s="123">
        <v>3.8461538461538463</v>
      </c>
      <c r="BO77" s="120">
        <v>1</v>
      </c>
      <c r="BP77" s="123">
        <v>3.8461538461538463</v>
      </c>
      <c r="BQ77" s="120">
        <v>25</v>
      </c>
      <c r="BR77" s="123">
        <v>96.15384615384616</v>
      </c>
      <c r="BS77" s="120">
        <v>26</v>
      </c>
      <c r="BT77" s="2"/>
      <c r="BU77" s="3"/>
      <c r="BV77" s="3"/>
      <c r="BW77" s="3"/>
      <c r="BX77" s="3"/>
    </row>
    <row r="78" spans="1:76" ht="15">
      <c r="A78" s="64" t="s">
        <v>273</v>
      </c>
      <c r="B78" s="65"/>
      <c r="C78" s="65" t="s">
        <v>64</v>
      </c>
      <c r="D78" s="66">
        <v>162.37124530468097</v>
      </c>
      <c r="E78" s="68"/>
      <c r="F78" s="100" t="s">
        <v>887</v>
      </c>
      <c r="G78" s="65"/>
      <c r="H78" s="69" t="s">
        <v>273</v>
      </c>
      <c r="I78" s="70"/>
      <c r="J78" s="70"/>
      <c r="K78" s="69" t="s">
        <v>4090</v>
      </c>
      <c r="L78" s="73">
        <v>1</v>
      </c>
      <c r="M78" s="74">
        <v>2372.8017578125</v>
      </c>
      <c r="N78" s="74">
        <v>1257.49072265625</v>
      </c>
      <c r="O78" s="75"/>
      <c r="P78" s="76"/>
      <c r="Q78" s="76"/>
      <c r="R78" s="86"/>
      <c r="S78" s="48">
        <v>0</v>
      </c>
      <c r="T78" s="48">
        <v>1</v>
      </c>
      <c r="U78" s="49">
        <v>0</v>
      </c>
      <c r="V78" s="49">
        <v>0.002967</v>
      </c>
      <c r="W78" s="49">
        <v>0.005479</v>
      </c>
      <c r="X78" s="49">
        <v>0.542005</v>
      </c>
      <c r="Y78" s="49">
        <v>0</v>
      </c>
      <c r="Z78" s="49">
        <v>0</v>
      </c>
      <c r="AA78" s="71">
        <v>78</v>
      </c>
      <c r="AB78" s="71"/>
      <c r="AC78" s="72"/>
      <c r="AD78" s="78" t="s">
        <v>2136</v>
      </c>
      <c r="AE78" s="78">
        <v>402</v>
      </c>
      <c r="AF78" s="78">
        <v>71</v>
      </c>
      <c r="AG78" s="78">
        <v>48054</v>
      </c>
      <c r="AH78" s="78">
        <v>7786</v>
      </c>
      <c r="AI78" s="78"/>
      <c r="AJ78" s="78" t="s">
        <v>2515</v>
      </c>
      <c r="AK78" s="78" t="s">
        <v>2847</v>
      </c>
      <c r="AL78" s="78"/>
      <c r="AM78" s="78"/>
      <c r="AN78" s="80">
        <v>42986.5096412037</v>
      </c>
      <c r="AO78" s="83" t="s">
        <v>3292</v>
      </c>
      <c r="AP78" s="78" t="b">
        <v>0</v>
      </c>
      <c r="AQ78" s="78" t="b">
        <v>0</v>
      </c>
      <c r="AR78" s="78" t="b">
        <v>0</v>
      </c>
      <c r="AS78" s="78" t="s">
        <v>1996</v>
      </c>
      <c r="AT78" s="78">
        <v>1</v>
      </c>
      <c r="AU78" s="83" t="s">
        <v>3544</v>
      </c>
      <c r="AV78" s="78" t="b">
        <v>0</v>
      </c>
      <c r="AW78" s="78" t="s">
        <v>3626</v>
      </c>
      <c r="AX78" s="83" t="s">
        <v>3702</v>
      </c>
      <c r="AY78" s="78" t="s">
        <v>66</v>
      </c>
      <c r="AZ78" s="78" t="str">
        <f>REPLACE(INDEX(GroupVertices[Group],MATCH(Vertices[[#This Row],[Vertex]],GroupVertices[Vertex],0)),1,1,"")</f>
        <v>1</v>
      </c>
      <c r="BA78" s="48"/>
      <c r="BB78" s="48"/>
      <c r="BC78" s="48"/>
      <c r="BD78" s="48"/>
      <c r="BE78" s="48"/>
      <c r="BF78" s="48"/>
      <c r="BG78" s="120" t="s">
        <v>4922</v>
      </c>
      <c r="BH78" s="120" t="s">
        <v>4922</v>
      </c>
      <c r="BI78" s="120" t="s">
        <v>5035</v>
      </c>
      <c r="BJ78" s="120" t="s">
        <v>5035</v>
      </c>
      <c r="BK78" s="120">
        <v>0</v>
      </c>
      <c r="BL78" s="123">
        <v>0</v>
      </c>
      <c r="BM78" s="120">
        <v>1</v>
      </c>
      <c r="BN78" s="123">
        <v>3.8461538461538463</v>
      </c>
      <c r="BO78" s="120">
        <v>1</v>
      </c>
      <c r="BP78" s="123">
        <v>3.8461538461538463</v>
      </c>
      <c r="BQ78" s="120">
        <v>25</v>
      </c>
      <c r="BR78" s="123">
        <v>96.15384615384616</v>
      </c>
      <c r="BS78" s="120">
        <v>26</v>
      </c>
      <c r="BT78" s="2"/>
      <c r="BU78" s="3"/>
      <c r="BV78" s="3"/>
      <c r="BW78" s="3"/>
      <c r="BX78" s="3"/>
    </row>
    <row r="79" spans="1:76" ht="15">
      <c r="A79" s="64" t="s">
        <v>274</v>
      </c>
      <c r="B79" s="65"/>
      <c r="C79" s="65" t="s">
        <v>64</v>
      </c>
      <c r="D79" s="66">
        <v>174.81580622215566</v>
      </c>
      <c r="E79" s="68"/>
      <c r="F79" s="100" t="s">
        <v>888</v>
      </c>
      <c r="G79" s="65"/>
      <c r="H79" s="69" t="s">
        <v>274</v>
      </c>
      <c r="I79" s="70"/>
      <c r="J79" s="70"/>
      <c r="K79" s="69" t="s">
        <v>4091</v>
      </c>
      <c r="L79" s="73">
        <v>1</v>
      </c>
      <c r="M79" s="74">
        <v>4046.77197265625</v>
      </c>
      <c r="N79" s="74">
        <v>6998.85693359375</v>
      </c>
      <c r="O79" s="75"/>
      <c r="P79" s="76"/>
      <c r="Q79" s="76"/>
      <c r="R79" s="86"/>
      <c r="S79" s="48">
        <v>0</v>
      </c>
      <c r="T79" s="48">
        <v>1</v>
      </c>
      <c r="U79" s="49">
        <v>0</v>
      </c>
      <c r="V79" s="49">
        <v>0.002967</v>
      </c>
      <c r="W79" s="49">
        <v>0.005479</v>
      </c>
      <c r="X79" s="49">
        <v>0.542005</v>
      </c>
      <c r="Y79" s="49">
        <v>0</v>
      </c>
      <c r="Z79" s="49">
        <v>0</v>
      </c>
      <c r="AA79" s="71">
        <v>79</v>
      </c>
      <c r="AB79" s="71"/>
      <c r="AC79" s="72"/>
      <c r="AD79" s="78" t="s">
        <v>2137</v>
      </c>
      <c r="AE79" s="78">
        <v>190</v>
      </c>
      <c r="AF79" s="78">
        <v>2451</v>
      </c>
      <c r="AG79" s="78">
        <v>111914</v>
      </c>
      <c r="AH79" s="78">
        <v>43375</v>
      </c>
      <c r="AI79" s="78"/>
      <c r="AJ79" s="78" t="s">
        <v>2516</v>
      </c>
      <c r="AK79" s="78"/>
      <c r="AL79" s="83" t="s">
        <v>3050</v>
      </c>
      <c r="AM79" s="78"/>
      <c r="AN79" s="80">
        <v>40370.615219907406</v>
      </c>
      <c r="AO79" s="83" t="s">
        <v>3293</v>
      </c>
      <c r="AP79" s="78" t="b">
        <v>0</v>
      </c>
      <c r="AQ79" s="78" t="b">
        <v>0</v>
      </c>
      <c r="AR79" s="78" t="b">
        <v>0</v>
      </c>
      <c r="AS79" s="78" t="s">
        <v>1995</v>
      </c>
      <c r="AT79" s="78">
        <v>41</v>
      </c>
      <c r="AU79" s="83" t="s">
        <v>3544</v>
      </c>
      <c r="AV79" s="78" t="b">
        <v>0</v>
      </c>
      <c r="AW79" s="78" t="s">
        <v>3626</v>
      </c>
      <c r="AX79" s="83" t="s">
        <v>3703</v>
      </c>
      <c r="AY79" s="78" t="s">
        <v>66</v>
      </c>
      <c r="AZ79" s="78" t="str">
        <f>REPLACE(INDEX(GroupVertices[Group],MATCH(Vertices[[#This Row],[Vertex]],GroupVertices[Vertex],0)),1,1,"")</f>
        <v>1</v>
      </c>
      <c r="BA79" s="48"/>
      <c r="BB79" s="48"/>
      <c r="BC79" s="48"/>
      <c r="BD79" s="48"/>
      <c r="BE79" s="48"/>
      <c r="BF79" s="48"/>
      <c r="BG79" s="120" t="s">
        <v>4922</v>
      </c>
      <c r="BH79" s="120" t="s">
        <v>4922</v>
      </c>
      <c r="BI79" s="120" t="s">
        <v>5035</v>
      </c>
      <c r="BJ79" s="120" t="s">
        <v>5035</v>
      </c>
      <c r="BK79" s="120">
        <v>0</v>
      </c>
      <c r="BL79" s="123">
        <v>0</v>
      </c>
      <c r="BM79" s="120">
        <v>1</v>
      </c>
      <c r="BN79" s="123">
        <v>3.8461538461538463</v>
      </c>
      <c r="BO79" s="120">
        <v>1</v>
      </c>
      <c r="BP79" s="123">
        <v>3.8461538461538463</v>
      </c>
      <c r="BQ79" s="120">
        <v>25</v>
      </c>
      <c r="BR79" s="123">
        <v>96.15384615384616</v>
      </c>
      <c r="BS79" s="120">
        <v>26</v>
      </c>
      <c r="BT79" s="2"/>
      <c r="BU79" s="3"/>
      <c r="BV79" s="3"/>
      <c r="BW79" s="3"/>
      <c r="BX79" s="3"/>
    </row>
    <row r="80" spans="1:76" ht="15">
      <c r="A80" s="64" t="s">
        <v>275</v>
      </c>
      <c r="B80" s="65"/>
      <c r="C80" s="65" t="s">
        <v>64</v>
      </c>
      <c r="D80" s="66">
        <v>167.0614852807208</v>
      </c>
      <c r="E80" s="68"/>
      <c r="F80" s="100" t="s">
        <v>889</v>
      </c>
      <c r="G80" s="65"/>
      <c r="H80" s="69" t="s">
        <v>275</v>
      </c>
      <c r="I80" s="70"/>
      <c r="J80" s="70"/>
      <c r="K80" s="69" t="s">
        <v>4092</v>
      </c>
      <c r="L80" s="73">
        <v>1</v>
      </c>
      <c r="M80" s="74">
        <v>4015.59423828125</v>
      </c>
      <c r="N80" s="74">
        <v>3054.4423828125</v>
      </c>
      <c r="O80" s="75"/>
      <c r="P80" s="76"/>
      <c r="Q80" s="76"/>
      <c r="R80" s="86"/>
      <c r="S80" s="48">
        <v>0</v>
      </c>
      <c r="T80" s="48">
        <v>1</v>
      </c>
      <c r="U80" s="49">
        <v>0</v>
      </c>
      <c r="V80" s="49">
        <v>0.002967</v>
      </c>
      <c r="W80" s="49">
        <v>0.005479</v>
      </c>
      <c r="X80" s="49">
        <v>0.542005</v>
      </c>
      <c r="Y80" s="49">
        <v>0</v>
      </c>
      <c r="Z80" s="49">
        <v>0</v>
      </c>
      <c r="AA80" s="71">
        <v>80</v>
      </c>
      <c r="AB80" s="71"/>
      <c r="AC80" s="72"/>
      <c r="AD80" s="78" t="s">
        <v>2138</v>
      </c>
      <c r="AE80" s="78">
        <v>302</v>
      </c>
      <c r="AF80" s="78">
        <v>968</v>
      </c>
      <c r="AG80" s="78">
        <v>200904</v>
      </c>
      <c r="AH80" s="78">
        <v>4685</v>
      </c>
      <c r="AI80" s="78"/>
      <c r="AJ80" s="78" t="s">
        <v>2517</v>
      </c>
      <c r="AK80" s="78" t="s">
        <v>2843</v>
      </c>
      <c r="AL80" s="83" t="s">
        <v>3051</v>
      </c>
      <c r="AM80" s="78"/>
      <c r="AN80" s="80">
        <v>40312.12396990741</v>
      </c>
      <c r="AO80" s="83" t="s">
        <v>3294</v>
      </c>
      <c r="AP80" s="78" t="b">
        <v>0</v>
      </c>
      <c r="AQ80" s="78" t="b">
        <v>0</v>
      </c>
      <c r="AR80" s="78" t="b">
        <v>1</v>
      </c>
      <c r="AS80" s="78" t="s">
        <v>1995</v>
      </c>
      <c r="AT80" s="78">
        <v>155</v>
      </c>
      <c r="AU80" s="83" t="s">
        <v>3544</v>
      </c>
      <c r="AV80" s="78" t="b">
        <v>0</v>
      </c>
      <c r="AW80" s="78" t="s">
        <v>3626</v>
      </c>
      <c r="AX80" s="83" t="s">
        <v>3704</v>
      </c>
      <c r="AY80" s="78" t="s">
        <v>66</v>
      </c>
      <c r="AZ80" s="78" t="str">
        <f>REPLACE(INDEX(GroupVertices[Group],MATCH(Vertices[[#This Row],[Vertex]],GroupVertices[Vertex],0)),1,1,"")</f>
        <v>1</v>
      </c>
      <c r="BA80" s="48"/>
      <c r="BB80" s="48"/>
      <c r="BC80" s="48"/>
      <c r="BD80" s="48"/>
      <c r="BE80" s="48"/>
      <c r="BF80" s="48"/>
      <c r="BG80" s="120" t="s">
        <v>4922</v>
      </c>
      <c r="BH80" s="120" t="s">
        <v>4922</v>
      </c>
      <c r="BI80" s="120" t="s">
        <v>5035</v>
      </c>
      <c r="BJ80" s="120" t="s">
        <v>5035</v>
      </c>
      <c r="BK80" s="120">
        <v>0</v>
      </c>
      <c r="BL80" s="123">
        <v>0</v>
      </c>
      <c r="BM80" s="120">
        <v>1</v>
      </c>
      <c r="BN80" s="123">
        <v>3.8461538461538463</v>
      </c>
      <c r="BO80" s="120">
        <v>1</v>
      </c>
      <c r="BP80" s="123">
        <v>3.8461538461538463</v>
      </c>
      <c r="BQ80" s="120">
        <v>25</v>
      </c>
      <c r="BR80" s="123">
        <v>96.15384615384616</v>
      </c>
      <c r="BS80" s="120">
        <v>26</v>
      </c>
      <c r="BT80" s="2"/>
      <c r="BU80" s="3"/>
      <c r="BV80" s="3"/>
      <c r="BW80" s="3"/>
      <c r="BX80" s="3"/>
    </row>
    <row r="81" spans="1:76" ht="15">
      <c r="A81" s="64" t="s">
        <v>276</v>
      </c>
      <c r="B81" s="65"/>
      <c r="C81" s="65" t="s">
        <v>64</v>
      </c>
      <c r="D81" s="66">
        <v>162.54902474635918</v>
      </c>
      <c r="E81" s="68"/>
      <c r="F81" s="100" t="s">
        <v>890</v>
      </c>
      <c r="G81" s="65"/>
      <c r="H81" s="69" t="s">
        <v>276</v>
      </c>
      <c r="I81" s="70"/>
      <c r="J81" s="70"/>
      <c r="K81" s="69" t="s">
        <v>4093</v>
      </c>
      <c r="L81" s="73">
        <v>1</v>
      </c>
      <c r="M81" s="74">
        <v>1136.499755859375</v>
      </c>
      <c r="N81" s="74">
        <v>5371.943359375</v>
      </c>
      <c r="O81" s="75"/>
      <c r="P81" s="76"/>
      <c r="Q81" s="76"/>
      <c r="R81" s="86"/>
      <c r="S81" s="48">
        <v>0</v>
      </c>
      <c r="T81" s="48">
        <v>1</v>
      </c>
      <c r="U81" s="49">
        <v>0</v>
      </c>
      <c r="V81" s="49">
        <v>0.002967</v>
      </c>
      <c r="W81" s="49">
        <v>0.005479</v>
      </c>
      <c r="X81" s="49">
        <v>0.542005</v>
      </c>
      <c r="Y81" s="49">
        <v>0</v>
      </c>
      <c r="Z81" s="49">
        <v>0</v>
      </c>
      <c r="AA81" s="71">
        <v>81</v>
      </c>
      <c r="AB81" s="71"/>
      <c r="AC81" s="72"/>
      <c r="AD81" s="78" t="s">
        <v>2139</v>
      </c>
      <c r="AE81" s="78">
        <v>146</v>
      </c>
      <c r="AF81" s="78">
        <v>105</v>
      </c>
      <c r="AG81" s="78">
        <v>3723</v>
      </c>
      <c r="AH81" s="78">
        <v>52641</v>
      </c>
      <c r="AI81" s="78"/>
      <c r="AJ81" s="78" t="s">
        <v>2518</v>
      </c>
      <c r="AK81" s="78" t="s">
        <v>2848</v>
      </c>
      <c r="AL81" s="83" t="s">
        <v>3052</v>
      </c>
      <c r="AM81" s="78"/>
      <c r="AN81" s="80">
        <v>41225.18126157407</v>
      </c>
      <c r="AO81" s="83" t="s">
        <v>3295</v>
      </c>
      <c r="AP81" s="78" t="b">
        <v>0</v>
      </c>
      <c r="AQ81" s="78" t="b">
        <v>0</v>
      </c>
      <c r="AR81" s="78" t="b">
        <v>0</v>
      </c>
      <c r="AS81" s="78" t="s">
        <v>1996</v>
      </c>
      <c r="AT81" s="78">
        <v>0</v>
      </c>
      <c r="AU81" s="83" t="s">
        <v>3555</v>
      </c>
      <c r="AV81" s="78" t="b">
        <v>0</v>
      </c>
      <c r="AW81" s="78" t="s">
        <v>3626</v>
      </c>
      <c r="AX81" s="83" t="s">
        <v>3705</v>
      </c>
      <c r="AY81" s="78" t="s">
        <v>66</v>
      </c>
      <c r="AZ81" s="78" t="str">
        <f>REPLACE(INDEX(GroupVertices[Group],MATCH(Vertices[[#This Row],[Vertex]],GroupVertices[Vertex],0)),1,1,"")</f>
        <v>1</v>
      </c>
      <c r="BA81" s="48"/>
      <c r="BB81" s="48"/>
      <c r="BC81" s="48"/>
      <c r="BD81" s="48"/>
      <c r="BE81" s="48"/>
      <c r="BF81" s="48"/>
      <c r="BG81" s="120" t="s">
        <v>4922</v>
      </c>
      <c r="BH81" s="120" t="s">
        <v>4922</v>
      </c>
      <c r="BI81" s="120" t="s">
        <v>5035</v>
      </c>
      <c r="BJ81" s="120" t="s">
        <v>5035</v>
      </c>
      <c r="BK81" s="120">
        <v>0</v>
      </c>
      <c r="BL81" s="123">
        <v>0</v>
      </c>
      <c r="BM81" s="120">
        <v>1</v>
      </c>
      <c r="BN81" s="123">
        <v>3.8461538461538463</v>
      </c>
      <c r="BO81" s="120">
        <v>1</v>
      </c>
      <c r="BP81" s="123">
        <v>3.8461538461538463</v>
      </c>
      <c r="BQ81" s="120">
        <v>25</v>
      </c>
      <c r="BR81" s="123">
        <v>96.15384615384616</v>
      </c>
      <c r="BS81" s="120">
        <v>26</v>
      </c>
      <c r="BT81" s="2"/>
      <c r="BU81" s="3"/>
      <c r="BV81" s="3"/>
      <c r="BW81" s="3"/>
      <c r="BX81" s="3"/>
    </row>
    <row r="82" spans="1:76" ht="15">
      <c r="A82" s="64" t="s">
        <v>277</v>
      </c>
      <c r="B82" s="65"/>
      <c r="C82" s="65" t="s">
        <v>64</v>
      </c>
      <c r="D82" s="66">
        <v>162.85229555863378</v>
      </c>
      <c r="E82" s="68"/>
      <c r="F82" s="100" t="s">
        <v>891</v>
      </c>
      <c r="G82" s="65"/>
      <c r="H82" s="69" t="s">
        <v>277</v>
      </c>
      <c r="I82" s="70"/>
      <c r="J82" s="70"/>
      <c r="K82" s="69" t="s">
        <v>4094</v>
      </c>
      <c r="L82" s="73">
        <v>1</v>
      </c>
      <c r="M82" s="74">
        <v>3923.9697265625</v>
      </c>
      <c r="N82" s="74">
        <v>2582.65966796875</v>
      </c>
      <c r="O82" s="75"/>
      <c r="P82" s="76"/>
      <c r="Q82" s="76"/>
      <c r="R82" s="86"/>
      <c r="S82" s="48">
        <v>0</v>
      </c>
      <c r="T82" s="48">
        <v>1</v>
      </c>
      <c r="U82" s="49">
        <v>0</v>
      </c>
      <c r="V82" s="49">
        <v>0.002967</v>
      </c>
      <c r="W82" s="49">
        <v>0.005479</v>
      </c>
      <c r="X82" s="49">
        <v>0.542005</v>
      </c>
      <c r="Y82" s="49">
        <v>0</v>
      </c>
      <c r="Z82" s="49">
        <v>0</v>
      </c>
      <c r="AA82" s="71">
        <v>82</v>
      </c>
      <c r="AB82" s="71"/>
      <c r="AC82" s="72"/>
      <c r="AD82" s="78" t="s">
        <v>2140</v>
      </c>
      <c r="AE82" s="78">
        <v>135</v>
      </c>
      <c r="AF82" s="78">
        <v>163</v>
      </c>
      <c r="AG82" s="78">
        <v>15672</v>
      </c>
      <c r="AH82" s="78">
        <v>14109</v>
      </c>
      <c r="AI82" s="78"/>
      <c r="AJ82" s="78" t="s">
        <v>2519</v>
      </c>
      <c r="AK82" s="78"/>
      <c r="AL82" s="78"/>
      <c r="AM82" s="78"/>
      <c r="AN82" s="80">
        <v>43002.398460648146</v>
      </c>
      <c r="AO82" s="83" t="s">
        <v>3296</v>
      </c>
      <c r="AP82" s="78" t="b">
        <v>0</v>
      </c>
      <c r="AQ82" s="78" t="b">
        <v>0</v>
      </c>
      <c r="AR82" s="78" t="b">
        <v>0</v>
      </c>
      <c r="AS82" s="78" t="s">
        <v>1995</v>
      </c>
      <c r="AT82" s="78">
        <v>4</v>
      </c>
      <c r="AU82" s="83" t="s">
        <v>3544</v>
      </c>
      <c r="AV82" s="78" t="b">
        <v>0</v>
      </c>
      <c r="AW82" s="78" t="s">
        <v>3626</v>
      </c>
      <c r="AX82" s="83" t="s">
        <v>3706</v>
      </c>
      <c r="AY82" s="78" t="s">
        <v>66</v>
      </c>
      <c r="AZ82" s="78" t="str">
        <f>REPLACE(INDEX(GroupVertices[Group],MATCH(Vertices[[#This Row],[Vertex]],GroupVertices[Vertex],0)),1,1,"")</f>
        <v>1</v>
      </c>
      <c r="BA82" s="48"/>
      <c r="BB82" s="48"/>
      <c r="BC82" s="48"/>
      <c r="BD82" s="48"/>
      <c r="BE82" s="48"/>
      <c r="BF82" s="48"/>
      <c r="BG82" s="120" t="s">
        <v>4922</v>
      </c>
      <c r="BH82" s="120" t="s">
        <v>4922</v>
      </c>
      <c r="BI82" s="120" t="s">
        <v>5035</v>
      </c>
      <c r="BJ82" s="120" t="s">
        <v>5035</v>
      </c>
      <c r="BK82" s="120">
        <v>0</v>
      </c>
      <c r="BL82" s="123">
        <v>0</v>
      </c>
      <c r="BM82" s="120">
        <v>1</v>
      </c>
      <c r="BN82" s="123">
        <v>3.8461538461538463</v>
      </c>
      <c r="BO82" s="120">
        <v>1</v>
      </c>
      <c r="BP82" s="123">
        <v>3.8461538461538463</v>
      </c>
      <c r="BQ82" s="120">
        <v>25</v>
      </c>
      <c r="BR82" s="123">
        <v>96.15384615384616</v>
      </c>
      <c r="BS82" s="120">
        <v>26</v>
      </c>
      <c r="BT82" s="2"/>
      <c r="BU82" s="3"/>
      <c r="BV82" s="3"/>
      <c r="BW82" s="3"/>
      <c r="BX82" s="3"/>
    </row>
    <row r="83" spans="1:76" ht="15">
      <c r="A83" s="64" t="s">
        <v>278</v>
      </c>
      <c r="B83" s="65"/>
      <c r="C83" s="65" t="s">
        <v>64</v>
      </c>
      <c r="D83" s="66">
        <v>162</v>
      </c>
      <c r="E83" s="68"/>
      <c r="F83" s="100" t="s">
        <v>892</v>
      </c>
      <c r="G83" s="65"/>
      <c r="H83" s="69" t="s">
        <v>278</v>
      </c>
      <c r="I83" s="70"/>
      <c r="J83" s="70"/>
      <c r="K83" s="69" t="s">
        <v>4095</v>
      </c>
      <c r="L83" s="73">
        <v>1</v>
      </c>
      <c r="M83" s="74">
        <v>2530.921875</v>
      </c>
      <c r="N83" s="74">
        <v>845.1303100585938</v>
      </c>
      <c r="O83" s="75"/>
      <c r="P83" s="76"/>
      <c r="Q83" s="76"/>
      <c r="R83" s="86"/>
      <c r="S83" s="48">
        <v>0</v>
      </c>
      <c r="T83" s="48">
        <v>1</v>
      </c>
      <c r="U83" s="49">
        <v>0</v>
      </c>
      <c r="V83" s="49">
        <v>0.002967</v>
      </c>
      <c r="W83" s="49">
        <v>0.005479</v>
      </c>
      <c r="X83" s="49">
        <v>0.542005</v>
      </c>
      <c r="Y83" s="49">
        <v>0</v>
      </c>
      <c r="Z83" s="49">
        <v>0</v>
      </c>
      <c r="AA83" s="71">
        <v>83</v>
      </c>
      <c r="AB83" s="71"/>
      <c r="AC83" s="72"/>
      <c r="AD83" s="78" t="s">
        <v>2141</v>
      </c>
      <c r="AE83" s="78">
        <v>400</v>
      </c>
      <c r="AF83" s="78">
        <v>0</v>
      </c>
      <c r="AG83" s="78">
        <v>42953</v>
      </c>
      <c r="AH83" s="78">
        <v>6665</v>
      </c>
      <c r="AI83" s="78"/>
      <c r="AJ83" s="78" t="s">
        <v>2520</v>
      </c>
      <c r="AK83" s="78"/>
      <c r="AL83" s="78"/>
      <c r="AM83" s="78"/>
      <c r="AN83" s="80">
        <v>41796.28561342593</v>
      </c>
      <c r="AO83" s="83" t="s">
        <v>3297</v>
      </c>
      <c r="AP83" s="78" t="b">
        <v>0</v>
      </c>
      <c r="AQ83" s="78" t="b">
        <v>0</v>
      </c>
      <c r="AR83" s="78" t="b">
        <v>0</v>
      </c>
      <c r="AS83" s="78" t="s">
        <v>1996</v>
      </c>
      <c r="AT83" s="78">
        <v>2</v>
      </c>
      <c r="AU83" s="83" t="s">
        <v>3553</v>
      </c>
      <c r="AV83" s="78" t="b">
        <v>0</v>
      </c>
      <c r="AW83" s="78" t="s">
        <v>3626</v>
      </c>
      <c r="AX83" s="83" t="s">
        <v>3707</v>
      </c>
      <c r="AY83" s="78" t="s">
        <v>66</v>
      </c>
      <c r="AZ83" s="78" t="str">
        <f>REPLACE(INDEX(GroupVertices[Group],MATCH(Vertices[[#This Row],[Vertex]],GroupVertices[Vertex],0)),1,1,"")</f>
        <v>1</v>
      </c>
      <c r="BA83" s="48"/>
      <c r="BB83" s="48"/>
      <c r="BC83" s="48"/>
      <c r="BD83" s="48"/>
      <c r="BE83" s="48"/>
      <c r="BF83" s="48"/>
      <c r="BG83" s="120" t="s">
        <v>4922</v>
      </c>
      <c r="BH83" s="120" t="s">
        <v>4922</v>
      </c>
      <c r="BI83" s="120" t="s">
        <v>5035</v>
      </c>
      <c r="BJ83" s="120" t="s">
        <v>5035</v>
      </c>
      <c r="BK83" s="120">
        <v>0</v>
      </c>
      <c r="BL83" s="123">
        <v>0</v>
      </c>
      <c r="BM83" s="120">
        <v>1</v>
      </c>
      <c r="BN83" s="123">
        <v>3.8461538461538463</v>
      </c>
      <c r="BO83" s="120">
        <v>1</v>
      </c>
      <c r="BP83" s="123">
        <v>3.8461538461538463</v>
      </c>
      <c r="BQ83" s="120">
        <v>25</v>
      </c>
      <c r="BR83" s="123">
        <v>96.15384615384616</v>
      </c>
      <c r="BS83" s="120">
        <v>26</v>
      </c>
      <c r="BT83" s="2"/>
      <c r="BU83" s="3"/>
      <c r="BV83" s="3"/>
      <c r="BW83" s="3"/>
      <c r="BX83" s="3"/>
    </row>
    <row r="84" spans="1:76" ht="15">
      <c r="A84" s="64" t="s">
        <v>279</v>
      </c>
      <c r="B84" s="65"/>
      <c r="C84" s="65" t="s">
        <v>64</v>
      </c>
      <c r="D84" s="66">
        <v>163.91374340159484</v>
      </c>
      <c r="E84" s="68"/>
      <c r="F84" s="100" t="s">
        <v>893</v>
      </c>
      <c r="G84" s="65"/>
      <c r="H84" s="69" t="s">
        <v>279</v>
      </c>
      <c r="I84" s="70"/>
      <c r="J84" s="70"/>
      <c r="K84" s="69" t="s">
        <v>4096</v>
      </c>
      <c r="L84" s="73">
        <v>1</v>
      </c>
      <c r="M84" s="74">
        <v>367.6980895996094</v>
      </c>
      <c r="N84" s="74">
        <v>4174.1767578125</v>
      </c>
      <c r="O84" s="75"/>
      <c r="P84" s="76"/>
      <c r="Q84" s="76"/>
      <c r="R84" s="86"/>
      <c r="S84" s="48">
        <v>0</v>
      </c>
      <c r="T84" s="48">
        <v>1</v>
      </c>
      <c r="U84" s="49">
        <v>0</v>
      </c>
      <c r="V84" s="49">
        <v>0.002967</v>
      </c>
      <c r="W84" s="49">
        <v>0.005479</v>
      </c>
      <c r="X84" s="49">
        <v>0.542005</v>
      </c>
      <c r="Y84" s="49">
        <v>0</v>
      </c>
      <c r="Z84" s="49">
        <v>0</v>
      </c>
      <c r="AA84" s="71">
        <v>84</v>
      </c>
      <c r="AB84" s="71"/>
      <c r="AC84" s="72"/>
      <c r="AD84" s="78" t="s">
        <v>2142</v>
      </c>
      <c r="AE84" s="78">
        <v>486</v>
      </c>
      <c r="AF84" s="78">
        <v>366</v>
      </c>
      <c r="AG84" s="78">
        <v>61028</v>
      </c>
      <c r="AH84" s="78">
        <v>16363</v>
      </c>
      <c r="AI84" s="78"/>
      <c r="AJ84" s="78" t="s">
        <v>2521</v>
      </c>
      <c r="AK84" s="78" t="s">
        <v>2849</v>
      </c>
      <c r="AL84" s="83" t="s">
        <v>3053</v>
      </c>
      <c r="AM84" s="78"/>
      <c r="AN84" s="80">
        <v>42669.46221064815</v>
      </c>
      <c r="AO84" s="83" t="s">
        <v>3298</v>
      </c>
      <c r="AP84" s="78" t="b">
        <v>1</v>
      </c>
      <c r="AQ84" s="78" t="b">
        <v>0</v>
      </c>
      <c r="AR84" s="78" t="b">
        <v>0</v>
      </c>
      <c r="AS84" s="78" t="s">
        <v>1995</v>
      </c>
      <c r="AT84" s="78">
        <v>4</v>
      </c>
      <c r="AU84" s="78"/>
      <c r="AV84" s="78" t="b">
        <v>0</v>
      </c>
      <c r="AW84" s="78" t="s">
        <v>3626</v>
      </c>
      <c r="AX84" s="83" t="s">
        <v>3708</v>
      </c>
      <c r="AY84" s="78" t="s">
        <v>66</v>
      </c>
      <c r="AZ84" s="78" t="str">
        <f>REPLACE(INDEX(GroupVertices[Group],MATCH(Vertices[[#This Row],[Vertex]],GroupVertices[Vertex],0)),1,1,"")</f>
        <v>1</v>
      </c>
      <c r="BA84" s="48"/>
      <c r="BB84" s="48"/>
      <c r="BC84" s="48"/>
      <c r="BD84" s="48"/>
      <c r="BE84" s="48"/>
      <c r="BF84" s="48"/>
      <c r="BG84" s="120" t="s">
        <v>4922</v>
      </c>
      <c r="BH84" s="120" t="s">
        <v>4922</v>
      </c>
      <c r="BI84" s="120" t="s">
        <v>5035</v>
      </c>
      <c r="BJ84" s="120" t="s">
        <v>5035</v>
      </c>
      <c r="BK84" s="120">
        <v>0</v>
      </c>
      <c r="BL84" s="123">
        <v>0</v>
      </c>
      <c r="BM84" s="120">
        <v>1</v>
      </c>
      <c r="BN84" s="123">
        <v>3.8461538461538463</v>
      </c>
      <c r="BO84" s="120">
        <v>1</v>
      </c>
      <c r="BP84" s="123">
        <v>3.8461538461538463</v>
      </c>
      <c r="BQ84" s="120">
        <v>25</v>
      </c>
      <c r="BR84" s="123">
        <v>96.15384615384616</v>
      </c>
      <c r="BS84" s="120">
        <v>26</v>
      </c>
      <c r="BT84" s="2"/>
      <c r="BU84" s="3"/>
      <c r="BV84" s="3"/>
      <c r="BW84" s="3"/>
      <c r="BX84" s="3"/>
    </row>
    <row r="85" spans="1:76" ht="15">
      <c r="A85" s="64" t="s">
        <v>280</v>
      </c>
      <c r="B85" s="65"/>
      <c r="C85" s="65" t="s">
        <v>64</v>
      </c>
      <c r="D85" s="66">
        <v>162.60654162454918</v>
      </c>
      <c r="E85" s="68"/>
      <c r="F85" s="100" t="s">
        <v>894</v>
      </c>
      <c r="G85" s="65"/>
      <c r="H85" s="69" t="s">
        <v>280</v>
      </c>
      <c r="I85" s="70"/>
      <c r="J85" s="70"/>
      <c r="K85" s="69" t="s">
        <v>4097</v>
      </c>
      <c r="L85" s="73">
        <v>1</v>
      </c>
      <c r="M85" s="74">
        <v>706.3524169921875</v>
      </c>
      <c r="N85" s="74">
        <v>3727.43701171875</v>
      </c>
      <c r="O85" s="75"/>
      <c r="P85" s="76"/>
      <c r="Q85" s="76"/>
      <c r="R85" s="86"/>
      <c r="S85" s="48">
        <v>0</v>
      </c>
      <c r="T85" s="48">
        <v>1</v>
      </c>
      <c r="U85" s="49">
        <v>0</v>
      </c>
      <c r="V85" s="49">
        <v>0.002967</v>
      </c>
      <c r="W85" s="49">
        <v>0.005479</v>
      </c>
      <c r="X85" s="49">
        <v>0.542005</v>
      </c>
      <c r="Y85" s="49">
        <v>0</v>
      </c>
      <c r="Z85" s="49">
        <v>0</v>
      </c>
      <c r="AA85" s="71">
        <v>85</v>
      </c>
      <c r="AB85" s="71"/>
      <c r="AC85" s="72"/>
      <c r="AD85" s="78" t="s">
        <v>2143</v>
      </c>
      <c r="AE85" s="78">
        <v>128</v>
      </c>
      <c r="AF85" s="78">
        <v>116</v>
      </c>
      <c r="AG85" s="78">
        <v>175756</v>
      </c>
      <c r="AH85" s="78">
        <v>15592</v>
      </c>
      <c r="AI85" s="78"/>
      <c r="AJ85" s="78" t="s">
        <v>2522</v>
      </c>
      <c r="AK85" s="78"/>
      <c r="AL85" s="78"/>
      <c r="AM85" s="78"/>
      <c r="AN85" s="80">
        <v>40530.61625</v>
      </c>
      <c r="AO85" s="83" t="s">
        <v>3299</v>
      </c>
      <c r="AP85" s="78" t="b">
        <v>0</v>
      </c>
      <c r="AQ85" s="78" t="b">
        <v>0</v>
      </c>
      <c r="AR85" s="78" t="b">
        <v>0</v>
      </c>
      <c r="AS85" s="78" t="s">
        <v>1996</v>
      </c>
      <c r="AT85" s="78">
        <v>6</v>
      </c>
      <c r="AU85" s="83" t="s">
        <v>3546</v>
      </c>
      <c r="AV85" s="78" t="b">
        <v>0</v>
      </c>
      <c r="AW85" s="78" t="s">
        <v>3626</v>
      </c>
      <c r="AX85" s="83" t="s">
        <v>3709</v>
      </c>
      <c r="AY85" s="78" t="s">
        <v>66</v>
      </c>
      <c r="AZ85" s="78" t="str">
        <f>REPLACE(INDEX(GroupVertices[Group],MATCH(Vertices[[#This Row],[Vertex]],GroupVertices[Vertex],0)),1,1,"")</f>
        <v>1</v>
      </c>
      <c r="BA85" s="48"/>
      <c r="BB85" s="48"/>
      <c r="BC85" s="48"/>
      <c r="BD85" s="48"/>
      <c r="BE85" s="48"/>
      <c r="BF85" s="48"/>
      <c r="BG85" s="120" t="s">
        <v>4922</v>
      </c>
      <c r="BH85" s="120" t="s">
        <v>4922</v>
      </c>
      <c r="BI85" s="120" t="s">
        <v>5035</v>
      </c>
      <c r="BJ85" s="120" t="s">
        <v>5035</v>
      </c>
      <c r="BK85" s="120">
        <v>0</v>
      </c>
      <c r="BL85" s="123">
        <v>0</v>
      </c>
      <c r="BM85" s="120">
        <v>1</v>
      </c>
      <c r="BN85" s="123">
        <v>3.8461538461538463</v>
      </c>
      <c r="BO85" s="120">
        <v>1</v>
      </c>
      <c r="BP85" s="123">
        <v>3.8461538461538463</v>
      </c>
      <c r="BQ85" s="120">
        <v>25</v>
      </c>
      <c r="BR85" s="123">
        <v>96.15384615384616</v>
      </c>
      <c r="BS85" s="120">
        <v>26</v>
      </c>
      <c r="BT85" s="2"/>
      <c r="BU85" s="3"/>
      <c r="BV85" s="3"/>
      <c r="BW85" s="3"/>
      <c r="BX85" s="3"/>
    </row>
    <row r="86" spans="1:76" ht="15">
      <c r="A86" s="64" t="s">
        <v>281</v>
      </c>
      <c r="B86" s="65"/>
      <c r="C86" s="65" t="s">
        <v>64</v>
      </c>
      <c r="D86" s="66">
        <v>207.30761359240262</v>
      </c>
      <c r="E86" s="68"/>
      <c r="F86" s="100" t="s">
        <v>895</v>
      </c>
      <c r="G86" s="65"/>
      <c r="H86" s="69" t="s">
        <v>281</v>
      </c>
      <c r="I86" s="70"/>
      <c r="J86" s="70"/>
      <c r="K86" s="69" t="s">
        <v>4098</v>
      </c>
      <c r="L86" s="73">
        <v>1</v>
      </c>
      <c r="M86" s="74">
        <v>2154.31494140625</v>
      </c>
      <c r="N86" s="74">
        <v>8505.7626953125</v>
      </c>
      <c r="O86" s="75"/>
      <c r="P86" s="76"/>
      <c r="Q86" s="76"/>
      <c r="R86" s="86"/>
      <c r="S86" s="48">
        <v>0</v>
      </c>
      <c r="T86" s="48">
        <v>1</v>
      </c>
      <c r="U86" s="49">
        <v>0</v>
      </c>
      <c r="V86" s="49">
        <v>0.002967</v>
      </c>
      <c r="W86" s="49">
        <v>0.005479</v>
      </c>
      <c r="X86" s="49">
        <v>0.542005</v>
      </c>
      <c r="Y86" s="49">
        <v>0</v>
      </c>
      <c r="Z86" s="49">
        <v>0</v>
      </c>
      <c r="AA86" s="71">
        <v>86</v>
      </c>
      <c r="AB86" s="71"/>
      <c r="AC86" s="72"/>
      <c r="AD86" s="78" t="s">
        <v>2144</v>
      </c>
      <c r="AE86" s="78">
        <v>218</v>
      </c>
      <c r="AF86" s="78">
        <v>8665</v>
      </c>
      <c r="AG86" s="78">
        <v>10813</v>
      </c>
      <c r="AH86" s="78">
        <v>6436</v>
      </c>
      <c r="AI86" s="78"/>
      <c r="AJ86" s="78" t="s">
        <v>2523</v>
      </c>
      <c r="AK86" s="78" t="s">
        <v>2850</v>
      </c>
      <c r="AL86" s="78"/>
      <c r="AM86" s="78"/>
      <c r="AN86" s="80">
        <v>40295.19087962963</v>
      </c>
      <c r="AO86" s="83" t="s">
        <v>3300</v>
      </c>
      <c r="AP86" s="78" t="b">
        <v>0</v>
      </c>
      <c r="AQ86" s="78" t="b">
        <v>0</v>
      </c>
      <c r="AR86" s="78" t="b">
        <v>0</v>
      </c>
      <c r="AS86" s="78" t="s">
        <v>1996</v>
      </c>
      <c r="AT86" s="78">
        <v>124</v>
      </c>
      <c r="AU86" s="83" t="s">
        <v>3556</v>
      </c>
      <c r="AV86" s="78" t="b">
        <v>0</v>
      </c>
      <c r="AW86" s="78" t="s">
        <v>3626</v>
      </c>
      <c r="AX86" s="83" t="s">
        <v>3710</v>
      </c>
      <c r="AY86" s="78" t="s">
        <v>66</v>
      </c>
      <c r="AZ86" s="78" t="str">
        <f>REPLACE(INDEX(GroupVertices[Group],MATCH(Vertices[[#This Row],[Vertex]],GroupVertices[Vertex],0)),1,1,"")</f>
        <v>1</v>
      </c>
      <c r="BA86" s="48"/>
      <c r="BB86" s="48"/>
      <c r="BC86" s="48"/>
      <c r="BD86" s="48"/>
      <c r="BE86" s="48"/>
      <c r="BF86" s="48"/>
      <c r="BG86" s="120" t="s">
        <v>4922</v>
      </c>
      <c r="BH86" s="120" t="s">
        <v>4922</v>
      </c>
      <c r="BI86" s="120" t="s">
        <v>5035</v>
      </c>
      <c r="BJ86" s="120" t="s">
        <v>5035</v>
      </c>
      <c r="BK86" s="120">
        <v>0</v>
      </c>
      <c r="BL86" s="123">
        <v>0</v>
      </c>
      <c r="BM86" s="120">
        <v>1</v>
      </c>
      <c r="BN86" s="123">
        <v>3.8461538461538463</v>
      </c>
      <c r="BO86" s="120">
        <v>1</v>
      </c>
      <c r="BP86" s="123">
        <v>3.8461538461538463</v>
      </c>
      <c r="BQ86" s="120">
        <v>25</v>
      </c>
      <c r="BR86" s="123">
        <v>96.15384615384616</v>
      </c>
      <c r="BS86" s="120">
        <v>26</v>
      </c>
      <c r="BT86" s="2"/>
      <c r="BU86" s="3"/>
      <c r="BV86" s="3"/>
      <c r="BW86" s="3"/>
      <c r="BX86" s="3"/>
    </row>
    <row r="87" spans="1:76" ht="15">
      <c r="A87" s="64" t="s">
        <v>282</v>
      </c>
      <c r="B87" s="65"/>
      <c r="C87" s="65" t="s">
        <v>64</v>
      </c>
      <c r="D87" s="66">
        <v>162.5176519037101</v>
      </c>
      <c r="E87" s="68"/>
      <c r="F87" s="100" t="s">
        <v>896</v>
      </c>
      <c r="G87" s="65"/>
      <c r="H87" s="69" t="s">
        <v>282</v>
      </c>
      <c r="I87" s="70"/>
      <c r="J87" s="70"/>
      <c r="K87" s="69" t="s">
        <v>4099</v>
      </c>
      <c r="L87" s="73">
        <v>1</v>
      </c>
      <c r="M87" s="74">
        <v>930.3368530273438</v>
      </c>
      <c r="N87" s="74">
        <v>2171.201904296875</v>
      </c>
      <c r="O87" s="75"/>
      <c r="P87" s="76"/>
      <c r="Q87" s="76"/>
      <c r="R87" s="86"/>
      <c r="S87" s="48">
        <v>0</v>
      </c>
      <c r="T87" s="48">
        <v>1</v>
      </c>
      <c r="U87" s="49">
        <v>0</v>
      </c>
      <c r="V87" s="49">
        <v>0.002967</v>
      </c>
      <c r="W87" s="49">
        <v>0.005479</v>
      </c>
      <c r="X87" s="49">
        <v>0.542005</v>
      </c>
      <c r="Y87" s="49">
        <v>0</v>
      </c>
      <c r="Z87" s="49">
        <v>0</v>
      </c>
      <c r="AA87" s="71">
        <v>87</v>
      </c>
      <c r="AB87" s="71"/>
      <c r="AC87" s="72"/>
      <c r="AD87" s="78" t="s">
        <v>2145</v>
      </c>
      <c r="AE87" s="78">
        <v>120</v>
      </c>
      <c r="AF87" s="78">
        <v>99</v>
      </c>
      <c r="AG87" s="78">
        <v>61705</v>
      </c>
      <c r="AH87" s="78">
        <v>23281</v>
      </c>
      <c r="AI87" s="78"/>
      <c r="AJ87" s="78" t="s">
        <v>2524</v>
      </c>
      <c r="AK87" s="78" t="s">
        <v>2851</v>
      </c>
      <c r="AL87" s="83" t="s">
        <v>3054</v>
      </c>
      <c r="AM87" s="78"/>
      <c r="AN87" s="80">
        <v>41209.286145833335</v>
      </c>
      <c r="AO87" s="83" t="s">
        <v>3301</v>
      </c>
      <c r="AP87" s="78" t="b">
        <v>0</v>
      </c>
      <c r="AQ87" s="78" t="b">
        <v>0</v>
      </c>
      <c r="AR87" s="78" t="b">
        <v>0</v>
      </c>
      <c r="AS87" s="78" t="s">
        <v>1996</v>
      </c>
      <c r="AT87" s="78">
        <v>2</v>
      </c>
      <c r="AU87" s="83" t="s">
        <v>3544</v>
      </c>
      <c r="AV87" s="78" t="b">
        <v>0</v>
      </c>
      <c r="AW87" s="78" t="s">
        <v>3626</v>
      </c>
      <c r="AX87" s="83" t="s">
        <v>3711</v>
      </c>
      <c r="AY87" s="78" t="s">
        <v>66</v>
      </c>
      <c r="AZ87" s="78" t="str">
        <f>REPLACE(INDEX(GroupVertices[Group],MATCH(Vertices[[#This Row],[Vertex]],GroupVertices[Vertex],0)),1,1,"")</f>
        <v>1</v>
      </c>
      <c r="BA87" s="48"/>
      <c r="BB87" s="48"/>
      <c r="BC87" s="48"/>
      <c r="BD87" s="48"/>
      <c r="BE87" s="48"/>
      <c r="BF87" s="48"/>
      <c r="BG87" s="120" t="s">
        <v>4922</v>
      </c>
      <c r="BH87" s="120" t="s">
        <v>4922</v>
      </c>
      <c r="BI87" s="120" t="s">
        <v>5035</v>
      </c>
      <c r="BJ87" s="120" t="s">
        <v>5035</v>
      </c>
      <c r="BK87" s="120">
        <v>0</v>
      </c>
      <c r="BL87" s="123">
        <v>0</v>
      </c>
      <c r="BM87" s="120">
        <v>1</v>
      </c>
      <c r="BN87" s="123">
        <v>3.8461538461538463</v>
      </c>
      <c r="BO87" s="120">
        <v>1</v>
      </c>
      <c r="BP87" s="123">
        <v>3.8461538461538463</v>
      </c>
      <c r="BQ87" s="120">
        <v>25</v>
      </c>
      <c r="BR87" s="123">
        <v>96.15384615384616</v>
      </c>
      <c r="BS87" s="120">
        <v>26</v>
      </c>
      <c r="BT87" s="2"/>
      <c r="BU87" s="3"/>
      <c r="BV87" s="3"/>
      <c r="BW87" s="3"/>
      <c r="BX87" s="3"/>
    </row>
    <row r="88" spans="1:76" ht="15">
      <c r="A88" s="64" t="s">
        <v>283</v>
      </c>
      <c r="B88" s="65"/>
      <c r="C88" s="65" t="s">
        <v>64</v>
      </c>
      <c r="D88" s="66">
        <v>162.13072017770457</v>
      </c>
      <c r="E88" s="68"/>
      <c r="F88" s="100" t="s">
        <v>897</v>
      </c>
      <c r="G88" s="65"/>
      <c r="H88" s="69" t="s">
        <v>283</v>
      </c>
      <c r="I88" s="70"/>
      <c r="J88" s="70"/>
      <c r="K88" s="69" t="s">
        <v>4100</v>
      </c>
      <c r="L88" s="73">
        <v>1</v>
      </c>
      <c r="M88" s="74">
        <v>4010.19287109375</v>
      </c>
      <c r="N88" s="74">
        <v>3644.046142578125</v>
      </c>
      <c r="O88" s="75"/>
      <c r="P88" s="76"/>
      <c r="Q88" s="76"/>
      <c r="R88" s="86"/>
      <c r="S88" s="48">
        <v>0</v>
      </c>
      <c r="T88" s="48">
        <v>1</v>
      </c>
      <c r="U88" s="49">
        <v>0</v>
      </c>
      <c r="V88" s="49">
        <v>0.002967</v>
      </c>
      <c r="W88" s="49">
        <v>0.005479</v>
      </c>
      <c r="X88" s="49">
        <v>0.542005</v>
      </c>
      <c r="Y88" s="49">
        <v>0</v>
      </c>
      <c r="Z88" s="49">
        <v>0</v>
      </c>
      <c r="AA88" s="71">
        <v>88</v>
      </c>
      <c r="AB88" s="71"/>
      <c r="AC88" s="72"/>
      <c r="AD88" s="78" t="s">
        <v>2146</v>
      </c>
      <c r="AE88" s="78">
        <v>83</v>
      </c>
      <c r="AF88" s="78">
        <v>25</v>
      </c>
      <c r="AG88" s="78">
        <v>250413</v>
      </c>
      <c r="AH88" s="78">
        <v>17388</v>
      </c>
      <c r="AI88" s="78"/>
      <c r="AJ88" s="78" t="s">
        <v>2525</v>
      </c>
      <c r="AK88" s="78"/>
      <c r="AL88" s="78"/>
      <c r="AM88" s="78"/>
      <c r="AN88" s="80">
        <v>41085.432592592595</v>
      </c>
      <c r="AO88" s="83" t="s">
        <v>3302</v>
      </c>
      <c r="AP88" s="78" t="b">
        <v>0</v>
      </c>
      <c r="AQ88" s="78" t="b">
        <v>0</v>
      </c>
      <c r="AR88" s="78" t="b">
        <v>0</v>
      </c>
      <c r="AS88" s="78" t="s">
        <v>1996</v>
      </c>
      <c r="AT88" s="78">
        <v>10</v>
      </c>
      <c r="AU88" s="83" t="s">
        <v>3546</v>
      </c>
      <c r="AV88" s="78" t="b">
        <v>0</v>
      </c>
      <c r="AW88" s="78" t="s">
        <v>3626</v>
      </c>
      <c r="AX88" s="83" t="s">
        <v>3712</v>
      </c>
      <c r="AY88" s="78" t="s">
        <v>66</v>
      </c>
      <c r="AZ88" s="78" t="str">
        <f>REPLACE(INDEX(GroupVertices[Group],MATCH(Vertices[[#This Row],[Vertex]],GroupVertices[Vertex],0)),1,1,"")</f>
        <v>1</v>
      </c>
      <c r="BA88" s="48"/>
      <c r="BB88" s="48"/>
      <c r="BC88" s="48"/>
      <c r="BD88" s="48"/>
      <c r="BE88" s="48"/>
      <c r="BF88" s="48"/>
      <c r="BG88" s="120" t="s">
        <v>4922</v>
      </c>
      <c r="BH88" s="120" t="s">
        <v>4922</v>
      </c>
      <c r="BI88" s="120" t="s">
        <v>5035</v>
      </c>
      <c r="BJ88" s="120" t="s">
        <v>5035</v>
      </c>
      <c r="BK88" s="120">
        <v>0</v>
      </c>
      <c r="BL88" s="123">
        <v>0</v>
      </c>
      <c r="BM88" s="120">
        <v>1</v>
      </c>
      <c r="BN88" s="123">
        <v>3.8461538461538463</v>
      </c>
      <c r="BO88" s="120">
        <v>1</v>
      </c>
      <c r="BP88" s="123">
        <v>3.8461538461538463</v>
      </c>
      <c r="BQ88" s="120">
        <v>25</v>
      </c>
      <c r="BR88" s="123">
        <v>96.15384615384616</v>
      </c>
      <c r="BS88" s="120">
        <v>26</v>
      </c>
      <c r="BT88" s="2"/>
      <c r="BU88" s="3"/>
      <c r="BV88" s="3"/>
      <c r="BW88" s="3"/>
      <c r="BX88" s="3"/>
    </row>
    <row r="89" spans="1:76" ht="15">
      <c r="A89" s="64" t="s">
        <v>284</v>
      </c>
      <c r="B89" s="65"/>
      <c r="C89" s="65" t="s">
        <v>64</v>
      </c>
      <c r="D89" s="66">
        <v>162.09934733505548</v>
      </c>
      <c r="E89" s="68"/>
      <c r="F89" s="100" t="s">
        <v>898</v>
      </c>
      <c r="G89" s="65"/>
      <c r="H89" s="69" t="s">
        <v>284</v>
      </c>
      <c r="I89" s="70"/>
      <c r="J89" s="70"/>
      <c r="K89" s="69" t="s">
        <v>4101</v>
      </c>
      <c r="L89" s="73">
        <v>1</v>
      </c>
      <c r="M89" s="74">
        <v>2198.986083984375</v>
      </c>
      <c r="N89" s="74">
        <v>7693.21728515625</v>
      </c>
      <c r="O89" s="75"/>
      <c r="P89" s="76"/>
      <c r="Q89" s="76"/>
      <c r="R89" s="86"/>
      <c r="S89" s="48">
        <v>0</v>
      </c>
      <c r="T89" s="48">
        <v>1</v>
      </c>
      <c r="U89" s="49">
        <v>0</v>
      </c>
      <c r="V89" s="49">
        <v>0.002967</v>
      </c>
      <c r="W89" s="49">
        <v>0.005479</v>
      </c>
      <c r="X89" s="49">
        <v>0.542005</v>
      </c>
      <c r="Y89" s="49">
        <v>0</v>
      </c>
      <c r="Z89" s="49">
        <v>0</v>
      </c>
      <c r="AA89" s="71">
        <v>89</v>
      </c>
      <c r="AB89" s="71"/>
      <c r="AC89" s="72"/>
      <c r="AD89" s="78" t="s">
        <v>2147</v>
      </c>
      <c r="AE89" s="78">
        <v>37</v>
      </c>
      <c r="AF89" s="78">
        <v>19</v>
      </c>
      <c r="AG89" s="78">
        <v>3495</v>
      </c>
      <c r="AH89" s="78">
        <v>9643</v>
      </c>
      <c r="AI89" s="78"/>
      <c r="AJ89" s="78" t="s">
        <v>2526</v>
      </c>
      <c r="AK89" s="78" t="s">
        <v>2852</v>
      </c>
      <c r="AL89" s="78"/>
      <c r="AM89" s="78"/>
      <c r="AN89" s="80">
        <v>42437.387824074074</v>
      </c>
      <c r="AO89" s="83" t="s">
        <v>3303</v>
      </c>
      <c r="AP89" s="78" t="b">
        <v>0</v>
      </c>
      <c r="AQ89" s="78" t="b">
        <v>0</v>
      </c>
      <c r="AR89" s="78" t="b">
        <v>0</v>
      </c>
      <c r="AS89" s="78" t="s">
        <v>1996</v>
      </c>
      <c r="AT89" s="78">
        <v>1</v>
      </c>
      <c r="AU89" s="83" t="s">
        <v>3544</v>
      </c>
      <c r="AV89" s="78" t="b">
        <v>0</v>
      </c>
      <c r="AW89" s="78" t="s">
        <v>3626</v>
      </c>
      <c r="AX89" s="83" t="s">
        <v>3713</v>
      </c>
      <c r="AY89" s="78" t="s">
        <v>66</v>
      </c>
      <c r="AZ89" s="78" t="str">
        <f>REPLACE(INDEX(GroupVertices[Group],MATCH(Vertices[[#This Row],[Vertex]],GroupVertices[Vertex],0)),1,1,"")</f>
        <v>1</v>
      </c>
      <c r="BA89" s="48"/>
      <c r="BB89" s="48"/>
      <c r="BC89" s="48"/>
      <c r="BD89" s="48"/>
      <c r="BE89" s="48"/>
      <c r="BF89" s="48"/>
      <c r="BG89" s="120" t="s">
        <v>4922</v>
      </c>
      <c r="BH89" s="120" t="s">
        <v>4922</v>
      </c>
      <c r="BI89" s="120" t="s">
        <v>5035</v>
      </c>
      <c r="BJ89" s="120" t="s">
        <v>5035</v>
      </c>
      <c r="BK89" s="120">
        <v>0</v>
      </c>
      <c r="BL89" s="123">
        <v>0</v>
      </c>
      <c r="BM89" s="120">
        <v>1</v>
      </c>
      <c r="BN89" s="123">
        <v>3.8461538461538463</v>
      </c>
      <c r="BO89" s="120">
        <v>1</v>
      </c>
      <c r="BP89" s="123">
        <v>3.8461538461538463</v>
      </c>
      <c r="BQ89" s="120">
        <v>25</v>
      </c>
      <c r="BR89" s="123">
        <v>96.15384615384616</v>
      </c>
      <c r="BS89" s="120">
        <v>26</v>
      </c>
      <c r="BT89" s="2"/>
      <c r="BU89" s="3"/>
      <c r="BV89" s="3"/>
      <c r="BW89" s="3"/>
      <c r="BX89" s="3"/>
    </row>
    <row r="90" spans="1:76" ht="15">
      <c r="A90" s="64" t="s">
        <v>285</v>
      </c>
      <c r="B90" s="65"/>
      <c r="C90" s="65" t="s">
        <v>64</v>
      </c>
      <c r="D90" s="66">
        <v>168.4837208141465</v>
      </c>
      <c r="E90" s="68"/>
      <c r="F90" s="100" t="s">
        <v>899</v>
      </c>
      <c r="G90" s="65"/>
      <c r="H90" s="69" t="s">
        <v>285</v>
      </c>
      <c r="I90" s="70"/>
      <c r="J90" s="70"/>
      <c r="K90" s="69" t="s">
        <v>4102</v>
      </c>
      <c r="L90" s="73">
        <v>1</v>
      </c>
      <c r="M90" s="74">
        <v>2343.113037109375</v>
      </c>
      <c r="N90" s="74">
        <v>352.9058837890625</v>
      </c>
      <c r="O90" s="75"/>
      <c r="P90" s="76"/>
      <c r="Q90" s="76"/>
      <c r="R90" s="86"/>
      <c r="S90" s="48">
        <v>0</v>
      </c>
      <c r="T90" s="48">
        <v>1</v>
      </c>
      <c r="U90" s="49">
        <v>0</v>
      </c>
      <c r="V90" s="49">
        <v>0.002967</v>
      </c>
      <c r="W90" s="49">
        <v>0.005479</v>
      </c>
      <c r="X90" s="49">
        <v>0.542005</v>
      </c>
      <c r="Y90" s="49">
        <v>0</v>
      </c>
      <c r="Z90" s="49">
        <v>0</v>
      </c>
      <c r="AA90" s="71">
        <v>90</v>
      </c>
      <c r="AB90" s="71"/>
      <c r="AC90" s="72"/>
      <c r="AD90" s="78" t="s">
        <v>2148</v>
      </c>
      <c r="AE90" s="78">
        <v>798</v>
      </c>
      <c r="AF90" s="78">
        <v>1240</v>
      </c>
      <c r="AG90" s="78">
        <v>251471</v>
      </c>
      <c r="AH90" s="78">
        <v>19462</v>
      </c>
      <c r="AI90" s="78"/>
      <c r="AJ90" s="78" t="s">
        <v>2527</v>
      </c>
      <c r="AK90" s="78" t="s">
        <v>2853</v>
      </c>
      <c r="AL90" s="83" t="s">
        <v>3055</v>
      </c>
      <c r="AM90" s="78"/>
      <c r="AN90" s="80">
        <v>40330.77890046296</v>
      </c>
      <c r="AO90" s="83" t="s">
        <v>3304</v>
      </c>
      <c r="AP90" s="78" t="b">
        <v>0</v>
      </c>
      <c r="AQ90" s="78" t="b">
        <v>0</v>
      </c>
      <c r="AR90" s="78" t="b">
        <v>1</v>
      </c>
      <c r="AS90" s="78" t="s">
        <v>1996</v>
      </c>
      <c r="AT90" s="78">
        <v>28</v>
      </c>
      <c r="AU90" s="83" t="s">
        <v>3553</v>
      </c>
      <c r="AV90" s="78" t="b">
        <v>0</v>
      </c>
      <c r="AW90" s="78" t="s">
        <v>3626</v>
      </c>
      <c r="AX90" s="83" t="s">
        <v>3714</v>
      </c>
      <c r="AY90" s="78" t="s">
        <v>66</v>
      </c>
      <c r="AZ90" s="78" t="str">
        <f>REPLACE(INDEX(GroupVertices[Group],MATCH(Vertices[[#This Row],[Vertex]],GroupVertices[Vertex],0)),1,1,"")</f>
        <v>1</v>
      </c>
      <c r="BA90" s="48"/>
      <c r="BB90" s="48"/>
      <c r="BC90" s="48"/>
      <c r="BD90" s="48"/>
      <c r="BE90" s="48"/>
      <c r="BF90" s="48"/>
      <c r="BG90" s="120" t="s">
        <v>4922</v>
      </c>
      <c r="BH90" s="120" t="s">
        <v>4922</v>
      </c>
      <c r="BI90" s="120" t="s">
        <v>5035</v>
      </c>
      <c r="BJ90" s="120" t="s">
        <v>5035</v>
      </c>
      <c r="BK90" s="120">
        <v>0</v>
      </c>
      <c r="BL90" s="123">
        <v>0</v>
      </c>
      <c r="BM90" s="120">
        <v>1</v>
      </c>
      <c r="BN90" s="123">
        <v>3.8461538461538463</v>
      </c>
      <c r="BO90" s="120">
        <v>1</v>
      </c>
      <c r="BP90" s="123">
        <v>3.8461538461538463</v>
      </c>
      <c r="BQ90" s="120">
        <v>25</v>
      </c>
      <c r="BR90" s="123">
        <v>96.15384615384616</v>
      </c>
      <c r="BS90" s="120">
        <v>26</v>
      </c>
      <c r="BT90" s="2"/>
      <c r="BU90" s="3"/>
      <c r="BV90" s="3"/>
      <c r="BW90" s="3"/>
      <c r="BX90" s="3"/>
    </row>
    <row r="91" spans="1:76" ht="15">
      <c r="A91" s="64" t="s">
        <v>286</v>
      </c>
      <c r="B91" s="65"/>
      <c r="C91" s="65" t="s">
        <v>64</v>
      </c>
      <c r="D91" s="66">
        <v>173.52429086643454</v>
      </c>
      <c r="E91" s="68"/>
      <c r="F91" s="100" t="s">
        <v>900</v>
      </c>
      <c r="G91" s="65"/>
      <c r="H91" s="69" t="s">
        <v>286</v>
      </c>
      <c r="I91" s="70"/>
      <c r="J91" s="70"/>
      <c r="K91" s="69" t="s">
        <v>4103</v>
      </c>
      <c r="L91" s="73">
        <v>1</v>
      </c>
      <c r="M91" s="74">
        <v>2253.267333984375</v>
      </c>
      <c r="N91" s="74">
        <v>1854.0015869140625</v>
      </c>
      <c r="O91" s="75"/>
      <c r="P91" s="76"/>
      <c r="Q91" s="76"/>
      <c r="R91" s="86"/>
      <c r="S91" s="48">
        <v>0</v>
      </c>
      <c r="T91" s="48">
        <v>1</v>
      </c>
      <c r="U91" s="49">
        <v>0</v>
      </c>
      <c r="V91" s="49">
        <v>0.002967</v>
      </c>
      <c r="W91" s="49">
        <v>0.005479</v>
      </c>
      <c r="X91" s="49">
        <v>0.542005</v>
      </c>
      <c r="Y91" s="49">
        <v>0</v>
      </c>
      <c r="Z91" s="49">
        <v>0</v>
      </c>
      <c r="AA91" s="71">
        <v>91</v>
      </c>
      <c r="AB91" s="71"/>
      <c r="AC91" s="72"/>
      <c r="AD91" s="78" t="s">
        <v>2149</v>
      </c>
      <c r="AE91" s="78">
        <v>598</v>
      </c>
      <c r="AF91" s="78">
        <v>2204</v>
      </c>
      <c r="AG91" s="78">
        <v>179500</v>
      </c>
      <c r="AH91" s="78">
        <v>8791</v>
      </c>
      <c r="AI91" s="78"/>
      <c r="AJ91" s="78" t="s">
        <v>2528</v>
      </c>
      <c r="AK91" s="78" t="s">
        <v>2854</v>
      </c>
      <c r="AL91" s="78"/>
      <c r="AM91" s="78"/>
      <c r="AN91" s="80">
        <v>41124.68225694444</v>
      </c>
      <c r="AO91" s="83" t="s">
        <v>3305</v>
      </c>
      <c r="AP91" s="78" t="b">
        <v>1</v>
      </c>
      <c r="AQ91" s="78" t="b">
        <v>0</v>
      </c>
      <c r="AR91" s="78" t="b">
        <v>1</v>
      </c>
      <c r="AS91" s="78" t="s">
        <v>1996</v>
      </c>
      <c r="AT91" s="78">
        <v>23</v>
      </c>
      <c r="AU91" s="83" t="s">
        <v>3544</v>
      </c>
      <c r="AV91" s="78" t="b">
        <v>0</v>
      </c>
      <c r="AW91" s="78" t="s">
        <v>3626</v>
      </c>
      <c r="AX91" s="83" t="s">
        <v>3715</v>
      </c>
      <c r="AY91" s="78" t="s">
        <v>66</v>
      </c>
      <c r="AZ91" s="78" t="str">
        <f>REPLACE(INDEX(GroupVertices[Group],MATCH(Vertices[[#This Row],[Vertex]],GroupVertices[Vertex],0)),1,1,"")</f>
        <v>1</v>
      </c>
      <c r="BA91" s="48"/>
      <c r="BB91" s="48"/>
      <c r="BC91" s="48"/>
      <c r="BD91" s="48"/>
      <c r="BE91" s="48"/>
      <c r="BF91" s="48"/>
      <c r="BG91" s="120" t="s">
        <v>4922</v>
      </c>
      <c r="BH91" s="120" t="s">
        <v>4922</v>
      </c>
      <c r="BI91" s="120" t="s">
        <v>5035</v>
      </c>
      <c r="BJ91" s="120" t="s">
        <v>5035</v>
      </c>
      <c r="BK91" s="120">
        <v>0</v>
      </c>
      <c r="BL91" s="123">
        <v>0</v>
      </c>
      <c r="BM91" s="120">
        <v>1</v>
      </c>
      <c r="BN91" s="123">
        <v>3.8461538461538463</v>
      </c>
      <c r="BO91" s="120">
        <v>1</v>
      </c>
      <c r="BP91" s="123">
        <v>3.8461538461538463</v>
      </c>
      <c r="BQ91" s="120">
        <v>25</v>
      </c>
      <c r="BR91" s="123">
        <v>96.15384615384616</v>
      </c>
      <c r="BS91" s="120">
        <v>26</v>
      </c>
      <c r="BT91" s="2"/>
      <c r="BU91" s="3"/>
      <c r="BV91" s="3"/>
      <c r="BW91" s="3"/>
      <c r="BX91" s="3"/>
    </row>
    <row r="92" spans="1:76" ht="15">
      <c r="A92" s="64" t="s">
        <v>287</v>
      </c>
      <c r="B92" s="65"/>
      <c r="C92" s="65" t="s">
        <v>64</v>
      </c>
      <c r="D92" s="66">
        <v>162.14117779192094</v>
      </c>
      <c r="E92" s="68"/>
      <c r="F92" s="100" t="s">
        <v>901</v>
      </c>
      <c r="G92" s="65"/>
      <c r="H92" s="69" t="s">
        <v>287</v>
      </c>
      <c r="I92" s="70"/>
      <c r="J92" s="70"/>
      <c r="K92" s="69" t="s">
        <v>4104</v>
      </c>
      <c r="L92" s="73">
        <v>1</v>
      </c>
      <c r="M92" s="74">
        <v>2369.152099609375</v>
      </c>
      <c r="N92" s="74">
        <v>6376.9716796875</v>
      </c>
      <c r="O92" s="75"/>
      <c r="P92" s="76"/>
      <c r="Q92" s="76"/>
      <c r="R92" s="86"/>
      <c r="S92" s="48">
        <v>0</v>
      </c>
      <c r="T92" s="48">
        <v>1</v>
      </c>
      <c r="U92" s="49">
        <v>0</v>
      </c>
      <c r="V92" s="49">
        <v>0.002967</v>
      </c>
      <c r="W92" s="49">
        <v>0.005479</v>
      </c>
      <c r="X92" s="49">
        <v>0.542005</v>
      </c>
      <c r="Y92" s="49">
        <v>0</v>
      </c>
      <c r="Z92" s="49">
        <v>0</v>
      </c>
      <c r="AA92" s="71">
        <v>92</v>
      </c>
      <c r="AB92" s="71"/>
      <c r="AC92" s="72"/>
      <c r="AD92" s="78" t="s">
        <v>2150</v>
      </c>
      <c r="AE92" s="78">
        <v>80</v>
      </c>
      <c r="AF92" s="78">
        <v>27</v>
      </c>
      <c r="AG92" s="78">
        <v>10224</v>
      </c>
      <c r="AH92" s="78">
        <v>3640</v>
      </c>
      <c r="AI92" s="78"/>
      <c r="AJ92" s="78" t="s">
        <v>2529</v>
      </c>
      <c r="AK92" s="78" t="s">
        <v>2855</v>
      </c>
      <c r="AL92" s="78"/>
      <c r="AM92" s="78"/>
      <c r="AN92" s="80">
        <v>41530.50931712963</v>
      </c>
      <c r="AO92" s="83" t="s">
        <v>3306</v>
      </c>
      <c r="AP92" s="78" t="b">
        <v>0</v>
      </c>
      <c r="AQ92" s="78" t="b">
        <v>0</v>
      </c>
      <c r="AR92" s="78" t="b">
        <v>0</v>
      </c>
      <c r="AS92" s="78" t="s">
        <v>1996</v>
      </c>
      <c r="AT92" s="78">
        <v>1</v>
      </c>
      <c r="AU92" s="83" t="s">
        <v>3544</v>
      </c>
      <c r="AV92" s="78" t="b">
        <v>0</v>
      </c>
      <c r="AW92" s="78" t="s">
        <v>3626</v>
      </c>
      <c r="AX92" s="83" t="s">
        <v>3716</v>
      </c>
      <c r="AY92" s="78" t="s">
        <v>66</v>
      </c>
      <c r="AZ92" s="78" t="str">
        <f>REPLACE(INDEX(GroupVertices[Group],MATCH(Vertices[[#This Row],[Vertex]],GroupVertices[Vertex],0)),1,1,"")</f>
        <v>1</v>
      </c>
      <c r="BA92" s="48"/>
      <c r="BB92" s="48"/>
      <c r="BC92" s="48"/>
      <c r="BD92" s="48"/>
      <c r="BE92" s="48"/>
      <c r="BF92" s="48"/>
      <c r="BG92" s="120" t="s">
        <v>4922</v>
      </c>
      <c r="BH92" s="120" t="s">
        <v>4922</v>
      </c>
      <c r="BI92" s="120" t="s">
        <v>5035</v>
      </c>
      <c r="BJ92" s="120" t="s">
        <v>5035</v>
      </c>
      <c r="BK92" s="120">
        <v>0</v>
      </c>
      <c r="BL92" s="123">
        <v>0</v>
      </c>
      <c r="BM92" s="120">
        <v>1</v>
      </c>
      <c r="BN92" s="123">
        <v>3.8461538461538463</v>
      </c>
      <c r="BO92" s="120">
        <v>1</v>
      </c>
      <c r="BP92" s="123">
        <v>3.8461538461538463</v>
      </c>
      <c r="BQ92" s="120">
        <v>25</v>
      </c>
      <c r="BR92" s="123">
        <v>96.15384615384616</v>
      </c>
      <c r="BS92" s="120">
        <v>26</v>
      </c>
      <c r="BT92" s="2"/>
      <c r="BU92" s="3"/>
      <c r="BV92" s="3"/>
      <c r="BW92" s="3"/>
      <c r="BX92" s="3"/>
    </row>
    <row r="93" spans="1:76" ht="15">
      <c r="A93" s="64" t="s">
        <v>288</v>
      </c>
      <c r="B93" s="65"/>
      <c r="C93" s="65" t="s">
        <v>64</v>
      </c>
      <c r="D93" s="66">
        <v>163.19739682777382</v>
      </c>
      <c r="E93" s="68"/>
      <c r="F93" s="100" t="s">
        <v>902</v>
      </c>
      <c r="G93" s="65"/>
      <c r="H93" s="69" t="s">
        <v>288</v>
      </c>
      <c r="I93" s="70"/>
      <c r="J93" s="70"/>
      <c r="K93" s="69" t="s">
        <v>4105</v>
      </c>
      <c r="L93" s="73">
        <v>1</v>
      </c>
      <c r="M93" s="74">
        <v>194.9122772216797</v>
      </c>
      <c r="N93" s="74">
        <v>4728.2490234375</v>
      </c>
      <c r="O93" s="75"/>
      <c r="P93" s="76"/>
      <c r="Q93" s="76"/>
      <c r="R93" s="86"/>
      <c r="S93" s="48">
        <v>0</v>
      </c>
      <c r="T93" s="48">
        <v>1</v>
      </c>
      <c r="U93" s="49">
        <v>0</v>
      </c>
      <c r="V93" s="49">
        <v>0.002967</v>
      </c>
      <c r="W93" s="49">
        <v>0.005479</v>
      </c>
      <c r="X93" s="49">
        <v>0.542005</v>
      </c>
      <c r="Y93" s="49">
        <v>0</v>
      </c>
      <c r="Z93" s="49">
        <v>0</v>
      </c>
      <c r="AA93" s="71">
        <v>93</v>
      </c>
      <c r="AB93" s="71"/>
      <c r="AC93" s="72"/>
      <c r="AD93" s="78" t="s">
        <v>2151</v>
      </c>
      <c r="AE93" s="78">
        <v>197</v>
      </c>
      <c r="AF93" s="78">
        <v>229</v>
      </c>
      <c r="AG93" s="78">
        <v>356787</v>
      </c>
      <c r="AH93" s="78">
        <v>15307</v>
      </c>
      <c r="AI93" s="78"/>
      <c r="AJ93" s="78" t="s">
        <v>2530</v>
      </c>
      <c r="AK93" s="78"/>
      <c r="AL93" s="83" t="s">
        <v>3056</v>
      </c>
      <c r="AM93" s="78"/>
      <c r="AN93" s="80">
        <v>40639.5544212963</v>
      </c>
      <c r="AO93" s="83" t="s">
        <v>3307</v>
      </c>
      <c r="AP93" s="78" t="b">
        <v>0</v>
      </c>
      <c r="AQ93" s="78" t="b">
        <v>0</v>
      </c>
      <c r="AR93" s="78" t="b">
        <v>1</v>
      </c>
      <c r="AS93" s="78" t="s">
        <v>1996</v>
      </c>
      <c r="AT93" s="78">
        <v>4</v>
      </c>
      <c r="AU93" s="83" t="s">
        <v>3544</v>
      </c>
      <c r="AV93" s="78" t="b">
        <v>0</v>
      </c>
      <c r="AW93" s="78" t="s">
        <v>3626</v>
      </c>
      <c r="AX93" s="83" t="s">
        <v>3717</v>
      </c>
      <c r="AY93" s="78" t="s">
        <v>66</v>
      </c>
      <c r="AZ93" s="78" t="str">
        <f>REPLACE(INDEX(GroupVertices[Group],MATCH(Vertices[[#This Row],[Vertex]],GroupVertices[Vertex],0)),1,1,"")</f>
        <v>1</v>
      </c>
      <c r="BA93" s="48"/>
      <c r="BB93" s="48"/>
      <c r="BC93" s="48"/>
      <c r="BD93" s="48"/>
      <c r="BE93" s="48"/>
      <c r="BF93" s="48"/>
      <c r="BG93" s="120" t="s">
        <v>4922</v>
      </c>
      <c r="BH93" s="120" t="s">
        <v>4922</v>
      </c>
      <c r="BI93" s="120" t="s">
        <v>5035</v>
      </c>
      <c r="BJ93" s="120" t="s">
        <v>5035</v>
      </c>
      <c r="BK93" s="120">
        <v>0</v>
      </c>
      <c r="BL93" s="123">
        <v>0</v>
      </c>
      <c r="BM93" s="120">
        <v>1</v>
      </c>
      <c r="BN93" s="123">
        <v>3.8461538461538463</v>
      </c>
      <c r="BO93" s="120">
        <v>1</v>
      </c>
      <c r="BP93" s="123">
        <v>3.8461538461538463</v>
      </c>
      <c r="BQ93" s="120">
        <v>25</v>
      </c>
      <c r="BR93" s="123">
        <v>96.15384615384616</v>
      </c>
      <c r="BS93" s="120">
        <v>26</v>
      </c>
      <c r="BT93" s="2"/>
      <c r="BU93" s="3"/>
      <c r="BV93" s="3"/>
      <c r="BW93" s="3"/>
      <c r="BX93" s="3"/>
    </row>
    <row r="94" spans="1:76" ht="15">
      <c r="A94" s="64" t="s">
        <v>289</v>
      </c>
      <c r="B94" s="65"/>
      <c r="C94" s="65" t="s">
        <v>64</v>
      </c>
      <c r="D94" s="66">
        <v>164.91244555925775</v>
      </c>
      <c r="E94" s="68"/>
      <c r="F94" s="100" t="s">
        <v>903</v>
      </c>
      <c r="G94" s="65"/>
      <c r="H94" s="69" t="s">
        <v>289</v>
      </c>
      <c r="I94" s="70"/>
      <c r="J94" s="70"/>
      <c r="K94" s="69" t="s">
        <v>4106</v>
      </c>
      <c r="L94" s="73">
        <v>1</v>
      </c>
      <c r="M94" s="74">
        <v>2546.74951171875</v>
      </c>
      <c r="N94" s="74">
        <v>4685.26171875</v>
      </c>
      <c r="O94" s="75"/>
      <c r="P94" s="76"/>
      <c r="Q94" s="76"/>
      <c r="R94" s="86"/>
      <c r="S94" s="48">
        <v>0</v>
      </c>
      <c r="T94" s="48">
        <v>1</v>
      </c>
      <c r="U94" s="49">
        <v>0</v>
      </c>
      <c r="V94" s="49">
        <v>0.002967</v>
      </c>
      <c r="W94" s="49">
        <v>0.005479</v>
      </c>
      <c r="X94" s="49">
        <v>0.542005</v>
      </c>
      <c r="Y94" s="49">
        <v>0</v>
      </c>
      <c r="Z94" s="49">
        <v>0</v>
      </c>
      <c r="AA94" s="71">
        <v>94</v>
      </c>
      <c r="AB94" s="71"/>
      <c r="AC94" s="72"/>
      <c r="AD94" s="78" t="s">
        <v>2152</v>
      </c>
      <c r="AE94" s="78">
        <v>3438</v>
      </c>
      <c r="AF94" s="78">
        <v>557</v>
      </c>
      <c r="AG94" s="78">
        <v>29392</v>
      </c>
      <c r="AH94" s="78">
        <v>48507</v>
      </c>
      <c r="AI94" s="78"/>
      <c r="AJ94" s="78" t="s">
        <v>2531</v>
      </c>
      <c r="AK94" s="78" t="s">
        <v>2856</v>
      </c>
      <c r="AL94" s="78"/>
      <c r="AM94" s="78"/>
      <c r="AN94" s="80">
        <v>43341.76221064815</v>
      </c>
      <c r="AO94" s="83" t="s">
        <v>3308</v>
      </c>
      <c r="AP94" s="78" t="b">
        <v>0</v>
      </c>
      <c r="AQ94" s="78" t="b">
        <v>0</v>
      </c>
      <c r="AR94" s="78" t="b">
        <v>0</v>
      </c>
      <c r="AS94" s="78" t="s">
        <v>1995</v>
      </c>
      <c r="AT94" s="78">
        <v>1</v>
      </c>
      <c r="AU94" s="83" t="s">
        <v>3544</v>
      </c>
      <c r="AV94" s="78" t="b">
        <v>0</v>
      </c>
      <c r="AW94" s="78" t="s">
        <v>3626</v>
      </c>
      <c r="AX94" s="83" t="s">
        <v>3718</v>
      </c>
      <c r="AY94" s="78" t="s">
        <v>66</v>
      </c>
      <c r="AZ94" s="78" t="str">
        <f>REPLACE(INDEX(GroupVertices[Group],MATCH(Vertices[[#This Row],[Vertex]],GroupVertices[Vertex],0)),1,1,"")</f>
        <v>1</v>
      </c>
      <c r="BA94" s="48"/>
      <c r="BB94" s="48"/>
      <c r="BC94" s="48"/>
      <c r="BD94" s="48"/>
      <c r="BE94" s="48"/>
      <c r="BF94" s="48"/>
      <c r="BG94" s="120" t="s">
        <v>4922</v>
      </c>
      <c r="BH94" s="120" t="s">
        <v>4922</v>
      </c>
      <c r="BI94" s="120" t="s">
        <v>5035</v>
      </c>
      <c r="BJ94" s="120" t="s">
        <v>5035</v>
      </c>
      <c r="BK94" s="120">
        <v>0</v>
      </c>
      <c r="BL94" s="123">
        <v>0</v>
      </c>
      <c r="BM94" s="120">
        <v>1</v>
      </c>
      <c r="BN94" s="123">
        <v>3.8461538461538463</v>
      </c>
      <c r="BO94" s="120">
        <v>1</v>
      </c>
      <c r="BP94" s="123">
        <v>3.8461538461538463</v>
      </c>
      <c r="BQ94" s="120">
        <v>25</v>
      </c>
      <c r="BR94" s="123">
        <v>96.15384615384616</v>
      </c>
      <c r="BS94" s="120">
        <v>26</v>
      </c>
      <c r="BT94" s="2"/>
      <c r="BU94" s="3"/>
      <c r="BV94" s="3"/>
      <c r="BW94" s="3"/>
      <c r="BX94" s="3"/>
    </row>
    <row r="95" spans="1:76" ht="15">
      <c r="A95" s="64" t="s">
        <v>290</v>
      </c>
      <c r="B95" s="65"/>
      <c r="C95" s="65" t="s">
        <v>64</v>
      </c>
      <c r="D95" s="66">
        <v>162.05751687819</v>
      </c>
      <c r="E95" s="68"/>
      <c r="F95" s="100" t="s">
        <v>904</v>
      </c>
      <c r="G95" s="65"/>
      <c r="H95" s="69" t="s">
        <v>290</v>
      </c>
      <c r="I95" s="70"/>
      <c r="J95" s="70"/>
      <c r="K95" s="69" t="s">
        <v>4107</v>
      </c>
      <c r="L95" s="73">
        <v>1</v>
      </c>
      <c r="M95" s="74">
        <v>2256.821044921875</v>
      </c>
      <c r="N95" s="74">
        <v>805.5189208984375</v>
      </c>
      <c r="O95" s="75"/>
      <c r="P95" s="76"/>
      <c r="Q95" s="76"/>
      <c r="R95" s="86"/>
      <c r="S95" s="48">
        <v>0</v>
      </c>
      <c r="T95" s="48">
        <v>1</v>
      </c>
      <c r="U95" s="49">
        <v>0</v>
      </c>
      <c r="V95" s="49">
        <v>0.002967</v>
      </c>
      <c r="W95" s="49">
        <v>0.005479</v>
      </c>
      <c r="X95" s="49">
        <v>0.542005</v>
      </c>
      <c r="Y95" s="49">
        <v>0</v>
      </c>
      <c r="Z95" s="49">
        <v>0</v>
      </c>
      <c r="AA95" s="71">
        <v>95</v>
      </c>
      <c r="AB95" s="71"/>
      <c r="AC95" s="72"/>
      <c r="AD95" s="78" t="s">
        <v>2153</v>
      </c>
      <c r="AE95" s="78">
        <v>218</v>
      </c>
      <c r="AF95" s="78">
        <v>11</v>
      </c>
      <c r="AG95" s="78">
        <v>19350</v>
      </c>
      <c r="AH95" s="78">
        <v>767</v>
      </c>
      <c r="AI95" s="78"/>
      <c r="AJ95" s="78" t="s">
        <v>2532</v>
      </c>
      <c r="AK95" s="78"/>
      <c r="AL95" s="78"/>
      <c r="AM95" s="78"/>
      <c r="AN95" s="80">
        <v>42903.63725694444</v>
      </c>
      <c r="AO95" s="83" t="s">
        <v>3309</v>
      </c>
      <c r="AP95" s="78" t="b">
        <v>1</v>
      </c>
      <c r="AQ95" s="78" t="b">
        <v>0</v>
      </c>
      <c r="AR95" s="78" t="b">
        <v>0</v>
      </c>
      <c r="AS95" s="78" t="s">
        <v>1996</v>
      </c>
      <c r="AT95" s="78">
        <v>1</v>
      </c>
      <c r="AU95" s="78"/>
      <c r="AV95" s="78" t="b">
        <v>0</v>
      </c>
      <c r="AW95" s="78" t="s">
        <v>3626</v>
      </c>
      <c r="AX95" s="83" t="s">
        <v>3719</v>
      </c>
      <c r="AY95" s="78" t="s">
        <v>66</v>
      </c>
      <c r="AZ95" s="78" t="str">
        <f>REPLACE(INDEX(GroupVertices[Group],MATCH(Vertices[[#This Row],[Vertex]],GroupVertices[Vertex],0)),1,1,"")</f>
        <v>1</v>
      </c>
      <c r="BA95" s="48"/>
      <c r="BB95" s="48"/>
      <c r="BC95" s="48"/>
      <c r="BD95" s="48"/>
      <c r="BE95" s="48"/>
      <c r="BF95" s="48"/>
      <c r="BG95" s="120" t="s">
        <v>4922</v>
      </c>
      <c r="BH95" s="120" t="s">
        <v>4922</v>
      </c>
      <c r="BI95" s="120" t="s">
        <v>5035</v>
      </c>
      <c r="BJ95" s="120" t="s">
        <v>5035</v>
      </c>
      <c r="BK95" s="120">
        <v>0</v>
      </c>
      <c r="BL95" s="123">
        <v>0</v>
      </c>
      <c r="BM95" s="120">
        <v>1</v>
      </c>
      <c r="BN95" s="123">
        <v>3.8461538461538463</v>
      </c>
      <c r="BO95" s="120">
        <v>1</v>
      </c>
      <c r="BP95" s="123">
        <v>3.8461538461538463</v>
      </c>
      <c r="BQ95" s="120">
        <v>25</v>
      </c>
      <c r="BR95" s="123">
        <v>96.15384615384616</v>
      </c>
      <c r="BS95" s="120">
        <v>26</v>
      </c>
      <c r="BT95" s="2"/>
      <c r="BU95" s="3"/>
      <c r="BV95" s="3"/>
      <c r="BW95" s="3"/>
      <c r="BX95" s="3"/>
    </row>
    <row r="96" spans="1:76" ht="15">
      <c r="A96" s="64" t="s">
        <v>291</v>
      </c>
      <c r="B96" s="65"/>
      <c r="C96" s="65" t="s">
        <v>64</v>
      </c>
      <c r="D96" s="66">
        <v>162.95164289368924</v>
      </c>
      <c r="E96" s="68"/>
      <c r="F96" s="100" t="s">
        <v>905</v>
      </c>
      <c r="G96" s="65"/>
      <c r="H96" s="69" t="s">
        <v>291</v>
      </c>
      <c r="I96" s="70"/>
      <c r="J96" s="70"/>
      <c r="K96" s="69" t="s">
        <v>4108</v>
      </c>
      <c r="L96" s="73">
        <v>1</v>
      </c>
      <c r="M96" s="74">
        <v>2424.721435546875</v>
      </c>
      <c r="N96" s="74">
        <v>716.9334106445312</v>
      </c>
      <c r="O96" s="75"/>
      <c r="P96" s="76"/>
      <c r="Q96" s="76"/>
      <c r="R96" s="86"/>
      <c r="S96" s="48">
        <v>0</v>
      </c>
      <c r="T96" s="48">
        <v>1</v>
      </c>
      <c r="U96" s="49">
        <v>0</v>
      </c>
      <c r="V96" s="49">
        <v>0.002967</v>
      </c>
      <c r="W96" s="49">
        <v>0.005479</v>
      </c>
      <c r="X96" s="49">
        <v>0.542005</v>
      </c>
      <c r="Y96" s="49">
        <v>0</v>
      </c>
      <c r="Z96" s="49">
        <v>0</v>
      </c>
      <c r="AA96" s="71">
        <v>96</v>
      </c>
      <c r="AB96" s="71"/>
      <c r="AC96" s="72"/>
      <c r="AD96" s="78" t="s">
        <v>2154</v>
      </c>
      <c r="AE96" s="78">
        <v>303</v>
      </c>
      <c r="AF96" s="78">
        <v>182</v>
      </c>
      <c r="AG96" s="78">
        <v>104426</v>
      </c>
      <c r="AH96" s="78">
        <v>26631</v>
      </c>
      <c r="AI96" s="78"/>
      <c r="AJ96" s="78" t="s">
        <v>2533</v>
      </c>
      <c r="AK96" s="78" t="s">
        <v>2857</v>
      </c>
      <c r="AL96" s="83" t="s">
        <v>3057</v>
      </c>
      <c r="AM96" s="78"/>
      <c r="AN96" s="80">
        <v>42630.137037037035</v>
      </c>
      <c r="AO96" s="83" t="s">
        <v>3310</v>
      </c>
      <c r="AP96" s="78" t="b">
        <v>0</v>
      </c>
      <c r="AQ96" s="78" t="b">
        <v>0</v>
      </c>
      <c r="AR96" s="78" t="b">
        <v>0</v>
      </c>
      <c r="AS96" s="78" t="s">
        <v>1996</v>
      </c>
      <c r="AT96" s="78">
        <v>1</v>
      </c>
      <c r="AU96" s="83" t="s">
        <v>3544</v>
      </c>
      <c r="AV96" s="78" t="b">
        <v>0</v>
      </c>
      <c r="AW96" s="78" t="s">
        <v>3626</v>
      </c>
      <c r="AX96" s="83" t="s">
        <v>3720</v>
      </c>
      <c r="AY96" s="78" t="s">
        <v>66</v>
      </c>
      <c r="AZ96" s="78" t="str">
        <f>REPLACE(INDEX(GroupVertices[Group],MATCH(Vertices[[#This Row],[Vertex]],GroupVertices[Vertex],0)),1,1,"")</f>
        <v>1</v>
      </c>
      <c r="BA96" s="48"/>
      <c r="BB96" s="48"/>
      <c r="BC96" s="48"/>
      <c r="BD96" s="48"/>
      <c r="BE96" s="48"/>
      <c r="BF96" s="48"/>
      <c r="BG96" s="120" t="s">
        <v>4922</v>
      </c>
      <c r="BH96" s="120" t="s">
        <v>4922</v>
      </c>
      <c r="BI96" s="120" t="s">
        <v>5035</v>
      </c>
      <c r="BJ96" s="120" t="s">
        <v>5035</v>
      </c>
      <c r="BK96" s="120">
        <v>0</v>
      </c>
      <c r="BL96" s="123">
        <v>0</v>
      </c>
      <c r="BM96" s="120">
        <v>1</v>
      </c>
      <c r="BN96" s="123">
        <v>3.8461538461538463</v>
      </c>
      <c r="BO96" s="120">
        <v>1</v>
      </c>
      <c r="BP96" s="123">
        <v>3.8461538461538463</v>
      </c>
      <c r="BQ96" s="120">
        <v>25</v>
      </c>
      <c r="BR96" s="123">
        <v>96.15384615384616</v>
      </c>
      <c r="BS96" s="120">
        <v>26</v>
      </c>
      <c r="BT96" s="2"/>
      <c r="BU96" s="3"/>
      <c r="BV96" s="3"/>
      <c r="BW96" s="3"/>
      <c r="BX96" s="3"/>
    </row>
    <row r="97" spans="1:76" ht="15">
      <c r="A97" s="64" t="s">
        <v>292</v>
      </c>
      <c r="B97" s="65"/>
      <c r="C97" s="65" t="s">
        <v>64</v>
      </c>
      <c r="D97" s="66">
        <v>163.30197296993748</v>
      </c>
      <c r="E97" s="68"/>
      <c r="F97" s="100" t="s">
        <v>906</v>
      </c>
      <c r="G97" s="65"/>
      <c r="H97" s="69" t="s">
        <v>292</v>
      </c>
      <c r="I97" s="70"/>
      <c r="J97" s="70"/>
      <c r="K97" s="69" t="s">
        <v>4109</v>
      </c>
      <c r="L97" s="73">
        <v>1</v>
      </c>
      <c r="M97" s="74">
        <v>282.04833984375</v>
      </c>
      <c r="N97" s="74">
        <v>5871.9580078125</v>
      </c>
      <c r="O97" s="75"/>
      <c r="P97" s="76"/>
      <c r="Q97" s="76"/>
      <c r="R97" s="86"/>
      <c r="S97" s="48">
        <v>0</v>
      </c>
      <c r="T97" s="48">
        <v>1</v>
      </c>
      <c r="U97" s="49">
        <v>0</v>
      </c>
      <c r="V97" s="49">
        <v>0.002967</v>
      </c>
      <c r="W97" s="49">
        <v>0.005479</v>
      </c>
      <c r="X97" s="49">
        <v>0.542005</v>
      </c>
      <c r="Y97" s="49">
        <v>0</v>
      </c>
      <c r="Z97" s="49">
        <v>0</v>
      </c>
      <c r="AA97" s="71">
        <v>97</v>
      </c>
      <c r="AB97" s="71"/>
      <c r="AC97" s="72"/>
      <c r="AD97" s="78" t="s">
        <v>2155</v>
      </c>
      <c r="AE97" s="78">
        <v>560</v>
      </c>
      <c r="AF97" s="78">
        <v>249</v>
      </c>
      <c r="AG97" s="78">
        <v>176670</v>
      </c>
      <c r="AH97" s="78">
        <v>23004</v>
      </c>
      <c r="AI97" s="78"/>
      <c r="AJ97" s="78" t="s">
        <v>2534</v>
      </c>
      <c r="AK97" s="78" t="s">
        <v>2858</v>
      </c>
      <c r="AL97" s="83" t="s">
        <v>3058</v>
      </c>
      <c r="AM97" s="78"/>
      <c r="AN97" s="80">
        <v>40790.5365625</v>
      </c>
      <c r="AO97" s="83" t="s">
        <v>3311</v>
      </c>
      <c r="AP97" s="78" t="b">
        <v>0</v>
      </c>
      <c r="AQ97" s="78" t="b">
        <v>0</v>
      </c>
      <c r="AR97" s="78" t="b">
        <v>1</v>
      </c>
      <c r="AS97" s="78" t="s">
        <v>1996</v>
      </c>
      <c r="AT97" s="78">
        <v>0</v>
      </c>
      <c r="AU97" s="83" t="s">
        <v>3544</v>
      </c>
      <c r="AV97" s="78" t="b">
        <v>0</v>
      </c>
      <c r="AW97" s="78" t="s">
        <v>3626</v>
      </c>
      <c r="AX97" s="83" t="s">
        <v>3721</v>
      </c>
      <c r="AY97" s="78" t="s">
        <v>66</v>
      </c>
      <c r="AZ97" s="78" t="str">
        <f>REPLACE(INDEX(GroupVertices[Group],MATCH(Vertices[[#This Row],[Vertex]],GroupVertices[Vertex],0)),1,1,"")</f>
        <v>1</v>
      </c>
      <c r="BA97" s="48"/>
      <c r="BB97" s="48"/>
      <c r="BC97" s="48"/>
      <c r="BD97" s="48"/>
      <c r="BE97" s="48"/>
      <c r="BF97" s="48"/>
      <c r="BG97" s="120" t="s">
        <v>4922</v>
      </c>
      <c r="BH97" s="120" t="s">
        <v>4922</v>
      </c>
      <c r="BI97" s="120" t="s">
        <v>5035</v>
      </c>
      <c r="BJ97" s="120" t="s">
        <v>5035</v>
      </c>
      <c r="BK97" s="120">
        <v>0</v>
      </c>
      <c r="BL97" s="123">
        <v>0</v>
      </c>
      <c r="BM97" s="120">
        <v>1</v>
      </c>
      <c r="BN97" s="123">
        <v>3.8461538461538463</v>
      </c>
      <c r="BO97" s="120">
        <v>1</v>
      </c>
      <c r="BP97" s="123">
        <v>3.8461538461538463</v>
      </c>
      <c r="BQ97" s="120">
        <v>25</v>
      </c>
      <c r="BR97" s="123">
        <v>96.15384615384616</v>
      </c>
      <c r="BS97" s="120">
        <v>26</v>
      </c>
      <c r="BT97" s="2"/>
      <c r="BU97" s="3"/>
      <c r="BV97" s="3"/>
      <c r="BW97" s="3"/>
      <c r="BX97" s="3"/>
    </row>
    <row r="98" spans="1:76" ht="15">
      <c r="A98" s="64" t="s">
        <v>293</v>
      </c>
      <c r="B98" s="65"/>
      <c r="C98" s="65" t="s">
        <v>64</v>
      </c>
      <c r="D98" s="66">
        <v>162.7215753809292</v>
      </c>
      <c r="E98" s="68"/>
      <c r="F98" s="100" t="s">
        <v>907</v>
      </c>
      <c r="G98" s="65"/>
      <c r="H98" s="69" t="s">
        <v>293</v>
      </c>
      <c r="I98" s="70"/>
      <c r="J98" s="70"/>
      <c r="K98" s="69" t="s">
        <v>4110</v>
      </c>
      <c r="L98" s="73">
        <v>1</v>
      </c>
      <c r="M98" s="74">
        <v>4289.53759765625</v>
      </c>
      <c r="N98" s="74">
        <v>6903.6455078125</v>
      </c>
      <c r="O98" s="75"/>
      <c r="P98" s="76"/>
      <c r="Q98" s="76"/>
      <c r="R98" s="86"/>
      <c r="S98" s="48">
        <v>0</v>
      </c>
      <c r="T98" s="48">
        <v>1</v>
      </c>
      <c r="U98" s="49">
        <v>0</v>
      </c>
      <c r="V98" s="49">
        <v>0.002967</v>
      </c>
      <c r="W98" s="49">
        <v>0.005479</v>
      </c>
      <c r="X98" s="49">
        <v>0.542005</v>
      </c>
      <c r="Y98" s="49">
        <v>0</v>
      </c>
      <c r="Z98" s="49">
        <v>0</v>
      </c>
      <c r="AA98" s="71">
        <v>98</v>
      </c>
      <c r="AB98" s="71"/>
      <c r="AC98" s="72"/>
      <c r="AD98" s="78" t="s">
        <v>2156</v>
      </c>
      <c r="AE98" s="78">
        <v>395</v>
      </c>
      <c r="AF98" s="78">
        <v>138</v>
      </c>
      <c r="AG98" s="78">
        <v>51954</v>
      </c>
      <c r="AH98" s="78">
        <v>920</v>
      </c>
      <c r="AI98" s="78"/>
      <c r="AJ98" s="78" t="s">
        <v>2535</v>
      </c>
      <c r="AK98" s="78"/>
      <c r="AL98" s="78"/>
      <c r="AM98" s="78"/>
      <c r="AN98" s="80">
        <v>40859.016284722224</v>
      </c>
      <c r="AO98" s="83" t="s">
        <v>3312</v>
      </c>
      <c r="AP98" s="78" t="b">
        <v>1</v>
      </c>
      <c r="AQ98" s="78" t="b">
        <v>0</v>
      </c>
      <c r="AR98" s="78" t="b">
        <v>0</v>
      </c>
      <c r="AS98" s="78" t="s">
        <v>1996</v>
      </c>
      <c r="AT98" s="78">
        <v>2</v>
      </c>
      <c r="AU98" s="83" t="s">
        <v>3544</v>
      </c>
      <c r="AV98" s="78" t="b">
        <v>0</v>
      </c>
      <c r="AW98" s="78" t="s">
        <v>3626</v>
      </c>
      <c r="AX98" s="83" t="s">
        <v>3722</v>
      </c>
      <c r="AY98" s="78" t="s">
        <v>66</v>
      </c>
      <c r="AZ98" s="78" t="str">
        <f>REPLACE(INDEX(GroupVertices[Group],MATCH(Vertices[[#This Row],[Vertex]],GroupVertices[Vertex],0)),1,1,"")</f>
        <v>1</v>
      </c>
      <c r="BA98" s="48"/>
      <c r="BB98" s="48"/>
      <c r="BC98" s="48"/>
      <c r="BD98" s="48"/>
      <c r="BE98" s="48"/>
      <c r="BF98" s="48"/>
      <c r="BG98" s="120" t="s">
        <v>4922</v>
      </c>
      <c r="BH98" s="120" t="s">
        <v>4922</v>
      </c>
      <c r="BI98" s="120" t="s">
        <v>5035</v>
      </c>
      <c r="BJ98" s="120" t="s">
        <v>5035</v>
      </c>
      <c r="BK98" s="120">
        <v>0</v>
      </c>
      <c r="BL98" s="123">
        <v>0</v>
      </c>
      <c r="BM98" s="120">
        <v>1</v>
      </c>
      <c r="BN98" s="123">
        <v>3.8461538461538463</v>
      </c>
      <c r="BO98" s="120">
        <v>1</v>
      </c>
      <c r="BP98" s="123">
        <v>3.8461538461538463</v>
      </c>
      <c r="BQ98" s="120">
        <v>25</v>
      </c>
      <c r="BR98" s="123">
        <v>96.15384615384616</v>
      </c>
      <c r="BS98" s="120">
        <v>26</v>
      </c>
      <c r="BT98" s="2"/>
      <c r="BU98" s="3"/>
      <c r="BV98" s="3"/>
      <c r="BW98" s="3"/>
      <c r="BX98" s="3"/>
    </row>
    <row r="99" spans="1:76" ht="15">
      <c r="A99" s="64" t="s">
        <v>294</v>
      </c>
      <c r="B99" s="65"/>
      <c r="C99" s="65" t="s">
        <v>64</v>
      </c>
      <c r="D99" s="66">
        <v>162.44444860419551</v>
      </c>
      <c r="E99" s="68"/>
      <c r="F99" s="100" t="s">
        <v>908</v>
      </c>
      <c r="G99" s="65"/>
      <c r="H99" s="69" t="s">
        <v>294</v>
      </c>
      <c r="I99" s="70"/>
      <c r="J99" s="70"/>
      <c r="K99" s="69" t="s">
        <v>4111</v>
      </c>
      <c r="L99" s="73">
        <v>1</v>
      </c>
      <c r="M99" s="74">
        <v>3791.339111328125</v>
      </c>
      <c r="N99" s="74">
        <v>8139.01123046875</v>
      </c>
      <c r="O99" s="75"/>
      <c r="P99" s="76"/>
      <c r="Q99" s="76"/>
      <c r="R99" s="86"/>
      <c r="S99" s="48">
        <v>0</v>
      </c>
      <c r="T99" s="48">
        <v>1</v>
      </c>
      <c r="U99" s="49">
        <v>0</v>
      </c>
      <c r="V99" s="49">
        <v>0.002967</v>
      </c>
      <c r="W99" s="49">
        <v>0.005479</v>
      </c>
      <c r="X99" s="49">
        <v>0.542005</v>
      </c>
      <c r="Y99" s="49">
        <v>0</v>
      </c>
      <c r="Z99" s="49">
        <v>0</v>
      </c>
      <c r="AA99" s="71">
        <v>99</v>
      </c>
      <c r="AB99" s="71"/>
      <c r="AC99" s="72"/>
      <c r="AD99" s="78" t="s">
        <v>2157</v>
      </c>
      <c r="AE99" s="78">
        <v>130</v>
      </c>
      <c r="AF99" s="78">
        <v>85</v>
      </c>
      <c r="AG99" s="78">
        <v>11930</v>
      </c>
      <c r="AH99" s="78">
        <v>4960</v>
      </c>
      <c r="AI99" s="78"/>
      <c r="AJ99" s="78" t="s">
        <v>2536</v>
      </c>
      <c r="AK99" s="78"/>
      <c r="AL99" s="78"/>
      <c r="AM99" s="78"/>
      <c r="AN99" s="80">
        <v>42213.192291666666</v>
      </c>
      <c r="AO99" s="83" t="s">
        <v>3313</v>
      </c>
      <c r="AP99" s="78" t="b">
        <v>0</v>
      </c>
      <c r="AQ99" s="78" t="b">
        <v>0</v>
      </c>
      <c r="AR99" s="78" t="b">
        <v>0</v>
      </c>
      <c r="AS99" s="78" t="s">
        <v>1996</v>
      </c>
      <c r="AT99" s="78">
        <v>5</v>
      </c>
      <c r="AU99" s="83" t="s">
        <v>3544</v>
      </c>
      <c r="AV99" s="78" t="b">
        <v>0</v>
      </c>
      <c r="AW99" s="78" t="s">
        <v>3626</v>
      </c>
      <c r="AX99" s="83" t="s">
        <v>3723</v>
      </c>
      <c r="AY99" s="78" t="s">
        <v>66</v>
      </c>
      <c r="AZ99" s="78" t="str">
        <f>REPLACE(INDEX(GroupVertices[Group],MATCH(Vertices[[#This Row],[Vertex]],GroupVertices[Vertex],0)),1,1,"")</f>
        <v>1</v>
      </c>
      <c r="BA99" s="48"/>
      <c r="BB99" s="48"/>
      <c r="BC99" s="48"/>
      <c r="BD99" s="48"/>
      <c r="BE99" s="48"/>
      <c r="BF99" s="48"/>
      <c r="BG99" s="120" t="s">
        <v>4922</v>
      </c>
      <c r="BH99" s="120" t="s">
        <v>4922</v>
      </c>
      <c r="BI99" s="120" t="s">
        <v>5035</v>
      </c>
      <c r="BJ99" s="120" t="s">
        <v>5035</v>
      </c>
      <c r="BK99" s="120">
        <v>0</v>
      </c>
      <c r="BL99" s="123">
        <v>0</v>
      </c>
      <c r="BM99" s="120">
        <v>1</v>
      </c>
      <c r="BN99" s="123">
        <v>3.8461538461538463</v>
      </c>
      <c r="BO99" s="120">
        <v>1</v>
      </c>
      <c r="BP99" s="123">
        <v>3.8461538461538463</v>
      </c>
      <c r="BQ99" s="120">
        <v>25</v>
      </c>
      <c r="BR99" s="123">
        <v>96.15384615384616</v>
      </c>
      <c r="BS99" s="120">
        <v>26</v>
      </c>
      <c r="BT99" s="2"/>
      <c r="BU99" s="3"/>
      <c r="BV99" s="3"/>
      <c r="BW99" s="3"/>
      <c r="BX99" s="3"/>
    </row>
    <row r="100" spans="1:76" ht="15">
      <c r="A100" s="64" t="s">
        <v>295</v>
      </c>
      <c r="B100" s="65"/>
      <c r="C100" s="65" t="s">
        <v>64</v>
      </c>
      <c r="D100" s="66">
        <v>163.9921755082176</v>
      </c>
      <c r="E100" s="68"/>
      <c r="F100" s="100" t="s">
        <v>909</v>
      </c>
      <c r="G100" s="65"/>
      <c r="H100" s="69" t="s">
        <v>295</v>
      </c>
      <c r="I100" s="70"/>
      <c r="J100" s="70"/>
      <c r="K100" s="69" t="s">
        <v>4112</v>
      </c>
      <c r="L100" s="73">
        <v>1</v>
      </c>
      <c r="M100" s="74">
        <v>1722.596435546875</v>
      </c>
      <c r="N100" s="74">
        <v>2054.441162109375</v>
      </c>
      <c r="O100" s="75"/>
      <c r="P100" s="76"/>
      <c r="Q100" s="76"/>
      <c r="R100" s="86"/>
      <c r="S100" s="48">
        <v>0</v>
      </c>
      <c r="T100" s="48">
        <v>1</v>
      </c>
      <c r="U100" s="49">
        <v>0</v>
      </c>
      <c r="V100" s="49">
        <v>0.002967</v>
      </c>
      <c r="W100" s="49">
        <v>0.005479</v>
      </c>
      <c r="X100" s="49">
        <v>0.542005</v>
      </c>
      <c r="Y100" s="49">
        <v>0</v>
      </c>
      <c r="Z100" s="49">
        <v>0</v>
      </c>
      <c r="AA100" s="71">
        <v>100</v>
      </c>
      <c r="AB100" s="71"/>
      <c r="AC100" s="72"/>
      <c r="AD100" s="78" t="s">
        <v>2158</v>
      </c>
      <c r="AE100" s="78">
        <v>176</v>
      </c>
      <c r="AF100" s="78">
        <v>381</v>
      </c>
      <c r="AG100" s="78">
        <v>154778</v>
      </c>
      <c r="AH100" s="78">
        <v>33762</v>
      </c>
      <c r="AI100" s="78"/>
      <c r="AJ100" s="78" t="s">
        <v>2537</v>
      </c>
      <c r="AK100" s="78" t="s">
        <v>2859</v>
      </c>
      <c r="AL100" s="78"/>
      <c r="AM100" s="78"/>
      <c r="AN100" s="80">
        <v>40316.142164351855</v>
      </c>
      <c r="AO100" s="83" t="s">
        <v>3314</v>
      </c>
      <c r="AP100" s="78" t="b">
        <v>0</v>
      </c>
      <c r="AQ100" s="78" t="b">
        <v>0</v>
      </c>
      <c r="AR100" s="78" t="b">
        <v>0</v>
      </c>
      <c r="AS100" s="78" t="s">
        <v>1996</v>
      </c>
      <c r="AT100" s="78">
        <v>6</v>
      </c>
      <c r="AU100" s="83" t="s">
        <v>3544</v>
      </c>
      <c r="AV100" s="78" t="b">
        <v>0</v>
      </c>
      <c r="AW100" s="78" t="s">
        <v>3626</v>
      </c>
      <c r="AX100" s="83" t="s">
        <v>3724</v>
      </c>
      <c r="AY100" s="78" t="s">
        <v>66</v>
      </c>
      <c r="AZ100" s="78" t="str">
        <f>REPLACE(INDEX(GroupVertices[Group],MATCH(Vertices[[#This Row],[Vertex]],GroupVertices[Vertex],0)),1,1,"")</f>
        <v>1</v>
      </c>
      <c r="BA100" s="48"/>
      <c r="BB100" s="48"/>
      <c r="BC100" s="48"/>
      <c r="BD100" s="48"/>
      <c r="BE100" s="48"/>
      <c r="BF100" s="48"/>
      <c r="BG100" s="120" t="s">
        <v>4922</v>
      </c>
      <c r="BH100" s="120" t="s">
        <v>4922</v>
      </c>
      <c r="BI100" s="120" t="s">
        <v>5035</v>
      </c>
      <c r="BJ100" s="120" t="s">
        <v>5035</v>
      </c>
      <c r="BK100" s="120">
        <v>0</v>
      </c>
      <c r="BL100" s="123">
        <v>0</v>
      </c>
      <c r="BM100" s="120">
        <v>1</v>
      </c>
      <c r="BN100" s="123">
        <v>3.8461538461538463</v>
      </c>
      <c r="BO100" s="120">
        <v>1</v>
      </c>
      <c r="BP100" s="123">
        <v>3.8461538461538463</v>
      </c>
      <c r="BQ100" s="120">
        <v>25</v>
      </c>
      <c r="BR100" s="123">
        <v>96.15384615384616</v>
      </c>
      <c r="BS100" s="120">
        <v>26</v>
      </c>
      <c r="BT100" s="2"/>
      <c r="BU100" s="3"/>
      <c r="BV100" s="3"/>
      <c r="BW100" s="3"/>
      <c r="BX100" s="3"/>
    </row>
    <row r="101" spans="1:76" ht="15">
      <c r="A101" s="64" t="s">
        <v>296</v>
      </c>
      <c r="B101" s="65"/>
      <c r="C101" s="65" t="s">
        <v>64</v>
      </c>
      <c r="D101" s="66">
        <v>162.09934733505548</v>
      </c>
      <c r="E101" s="68"/>
      <c r="F101" s="100" t="s">
        <v>910</v>
      </c>
      <c r="G101" s="65"/>
      <c r="H101" s="69" t="s">
        <v>296</v>
      </c>
      <c r="I101" s="70"/>
      <c r="J101" s="70"/>
      <c r="K101" s="69" t="s">
        <v>4113</v>
      </c>
      <c r="L101" s="73">
        <v>1</v>
      </c>
      <c r="M101" s="74">
        <v>1184.968994140625</v>
      </c>
      <c r="N101" s="74">
        <v>5827.8251953125</v>
      </c>
      <c r="O101" s="75"/>
      <c r="P101" s="76"/>
      <c r="Q101" s="76"/>
      <c r="R101" s="86"/>
      <c r="S101" s="48">
        <v>0</v>
      </c>
      <c r="T101" s="48">
        <v>1</v>
      </c>
      <c r="U101" s="49">
        <v>0</v>
      </c>
      <c r="V101" s="49">
        <v>0.002967</v>
      </c>
      <c r="W101" s="49">
        <v>0.005479</v>
      </c>
      <c r="X101" s="49">
        <v>0.542005</v>
      </c>
      <c r="Y101" s="49">
        <v>0</v>
      </c>
      <c r="Z101" s="49">
        <v>0</v>
      </c>
      <c r="AA101" s="71">
        <v>101</v>
      </c>
      <c r="AB101" s="71"/>
      <c r="AC101" s="72"/>
      <c r="AD101" s="78" t="s">
        <v>2159</v>
      </c>
      <c r="AE101" s="78">
        <v>190</v>
      </c>
      <c r="AF101" s="78">
        <v>19</v>
      </c>
      <c r="AG101" s="78">
        <v>12416</v>
      </c>
      <c r="AH101" s="78">
        <v>9573</v>
      </c>
      <c r="AI101" s="78"/>
      <c r="AJ101" s="78" t="s">
        <v>2538</v>
      </c>
      <c r="AK101" s="78"/>
      <c r="AL101" s="78"/>
      <c r="AM101" s="78"/>
      <c r="AN101" s="80">
        <v>41244.36378472222</v>
      </c>
      <c r="AO101" s="78"/>
      <c r="AP101" s="78" t="b">
        <v>1</v>
      </c>
      <c r="AQ101" s="78" t="b">
        <v>0</v>
      </c>
      <c r="AR101" s="78" t="b">
        <v>0</v>
      </c>
      <c r="AS101" s="78" t="s">
        <v>1996</v>
      </c>
      <c r="AT101" s="78">
        <v>0</v>
      </c>
      <c r="AU101" s="83" t="s">
        <v>3544</v>
      </c>
      <c r="AV101" s="78" t="b">
        <v>0</v>
      </c>
      <c r="AW101" s="78" t="s">
        <v>3626</v>
      </c>
      <c r="AX101" s="83" t="s">
        <v>3725</v>
      </c>
      <c r="AY101" s="78" t="s">
        <v>66</v>
      </c>
      <c r="AZ101" s="78" t="str">
        <f>REPLACE(INDEX(GroupVertices[Group],MATCH(Vertices[[#This Row],[Vertex]],GroupVertices[Vertex],0)),1,1,"")</f>
        <v>1</v>
      </c>
      <c r="BA101" s="48"/>
      <c r="BB101" s="48"/>
      <c r="BC101" s="48"/>
      <c r="BD101" s="48"/>
      <c r="BE101" s="48"/>
      <c r="BF101" s="48"/>
      <c r="BG101" s="120" t="s">
        <v>4922</v>
      </c>
      <c r="BH101" s="120" t="s">
        <v>4922</v>
      </c>
      <c r="BI101" s="120" t="s">
        <v>5035</v>
      </c>
      <c r="BJ101" s="120" t="s">
        <v>5035</v>
      </c>
      <c r="BK101" s="120">
        <v>0</v>
      </c>
      <c r="BL101" s="123">
        <v>0</v>
      </c>
      <c r="BM101" s="120">
        <v>1</v>
      </c>
      <c r="BN101" s="123">
        <v>3.8461538461538463</v>
      </c>
      <c r="BO101" s="120">
        <v>1</v>
      </c>
      <c r="BP101" s="123">
        <v>3.8461538461538463</v>
      </c>
      <c r="BQ101" s="120">
        <v>25</v>
      </c>
      <c r="BR101" s="123">
        <v>96.15384615384616</v>
      </c>
      <c r="BS101" s="120">
        <v>26</v>
      </c>
      <c r="BT101" s="2"/>
      <c r="BU101" s="3"/>
      <c r="BV101" s="3"/>
      <c r="BW101" s="3"/>
      <c r="BX101" s="3"/>
    </row>
    <row r="102" spans="1:76" ht="15">
      <c r="A102" s="64" t="s">
        <v>297</v>
      </c>
      <c r="B102" s="65"/>
      <c r="C102" s="65" t="s">
        <v>64</v>
      </c>
      <c r="D102" s="66">
        <v>162.14117779192094</v>
      </c>
      <c r="E102" s="68"/>
      <c r="F102" s="100" t="s">
        <v>911</v>
      </c>
      <c r="G102" s="65"/>
      <c r="H102" s="69" t="s">
        <v>297</v>
      </c>
      <c r="I102" s="70"/>
      <c r="J102" s="70"/>
      <c r="K102" s="69" t="s">
        <v>4114</v>
      </c>
      <c r="L102" s="73">
        <v>1</v>
      </c>
      <c r="M102" s="74">
        <v>4234.0419921875</v>
      </c>
      <c r="N102" s="74">
        <v>5220.03271484375</v>
      </c>
      <c r="O102" s="75"/>
      <c r="P102" s="76"/>
      <c r="Q102" s="76"/>
      <c r="R102" s="86"/>
      <c r="S102" s="48">
        <v>0</v>
      </c>
      <c r="T102" s="48">
        <v>1</v>
      </c>
      <c r="U102" s="49">
        <v>0</v>
      </c>
      <c r="V102" s="49">
        <v>0.002967</v>
      </c>
      <c r="W102" s="49">
        <v>0.005479</v>
      </c>
      <c r="X102" s="49">
        <v>0.542005</v>
      </c>
      <c r="Y102" s="49">
        <v>0</v>
      </c>
      <c r="Z102" s="49">
        <v>0</v>
      </c>
      <c r="AA102" s="71">
        <v>102</v>
      </c>
      <c r="AB102" s="71"/>
      <c r="AC102" s="72"/>
      <c r="AD102" s="78" t="s">
        <v>2160</v>
      </c>
      <c r="AE102" s="78">
        <v>121</v>
      </c>
      <c r="AF102" s="78">
        <v>27</v>
      </c>
      <c r="AG102" s="78">
        <v>16462</v>
      </c>
      <c r="AH102" s="78">
        <v>1196</v>
      </c>
      <c r="AI102" s="78"/>
      <c r="AJ102" s="78" t="s">
        <v>2539</v>
      </c>
      <c r="AK102" s="78"/>
      <c r="AL102" s="78"/>
      <c r="AM102" s="78"/>
      <c r="AN102" s="80">
        <v>42636.989895833336</v>
      </c>
      <c r="AO102" s="78"/>
      <c r="AP102" s="78" t="b">
        <v>1</v>
      </c>
      <c r="AQ102" s="78" t="b">
        <v>0</v>
      </c>
      <c r="AR102" s="78" t="b">
        <v>0</v>
      </c>
      <c r="AS102" s="78" t="s">
        <v>1996</v>
      </c>
      <c r="AT102" s="78">
        <v>2</v>
      </c>
      <c r="AU102" s="78"/>
      <c r="AV102" s="78" t="b">
        <v>0</v>
      </c>
      <c r="AW102" s="78" t="s">
        <v>3626</v>
      </c>
      <c r="AX102" s="83" t="s">
        <v>3726</v>
      </c>
      <c r="AY102" s="78" t="s">
        <v>66</v>
      </c>
      <c r="AZ102" s="78" t="str">
        <f>REPLACE(INDEX(GroupVertices[Group],MATCH(Vertices[[#This Row],[Vertex]],GroupVertices[Vertex],0)),1,1,"")</f>
        <v>1</v>
      </c>
      <c r="BA102" s="48"/>
      <c r="BB102" s="48"/>
      <c r="BC102" s="48"/>
      <c r="BD102" s="48"/>
      <c r="BE102" s="48"/>
      <c r="BF102" s="48"/>
      <c r="BG102" s="120" t="s">
        <v>4922</v>
      </c>
      <c r="BH102" s="120" t="s">
        <v>4922</v>
      </c>
      <c r="BI102" s="120" t="s">
        <v>5035</v>
      </c>
      <c r="BJ102" s="120" t="s">
        <v>5035</v>
      </c>
      <c r="BK102" s="120">
        <v>0</v>
      </c>
      <c r="BL102" s="123">
        <v>0</v>
      </c>
      <c r="BM102" s="120">
        <v>1</v>
      </c>
      <c r="BN102" s="123">
        <v>3.8461538461538463</v>
      </c>
      <c r="BO102" s="120">
        <v>1</v>
      </c>
      <c r="BP102" s="123">
        <v>3.8461538461538463</v>
      </c>
      <c r="BQ102" s="120">
        <v>25</v>
      </c>
      <c r="BR102" s="123">
        <v>96.15384615384616</v>
      </c>
      <c r="BS102" s="120">
        <v>26</v>
      </c>
      <c r="BT102" s="2"/>
      <c r="BU102" s="3"/>
      <c r="BV102" s="3"/>
      <c r="BW102" s="3"/>
      <c r="BX102" s="3"/>
    </row>
    <row r="103" spans="1:76" ht="15">
      <c r="A103" s="64" t="s">
        <v>298</v>
      </c>
      <c r="B103" s="65"/>
      <c r="C103" s="65" t="s">
        <v>64</v>
      </c>
      <c r="D103" s="66">
        <v>162.95164289368924</v>
      </c>
      <c r="E103" s="68"/>
      <c r="F103" s="100" t="s">
        <v>912</v>
      </c>
      <c r="G103" s="65"/>
      <c r="H103" s="69" t="s">
        <v>298</v>
      </c>
      <c r="I103" s="70"/>
      <c r="J103" s="70"/>
      <c r="K103" s="69" t="s">
        <v>4115</v>
      </c>
      <c r="L103" s="73">
        <v>1</v>
      </c>
      <c r="M103" s="74">
        <v>3261.08447265625</v>
      </c>
      <c r="N103" s="74">
        <v>8195.0244140625</v>
      </c>
      <c r="O103" s="75"/>
      <c r="P103" s="76"/>
      <c r="Q103" s="76"/>
      <c r="R103" s="86"/>
      <c r="S103" s="48">
        <v>0</v>
      </c>
      <c r="T103" s="48">
        <v>1</v>
      </c>
      <c r="U103" s="49">
        <v>0</v>
      </c>
      <c r="V103" s="49">
        <v>0.002967</v>
      </c>
      <c r="W103" s="49">
        <v>0.005479</v>
      </c>
      <c r="X103" s="49">
        <v>0.542005</v>
      </c>
      <c r="Y103" s="49">
        <v>0</v>
      </c>
      <c r="Z103" s="49">
        <v>0</v>
      </c>
      <c r="AA103" s="71">
        <v>103</v>
      </c>
      <c r="AB103" s="71"/>
      <c r="AC103" s="72"/>
      <c r="AD103" s="78" t="s">
        <v>2161</v>
      </c>
      <c r="AE103" s="78">
        <v>161</v>
      </c>
      <c r="AF103" s="78">
        <v>182</v>
      </c>
      <c r="AG103" s="78">
        <v>76324</v>
      </c>
      <c r="AH103" s="78">
        <v>35569</v>
      </c>
      <c r="AI103" s="78"/>
      <c r="AJ103" s="78" t="s">
        <v>2540</v>
      </c>
      <c r="AK103" s="78" t="s">
        <v>2860</v>
      </c>
      <c r="AL103" s="78"/>
      <c r="AM103" s="78"/>
      <c r="AN103" s="80">
        <v>42594.43311342593</v>
      </c>
      <c r="AO103" s="83" t="s">
        <v>3315</v>
      </c>
      <c r="AP103" s="78" t="b">
        <v>0</v>
      </c>
      <c r="AQ103" s="78" t="b">
        <v>0</v>
      </c>
      <c r="AR103" s="78" t="b">
        <v>0</v>
      </c>
      <c r="AS103" s="78" t="s">
        <v>1996</v>
      </c>
      <c r="AT103" s="78">
        <v>4</v>
      </c>
      <c r="AU103" s="83" t="s">
        <v>3544</v>
      </c>
      <c r="AV103" s="78" t="b">
        <v>0</v>
      </c>
      <c r="AW103" s="78" t="s">
        <v>3626</v>
      </c>
      <c r="AX103" s="83" t="s">
        <v>3727</v>
      </c>
      <c r="AY103" s="78" t="s">
        <v>66</v>
      </c>
      <c r="AZ103" s="78" t="str">
        <f>REPLACE(INDEX(GroupVertices[Group],MATCH(Vertices[[#This Row],[Vertex]],GroupVertices[Vertex],0)),1,1,"")</f>
        <v>1</v>
      </c>
      <c r="BA103" s="48"/>
      <c r="BB103" s="48"/>
      <c r="BC103" s="48"/>
      <c r="BD103" s="48"/>
      <c r="BE103" s="48"/>
      <c r="BF103" s="48"/>
      <c r="BG103" s="120" t="s">
        <v>4922</v>
      </c>
      <c r="BH103" s="120" t="s">
        <v>4922</v>
      </c>
      <c r="BI103" s="120" t="s">
        <v>5035</v>
      </c>
      <c r="BJ103" s="120" t="s">
        <v>5035</v>
      </c>
      <c r="BK103" s="120">
        <v>0</v>
      </c>
      <c r="BL103" s="123">
        <v>0</v>
      </c>
      <c r="BM103" s="120">
        <v>1</v>
      </c>
      <c r="BN103" s="123">
        <v>3.8461538461538463</v>
      </c>
      <c r="BO103" s="120">
        <v>1</v>
      </c>
      <c r="BP103" s="123">
        <v>3.8461538461538463</v>
      </c>
      <c r="BQ103" s="120">
        <v>25</v>
      </c>
      <c r="BR103" s="123">
        <v>96.15384615384616</v>
      </c>
      <c r="BS103" s="120">
        <v>26</v>
      </c>
      <c r="BT103" s="2"/>
      <c r="BU103" s="3"/>
      <c r="BV103" s="3"/>
      <c r="BW103" s="3"/>
      <c r="BX103" s="3"/>
    </row>
    <row r="104" spans="1:76" ht="15">
      <c r="A104" s="64" t="s">
        <v>299</v>
      </c>
      <c r="B104" s="65"/>
      <c r="C104" s="65" t="s">
        <v>64</v>
      </c>
      <c r="D104" s="66">
        <v>162.31895723359915</v>
      </c>
      <c r="E104" s="68"/>
      <c r="F104" s="100" t="s">
        <v>913</v>
      </c>
      <c r="G104" s="65"/>
      <c r="H104" s="69" t="s">
        <v>299</v>
      </c>
      <c r="I104" s="70"/>
      <c r="J104" s="70"/>
      <c r="K104" s="69" t="s">
        <v>4116</v>
      </c>
      <c r="L104" s="73">
        <v>1</v>
      </c>
      <c r="M104" s="74">
        <v>3793.53515625</v>
      </c>
      <c r="N104" s="74">
        <v>6363.708984375</v>
      </c>
      <c r="O104" s="75"/>
      <c r="P104" s="76"/>
      <c r="Q104" s="76"/>
      <c r="R104" s="86"/>
      <c r="S104" s="48">
        <v>0</v>
      </c>
      <c r="T104" s="48">
        <v>1</v>
      </c>
      <c r="U104" s="49">
        <v>0</v>
      </c>
      <c r="V104" s="49">
        <v>0.002967</v>
      </c>
      <c r="W104" s="49">
        <v>0.005479</v>
      </c>
      <c r="X104" s="49">
        <v>0.542005</v>
      </c>
      <c r="Y104" s="49">
        <v>0</v>
      </c>
      <c r="Z104" s="49">
        <v>0</v>
      </c>
      <c r="AA104" s="71">
        <v>104</v>
      </c>
      <c r="AB104" s="71"/>
      <c r="AC104" s="72"/>
      <c r="AD104" s="78" t="s">
        <v>2162</v>
      </c>
      <c r="AE104" s="78">
        <v>677</v>
      </c>
      <c r="AF104" s="78">
        <v>61</v>
      </c>
      <c r="AG104" s="78">
        <v>52447</v>
      </c>
      <c r="AH104" s="78">
        <v>14029</v>
      </c>
      <c r="AI104" s="78"/>
      <c r="AJ104" s="78" t="s">
        <v>2541</v>
      </c>
      <c r="AK104" s="78" t="s">
        <v>2861</v>
      </c>
      <c r="AL104" s="83" t="s">
        <v>3059</v>
      </c>
      <c r="AM104" s="78"/>
      <c r="AN104" s="80">
        <v>42531.850023148145</v>
      </c>
      <c r="AO104" s="83" t="s">
        <v>3316</v>
      </c>
      <c r="AP104" s="78" t="b">
        <v>0</v>
      </c>
      <c r="AQ104" s="78" t="b">
        <v>0</v>
      </c>
      <c r="AR104" s="78" t="b">
        <v>0</v>
      </c>
      <c r="AS104" s="78" t="s">
        <v>1996</v>
      </c>
      <c r="AT104" s="78">
        <v>0</v>
      </c>
      <c r="AU104" s="83" t="s">
        <v>3544</v>
      </c>
      <c r="AV104" s="78" t="b">
        <v>0</v>
      </c>
      <c r="AW104" s="78" t="s">
        <v>3626</v>
      </c>
      <c r="AX104" s="83" t="s">
        <v>3728</v>
      </c>
      <c r="AY104" s="78" t="s">
        <v>66</v>
      </c>
      <c r="AZ104" s="78" t="str">
        <f>REPLACE(INDEX(GroupVertices[Group],MATCH(Vertices[[#This Row],[Vertex]],GroupVertices[Vertex],0)),1,1,"")</f>
        <v>1</v>
      </c>
      <c r="BA104" s="48"/>
      <c r="BB104" s="48"/>
      <c r="BC104" s="48"/>
      <c r="BD104" s="48"/>
      <c r="BE104" s="48"/>
      <c r="BF104" s="48"/>
      <c r="BG104" s="120" t="s">
        <v>4922</v>
      </c>
      <c r="BH104" s="120" t="s">
        <v>4922</v>
      </c>
      <c r="BI104" s="120" t="s">
        <v>5035</v>
      </c>
      <c r="BJ104" s="120" t="s">
        <v>5035</v>
      </c>
      <c r="BK104" s="120">
        <v>0</v>
      </c>
      <c r="BL104" s="123">
        <v>0</v>
      </c>
      <c r="BM104" s="120">
        <v>1</v>
      </c>
      <c r="BN104" s="123">
        <v>3.8461538461538463</v>
      </c>
      <c r="BO104" s="120">
        <v>1</v>
      </c>
      <c r="BP104" s="123">
        <v>3.8461538461538463</v>
      </c>
      <c r="BQ104" s="120">
        <v>25</v>
      </c>
      <c r="BR104" s="123">
        <v>96.15384615384616</v>
      </c>
      <c r="BS104" s="120">
        <v>26</v>
      </c>
      <c r="BT104" s="2"/>
      <c r="BU104" s="3"/>
      <c r="BV104" s="3"/>
      <c r="BW104" s="3"/>
      <c r="BX104" s="3"/>
    </row>
    <row r="105" spans="1:76" ht="15">
      <c r="A105" s="64" t="s">
        <v>300</v>
      </c>
      <c r="B105" s="65"/>
      <c r="C105" s="65" t="s">
        <v>64</v>
      </c>
      <c r="D105" s="66">
        <v>162.23006751276003</v>
      </c>
      <c r="E105" s="68"/>
      <c r="F105" s="100" t="s">
        <v>914</v>
      </c>
      <c r="G105" s="65"/>
      <c r="H105" s="69" t="s">
        <v>300</v>
      </c>
      <c r="I105" s="70"/>
      <c r="J105" s="70"/>
      <c r="K105" s="69" t="s">
        <v>4117</v>
      </c>
      <c r="L105" s="73">
        <v>1</v>
      </c>
      <c r="M105" s="74">
        <v>1748.197998046875</v>
      </c>
      <c r="N105" s="74">
        <v>3238.345947265625</v>
      </c>
      <c r="O105" s="75"/>
      <c r="P105" s="76"/>
      <c r="Q105" s="76"/>
      <c r="R105" s="86"/>
      <c r="S105" s="48">
        <v>0</v>
      </c>
      <c r="T105" s="48">
        <v>1</v>
      </c>
      <c r="U105" s="49">
        <v>0</v>
      </c>
      <c r="V105" s="49">
        <v>0.002967</v>
      </c>
      <c r="W105" s="49">
        <v>0.005479</v>
      </c>
      <c r="X105" s="49">
        <v>0.542005</v>
      </c>
      <c r="Y105" s="49">
        <v>0</v>
      </c>
      <c r="Z105" s="49">
        <v>0</v>
      </c>
      <c r="AA105" s="71">
        <v>105</v>
      </c>
      <c r="AB105" s="71"/>
      <c r="AC105" s="72"/>
      <c r="AD105" s="78" t="s">
        <v>2163</v>
      </c>
      <c r="AE105" s="78">
        <v>268</v>
      </c>
      <c r="AF105" s="78">
        <v>44</v>
      </c>
      <c r="AG105" s="78">
        <v>39195</v>
      </c>
      <c r="AH105" s="78">
        <v>8589</v>
      </c>
      <c r="AI105" s="78"/>
      <c r="AJ105" s="78" t="s">
        <v>2542</v>
      </c>
      <c r="AK105" s="78"/>
      <c r="AL105" s="78"/>
      <c r="AM105" s="78"/>
      <c r="AN105" s="80">
        <v>42425.695231481484</v>
      </c>
      <c r="AO105" s="78"/>
      <c r="AP105" s="78" t="b">
        <v>1</v>
      </c>
      <c r="AQ105" s="78" t="b">
        <v>0</v>
      </c>
      <c r="AR105" s="78" t="b">
        <v>1</v>
      </c>
      <c r="AS105" s="78" t="s">
        <v>1995</v>
      </c>
      <c r="AT105" s="78">
        <v>5</v>
      </c>
      <c r="AU105" s="78"/>
      <c r="AV105" s="78" t="b">
        <v>0</v>
      </c>
      <c r="AW105" s="78" t="s">
        <v>3626</v>
      </c>
      <c r="AX105" s="83" t="s">
        <v>3729</v>
      </c>
      <c r="AY105" s="78" t="s">
        <v>66</v>
      </c>
      <c r="AZ105" s="78" t="str">
        <f>REPLACE(INDEX(GroupVertices[Group],MATCH(Vertices[[#This Row],[Vertex]],GroupVertices[Vertex],0)),1,1,"")</f>
        <v>1</v>
      </c>
      <c r="BA105" s="48"/>
      <c r="BB105" s="48"/>
      <c r="BC105" s="48"/>
      <c r="BD105" s="48"/>
      <c r="BE105" s="48"/>
      <c r="BF105" s="48"/>
      <c r="BG105" s="120" t="s">
        <v>4922</v>
      </c>
      <c r="BH105" s="120" t="s">
        <v>4922</v>
      </c>
      <c r="BI105" s="120" t="s">
        <v>5035</v>
      </c>
      <c r="BJ105" s="120" t="s">
        <v>5035</v>
      </c>
      <c r="BK105" s="120">
        <v>0</v>
      </c>
      <c r="BL105" s="123">
        <v>0</v>
      </c>
      <c r="BM105" s="120">
        <v>1</v>
      </c>
      <c r="BN105" s="123">
        <v>3.8461538461538463</v>
      </c>
      <c r="BO105" s="120">
        <v>1</v>
      </c>
      <c r="BP105" s="123">
        <v>3.8461538461538463</v>
      </c>
      <c r="BQ105" s="120">
        <v>25</v>
      </c>
      <c r="BR105" s="123">
        <v>96.15384615384616</v>
      </c>
      <c r="BS105" s="120">
        <v>26</v>
      </c>
      <c r="BT105" s="2"/>
      <c r="BU105" s="3"/>
      <c r="BV105" s="3"/>
      <c r="BW105" s="3"/>
      <c r="BX105" s="3"/>
    </row>
    <row r="106" spans="1:76" ht="15">
      <c r="A106" s="64" t="s">
        <v>301</v>
      </c>
      <c r="B106" s="65"/>
      <c r="C106" s="65" t="s">
        <v>64</v>
      </c>
      <c r="D106" s="66">
        <v>162.3032708122746</v>
      </c>
      <c r="E106" s="68"/>
      <c r="F106" s="100" t="s">
        <v>915</v>
      </c>
      <c r="G106" s="65"/>
      <c r="H106" s="69" t="s">
        <v>301</v>
      </c>
      <c r="I106" s="70"/>
      <c r="J106" s="70"/>
      <c r="K106" s="69" t="s">
        <v>4118</v>
      </c>
      <c r="L106" s="73">
        <v>1</v>
      </c>
      <c r="M106" s="74">
        <v>3188.400146484375</v>
      </c>
      <c r="N106" s="74">
        <v>937.6661987304688</v>
      </c>
      <c r="O106" s="75"/>
      <c r="P106" s="76"/>
      <c r="Q106" s="76"/>
      <c r="R106" s="86"/>
      <c r="S106" s="48">
        <v>0</v>
      </c>
      <c r="T106" s="48">
        <v>1</v>
      </c>
      <c r="U106" s="49">
        <v>0</v>
      </c>
      <c r="V106" s="49">
        <v>0.002967</v>
      </c>
      <c r="W106" s="49">
        <v>0.005479</v>
      </c>
      <c r="X106" s="49">
        <v>0.542005</v>
      </c>
      <c r="Y106" s="49">
        <v>0</v>
      </c>
      <c r="Z106" s="49">
        <v>0</v>
      </c>
      <c r="AA106" s="71">
        <v>106</v>
      </c>
      <c r="AB106" s="71"/>
      <c r="AC106" s="72"/>
      <c r="AD106" s="78" t="s">
        <v>2164</v>
      </c>
      <c r="AE106" s="78">
        <v>116</v>
      </c>
      <c r="AF106" s="78">
        <v>58</v>
      </c>
      <c r="AG106" s="78">
        <v>13827</v>
      </c>
      <c r="AH106" s="78">
        <v>712</v>
      </c>
      <c r="AI106" s="78"/>
      <c r="AJ106" s="78" t="s">
        <v>2543</v>
      </c>
      <c r="AK106" s="78" t="s">
        <v>2862</v>
      </c>
      <c r="AL106" s="78"/>
      <c r="AM106" s="78"/>
      <c r="AN106" s="80">
        <v>42442.14325231482</v>
      </c>
      <c r="AO106" s="83" t="s">
        <v>3317</v>
      </c>
      <c r="AP106" s="78" t="b">
        <v>1</v>
      </c>
      <c r="AQ106" s="78" t="b">
        <v>0</v>
      </c>
      <c r="AR106" s="78" t="b">
        <v>1</v>
      </c>
      <c r="AS106" s="78" t="s">
        <v>1996</v>
      </c>
      <c r="AT106" s="78">
        <v>1</v>
      </c>
      <c r="AU106" s="78"/>
      <c r="AV106" s="78" t="b">
        <v>0</v>
      </c>
      <c r="AW106" s="78" t="s">
        <v>3626</v>
      </c>
      <c r="AX106" s="83" t="s">
        <v>3730</v>
      </c>
      <c r="AY106" s="78" t="s">
        <v>66</v>
      </c>
      <c r="AZ106" s="78" t="str">
        <f>REPLACE(INDEX(GroupVertices[Group],MATCH(Vertices[[#This Row],[Vertex]],GroupVertices[Vertex],0)),1,1,"")</f>
        <v>1</v>
      </c>
      <c r="BA106" s="48"/>
      <c r="BB106" s="48"/>
      <c r="BC106" s="48"/>
      <c r="BD106" s="48"/>
      <c r="BE106" s="48"/>
      <c r="BF106" s="48"/>
      <c r="BG106" s="120" t="s">
        <v>4922</v>
      </c>
      <c r="BH106" s="120" t="s">
        <v>4922</v>
      </c>
      <c r="BI106" s="120" t="s">
        <v>5035</v>
      </c>
      <c r="BJ106" s="120" t="s">
        <v>5035</v>
      </c>
      <c r="BK106" s="120">
        <v>0</v>
      </c>
      <c r="BL106" s="123">
        <v>0</v>
      </c>
      <c r="BM106" s="120">
        <v>1</v>
      </c>
      <c r="BN106" s="123">
        <v>3.8461538461538463</v>
      </c>
      <c r="BO106" s="120">
        <v>1</v>
      </c>
      <c r="BP106" s="123">
        <v>3.8461538461538463</v>
      </c>
      <c r="BQ106" s="120">
        <v>25</v>
      </c>
      <c r="BR106" s="123">
        <v>96.15384615384616</v>
      </c>
      <c r="BS106" s="120">
        <v>26</v>
      </c>
      <c r="BT106" s="2"/>
      <c r="BU106" s="3"/>
      <c r="BV106" s="3"/>
      <c r="BW106" s="3"/>
      <c r="BX106" s="3"/>
    </row>
    <row r="107" spans="1:76" ht="15">
      <c r="A107" s="64" t="s">
        <v>302</v>
      </c>
      <c r="B107" s="65"/>
      <c r="C107" s="65" t="s">
        <v>64</v>
      </c>
      <c r="D107" s="66">
        <v>162.55948236057554</v>
      </c>
      <c r="E107" s="68"/>
      <c r="F107" s="100" t="s">
        <v>916</v>
      </c>
      <c r="G107" s="65"/>
      <c r="H107" s="69" t="s">
        <v>302</v>
      </c>
      <c r="I107" s="70"/>
      <c r="J107" s="70"/>
      <c r="K107" s="69" t="s">
        <v>4119</v>
      </c>
      <c r="L107" s="73">
        <v>1</v>
      </c>
      <c r="M107" s="74">
        <v>971.5240478515625</v>
      </c>
      <c r="N107" s="74">
        <v>8489.060546875</v>
      </c>
      <c r="O107" s="75"/>
      <c r="P107" s="76"/>
      <c r="Q107" s="76"/>
      <c r="R107" s="86"/>
      <c r="S107" s="48">
        <v>0</v>
      </c>
      <c r="T107" s="48">
        <v>1</v>
      </c>
      <c r="U107" s="49">
        <v>0</v>
      </c>
      <c r="V107" s="49">
        <v>0.002967</v>
      </c>
      <c r="W107" s="49">
        <v>0.005479</v>
      </c>
      <c r="X107" s="49">
        <v>0.542005</v>
      </c>
      <c r="Y107" s="49">
        <v>0</v>
      </c>
      <c r="Z107" s="49">
        <v>0</v>
      </c>
      <c r="AA107" s="71">
        <v>107</v>
      </c>
      <c r="AB107" s="71"/>
      <c r="AC107" s="72"/>
      <c r="AD107" s="78" t="s">
        <v>2165</v>
      </c>
      <c r="AE107" s="78">
        <v>161</v>
      </c>
      <c r="AF107" s="78">
        <v>107</v>
      </c>
      <c r="AG107" s="78">
        <v>22837</v>
      </c>
      <c r="AH107" s="78">
        <v>5621</v>
      </c>
      <c r="AI107" s="78"/>
      <c r="AJ107" s="78" t="s">
        <v>2544</v>
      </c>
      <c r="AK107" s="78"/>
      <c r="AL107" s="78"/>
      <c r="AM107" s="78"/>
      <c r="AN107" s="80">
        <v>43016.521319444444</v>
      </c>
      <c r="AO107" s="83" t="s">
        <v>3318</v>
      </c>
      <c r="AP107" s="78" t="b">
        <v>1</v>
      </c>
      <c r="AQ107" s="78" t="b">
        <v>0</v>
      </c>
      <c r="AR107" s="78" t="b">
        <v>0</v>
      </c>
      <c r="AS107" s="78" t="s">
        <v>1996</v>
      </c>
      <c r="AT107" s="78">
        <v>1</v>
      </c>
      <c r="AU107" s="78"/>
      <c r="AV107" s="78" t="b">
        <v>0</v>
      </c>
      <c r="AW107" s="78" t="s">
        <v>3626</v>
      </c>
      <c r="AX107" s="83" t="s">
        <v>3731</v>
      </c>
      <c r="AY107" s="78" t="s">
        <v>66</v>
      </c>
      <c r="AZ107" s="78" t="str">
        <f>REPLACE(INDEX(GroupVertices[Group],MATCH(Vertices[[#This Row],[Vertex]],GroupVertices[Vertex],0)),1,1,"")</f>
        <v>1</v>
      </c>
      <c r="BA107" s="48"/>
      <c r="BB107" s="48"/>
      <c r="BC107" s="48"/>
      <c r="BD107" s="48"/>
      <c r="BE107" s="48"/>
      <c r="BF107" s="48"/>
      <c r="BG107" s="120" t="s">
        <v>4922</v>
      </c>
      <c r="BH107" s="120" t="s">
        <v>4922</v>
      </c>
      <c r="BI107" s="120" t="s">
        <v>5035</v>
      </c>
      <c r="BJ107" s="120" t="s">
        <v>5035</v>
      </c>
      <c r="BK107" s="120">
        <v>0</v>
      </c>
      <c r="BL107" s="123">
        <v>0</v>
      </c>
      <c r="BM107" s="120">
        <v>1</v>
      </c>
      <c r="BN107" s="123">
        <v>3.8461538461538463</v>
      </c>
      <c r="BO107" s="120">
        <v>1</v>
      </c>
      <c r="BP107" s="123">
        <v>3.8461538461538463</v>
      </c>
      <c r="BQ107" s="120">
        <v>25</v>
      </c>
      <c r="BR107" s="123">
        <v>96.15384615384616</v>
      </c>
      <c r="BS107" s="120">
        <v>26</v>
      </c>
      <c r="BT107" s="2"/>
      <c r="BU107" s="3"/>
      <c r="BV107" s="3"/>
      <c r="BW107" s="3"/>
      <c r="BX107" s="3"/>
    </row>
    <row r="108" spans="1:76" ht="15">
      <c r="A108" s="64" t="s">
        <v>303</v>
      </c>
      <c r="B108" s="65"/>
      <c r="C108" s="65" t="s">
        <v>64</v>
      </c>
      <c r="D108" s="66">
        <v>162.13594898481276</v>
      </c>
      <c r="E108" s="68"/>
      <c r="F108" s="100" t="s">
        <v>917</v>
      </c>
      <c r="G108" s="65"/>
      <c r="H108" s="69" t="s">
        <v>303</v>
      </c>
      <c r="I108" s="70"/>
      <c r="J108" s="70"/>
      <c r="K108" s="69" t="s">
        <v>4120</v>
      </c>
      <c r="L108" s="73">
        <v>1</v>
      </c>
      <c r="M108" s="74">
        <v>3314.409423828125</v>
      </c>
      <c r="N108" s="74">
        <v>4400.07958984375</v>
      </c>
      <c r="O108" s="75"/>
      <c r="P108" s="76"/>
      <c r="Q108" s="76"/>
      <c r="R108" s="86"/>
      <c r="S108" s="48">
        <v>0</v>
      </c>
      <c r="T108" s="48">
        <v>1</v>
      </c>
      <c r="U108" s="49">
        <v>0</v>
      </c>
      <c r="V108" s="49">
        <v>0.002967</v>
      </c>
      <c r="W108" s="49">
        <v>0.005479</v>
      </c>
      <c r="X108" s="49">
        <v>0.542005</v>
      </c>
      <c r="Y108" s="49">
        <v>0</v>
      </c>
      <c r="Z108" s="49">
        <v>0</v>
      </c>
      <c r="AA108" s="71">
        <v>108</v>
      </c>
      <c r="AB108" s="71"/>
      <c r="AC108" s="72"/>
      <c r="AD108" s="78" t="s">
        <v>303</v>
      </c>
      <c r="AE108" s="78">
        <v>222</v>
      </c>
      <c r="AF108" s="78">
        <v>26</v>
      </c>
      <c r="AG108" s="78">
        <v>2433</v>
      </c>
      <c r="AH108" s="78">
        <v>1384</v>
      </c>
      <c r="AI108" s="78"/>
      <c r="AJ108" s="78"/>
      <c r="AK108" s="78"/>
      <c r="AL108" s="78"/>
      <c r="AM108" s="78"/>
      <c r="AN108" s="80">
        <v>42503.49018518518</v>
      </c>
      <c r="AO108" s="83" t="s">
        <v>3319</v>
      </c>
      <c r="AP108" s="78" t="b">
        <v>1</v>
      </c>
      <c r="AQ108" s="78" t="b">
        <v>0</v>
      </c>
      <c r="AR108" s="78" t="b">
        <v>1</v>
      </c>
      <c r="AS108" s="78" t="s">
        <v>1996</v>
      </c>
      <c r="AT108" s="78">
        <v>1</v>
      </c>
      <c r="AU108" s="78"/>
      <c r="AV108" s="78" t="b">
        <v>0</v>
      </c>
      <c r="AW108" s="78" t="s">
        <v>3626</v>
      </c>
      <c r="AX108" s="83" t="s">
        <v>3732</v>
      </c>
      <c r="AY108" s="78" t="s">
        <v>66</v>
      </c>
      <c r="AZ108" s="78" t="str">
        <f>REPLACE(INDEX(GroupVertices[Group],MATCH(Vertices[[#This Row],[Vertex]],GroupVertices[Vertex],0)),1,1,"")</f>
        <v>1</v>
      </c>
      <c r="BA108" s="48"/>
      <c r="BB108" s="48"/>
      <c r="BC108" s="48"/>
      <c r="BD108" s="48"/>
      <c r="BE108" s="48"/>
      <c r="BF108" s="48"/>
      <c r="BG108" s="120" t="s">
        <v>4922</v>
      </c>
      <c r="BH108" s="120" t="s">
        <v>4922</v>
      </c>
      <c r="BI108" s="120" t="s">
        <v>5035</v>
      </c>
      <c r="BJ108" s="120" t="s">
        <v>5035</v>
      </c>
      <c r="BK108" s="120">
        <v>0</v>
      </c>
      <c r="BL108" s="123">
        <v>0</v>
      </c>
      <c r="BM108" s="120">
        <v>1</v>
      </c>
      <c r="BN108" s="123">
        <v>3.8461538461538463</v>
      </c>
      <c r="BO108" s="120">
        <v>1</v>
      </c>
      <c r="BP108" s="123">
        <v>3.8461538461538463</v>
      </c>
      <c r="BQ108" s="120">
        <v>25</v>
      </c>
      <c r="BR108" s="123">
        <v>96.15384615384616</v>
      </c>
      <c r="BS108" s="120">
        <v>26</v>
      </c>
      <c r="BT108" s="2"/>
      <c r="BU108" s="3"/>
      <c r="BV108" s="3"/>
      <c r="BW108" s="3"/>
      <c r="BX108" s="3"/>
    </row>
    <row r="109" spans="1:76" ht="15">
      <c r="A109" s="64" t="s">
        <v>304</v>
      </c>
      <c r="B109" s="65"/>
      <c r="C109" s="65" t="s">
        <v>64</v>
      </c>
      <c r="D109" s="66">
        <v>162.20392347721912</v>
      </c>
      <c r="E109" s="68"/>
      <c r="F109" s="100" t="s">
        <v>918</v>
      </c>
      <c r="G109" s="65"/>
      <c r="H109" s="69" t="s">
        <v>304</v>
      </c>
      <c r="I109" s="70"/>
      <c r="J109" s="70"/>
      <c r="K109" s="69" t="s">
        <v>4121</v>
      </c>
      <c r="L109" s="73">
        <v>1</v>
      </c>
      <c r="M109" s="74">
        <v>1641.561279296875</v>
      </c>
      <c r="N109" s="74">
        <v>4589.63818359375</v>
      </c>
      <c r="O109" s="75"/>
      <c r="P109" s="76"/>
      <c r="Q109" s="76"/>
      <c r="R109" s="86"/>
      <c r="S109" s="48">
        <v>0</v>
      </c>
      <c r="T109" s="48">
        <v>1</v>
      </c>
      <c r="U109" s="49">
        <v>0</v>
      </c>
      <c r="V109" s="49">
        <v>0.002967</v>
      </c>
      <c r="W109" s="49">
        <v>0.005479</v>
      </c>
      <c r="X109" s="49">
        <v>0.542005</v>
      </c>
      <c r="Y109" s="49">
        <v>0</v>
      </c>
      <c r="Z109" s="49">
        <v>0</v>
      </c>
      <c r="AA109" s="71">
        <v>109</v>
      </c>
      <c r="AB109" s="71"/>
      <c r="AC109" s="72"/>
      <c r="AD109" s="78" t="s">
        <v>2166</v>
      </c>
      <c r="AE109" s="78">
        <v>156</v>
      </c>
      <c r="AF109" s="78">
        <v>39</v>
      </c>
      <c r="AG109" s="78">
        <v>45879</v>
      </c>
      <c r="AH109" s="78">
        <v>8990</v>
      </c>
      <c r="AI109" s="78"/>
      <c r="AJ109" s="78" t="s">
        <v>2545</v>
      </c>
      <c r="AK109" s="78" t="s">
        <v>2863</v>
      </c>
      <c r="AL109" s="83" t="s">
        <v>3060</v>
      </c>
      <c r="AM109" s="78"/>
      <c r="AN109" s="80">
        <v>40451.033217592594</v>
      </c>
      <c r="AO109" s="83" t="s">
        <v>3320</v>
      </c>
      <c r="AP109" s="78" t="b">
        <v>0</v>
      </c>
      <c r="AQ109" s="78" t="b">
        <v>0</v>
      </c>
      <c r="AR109" s="78" t="b">
        <v>0</v>
      </c>
      <c r="AS109" s="78" t="s">
        <v>1996</v>
      </c>
      <c r="AT109" s="78">
        <v>3</v>
      </c>
      <c r="AU109" s="83" t="s">
        <v>3544</v>
      </c>
      <c r="AV109" s="78" t="b">
        <v>0</v>
      </c>
      <c r="AW109" s="78" t="s">
        <v>3626</v>
      </c>
      <c r="AX109" s="83" t="s">
        <v>3733</v>
      </c>
      <c r="AY109" s="78" t="s">
        <v>66</v>
      </c>
      <c r="AZ109" s="78" t="str">
        <f>REPLACE(INDEX(GroupVertices[Group],MATCH(Vertices[[#This Row],[Vertex]],GroupVertices[Vertex],0)),1,1,"")</f>
        <v>1</v>
      </c>
      <c r="BA109" s="48"/>
      <c r="BB109" s="48"/>
      <c r="BC109" s="48"/>
      <c r="BD109" s="48"/>
      <c r="BE109" s="48"/>
      <c r="BF109" s="48"/>
      <c r="BG109" s="120" t="s">
        <v>4922</v>
      </c>
      <c r="BH109" s="120" t="s">
        <v>4922</v>
      </c>
      <c r="BI109" s="120" t="s">
        <v>5035</v>
      </c>
      <c r="BJ109" s="120" t="s">
        <v>5035</v>
      </c>
      <c r="BK109" s="120">
        <v>0</v>
      </c>
      <c r="BL109" s="123">
        <v>0</v>
      </c>
      <c r="BM109" s="120">
        <v>1</v>
      </c>
      <c r="BN109" s="123">
        <v>3.8461538461538463</v>
      </c>
      <c r="BO109" s="120">
        <v>1</v>
      </c>
      <c r="BP109" s="123">
        <v>3.8461538461538463</v>
      </c>
      <c r="BQ109" s="120">
        <v>25</v>
      </c>
      <c r="BR109" s="123">
        <v>96.15384615384616</v>
      </c>
      <c r="BS109" s="120">
        <v>26</v>
      </c>
      <c r="BT109" s="2"/>
      <c r="BU109" s="3"/>
      <c r="BV109" s="3"/>
      <c r="BW109" s="3"/>
      <c r="BX109" s="3"/>
    </row>
    <row r="110" spans="1:76" ht="15">
      <c r="A110" s="64" t="s">
        <v>305</v>
      </c>
      <c r="B110" s="65"/>
      <c r="C110" s="65" t="s">
        <v>64</v>
      </c>
      <c r="D110" s="66">
        <v>162.50719428949373</v>
      </c>
      <c r="E110" s="68"/>
      <c r="F110" s="100" t="s">
        <v>919</v>
      </c>
      <c r="G110" s="65"/>
      <c r="H110" s="69" t="s">
        <v>305</v>
      </c>
      <c r="I110" s="70"/>
      <c r="J110" s="70"/>
      <c r="K110" s="69" t="s">
        <v>4122</v>
      </c>
      <c r="L110" s="73">
        <v>1</v>
      </c>
      <c r="M110" s="74">
        <v>734.54052734375</v>
      </c>
      <c r="N110" s="74">
        <v>6102.197265625</v>
      </c>
      <c r="O110" s="75"/>
      <c r="P110" s="76"/>
      <c r="Q110" s="76"/>
      <c r="R110" s="86"/>
      <c r="S110" s="48">
        <v>0</v>
      </c>
      <c r="T110" s="48">
        <v>1</v>
      </c>
      <c r="U110" s="49">
        <v>0</v>
      </c>
      <c r="V110" s="49">
        <v>0.002967</v>
      </c>
      <c r="W110" s="49">
        <v>0.005479</v>
      </c>
      <c r="X110" s="49">
        <v>0.542005</v>
      </c>
      <c r="Y110" s="49">
        <v>0</v>
      </c>
      <c r="Z110" s="49">
        <v>0</v>
      </c>
      <c r="AA110" s="71">
        <v>110</v>
      </c>
      <c r="AB110" s="71"/>
      <c r="AC110" s="72"/>
      <c r="AD110" s="78" t="s">
        <v>2167</v>
      </c>
      <c r="AE110" s="78">
        <v>227</v>
      </c>
      <c r="AF110" s="78">
        <v>97</v>
      </c>
      <c r="AG110" s="78">
        <v>47853</v>
      </c>
      <c r="AH110" s="78">
        <v>18303</v>
      </c>
      <c r="AI110" s="78"/>
      <c r="AJ110" s="78" t="s">
        <v>2546</v>
      </c>
      <c r="AK110" s="78" t="s">
        <v>2864</v>
      </c>
      <c r="AL110" s="83" t="s">
        <v>3061</v>
      </c>
      <c r="AM110" s="78"/>
      <c r="AN110" s="80">
        <v>42761.22009259259</v>
      </c>
      <c r="AO110" s="83" t="s">
        <v>3321</v>
      </c>
      <c r="AP110" s="78" t="b">
        <v>0</v>
      </c>
      <c r="AQ110" s="78" t="b">
        <v>0</v>
      </c>
      <c r="AR110" s="78" t="b">
        <v>0</v>
      </c>
      <c r="AS110" s="78" t="s">
        <v>1996</v>
      </c>
      <c r="AT110" s="78">
        <v>0</v>
      </c>
      <c r="AU110" s="83" t="s">
        <v>3544</v>
      </c>
      <c r="AV110" s="78" t="b">
        <v>0</v>
      </c>
      <c r="AW110" s="78" t="s">
        <v>3626</v>
      </c>
      <c r="AX110" s="83" t="s">
        <v>3734</v>
      </c>
      <c r="AY110" s="78" t="s">
        <v>66</v>
      </c>
      <c r="AZ110" s="78" t="str">
        <f>REPLACE(INDEX(GroupVertices[Group],MATCH(Vertices[[#This Row],[Vertex]],GroupVertices[Vertex],0)),1,1,"")</f>
        <v>1</v>
      </c>
      <c r="BA110" s="48"/>
      <c r="BB110" s="48"/>
      <c r="BC110" s="48"/>
      <c r="BD110" s="48"/>
      <c r="BE110" s="48"/>
      <c r="BF110" s="48"/>
      <c r="BG110" s="120" t="s">
        <v>4922</v>
      </c>
      <c r="BH110" s="120" t="s">
        <v>4922</v>
      </c>
      <c r="BI110" s="120" t="s">
        <v>5035</v>
      </c>
      <c r="BJ110" s="120" t="s">
        <v>5035</v>
      </c>
      <c r="BK110" s="120">
        <v>0</v>
      </c>
      <c r="BL110" s="123">
        <v>0</v>
      </c>
      <c r="BM110" s="120">
        <v>1</v>
      </c>
      <c r="BN110" s="123">
        <v>3.8461538461538463</v>
      </c>
      <c r="BO110" s="120">
        <v>1</v>
      </c>
      <c r="BP110" s="123">
        <v>3.8461538461538463</v>
      </c>
      <c r="BQ110" s="120">
        <v>25</v>
      </c>
      <c r="BR110" s="123">
        <v>96.15384615384616</v>
      </c>
      <c r="BS110" s="120">
        <v>26</v>
      </c>
      <c r="BT110" s="2"/>
      <c r="BU110" s="3"/>
      <c r="BV110" s="3"/>
      <c r="BW110" s="3"/>
      <c r="BX110" s="3"/>
    </row>
    <row r="111" spans="1:76" ht="15">
      <c r="A111" s="64" t="s">
        <v>306</v>
      </c>
      <c r="B111" s="65"/>
      <c r="C111" s="65" t="s">
        <v>64</v>
      </c>
      <c r="D111" s="66">
        <v>162.94641408658106</v>
      </c>
      <c r="E111" s="68"/>
      <c r="F111" s="100" t="s">
        <v>920</v>
      </c>
      <c r="G111" s="65"/>
      <c r="H111" s="69" t="s">
        <v>306</v>
      </c>
      <c r="I111" s="70"/>
      <c r="J111" s="70"/>
      <c r="K111" s="69" t="s">
        <v>4123</v>
      </c>
      <c r="L111" s="73">
        <v>1</v>
      </c>
      <c r="M111" s="74">
        <v>4196.00146484375</v>
      </c>
      <c r="N111" s="74">
        <v>3743.30078125</v>
      </c>
      <c r="O111" s="75"/>
      <c r="P111" s="76"/>
      <c r="Q111" s="76"/>
      <c r="R111" s="86"/>
      <c r="S111" s="48">
        <v>0</v>
      </c>
      <c r="T111" s="48">
        <v>1</v>
      </c>
      <c r="U111" s="49">
        <v>0</v>
      </c>
      <c r="V111" s="49">
        <v>0.002967</v>
      </c>
      <c r="W111" s="49">
        <v>0.005479</v>
      </c>
      <c r="X111" s="49">
        <v>0.542005</v>
      </c>
      <c r="Y111" s="49">
        <v>0</v>
      </c>
      <c r="Z111" s="49">
        <v>0</v>
      </c>
      <c r="AA111" s="71">
        <v>111</v>
      </c>
      <c r="AB111" s="71"/>
      <c r="AC111" s="72"/>
      <c r="AD111" s="78" t="s">
        <v>2168</v>
      </c>
      <c r="AE111" s="78">
        <v>83</v>
      </c>
      <c r="AF111" s="78">
        <v>181</v>
      </c>
      <c r="AG111" s="78">
        <v>37716</v>
      </c>
      <c r="AH111" s="78">
        <v>1541</v>
      </c>
      <c r="AI111" s="78"/>
      <c r="AJ111" s="78" t="s">
        <v>2547</v>
      </c>
      <c r="AK111" s="78" t="s">
        <v>2865</v>
      </c>
      <c r="AL111" s="78"/>
      <c r="AM111" s="78"/>
      <c r="AN111" s="80">
        <v>40301.28045138889</v>
      </c>
      <c r="AO111" s="78"/>
      <c r="AP111" s="78" t="b">
        <v>0</v>
      </c>
      <c r="AQ111" s="78" t="b">
        <v>0</v>
      </c>
      <c r="AR111" s="78" t="b">
        <v>0</v>
      </c>
      <c r="AS111" s="78" t="s">
        <v>1996</v>
      </c>
      <c r="AT111" s="78">
        <v>2</v>
      </c>
      <c r="AU111" s="83" t="s">
        <v>3557</v>
      </c>
      <c r="AV111" s="78" t="b">
        <v>0</v>
      </c>
      <c r="AW111" s="78" t="s">
        <v>3626</v>
      </c>
      <c r="AX111" s="83" t="s">
        <v>3735</v>
      </c>
      <c r="AY111" s="78" t="s">
        <v>66</v>
      </c>
      <c r="AZ111" s="78" t="str">
        <f>REPLACE(INDEX(GroupVertices[Group],MATCH(Vertices[[#This Row],[Vertex]],GroupVertices[Vertex],0)),1,1,"")</f>
        <v>1</v>
      </c>
      <c r="BA111" s="48"/>
      <c r="BB111" s="48"/>
      <c r="BC111" s="48"/>
      <c r="BD111" s="48"/>
      <c r="BE111" s="48"/>
      <c r="BF111" s="48"/>
      <c r="BG111" s="120" t="s">
        <v>4922</v>
      </c>
      <c r="BH111" s="120" t="s">
        <v>4922</v>
      </c>
      <c r="BI111" s="120" t="s">
        <v>5035</v>
      </c>
      <c r="BJ111" s="120" t="s">
        <v>5035</v>
      </c>
      <c r="BK111" s="120">
        <v>0</v>
      </c>
      <c r="BL111" s="123">
        <v>0</v>
      </c>
      <c r="BM111" s="120">
        <v>1</v>
      </c>
      <c r="BN111" s="123">
        <v>3.8461538461538463</v>
      </c>
      <c r="BO111" s="120">
        <v>1</v>
      </c>
      <c r="BP111" s="123">
        <v>3.8461538461538463</v>
      </c>
      <c r="BQ111" s="120">
        <v>25</v>
      </c>
      <c r="BR111" s="123">
        <v>96.15384615384616</v>
      </c>
      <c r="BS111" s="120">
        <v>26</v>
      </c>
      <c r="BT111" s="2"/>
      <c r="BU111" s="3"/>
      <c r="BV111" s="3"/>
      <c r="BW111" s="3"/>
      <c r="BX111" s="3"/>
    </row>
    <row r="112" spans="1:76" ht="15">
      <c r="A112" s="64" t="s">
        <v>307</v>
      </c>
      <c r="B112" s="65"/>
      <c r="C112" s="65" t="s">
        <v>64</v>
      </c>
      <c r="D112" s="66">
        <v>162.3869317260055</v>
      </c>
      <c r="E112" s="68"/>
      <c r="F112" s="100" t="s">
        <v>921</v>
      </c>
      <c r="G112" s="65"/>
      <c r="H112" s="69" t="s">
        <v>307</v>
      </c>
      <c r="I112" s="70"/>
      <c r="J112" s="70"/>
      <c r="K112" s="69" t="s">
        <v>4124</v>
      </c>
      <c r="L112" s="73">
        <v>1</v>
      </c>
      <c r="M112" s="74">
        <v>1098.3448486328125</v>
      </c>
      <c r="N112" s="74">
        <v>1219.536376953125</v>
      </c>
      <c r="O112" s="75"/>
      <c r="P112" s="76"/>
      <c r="Q112" s="76"/>
      <c r="R112" s="86"/>
      <c r="S112" s="48">
        <v>0</v>
      </c>
      <c r="T112" s="48">
        <v>1</v>
      </c>
      <c r="U112" s="49">
        <v>0</v>
      </c>
      <c r="V112" s="49">
        <v>0.002967</v>
      </c>
      <c r="W112" s="49">
        <v>0.005479</v>
      </c>
      <c r="X112" s="49">
        <v>0.542005</v>
      </c>
      <c r="Y112" s="49">
        <v>0</v>
      </c>
      <c r="Z112" s="49">
        <v>0</v>
      </c>
      <c r="AA112" s="71">
        <v>112</v>
      </c>
      <c r="AB112" s="71"/>
      <c r="AC112" s="72"/>
      <c r="AD112" s="78" t="s">
        <v>2169</v>
      </c>
      <c r="AE112" s="78">
        <v>112</v>
      </c>
      <c r="AF112" s="78">
        <v>74</v>
      </c>
      <c r="AG112" s="78">
        <v>19357</v>
      </c>
      <c r="AH112" s="78">
        <v>3494</v>
      </c>
      <c r="AI112" s="78"/>
      <c r="AJ112" s="78" t="s">
        <v>2548</v>
      </c>
      <c r="AK112" s="78"/>
      <c r="AL112" s="78"/>
      <c r="AM112" s="78"/>
      <c r="AN112" s="80">
        <v>43105.712060185186</v>
      </c>
      <c r="AO112" s="83" t="s">
        <v>3322</v>
      </c>
      <c r="AP112" s="78" t="b">
        <v>1</v>
      </c>
      <c r="AQ112" s="78" t="b">
        <v>0</v>
      </c>
      <c r="AR112" s="78" t="b">
        <v>0</v>
      </c>
      <c r="AS112" s="78" t="s">
        <v>1996</v>
      </c>
      <c r="AT112" s="78">
        <v>1</v>
      </c>
      <c r="AU112" s="78"/>
      <c r="AV112" s="78" t="b">
        <v>0</v>
      </c>
      <c r="AW112" s="78" t="s">
        <v>3626</v>
      </c>
      <c r="AX112" s="83" t="s">
        <v>3736</v>
      </c>
      <c r="AY112" s="78" t="s">
        <v>66</v>
      </c>
      <c r="AZ112" s="78" t="str">
        <f>REPLACE(INDEX(GroupVertices[Group],MATCH(Vertices[[#This Row],[Vertex]],GroupVertices[Vertex],0)),1,1,"")</f>
        <v>1</v>
      </c>
      <c r="BA112" s="48"/>
      <c r="BB112" s="48"/>
      <c r="BC112" s="48"/>
      <c r="BD112" s="48"/>
      <c r="BE112" s="48"/>
      <c r="BF112" s="48"/>
      <c r="BG112" s="120" t="s">
        <v>4922</v>
      </c>
      <c r="BH112" s="120" t="s">
        <v>4922</v>
      </c>
      <c r="BI112" s="120" t="s">
        <v>5035</v>
      </c>
      <c r="BJ112" s="120" t="s">
        <v>5035</v>
      </c>
      <c r="BK112" s="120">
        <v>0</v>
      </c>
      <c r="BL112" s="123">
        <v>0</v>
      </c>
      <c r="BM112" s="120">
        <v>1</v>
      </c>
      <c r="BN112" s="123">
        <v>3.8461538461538463</v>
      </c>
      <c r="BO112" s="120">
        <v>1</v>
      </c>
      <c r="BP112" s="123">
        <v>3.8461538461538463</v>
      </c>
      <c r="BQ112" s="120">
        <v>25</v>
      </c>
      <c r="BR112" s="123">
        <v>96.15384615384616</v>
      </c>
      <c r="BS112" s="120">
        <v>26</v>
      </c>
      <c r="BT112" s="2"/>
      <c r="BU112" s="3"/>
      <c r="BV112" s="3"/>
      <c r="BW112" s="3"/>
      <c r="BX112" s="3"/>
    </row>
    <row r="113" spans="1:76" ht="15">
      <c r="A113" s="64" t="s">
        <v>308</v>
      </c>
      <c r="B113" s="65"/>
      <c r="C113" s="65" t="s">
        <v>64</v>
      </c>
      <c r="D113" s="66">
        <v>162.05751687819</v>
      </c>
      <c r="E113" s="68"/>
      <c r="F113" s="100" t="s">
        <v>922</v>
      </c>
      <c r="G113" s="65"/>
      <c r="H113" s="69" t="s">
        <v>308</v>
      </c>
      <c r="I113" s="70"/>
      <c r="J113" s="70"/>
      <c r="K113" s="69" t="s">
        <v>4125</v>
      </c>
      <c r="L113" s="73">
        <v>1</v>
      </c>
      <c r="M113" s="74">
        <v>1608.137939453125</v>
      </c>
      <c r="N113" s="74">
        <v>4551.53369140625</v>
      </c>
      <c r="O113" s="75"/>
      <c r="P113" s="76"/>
      <c r="Q113" s="76"/>
      <c r="R113" s="86"/>
      <c r="S113" s="48">
        <v>0</v>
      </c>
      <c r="T113" s="48">
        <v>1</v>
      </c>
      <c r="U113" s="49">
        <v>0</v>
      </c>
      <c r="V113" s="49">
        <v>0.002967</v>
      </c>
      <c r="W113" s="49">
        <v>0.005479</v>
      </c>
      <c r="X113" s="49">
        <v>0.542005</v>
      </c>
      <c r="Y113" s="49">
        <v>0</v>
      </c>
      <c r="Z113" s="49">
        <v>0</v>
      </c>
      <c r="AA113" s="71">
        <v>113</v>
      </c>
      <c r="AB113" s="71"/>
      <c r="AC113" s="72"/>
      <c r="AD113" s="78" t="s">
        <v>2170</v>
      </c>
      <c r="AE113" s="78">
        <v>251</v>
      </c>
      <c r="AF113" s="78">
        <v>11</v>
      </c>
      <c r="AG113" s="78">
        <v>59410</v>
      </c>
      <c r="AH113" s="78">
        <v>4516</v>
      </c>
      <c r="AI113" s="78"/>
      <c r="AJ113" s="78" t="s">
        <v>2549</v>
      </c>
      <c r="AK113" s="78" t="s">
        <v>2866</v>
      </c>
      <c r="AL113" s="78"/>
      <c r="AM113" s="78"/>
      <c r="AN113" s="80">
        <v>42301.189259259256</v>
      </c>
      <c r="AO113" s="83" t="s">
        <v>3323</v>
      </c>
      <c r="AP113" s="78" t="b">
        <v>0</v>
      </c>
      <c r="AQ113" s="78" t="b">
        <v>0</v>
      </c>
      <c r="AR113" s="78" t="b">
        <v>0</v>
      </c>
      <c r="AS113" s="78" t="s">
        <v>1996</v>
      </c>
      <c r="AT113" s="78">
        <v>0</v>
      </c>
      <c r="AU113" s="83" t="s">
        <v>3544</v>
      </c>
      <c r="AV113" s="78" t="b">
        <v>0</v>
      </c>
      <c r="AW113" s="78" t="s">
        <v>3626</v>
      </c>
      <c r="AX113" s="83" t="s">
        <v>3737</v>
      </c>
      <c r="AY113" s="78" t="s">
        <v>66</v>
      </c>
      <c r="AZ113" s="78" t="str">
        <f>REPLACE(INDEX(GroupVertices[Group],MATCH(Vertices[[#This Row],[Vertex]],GroupVertices[Vertex],0)),1,1,"")</f>
        <v>1</v>
      </c>
      <c r="BA113" s="48"/>
      <c r="BB113" s="48"/>
      <c r="BC113" s="48"/>
      <c r="BD113" s="48"/>
      <c r="BE113" s="48"/>
      <c r="BF113" s="48"/>
      <c r="BG113" s="120" t="s">
        <v>4922</v>
      </c>
      <c r="BH113" s="120" t="s">
        <v>4922</v>
      </c>
      <c r="BI113" s="120" t="s">
        <v>5035</v>
      </c>
      <c r="BJ113" s="120" t="s">
        <v>5035</v>
      </c>
      <c r="BK113" s="120">
        <v>0</v>
      </c>
      <c r="BL113" s="123">
        <v>0</v>
      </c>
      <c r="BM113" s="120">
        <v>1</v>
      </c>
      <c r="BN113" s="123">
        <v>3.8461538461538463</v>
      </c>
      <c r="BO113" s="120">
        <v>1</v>
      </c>
      <c r="BP113" s="123">
        <v>3.8461538461538463</v>
      </c>
      <c r="BQ113" s="120">
        <v>25</v>
      </c>
      <c r="BR113" s="123">
        <v>96.15384615384616</v>
      </c>
      <c r="BS113" s="120">
        <v>26</v>
      </c>
      <c r="BT113" s="2"/>
      <c r="BU113" s="3"/>
      <c r="BV113" s="3"/>
      <c r="BW113" s="3"/>
      <c r="BX113" s="3"/>
    </row>
    <row r="114" spans="1:76" ht="15">
      <c r="A114" s="64" t="s">
        <v>309</v>
      </c>
      <c r="B114" s="65"/>
      <c r="C114" s="65" t="s">
        <v>64</v>
      </c>
      <c r="D114" s="66">
        <v>162.05751687819</v>
      </c>
      <c r="E114" s="68"/>
      <c r="F114" s="100" t="s">
        <v>923</v>
      </c>
      <c r="G114" s="65"/>
      <c r="H114" s="69" t="s">
        <v>309</v>
      </c>
      <c r="I114" s="70"/>
      <c r="J114" s="70"/>
      <c r="K114" s="69" t="s">
        <v>4126</v>
      </c>
      <c r="L114" s="73">
        <v>1</v>
      </c>
      <c r="M114" s="74">
        <v>1773.710205078125</v>
      </c>
      <c r="N114" s="74">
        <v>633.5921020507812</v>
      </c>
      <c r="O114" s="75"/>
      <c r="P114" s="76"/>
      <c r="Q114" s="76"/>
      <c r="R114" s="86"/>
      <c r="S114" s="48">
        <v>0</v>
      </c>
      <c r="T114" s="48">
        <v>1</v>
      </c>
      <c r="U114" s="49">
        <v>0</v>
      </c>
      <c r="V114" s="49">
        <v>0.002967</v>
      </c>
      <c r="W114" s="49">
        <v>0.005479</v>
      </c>
      <c r="X114" s="49">
        <v>0.542005</v>
      </c>
      <c r="Y114" s="49">
        <v>0</v>
      </c>
      <c r="Z114" s="49">
        <v>0</v>
      </c>
      <c r="AA114" s="71">
        <v>114</v>
      </c>
      <c r="AB114" s="71"/>
      <c r="AC114" s="72"/>
      <c r="AD114" s="78" t="s">
        <v>2171</v>
      </c>
      <c r="AE114" s="78">
        <v>125</v>
      </c>
      <c r="AF114" s="78">
        <v>11</v>
      </c>
      <c r="AG114" s="78">
        <v>5062</v>
      </c>
      <c r="AH114" s="78">
        <v>1029</v>
      </c>
      <c r="AI114" s="78"/>
      <c r="AJ114" s="78" t="s">
        <v>2550</v>
      </c>
      <c r="AK114" s="78"/>
      <c r="AL114" s="78"/>
      <c r="AM114" s="78"/>
      <c r="AN114" s="80">
        <v>42972.63769675926</v>
      </c>
      <c r="AO114" s="78"/>
      <c r="AP114" s="78" t="b">
        <v>1</v>
      </c>
      <c r="AQ114" s="78" t="b">
        <v>0</v>
      </c>
      <c r="AR114" s="78" t="b">
        <v>0</v>
      </c>
      <c r="AS114" s="78" t="s">
        <v>1996</v>
      </c>
      <c r="AT114" s="78">
        <v>0</v>
      </c>
      <c r="AU114" s="78"/>
      <c r="AV114" s="78" t="b">
        <v>0</v>
      </c>
      <c r="AW114" s="78" t="s">
        <v>3626</v>
      </c>
      <c r="AX114" s="83" t="s">
        <v>3738</v>
      </c>
      <c r="AY114" s="78" t="s">
        <v>66</v>
      </c>
      <c r="AZ114" s="78" t="str">
        <f>REPLACE(INDEX(GroupVertices[Group],MATCH(Vertices[[#This Row],[Vertex]],GroupVertices[Vertex],0)),1,1,"")</f>
        <v>1</v>
      </c>
      <c r="BA114" s="48"/>
      <c r="BB114" s="48"/>
      <c r="BC114" s="48"/>
      <c r="BD114" s="48"/>
      <c r="BE114" s="48"/>
      <c r="BF114" s="48"/>
      <c r="BG114" s="120" t="s">
        <v>4922</v>
      </c>
      <c r="BH114" s="120" t="s">
        <v>4922</v>
      </c>
      <c r="BI114" s="120" t="s">
        <v>5035</v>
      </c>
      <c r="BJ114" s="120" t="s">
        <v>5035</v>
      </c>
      <c r="BK114" s="120">
        <v>0</v>
      </c>
      <c r="BL114" s="123">
        <v>0</v>
      </c>
      <c r="BM114" s="120">
        <v>1</v>
      </c>
      <c r="BN114" s="123">
        <v>3.8461538461538463</v>
      </c>
      <c r="BO114" s="120">
        <v>1</v>
      </c>
      <c r="BP114" s="123">
        <v>3.8461538461538463</v>
      </c>
      <c r="BQ114" s="120">
        <v>25</v>
      </c>
      <c r="BR114" s="123">
        <v>96.15384615384616</v>
      </c>
      <c r="BS114" s="120">
        <v>26</v>
      </c>
      <c r="BT114" s="2"/>
      <c r="BU114" s="3"/>
      <c r="BV114" s="3"/>
      <c r="BW114" s="3"/>
      <c r="BX114" s="3"/>
    </row>
    <row r="115" spans="1:76" ht="15">
      <c r="A115" s="64" t="s">
        <v>310</v>
      </c>
      <c r="B115" s="65"/>
      <c r="C115" s="65" t="s">
        <v>64</v>
      </c>
      <c r="D115" s="66">
        <v>163.18171040644927</v>
      </c>
      <c r="E115" s="68"/>
      <c r="F115" s="100" t="s">
        <v>924</v>
      </c>
      <c r="G115" s="65"/>
      <c r="H115" s="69" t="s">
        <v>310</v>
      </c>
      <c r="I115" s="70"/>
      <c r="J115" s="70"/>
      <c r="K115" s="69" t="s">
        <v>4127</v>
      </c>
      <c r="L115" s="73">
        <v>1</v>
      </c>
      <c r="M115" s="74">
        <v>1375.7313232421875</v>
      </c>
      <c r="N115" s="74">
        <v>8833.1171875</v>
      </c>
      <c r="O115" s="75"/>
      <c r="P115" s="76"/>
      <c r="Q115" s="76"/>
      <c r="R115" s="86"/>
      <c r="S115" s="48">
        <v>0</v>
      </c>
      <c r="T115" s="48">
        <v>1</v>
      </c>
      <c r="U115" s="49">
        <v>0</v>
      </c>
      <c r="V115" s="49">
        <v>0.002967</v>
      </c>
      <c r="W115" s="49">
        <v>0.005479</v>
      </c>
      <c r="X115" s="49">
        <v>0.542005</v>
      </c>
      <c r="Y115" s="49">
        <v>0</v>
      </c>
      <c r="Z115" s="49">
        <v>0</v>
      </c>
      <c r="AA115" s="71">
        <v>115</v>
      </c>
      <c r="AB115" s="71"/>
      <c r="AC115" s="72"/>
      <c r="AD115" s="78" t="s">
        <v>2172</v>
      </c>
      <c r="AE115" s="78">
        <v>59</v>
      </c>
      <c r="AF115" s="78">
        <v>226</v>
      </c>
      <c r="AG115" s="78">
        <v>13193</v>
      </c>
      <c r="AH115" s="78">
        <v>2457</v>
      </c>
      <c r="AI115" s="78"/>
      <c r="AJ115" s="78"/>
      <c r="AK115" s="78"/>
      <c r="AL115" s="78"/>
      <c r="AM115" s="78"/>
      <c r="AN115" s="80">
        <v>42056.103159722225</v>
      </c>
      <c r="AO115" s="83" t="s">
        <v>3324</v>
      </c>
      <c r="AP115" s="78" t="b">
        <v>0</v>
      </c>
      <c r="AQ115" s="78" t="b">
        <v>0</v>
      </c>
      <c r="AR115" s="78" t="b">
        <v>0</v>
      </c>
      <c r="AS115" s="78" t="s">
        <v>1996</v>
      </c>
      <c r="AT115" s="78">
        <v>8</v>
      </c>
      <c r="AU115" s="83" t="s">
        <v>3544</v>
      </c>
      <c r="AV115" s="78" t="b">
        <v>0</v>
      </c>
      <c r="AW115" s="78" t="s">
        <v>3626</v>
      </c>
      <c r="AX115" s="83" t="s">
        <v>3739</v>
      </c>
      <c r="AY115" s="78" t="s">
        <v>66</v>
      </c>
      <c r="AZ115" s="78" t="str">
        <f>REPLACE(INDEX(GroupVertices[Group],MATCH(Vertices[[#This Row],[Vertex]],GroupVertices[Vertex],0)),1,1,"")</f>
        <v>1</v>
      </c>
      <c r="BA115" s="48"/>
      <c r="BB115" s="48"/>
      <c r="BC115" s="48"/>
      <c r="BD115" s="48"/>
      <c r="BE115" s="48"/>
      <c r="BF115" s="48"/>
      <c r="BG115" s="120" t="s">
        <v>4922</v>
      </c>
      <c r="BH115" s="120" t="s">
        <v>4922</v>
      </c>
      <c r="BI115" s="120" t="s">
        <v>5035</v>
      </c>
      <c r="BJ115" s="120" t="s">
        <v>5035</v>
      </c>
      <c r="BK115" s="120">
        <v>0</v>
      </c>
      <c r="BL115" s="123">
        <v>0</v>
      </c>
      <c r="BM115" s="120">
        <v>1</v>
      </c>
      <c r="BN115" s="123">
        <v>3.8461538461538463</v>
      </c>
      <c r="BO115" s="120">
        <v>1</v>
      </c>
      <c r="BP115" s="123">
        <v>3.8461538461538463</v>
      </c>
      <c r="BQ115" s="120">
        <v>25</v>
      </c>
      <c r="BR115" s="123">
        <v>96.15384615384616</v>
      </c>
      <c r="BS115" s="120">
        <v>26</v>
      </c>
      <c r="BT115" s="2"/>
      <c r="BU115" s="3"/>
      <c r="BV115" s="3"/>
      <c r="BW115" s="3"/>
      <c r="BX115" s="3"/>
    </row>
    <row r="116" spans="1:76" ht="15">
      <c r="A116" s="64" t="s">
        <v>311</v>
      </c>
      <c r="B116" s="65"/>
      <c r="C116" s="65" t="s">
        <v>64</v>
      </c>
      <c r="D116" s="66">
        <v>162.6640585027392</v>
      </c>
      <c r="E116" s="68"/>
      <c r="F116" s="100" t="s">
        <v>925</v>
      </c>
      <c r="G116" s="65"/>
      <c r="H116" s="69" t="s">
        <v>311</v>
      </c>
      <c r="I116" s="70"/>
      <c r="J116" s="70"/>
      <c r="K116" s="69" t="s">
        <v>4128</v>
      </c>
      <c r="L116" s="73">
        <v>1</v>
      </c>
      <c r="M116" s="74">
        <v>2840.1171875</v>
      </c>
      <c r="N116" s="74">
        <v>8915.2666015625</v>
      </c>
      <c r="O116" s="75"/>
      <c r="P116" s="76"/>
      <c r="Q116" s="76"/>
      <c r="R116" s="86"/>
      <c r="S116" s="48">
        <v>0</v>
      </c>
      <c r="T116" s="48">
        <v>1</v>
      </c>
      <c r="U116" s="49">
        <v>0</v>
      </c>
      <c r="V116" s="49">
        <v>0.002967</v>
      </c>
      <c r="W116" s="49">
        <v>0.005479</v>
      </c>
      <c r="X116" s="49">
        <v>0.542005</v>
      </c>
      <c r="Y116" s="49">
        <v>0</v>
      </c>
      <c r="Z116" s="49">
        <v>0</v>
      </c>
      <c r="AA116" s="71">
        <v>116</v>
      </c>
      <c r="AB116" s="71"/>
      <c r="AC116" s="72"/>
      <c r="AD116" s="78" t="s">
        <v>2173</v>
      </c>
      <c r="AE116" s="78">
        <v>337</v>
      </c>
      <c r="AF116" s="78">
        <v>127</v>
      </c>
      <c r="AG116" s="78">
        <v>127792</v>
      </c>
      <c r="AH116" s="78">
        <v>57449</v>
      </c>
      <c r="AI116" s="78"/>
      <c r="AJ116" s="78" t="s">
        <v>2551</v>
      </c>
      <c r="AK116" s="78" t="s">
        <v>2867</v>
      </c>
      <c r="AL116" s="83" t="s">
        <v>3062</v>
      </c>
      <c r="AM116" s="78"/>
      <c r="AN116" s="80">
        <v>41055.21160879629</v>
      </c>
      <c r="AO116" s="83" t="s">
        <v>3325</v>
      </c>
      <c r="AP116" s="78" t="b">
        <v>0</v>
      </c>
      <c r="AQ116" s="78" t="b">
        <v>0</v>
      </c>
      <c r="AR116" s="78" t="b">
        <v>0</v>
      </c>
      <c r="AS116" s="78" t="s">
        <v>1996</v>
      </c>
      <c r="AT116" s="78">
        <v>2</v>
      </c>
      <c r="AU116" s="83" t="s">
        <v>3551</v>
      </c>
      <c r="AV116" s="78" t="b">
        <v>0</v>
      </c>
      <c r="AW116" s="78" t="s">
        <v>3626</v>
      </c>
      <c r="AX116" s="83" t="s">
        <v>3740</v>
      </c>
      <c r="AY116" s="78" t="s">
        <v>66</v>
      </c>
      <c r="AZ116" s="78" t="str">
        <f>REPLACE(INDEX(GroupVertices[Group],MATCH(Vertices[[#This Row],[Vertex]],GroupVertices[Vertex],0)),1,1,"")</f>
        <v>1</v>
      </c>
      <c r="BA116" s="48"/>
      <c r="BB116" s="48"/>
      <c r="BC116" s="48"/>
      <c r="BD116" s="48"/>
      <c r="BE116" s="48"/>
      <c r="BF116" s="48"/>
      <c r="BG116" s="120" t="s">
        <v>4922</v>
      </c>
      <c r="BH116" s="120" t="s">
        <v>4922</v>
      </c>
      <c r="BI116" s="120" t="s">
        <v>5035</v>
      </c>
      <c r="BJ116" s="120" t="s">
        <v>5035</v>
      </c>
      <c r="BK116" s="120">
        <v>0</v>
      </c>
      <c r="BL116" s="123">
        <v>0</v>
      </c>
      <c r="BM116" s="120">
        <v>1</v>
      </c>
      <c r="BN116" s="123">
        <v>3.8461538461538463</v>
      </c>
      <c r="BO116" s="120">
        <v>1</v>
      </c>
      <c r="BP116" s="123">
        <v>3.8461538461538463</v>
      </c>
      <c r="BQ116" s="120">
        <v>25</v>
      </c>
      <c r="BR116" s="123">
        <v>96.15384615384616</v>
      </c>
      <c r="BS116" s="120">
        <v>26</v>
      </c>
      <c r="BT116" s="2"/>
      <c r="BU116" s="3"/>
      <c r="BV116" s="3"/>
      <c r="BW116" s="3"/>
      <c r="BX116" s="3"/>
    </row>
    <row r="117" spans="1:76" ht="15">
      <c r="A117" s="64" t="s">
        <v>312</v>
      </c>
      <c r="B117" s="65"/>
      <c r="C117" s="65" t="s">
        <v>64</v>
      </c>
      <c r="D117" s="66">
        <v>162.16732182746185</v>
      </c>
      <c r="E117" s="68"/>
      <c r="F117" s="100" t="s">
        <v>926</v>
      </c>
      <c r="G117" s="65"/>
      <c r="H117" s="69" t="s">
        <v>312</v>
      </c>
      <c r="I117" s="70"/>
      <c r="J117" s="70"/>
      <c r="K117" s="69" t="s">
        <v>4129</v>
      </c>
      <c r="L117" s="73">
        <v>1</v>
      </c>
      <c r="M117" s="74">
        <v>2235.1708984375</v>
      </c>
      <c r="N117" s="74">
        <v>8376.228515625</v>
      </c>
      <c r="O117" s="75"/>
      <c r="P117" s="76"/>
      <c r="Q117" s="76"/>
      <c r="R117" s="86"/>
      <c r="S117" s="48">
        <v>0</v>
      </c>
      <c r="T117" s="48">
        <v>1</v>
      </c>
      <c r="U117" s="49">
        <v>0</v>
      </c>
      <c r="V117" s="49">
        <v>0.002967</v>
      </c>
      <c r="W117" s="49">
        <v>0.005479</v>
      </c>
      <c r="X117" s="49">
        <v>0.542005</v>
      </c>
      <c r="Y117" s="49">
        <v>0</v>
      </c>
      <c r="Z117" s="49">
        <v>0</v>
      </c>
      <c r="AA117" s="71">
        <v>117</v>
      </c>
      <c r="AB117" s="71"/>
      <c r="AC117" s="72"/>
      <c r="AD117" s="78" t="s">
        <v>2174</v>
      </c>
      <c r="AE117" s="78">
        <v>115</v>
      </c>
      <c r="AF117" s="78">
        <v>32</v>
      </c>
      <c r="AG117" s="78">
        <v>33524</v>
      </c>
      <c r="AH117" s="78">
        <v>622</v>
      </c>
      <c r="AI117" s="78"/>
      <c r="AJ117" s="78" t="s">
        <v>2552</v>
      </c>
      <c r="AK117" s="78"/>
      <c r="AL117" s="78"/>
      <c r="AM117" s="78"/>
      <c r="AN117" s="80">
        <v>41230.314675925925</v>
      </c>
      <c r="AO117" s="83" t="s">
        <v>3326</v>
      </c>
      <c r="AP117" s="78" t="b">
        <v>0</v>
      </c>
      <c r="AQ117" s="78" t="b">
        <v>0</v>
      </c>
      <c r="AR117" s="78" t="b">
        <v>0</v>
      </c>
      <c r="AS117" s="78" t="s">
        <v>1996</v>
      </c>
      <c r="AT117" s="78">
        <v>0</v>
      </c>
      <c r="AU117" s="83" t="s">
        <v>3550</v>
      </c>
      <c r="AV117" s="78" t="b">
        <v>0</v>
      </c>
      <c r="AW117" s="78" t="s">
        <v>3626</v>
      </c>
      <c r="AX117" s="83" t="s">
        <v>3741</v>
      </c>
      <c r="AY117" s="78" t="s">
        <v>66</v>
      </c>
      <c r="AZ117" s="78" t="str">
        <f>REPLACE(INDEX(GroupVertices[Group],MATCH(Vertices[[#This Row],[Vertex]],GroupVertices[Vertex],0)),1,1,"")</f>
        <v>1</v>
      </c>
      <c r="BA117" s="48"/>
      <c r="BB117" s="48"/>
      <c r="BC117" s="48"/>
      <c r="BD117" s="48"/>
      <c r="BE117" s="48"/>
      <c r="BF117" s="48"/>
      <c r="BG117" s="120" t="s">
        <v>4922</v>
      </c>
      <c r="BH117" s="120" t="s">
        <v>4922</v>
      </c>
      <c r="BI117" s="120" t="s">
        <v>5035</v>
      </c>
      <c r="BJ117" s="120" t="s">
        <v>5035</v>
      </c>
      <c r="BK117" s="120">
        <v>0</v>
      </c>
      <c r="BL117" s="123">
        <v>0</v>
      </c>
      <c r="BM117" s="120">
        <v>1</v>
      </c>
      <c r="BN117" s="123">
        <v>3.8461538461538463</v>
      </c>
      <c r="BO117" s="120">
        <v>1</v>
      </c>
      <c r="BP117" s="123">
        <v>3.8461538461538463</v>
      </c>
      <c r="BQ117" s="120">
        <v>25</v>
      </c>
      <c r="BR117" s="123">
        <v>96.15384615384616</v>
      </c>
      <c r="BS117" s="120">
        <v>26</v>
      </c>
      <c r="BT117" s="2"/>
      <c r="BU117" s="3"/>
      <c r="BV117" s="3"/>
      <c r="BW117" s="3"/>
      <c r="BX117" s="3"/>
    </row>
    <row r="118" spans="1:76" ht="15">
      <c r="A118" s="64" t="s">
        <v>313</v>
      </c>
      <c r="B118" s="65"/>
      <c r="C118" s="65" t="s">
        <v>64</v>
      </c>
      <c r="D118" s="66">
        <v>163.31765939126203</v>
      </c>
      <c r="E118" s="68"/>
      <c r="F118" s="100" t="s">
        <v>927</v>
      </c>
      <c r="G118" s="65"/>
      <c r="H118" s="69" t="s">
        <v>313</v>
      </c>
      <c r="I118" s="70"/>
      <c r="J118" s="70"/>
      <c r="K118" s="69" t="s">
        <v>4130</v>
      </c>
      <c r="L118" s="73">
        <v>1</v>
      </c>
      <c r="M118" s="74">
        <v>1893.6282958984375</v>
      </c>
      <c r="N118" s="74">
        <v>904.4139404296875</v>
      </c>
      <c r="O118" s="75"/>
      <c r="P118" s="76"/>
      <c r="Q118" s="76"/>
      <c r="R118" s="86"/>
      <c r="S118" s="48">
        <v>0</v>
      </c>
      <c r="T118" s="48">
        <v>1</v>
      </c>
      <c r="U118" s="49">
        <v>0</v>
      </c>
      <c r="V118" s="49">
        <v>0.002967</v>
      </c>
      <c r="W118" s="49">
        <v>0.005479</v>
      </c>
      <c r="X118" s="49">
        <v>0.542005</v>
      </c>
      <c r="Y118" s="49">
        <v>0</v>
      </c>
      <c r="Z118" s="49">
        <v>0</v>
      </c>
      <c r="AA118" s="71">
        <v>118</v>
      </c>
      <c r="AB118" s="71"/>
      <c r="AC118" s="72"/>
      <c r="AD118" s="78" t="s">
        <v>2175</v>
      </c>
      <c r="AE118" s="78">
        <v>441</v>
      </c>
      <c r="AF118" s="78">
        <v>252</v>
      </c>
      <c r="AG118" s="78">
        <v>658490</v>
      </c>
      <c r="AH118" s="78">
        <v>484794</v>
      </c>
      <c r="AI118" s="78"/>
      <c r="AJ118" s="78" t="s">
        <v>2553</v>
      </c>
      <c r="AK118" s="78" t="s">
        <v>2868</v>
      </c>
      <c r="AL118" s="78"/>
      <c r="AM118" s="78"/>
      <c r="AN118" s="80">
        <v>40815.45663194444</v>
      </c>
      <c r="AO118" s="83" t="s">
        <v>3327</v>
      </c>
      <c r="AP118" s="78" t="b">
        <v>0</v>
      </c>
      <c r="AQ118" s="78" t="b">
        <v>0</v>
      </c>
      <c r="AR118" s="78" t="b">
        <v>0</v>
      </c>
      <c r="AS118" s="78" t="s">
        <v>1996</v>
      </c>
      <c r="AT118" s="78">
        <v>19</v>
      </c>
      <c r="AU118" s="83" t="s">
        <v>3554</v>
      </c>
      <c r="AV118" s="78" t="b">
        <v>0</v>
      </c>
      <c r="AW118" s="78" t="s">
        <v>3626</v>
      </c>
      <c r="AX118" s="83" t="s">
        <v>3742</v>
      </c>
      <c r="AY118" s="78" t="s">
        <v>66</v>
      </c>
      <c r="AZ118" s="78" t="str">
        <f>REPLACE(INDEX(GroupVertices[Group],MATCH(Vertices[[#This Row],[Vertex]],GroupVertices[Vertex],0)),1,1,"")</f>
        <v>1</v>
      </c>
      <c r="BA118" s="48"/>
      <c r="BB118" s="48"/>
      <c r="BC118" s="48"/>
      <c r="BD118" s="48"/>
      <c r="BE118" s="48"/>
      <c r="BF118" s="48"/>
      <c r="BG118" s="120" t="s">
        <v>4922</v>
      </c>
      <c r="BH118" s="120" t="s">
        <v>4922</v>
      </c>
      <c r="BI118" s="120" t="s">
        <v>5035</v>
      </c>
      <c r="BJ118" s="120" t="s">
        <v>5035</v>
      </c>
      <c r="BK118" s="120">
        <v>0</v>
      </c>
      <c r="BL118" s="123">
        <v>0</v>
      </c>
      <c r="BM118" s="120">
        <v>1</v>
      </c>
      <c r="BN118" s="123">
        <v>3.8461538461538463</v>
      </c>
      <c r="BO118" s="120">
        <v>1</v>
      </c>
      <c r="BP118" s="123">
        <v>3.8461538461538463</v>
      </c>
      <c r="BQ118" s="120">
        <v>25</v>
      </c>
      <c r="BR118" s="123">
        <v>96.15384615384616</v>
      </c>
      <c r="BS118" s="120">
        <v>26</v>
      </c>
      <c r="BT118" s="2"/>
      <c r="BU118" s="3"/>
      <c r="BV118" s="3"/>
      <c r="BW118" s="3"/>
      <c r="BX118" s="3"/>
    </row>
    <row r="119" spans="1:76" ht="15">
      <c r="A119" s="64" t="s">
        <v>314</v>
      </c>
      <c r="B119" s="65"/>
      <c r="C119" s="65" t="s">
        <v>64</v>
      </c>
      <c r="D119" s="66">
        <v>162.3921605331137</v>
      </c>
      <c r="E119" s="68"/>
      <c r="F119" s="100" t="s">
        <v>928</v>
      </c>
      <c r="G119" s="65"/>
      <c r="H119" s="69" t="s">
        <v>314</v>
      </c>
      <c r="I119" s="70"/>
      <c r="J119" s="70"/>
      <c r="K119" s="69" t="s">
        <v>4131</v>
      </c>
      <c r="L119" s="73">
        <v>1</v>
      </c>
      <c r="M119" s="74">
        <v>407.0621337890625</v>
      </c>
      <c r="N119" s="74">
        <v>3510.887939453125</v>
      </c>
      <c r="O119" s="75"/>
      <c r="P119" s="76"/>
      <c r="Q119" s="76"/>
      <c r="R119" s="86"/>
      <c r="S119" s="48">
        <v>0</v>
      </c>
      <c r="T119" s="48">
        <v>1</v>
      </c>
      <c r="U119" s="49">
        <v>0</v>
      </c>
      <c r="V119" s="49">
        <v>0.002967</v>
      </c>
      <c r="W119" s="49">
        <v>0.005479</v>
      </c>
      <c r="X119" s="49">
        <v>0.542005</v>
      </c>
      <c r="Y119" s="49">
        <v>0</v>
      </c>
      <c r="Z119" s="49">
        <v>0</v>
      </c>
      <c r="AA119" s="71">
        <v>119</v>
      </c>
      <c r="AB119" s="71"/>
      <c r="AC119" s="72"/>
      <c r="AD119" s="78" t="s">
        <v>2176</v>
      </c>
      <c r="AE119" s="78">
        <v>110</v>
      </c>
      <c r="AF119" s="78">
        <v>75</v>
      </c>
      <c r="AG119" s="78">
        <v>109644</v>
      </c>
      <c r="AH119" s="78">
        <v>81380</v>
      </c>
      <c r="AI119" s="78"/>
      <c r="AJ119" s="78" t="s">
        <v>2554</v>
      </c>
      <c r="AK119" s="78"/>
      <c r="AL119" s="78"/>
      <c r="AM119" s="78"/>
      <c r="AN119" s="80">
        <v>42782.74350694445</v>
      </c>
      <c r="AO119" s="78"/>
      <c r="AP119" s="78" t="b">
        <v>0</v>
      </c>
      <c r="AQ119" s="78" t="b">
        <v>0</v>
      </c>
      <c r="AR119" s="78" t="b">
        <v>0</v>
      </c>
      <c r="AS119" s="78" t="s">
        <v>1996</v>
      </c>
      <c r="AT119" s="78">
        <v>1</v>
      </c>
      <c r="AU119" s="83" t="s">
        <v>3544</v>
      </c>
      <c r="AV119" s="78" t="b">
        <v>0</v>
      </c>
      <c r="AW119" s="78" t="s">
        <v>3626</v>
      </c>
      <c r="AX119" s="83" t="s">
        <v>3743</v>
      </c>
      <c r="AY119" s="78" t="s">
        <v>66</v>
      </c>
      <c r="AZ119" s="78" t="str">
        <f>REPLACE(INDEX(GroupVertices[Group],MATCH(Vertices[[#This Row],[Vertex]],GroupVertices[Vertex],0)),1,1,"")</f>
        <v>1</v>
      </c>
      <c r="BA119" s="48"/>
      <c r="BB119" s="48"/>
      <c r="BC119" s="48"/>
      <c r="BD119" s="48"/>
      <c r="BE119" s="48"/>
      <c r="BF119" s="48"/>
      <c r="BG119" s="120" t="s">
        <v>4922</v>
      </c>
      <c r="BH119" s="120" t="s">
        <v>4922</v>
      </c>
      <c r="BI119" s="120" t="s">
        <v>5035</v>
      </c>
      <c r="BJ119" s="120" t="s">
        <v>5035</v>
      </c>
      <c r="BK119" s="120">
        <v>0</v>
      </c>
      <c r="BL119" s="123">
        <v>0</v>
      </c>
      <c r="BM119" s="120">
        <v>1</v>
      </c>
      <c r="BN119" s="123">
        <v>3.8461538461538463</v>
      </c>
      <c r="BO119" s="120">
        <v>1</v>
      </c>
      <c r="BP119" s="123">
        <v>3.8461538461538463</v>
      </c>
      <c r="BQ119" s="120">
        <v>25</v>
      </c>
      <c r="BR119" s="123">
        <v>96.15384615384616</v>
      </c>
      <c r="BS119" s="120">
        <v>26</v>
      </c>
      <c r="BT119" s="2"/>
      <c r="BU119" s="3"/>
      <c r="BV119" s="3"/>
      <c r="BW119" s="3"/>
      <c r="BX119" s="3"/>
    </row>
    <row r="120" spans="1:76" ht="15">
      <c r="A120" s="64" t="s">
        <v>315</v>
      </c>
      <c r="B120" s="65"/>
      <c r="C120" s="65" t="s">
        <v>64</v>
      </c>
      <c r="D120" s="66">
        <v>165.0379369298541</v>
      </c>
      <c r="E120" s="68"/>
      <c r="F120" s="100" t="s">
        <v>929</v>
      </c>
      <c r="G120" s="65"/>
      <c r="H120" s="69" t="s">
        <v>315</v>
      </c>
      <c r="I120" s="70"/>
      <c r="J120" s="70"/>
      <c r="K120" s="69" t="s">
        <v>4132</v>
      </c>
      <c r="L120" s="73">
        <v>8.042828965905889</v>
      </c>
      <c r="M120" s="74">
        <v>7493.55810546875</v>
      </c>
      <c r="N120" s="74">
        <v>5635.05224609375</v>
      </c>
      <c r="O120" s="75"/>
      <c r="P120" s="76"/>
      <c r="Q120" s="76"/>
      <c r="R120" s="86"/>
      <c r="S120" s="48">
        <v>1</v>
      </c>
      <c r="T120" s="48">
        <v>6</v>
      </c>
      <c r="U120" s="49">
        <v>20</v>
      </c>
      <c r="V120" s="49">
        <v>0.2</v>
      </c>
      <c r="W120" s="49">
        <v>0</v>
      </c>
      <c r="X120" s="49">
        <v>3.073166</v>
      </c>
      <c r="Y120" s="49">
        <v>0</v>
      </c>
      <c r="Z120" s="49">
        <v>0</v>
      </c>
      <c r="AA120" s="71">
        <v>120</v>
      </c>
      <c r="AB120" s="71"/>
      <c r="AC120" s="72"/>
      <c r="AD120" s="78" t="s">
        <v>2177</v>
      </c>
      <c r="AE120" s="78">
        <v>986</v>
      </c>
      <c r="AF120" s="78">
        <v>581</v>
      </c>
      <c r="AG120" s="78">
        <v>17164</v>
      </c>
      <c r="AH120" s="78">
        <v>1382</v>
      </c>
      <c r="AI120" s="78"/>
      <c r="AJ120" s="78" t="s">
        <v>2555</v>
      </c>
      <c r="AK120" s="78"/>
      <c r="AL120" s="83" t="s">
        <v>3063</v>
      </c>
      <c r="AM120" s="78"/>
      <c r="AN120" s="80">
        <v>40162.370358796295</v>
      </c>
      <c r="AO120" s="78"/>
      <c r="AP120" s="78" t="b">
        <v>0</v>
      </c>
      <c r="AQ120" s="78" t="b">
        <v>0</v>
      </c>
      <c r="AR120" s="78" t="b">
        <v>0</v>
      </c>
      <c r="AS120" s="78" t="s">
        <v>1997</v>
      </c>
      <c r="AT120" s="78">
        <v>58</v>
      </c>
      <c r="AU120" s="83" t="s">
        <v>3544</v>
      </c>
      <c r="AV120" s="78" t="b">
        <v>0</v>
      </c>
      <c r="AW120" s="78" t="s">
        <v>3626</v>
      </c>
      <c r="AX120" s="83" t="s">
        <v>3744</v>
      </c>
      <c r="AY120" s="78" t="s">
        <v>66</v>
      </c>
      <c r="AZ120" s="78" t="str">
        <f>REPLACE(INDEX(GroupVertices[Group],MATCH(Vertices[[#This Row],[Vertex]],GroupVertices[Vertex],0)),1,1,"")</f>
        <v>10</v>
      </c>
      <c r="BA120" s="48" t="s">
        <v>4532</v>
      </c>
      <c r="BB120" s="48" t="s">
        <v>4892</v>
      </c>
      <c r="BC120" s="48" t="s">
        <v>763</v>
      </c>
      <c r="BD120" s="48" t="s">
        <v>763</v>
      </c>
      <c r="BE120" s="48"/>
      <c r="BF120" s="48"/>
      <c r="BG120" s="120" t="s">
        <v>4923</v>
      </c>
      <c r="BH120" s="120" t="s">
        <v>5004</v>
      </c>
      <c r="BI120" s="120" t="s">
        <v>4794</v>
      </c>
      <c r="BJ120" s="120" t="s">
        <v>5109</v>
      </c>
      <c r="BK120" s="120">
        <v>0</v>
      </c>
      <c r="BL120" s="123">
        <v>0</v>
      </c>
      <c r="BM120" s="120">
        <v>0</v>
      </c>
      <c r="BN120" s="123">
        <v>0</v>
      </c>
      <c r="BO120" s="120">
        <v>0</v>
      </c>
      <c r="BP120" s="123">
        <v>0</v>
      </c>
      <c r="BQ120" s="120">
        <v>98</v>
      </c>
      <c r="BR120" s="123">
        <v>100</v>
      </c>
      <c r="BS120" s="120">
        <v>98</v>
      </c>
      <c r="BT120" s="2"/>
      <c r="BU120" s="3"/>
      <c r="BV120" s="3"/>
      <c r="BW120" s="3"/>
      <c r="BX120" s="3"/>
    </row>
    <row r="121" spans="1:76" ht="15">
      <c r="A121" s="64" t="s">
        <v>552</v>
      </c>
      <c r="B121" s="65"/>
      <c r="C121" s="65" t="s">
        <v>64</v>
      </c>
      <c r="D121" s="66">
        <v>162.40261814733006</v>
      </c>
      <c r="E121" s="68"/>
      <c r="F121" s="100" t="s">
        <v>3574</v>
      </c>
      <c r="G121" s="65"/>
      <c r="H121" s="69" t="s">
        <v>552</v>
      </c>
      <c r="I121" s="70"/>
      <c r="J121" s="70"/>
      <c r="K121" s="69" t="s">
        <v>4133</v>
      </c>
      <c r="L121" s="73">
        <v>1</v>
      </c>
      <c r="M121" s="74">
        <v>7412.109375</v>
      </c>
      <c r="N121" s="74">
        <v>6187.61669921875</v>
      </c>
      <c r="O121" s="75"/>
      <c r="P121" s="76"/>
      <c r="Q121" s="76"/>
      <c r="R121" s="86"/>
      <c r="S121" s="48">
        <v>1</v>
      </c>
      <c r="T121" s="48">
        <v>0</v>
      </c>
      <c r="U121" s="49">
        <v>0</v>
      </c>
      <c r="V121" s="49">
        <v>0.111111</v>
      </c>
      <c r="W121" s="49">
        <v>0</v>
      </c>
      <c r="X121" s="49">
        <v>0.585365</v>
      </c>
      <c r="Y121" s="49">
        <v>0</v>
      </c>
      <c r="Z121" s="49">
        <v>0</v>
      </c>
      <c r="AA121" s="71">
        <v>121</v>
      </c>
      <c r="AB121" s="71"/>
      <c r="AC121" s="72"/>
      <c r="AD121" s="78" t="s">
        <v>2178</v>
      </c>
      <c r="AE121" s="78">
        <v>228</v>
      </c>
      <c r="AF121" s="78">
        <v>77</v>
      </c>
      <c r="AG121" s="78">
        <v>61096</v>
      </c>
      <c r="AH121" s="78">
        <v>0</v>
      </c>
      <c r="AI121" s="78">
        <v>-14400</v>
      </c>
      <c r="AJ121" s="78" t="s">
        <v>2556</v>
      </c>
      <c r="AK121" s="78"/>
      <c r="AL121" s="78"/>
      <c r="AM121" s="78" t="s">
        <v>3223</v>
      </c>
      <c r="AN121" s="80">
        <v>40343.96111111111</v>
      </c>
      <c r="AO121" s="83" t="s">
        <v>3328</v>
      </c>
      <c r="AP121" s="78" t="b">
        <v>0</v>
      </c>
      <c r="AQ121" s="78" t="b">
        <v>0</v>
      </c>
      <c r="AR121" s="78" t="b">
        <v>0</v>
      </c>
      <c r="AS121" s="78" t="s">
        <v>3538</v>
      </c>
      <c r="AT121" s="78">
        <v>0</v>
      </c>
      <c r="AU121" s="83" t="s">
        <v>3558</v>
      </c>
      <c r="AV121" s="78" t="b">
        <v>0</v>
      </c>
      <c r="AW121" s="78" t="s">
        <v>3626</v>
      </c>
      <c r="AX121" s="83" t="s">
        <v>3745</v>
      </c>
      <c r="AY121" s="78" t="s">
        <v>65</v>
      </c>
      <c r="AZ121" s="78" t="str">
        <f>REPLACE(INDEX(GroupVertices[Group],MATCH(Vertices[[#This Row],[Vertex]],GroupVertices[Vertex],0)),1,1,"")</f>
        <v>10</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553</v>
      </c>
      <c r="B122" s="65"/>
      <c r="C122" s="65" t="s">
        <v>64</v>
      </c>
      <c r="D122" s="66">
        <v>164.30590393470854</v>
      </c>
      <c r="E122" s="68"/>
      <c r="F122" s="100" t="s">
        <v>3575</v>
      </c>
      <c r="G122" s="65"/>
      <c r="H122" s="69" t="s">
        <v>553</v>
      </c>
      <c r="I122" s="70"/>
      <c r="J122" s="70"/>
      <c r="K122" s="69" t="s">
        <v>4134</v>
      </c>
      <c r="L122" s="73">
        <v>1</v>
      </c>
      <c r="M122" s="74">
        <v>7042.83056640625</v>
      </c>
      <c r="N122" s="74">
        <v>5710.14599609375</v>
      </c>
      <c r="O122" s="75"/>
      <c r="P122" s="76"/>
      <c r="Q122" s="76"/>
      <c r="R122" s="86"/>
      <c r="S122" s="48">
        <v>1</v>
      </c>
      <c r="T122" s="48">
        <v>0</v>
      </c>
      <c r="U122" s="49">
        <v>0</v>
      </c>
      <c r="V122" s="49">
        <v>0.111111</v>
      </c>
      <c r="W122" s="49">
        <v>0</v>
      </c>
      <c r="X122" s="49">
        <v>0.585365</v>
      </c>
      <c r="Y122" s="49">
        <v>0</v>
      </c>
      <c r="Z122" s="49">
        <v>0</v>
      </c>
      <c r="AA122" s="71">
        <v>122</v>
      </c>
      <c r="AB122" s="71"/>
      <c r="AC122" s="72"/>
      <c r="AD122" s="78" t="s">
        <v>2179</v>
      </c>
      <c r="AE122" s="78">
        <v>4</v>
      </c>
      <c r="AF122" s="78">
        <v>441</v>
      </c>
      <c r="AG122" s="78">
        <v>44613</v>
      </c>
      <c r="AH122" s="78">
        <v>0</v>
      </c>
      <c r="AI122" s="78"/>
      <c r="AJ122" s="78"/>
      <c r="AK122" s="78"/>
      <c r="AL122" s="78"/>
      <c r="AM122" s="78"/>
      <c r="AN122" s="80">
        <v>43078.894212962965</v>
      </c>
      <c r="AO122" s="83" t="s">
        <v>3329</v>
      </c>
      <c r="AP122" s="78" t="b">
        <v>0</v>
      </c>
      <c r="AQ122" s="78" t="b">
        <v>0</v>
      </c>
      <c r="AR122" s="78" t="b">
        <v>0</v>
      </c>
      <c r="AS122" s="78" t="s">
        <v>1997</v>
      </c>
      <c r="AT122" s="78">
        <v>10</v>
      </c>
      <c r="AU122" s="83" t="s">
        <v>3544</v>
      </c>
      <c r="AV122" s="78" t="b">
        <v>0</v>
      </c>
      <c r="AW122" s="78" t="s">
        <v>3626</v>
      </c>
      <c r="AX122" s="83" t="s">
        <v>3746</v>
      </c>
      <c r="AY122" s="78" t="s">
        <v>65</v>
      </c>
      <c r="AZ122" s="78" t="str">
        <f>REPLACE(INDEX(GroupVertices[Group],MATCH(Vertices[[#This Row],[Vertex]],GroupVertices[Vertex],0)),1,1,"")</f>
        <v>10</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554</v>
      </c>
      <c r="B123" s="65"/>
      <c r="C123" s="65" t="s">
        <v>64</v>
      </c>
      <c r="D123" s="66">
        <v>168.07064505260004</v>
      </c>
      <c r="E123" s="68"/>
      <c r="F123" s="100" t="s">
        <v>3576</v>
      </c>
      <c r="G123" s="65"/>
      <c r="H123" s="69" t="s">
        <v>554</v>
      </c>
      <c r="I123" s="70"/>
      <c r="J123" s="70"/>
      <c r="K123" s="69" t="s">
        <v>4135</v>
      </c>
      <c r="L123" s="73">
        <v>1</v>
      </c>
      <c r="M123" s="74">
        <v>7822.46142578125</v>
      </c>
      <c r="N123" s="74">
        <v>5247.138671875</v>
      </c>
      <c r="O123" s="75"/>
      <c r="P123" s="76"/>
      <c r="Q123" s="76"/>
      <c r="R123" s="86"/>
      <c r="S123" s="48">
        <v>1</v>
      </c>
      <c r="T123" s="48">
        <v>0</v>
      </c>
      <c r="U123" s="49">
        <v>0</v>
      </c>
      <c r="V123" s="49">
        <v>0.111111</v>
      </c>
      <c r="W123" s="49">
        <v>0</v>
      </c>
      <c r="X123" s="49">
        <v>0.585365</v>
      </c>
      <c r="Y123" s="49">
        <v>0</v>
      </c>
      <c r="Z123" s="49">
        <v>0</v>
      </c>
      <c r="AA123" s="71">
        <v>123</v>
      </c>
      <c r="AB123" s="71"/>
      <c r="AC123" s="72"/>
      <c r="AD123" s="78" t="s">
        <v>2180</v>
      </c>
      <c r="AE123" s="78">
        <v>17</v>
      </c>
      <c r="AF123" s="78">
        <v>1161</v>
      </c>
      <c r="AG123" s="78">
        <v>122277</v>
      </c>
      <c r="AH123" s="78">
        <v>13</v>
      </c>
      <c r="AI123" s="78">
        <v>7200</v>
      </c>
      <c r="AJ123" s="78" t="s">
        <v>2557</v>
      </c>
      <c r="AK123" s="78"/>
      <c r="AL123" s="83" t="s">
        <v>3064</v>
      </c>
      <c r="AM123" s="78" t="s">
        <v>3222</v>
      </c>
      <c r="AN123" s="80">
        <v>40489.513391203705</v>
      </c>
      <c r="AO123" s="78"/>
      <c r="AP123" s="78" t="b">
        <v>0</v>
      </c>
      <c r="AQ123" s="78" t="b">
        <v>0</v>
      </c>
      <c r="AR123" s="78" t="b">
        <v>1</v>
      </c>
      <c r="AS123" s="78" t="s">
        <v>1997</v>
      </c>
      <c r="AT123" s="78">
        <v>247</v>
      </c>
      <c r="AU123" s="83" t="s">
        <v>3553</v>
      </c>
      <c r="AV123" s="78" t="b">
        <v>0</v>
      </c>
      <c r="AW123" s="78" t="s">
        <v>3626</v>
      </c>
      <c r="AX123" s="83" t="s">
        <v>3747</v>
      </c>
      <c r="AY123" s="78" t="s">
        <v>65</v>
      </c>
      <c r="AZ123" s="78" t="str">
        <f>REPLACE(INDEX(GroupVertices[Group],MATCH(Vertices[[#This Row],[Vertex]],GroupVertices[Vertex],0)),1,1,"")</f>
        <v>10</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555</v>
      </c>
      <c r="B124" s="65"/>
      <c r="C124" s="65" t="s">
        <v>64</v>
      </c>
      <c r="D124" s="66">
        <v>167.3961289356445</v>
      </c>
      <c r="E124" s="68"/>
      <c r="F124" s="100" t="s">
        <v>3577</v>
      </c>
      <c r="G124" s="65"/>
      <c r="H124" s="69" t="s">
        <v>555</v>
      </c>
      <c r="I124" s="70"/>
      <c r="J124" s="70"/>
      <c r="K124" s="69" t="s">
        <v>4136</v>
      </c>
      <c r="L124" s="73">
        <v>1</v>
      </c>
      <c r="M124" s="74">
        <v>7893.947265625</v>
      </c>
      <c r="N124" s="74">
        <v>5901.462890625</v>
      </c>
      <c r="O124" s="75"/>
      <c r="P124" s="76"/>
      <c r="Q124" s="76"/>
      <c r="R124" s="86"/>
      <c r="S124" s="48">
        <v>1</v>
      </c>
      <c r="T124" s="48">
        <v>0</v>
      </c>
      <c r="U124" s="49">
        <v>0</v>
      </c>
      <c r="V124" s="49">
        <v>0.111111</v>
      </c>
      <c r="W124" s="49">
        <v>0</v>
      </c>
      <c r="X124" s="49">
        <v>0.585365</v>
      </c>
      <c r="Y124" s="49">
        <v>0</v>
      </c>
      <c r="Z124" s="49">
        <v>0</v>
      </c>
      <c r="AA124" s="71">
        <v>124</v>
      </c>
      <c r="AB124" s="71"/>
      <c r="AC124" s="72"/>
      <c r="AD124" s="78" t="s">
        <v>2181</v>
      </c>
      <c r="AE124" s="78">
        <v>547</v>
      </c>
      <c r="AF124" s="78">
        <v>1032</v>
      </c>
      <c r="AG124" s="78">
        <v>2481</v>
      </c>
      <c r="AH124" s="78">
        <v>8021</v>
      </c>
      <c r="AI124" s="78"/>
      <c r="AJ124" s="78" t="s">
        <v>2558</v>
      </c>
      <c r="AK124" s="78" t="s">
        <v>2869</v>
      </c>
      <c r="AL124" s="83" t="s">
        <v>3065</v>
      </c>
      <c r="AM124" s="78"/>
      <c r="AN124" s="80">
        <v>41436.57643518518</v>
      </c>
      <c r="AO124" s="83" t="s">
        <v>3330</v>
      </c>
      <c r="AP124" s="78" t="b">
        <v>1</v>
      </c>
      <c r="AQ124" s="78" t="b">
        <v>0</v>
      </c>
      <c r="AR124" s="78" t="b">
        <v>0</v>
      </c>
      <c r="AS124" s="78" t="s">
        <v>1997</v>
      </c>
      <c r="AT124" s="78">
        <v>45</v>
      </c>
      <c r="AU124" s="83" t="s">
        <v>3544</v>
      </c>
      <c r="AV124" s="78" t="b">
        <v>0</v>
      </c>
      <c r="AW124" s="78" t="s">
        <v>3626</v>
      </c>
      <c r="AX124" s="83" t="s">
        <v>3748</v>
      </c>
      <c r="AY124" s="78" t="s">
        <v>65</v>
      </c>
      <c r="AZ124" s="78" t="str">
        <f>REPLACE(INDEX(GroupVertices[Group],MATCH(Vertices[[#This Row],[Vertex]],GroupVertices[Vertex],0)),1,1,"")</f>
        <v>10</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556</v>
      </c>
      <c r="B125" s="65"/>
      <c r="C125" s="65" t="s">
        <v>64</v>
      </c>
      <c r="D125" s="66">
        <v>162.21960989854367</v>
      </c>
      <c r="E125" s="68"/>
      <c r="F125" s="100" t="s">
        <v>3578</v>
      </c>
      <c r="G125" s="65"/>
      <c r="H125" s="69" t="s">
        <v>556</v>
      </c>
      <c r="I125" s="70"/>
      <c r="J125" s="70"/>
      <c r="K125" s="69" t="s">
        <v>4137</v>
      </c>
      <c r="L125" s="73">
        <v>1</v>
      </c>
      <c r="M125" s="74">
        <v>7296.44189453125</v>
      </c>
      <c r="N125" s="74">
        <v>5128.89892578125</v>
      </c>
      <c r="O125" s="75"/>
      <c r="P125" s="76"/>
      <c r="Q125" s="76"/>
      <c r="R125" s="86"/>
      <c r="S125" s="48">
        <v>1</v>
      </c>
      <c r="T125" s="48">
        <v>0</v>
      </c>
      <c r="U125" s="49">
        <v>0</v>
      </c>
      <c r="V125" s="49">
        <v>0.111111</v>
      </c>
      <c r="W125" s="49">
        <v>0</v>
      </c>
      <c r="X125" s="49">
        <v>0.585365</v>
      </c>
      <c r="Y125" s="49">
        <v>0</v>
      </c>
      <c r="Z125" s="49">
        <v>0</v>
      </c>
      <c r="AA125" s="71">
        <v>125</v>
      </c>
      <c r="AB125" s="71"/>
      <c r="AC125" s="72"/>
      <c r="AD125" s="78" t="s">
        <v>2182</v>
      </c>
      <c r="AE125" s="78">
        <v>61</v>
      </c>
      <c r="AF125" s="78">
        <v>42</v>
      </c>
      <c r="AG125" s="78">
        <v>1625</v>
      </c>
      <c r="AH125" s="78">
        <v>552</v>
      </c>
      <c r="AI125" s="78"/>
      <c r="AJ125" s="78" t="s">
        <v>2559</v>
      </c>
      <c r="AK125" s="78" t="s">
        <v>2870</v>
      </c>
      <c r="AL125" s="78"/>
      <c r="AM125" s="78"/>
      <c r="AN125" s="80">
        <v>41370.70778935185</v>
      </c>
      <c r="AO125" s="78"/>
      <c r="AP125" s="78" t="b">
        <v>1</v>
      </c>
      <c r="AQ125" s="78" t="b">
        <v>0</v>
      </c>
      <c r="AR125" s="78" t="b">
        <v>0</v>
      </c>
      <c r="AS125" s="78" t="s">
        <v>1997</v>
      </c>
      <c r="AT125" s="78">
        <v>2</v>
      </c>
      <c r="AU125" s="83" t="s">
        <v>3544</v>
      </c>
      <c r="AV125" s="78" t="b">
        <v>0</v>
      </c>
      <c r="AW125" s="78" t="s">
        <v>3626</v>
      </c>
      <c r="AX125" s="83" t="s">
        <v>3749</v>
      </c>
      <c r="AY125" s="78" t="s">
        <v>65</v>
      </c>
      <c r="AZ125" s="78" t="str">
        <f>REPLACE(INDEX(GroupVertices[Group],MATCH(Vertices[[#This Row],[Vertex]],GroupVertices[Vertex],0)),1,1,"")</f>
        <v>10</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316</v>
      </c>
      <c r="B126" s="65"/>
      <c r="C126" s="65" t="s">
        <v>64</v>
      </c>
      <c r="D126" s="66">
        <v>162.82615152309285</v>
      </c>
      <c r="E126" s="68"/>
      <c r="F126" s="100" t="s">
        <v>930</v>
      </c>
      <c r="G126" s="65"/>
      <c r="H126" s="69" t="s">
        <v>316</v>
      </c>
      <c r="I126" s="70"/>
      <c r="J126" s="70"/>
      <c r="K126" s="69" t="s">
        <v>4138</v>
      </c>
      <c r="L126" s="73">
        <v>1</v>
      </c>
      <c r="M126" s="74">
        <v>3292.733154296875</v>
      </c>
      <c r="N126" s="74">
        <v>8811.078125</v>
      </c>
      <c r="O126" s="75"/>
      <c r="P126" s="76"/>
      <c r="Q126" s="76"/>
      <c r="R126" s="86"/>
      <c r="S126" s="48">
        <v>0</v>
      </c>
      <c r="T126" s="48">
        <v>1</v>
      </c>
      <c r="U126" s="49">
        <v>0</v>
      </c>
      <c r="V126" s="49">
        <v>0.002967</v>
      </c>
      <c r="W126" s="49">
        <v>0.005479</v>
      </c>
      <c r="X126" s="49">
        <v>0.542005</v>
      </c>
      <c r="Y126" s="49">
        <v>0</v>
      </c>
      <c r="Z126" s="49">
        <v>0</v>
      </c>
      <c r="AA126" s="71">
        <v>126</v>
      </c>
      <c r="AB126" s="71"/>
      <c r="AC126" s="72"/>
      <c r="AD126" s="78" t="s">
        <v>2183</v>
      </c>
      <c r="AE126" s="78">
        <v>39</v>
      </c>
      <c r="AF126" s="78">
        <v>158</v>
      </c>
      <c r="AG126" s="78">
        <v>20735</v>
      </c>
      <c r="AH126" s="78">
        <v>1997</v>
      </c>
      <c r="AI126" s="78"/>
      <c r="AJ126" s="78" t="s">
        <v>2560</v>
      </c>
      <c r="AK126" s="78"/>
      <c r="AL126" s="78"/>
      <c r="AM126" s="78"/>
      <c r="AN126" s="80">
        <v>42536.24070601852</v>
      </c>
      <c r="AO126" s="83" t="s">
        <v>3331</v>
      </c>
      <c r="AP126" s="78" t="b">
        <v>0</v>
      </c>
      <c r="AQ126" s="78" t="b">
        <v>0</v>
      </c>
      <c r="AR126" s="78" t="b">
        <v>1</v>
      </c>
      <c r="AS126" s="78" t="s">
        <v>1995</v>
      </c>
      <c r="AT126" s="78">
        <v>1</v>
      </c>
      <c r="AU126" s="83" t="s">
        <v>3544</v>
      </c>
      <c r="AV126" s="78" t="b">
        <v>0</v>
      </c>
      <c r="AW126" s="78" t="s">
        <v>3626</v>
      </c>
      <c r="AX126" s="83" t="s">
        <v>3750</v>
      </c>
      <c r="AY126" s="78" t="s">
        <v>66</v>
      </c>
      <c r="AZ126" s="78" t="str">
        <f>REPLACE(INDEX(GroupVertices[Group],MATCH(Vertices[[#This Row],[Vertex]],GroupVertices[Vertex],0)),1,1,"")</f>
        <v>1</v>
      </c>
      <c r="BA126" s="48"/>
      <c r="BB126" s="48"/>
      <c r="BC126" s="48"/>
      <c r="BD126" s="48"/>
      <c r="BE126" s="48"/>
      <c r="BF126" s="48"/>
      <c r="BG126" s="120" t="s">
        <v>4922</v>
      </c>
      <c r="BH126" s="120" t="s">
        <v>4922</v>
      </c>
      <c r="BI126" s="120" t="s">
        <v>5035</v>
      </c>
      <c r="BJ126" s="120" t="s">
        <v>5035</v>
      </c>
      <c r="BK126" s="120">
        <v>0</v>
      </c>
      <c r="BL126" s="123">
        <v>0</v>
      </c>
      <c r="BM126" s="120">
        <v>1</v>
      </c>
      <c r="BN126" s="123">
        <v>3.8461538461538463</v>
      </c>
      <c r="BO126" s="120">
        <v>1</v>
      </c>
      <c r="BP126" s="123">
        <v>3.8461538461538463</v>
      </c>
      <c r="BQ126" s="120">
        <v>25</v>
      </c>
      <c r="BR126" s="123">
        <v>96.15384615384616</v>
      </c>
      <c r="BS126" s="120">
        <v>26</v>
      </c>
      <c r="BT126" s="2"/>
      <c r="BU126" s="3"/>
      <c r="BV126" s="3"/>
      <c r="BW126" s="3"/>
      <c r="BX126" s="3"/>
    </row>
    <row r="127" spans="1:76" ht="15">
      <c r="A127" s="64" t="s">
        <v>317</v>
      </c>
      <c r="B127" s="65"/>
      <c r="C127" s="65" t="s">
        <v>64</v>
      </c>
      <c r="D127" s="66">
        <v>162.04183045686545</v>
      </c>
      <c r="E127" s="68"/>
      <c r="F127" s="100" t="s">
        <v>931</v>
      </c>
      <c r="G127" s="65"/>
      <c r="H127" s="69" t="s">
        <v>317</v>
      </c>
      <c r="I127" s="70"/>
      <c r="J127" s="70"/>
      <c r="K127" s="69" t="s">
        <v>4139</v>
      </c>
      <c r="L127" s="73">
        <v>1</v>
      </c>
      <c r="M127" s="74">
        <v>497.87646484375</v>
      </c>
      <c r="N127" s="74">
        <v>5705.50927734375</v>
      </c>
      <c r="O127" s="75"/>
      <c r="P127" s="76"/>
      <c r="Q127" s="76"/>
      <c r="R127" s="86"/>
      <c r="S127" s="48">
        <v>0</v>
      </c>
      <c r="T127" s="48">
        <v>1</v>
      </c>
      <c r="U127" s="49">
        <v>0</v>
      </c>
      <c r="V127" s="49">
        <v>0.002967</v>
      </c>
      <c r="W127" s="49">
        <v>0.005479</v>
      </c>
      <c r="X127" s="49">
        <v>0.542005</v>
      </c>
      <c r="Y127" s="49">
        <v>0</v>
      </c>
      <c r="Z127" s="49">
        <v>0</v>
      </c>
      <c r="AA127" s="71">
        <v>127</v>
      </c>
      <c r="AB127" s="71"/>
      <c r="AC127" s="72"/>
      <c r="AD127" s="78" t="s">
        <v>2184</v>
      </c>
      <c r="AE127" s="78">
        <v>547</v>
      </c>
      <c r="AF127" s="78">
        <v>8</v>
      </c>
      <c r="AG127" s="78">
        <v>9289</v>
      </c>
      <c r="AH127" s="78">
        <v>8686</v>
      </c>
      <c r="AI127" s="78"/>
      <c r="AJ127" s="78"/>
      <c r="AK127" s="78"/>
      <c r="AL127" s="78"/>
      <c r="AM127" s="78"/>
      <c r="AN127" s="80">
        <v>41490.31983796296</v>
      </c>
      <c r="AO127" s="78"/>
      <c r="AP127" s="78" t="b">
        <v>1</v>
      </c>
      <c r="AQ127" s="78" t="b">
        <v>0</v>
      </c>
      <c r="AR127" s="78" t="b">
        <v>0</v>
      </c>
      <c r="AS127" s="78" t="s">
        <v>1996</v>
      </c>
      <c r="AT127" s="78">
        <v>0</v>
      </c>
      <c r="AU127" s="83" t="s">
        <v>3544</v>
      </c>
      <c r="AV127" s="78" t="b">
        <v>0</v>
      </c>
      <c r="AW127" s="78" t="s">
        <v>3626</v>
      </c>
      <c r="AX127" s="83" t="s">
        <v>3751</v>
      </c>
      <c r="AY127" s="78" t="s">
        <v>66</v>
      </c>
      <c r="AZ127" s="78" t="str">
        <f>REPLACE(INDEX(GroupVertices[Group],MATCH(Vertices[[#This Row],[Vertex]],GroupVertices[Vertex],0)),1,1,"")</f>
        <v>1</v>
      </c>
      <c r="BA127" s="48"/>
      <c r="BB127" s="48"/>
      <c r="BC127" s="48"/>
      <c r="BD127" s="48"/>
      <c r="BE127" s="48"/>
      <c r="BF127" s="48"/>
      <c r="BG127" s="120" t="s">
        <v>4922</v>
      </c>
      <c r="BH127" s="120" t="s">
        <v>4922</v>
      </c>
      <c r="BI127" s="120" t="s">
        <v>5035</v>
      </c>
      <c r="BJ127" s="120" t="s">
        <v>5035</v>
      </c>
      <c r="BK127" s="120">
        <v>0</v>
      </c>
      <c r="BL127" s="123">
        <v>0</v>
      </c>
      <c r="BM127" s="120">
        <v>1</v>
      </c>
      <c r="BN127" s="123">
        <v>3.8461538461538463</v>
      </c>
      <c r="BO127" s="120">
        <v>1</v>
      </c>
      <c r="BP127" s="123">
        <v>3.8461538461538463</v>
      </c>
      <c r="BQ127" s="120">
        <v>25</v>
      </c>
      <c r="BR127" s="123">
        <v>96.15384615384616</v>
      </c>
      <c r="BS127" s="120">
        <v>26</v>
      </c>
      <c r="BT127" s="2"/>
      <c r="BU127" s="3"/>
      <c r="BV127" s="3"/>
      <c r="BW127" s="3"/>
      <c r="BX127" s="3"/>
    </row>
    <row r="128" spans="1:76" ht="15">
      <c r="A128" s="64" t="s">
        <v>318</v>
      </c>
      <c r="B128" s="65"/>
      <c r="C128" s="65" t="s">
        <v>64</v>
      </c>
      <c r="D128" s="66">
        <v>162.3346436549237</v>
      </c>
      <c r="E128" s="68"/>
      <c r="F128" s="100" t="s">
        <v>932</v>
      </c>
      <c r="G128" s="65"/>
      <c r="H128" s="69" t="s">
        <v>318</v>
      </c>
      <c r="I128" s="70"/>
      <c r="J128" s="70"/>
      <c r="K128" s="69" t="s">
        <v>4140</v>
      </c>
      <c r="L128" s="73">
        <v>1</v>
      </c>
      <c r="M128" s="74">
        <v>4070.87451171875</v>
      </c>
      <c r="N128" s="74">
        <v>4012.11669921875</v>
      </c>
      <c r="O128" s="75"/>
      <c r="P128" s="76"/>
      <c r="Q128" s="76"/>
      <c r="R128" s="86"/>
      <c r="S128" s="48">
        <v>0</v>
      </c>
      <c r="T128" s="48">
        <v>1</v>
      </c>
      <c r="U128" s="49">
        <v>0</v>
      </c>
      <c r="V128" s="49">
        <v>0.002967</v>
      </c>
      <c r="W128" s="49">
        <v>0.005479</v>
      </c>
      <c r="X128" s="49">
        <v>0.542005</v>
      </c>
      <c r="Y128" s="49">
        <v>0</v>
      </c>
      <c r="Z128" s="49">
        <v>0</v>
      </c>
      <c r="AA128" s="71">
        <v>128</v>
      </c>
      <c r="AB128" s="71"/>
      <c r="AC128" s="72"/>
      <c r="AD128" s="78" t="s">
        <v>2185</v>
      </c>
      <c r="AE128" s="78">
        <v>57</v>
      </c>
      <c r="AF128" s="78">
        <v>64</v>
      </c>
      <c r="AG128" s="78">
        <v>36611</v>
      </c>
      <c r="AH128" s="78">
        <v>7877</v>
      </c>
      <c r="AI128" s="78"/>
      <c r="AJ128" s="78" t="s">
        <v>2561</v>
      </c>
      <c r="AK128" s="78" t="s">
        <v>2871</v>
      </c>
      <c r="AL128" s="78"/>
      <c r="AM128" s="78"/>
      <c r="AN128" s="80">
        <v>42304.56199074074</v>
      </c>
      <c r="AO128" s="83" t="s">
        <v>3332</v>
      </c>
      <c r="AP128" s="78" t="b">
        <v>1</v>
      </c>
      <c r="AQ128" s="78" t="b">
        <v>0</v>
      </c>
      <c r="AR128" s="78" t="b">
        <v>1</v>
      </c>
      <c r="AS128" s="78" t="s">
        <v>1996</v>
      </c>
      <c r="AT128" s="78">
        <v>0</v>
      </c>
      <c r="AU128" s="83" t="s">
        <v>3544</v>
      </c>
      <c r="AV128" s="78" t="b">
        <v>0</v>
      </c>
      <c r="AW128" s="78" t="s">
        <v>3626</v>
      </c>
      <c r="AX128" s="83" t="s">
        <v>3752</v>
      </c>
      <c r="AY128" s="78" t="s">
        <v>66</v>
      </c>
      <c r="AZ128" s="78" t="str">
        <f>REPLACE(INDEX(GroupVertices[Group],MATCH(Vertices[[#This Row],[Vertex]],GroupVertices[Vertex],0)),1,1,"")</f>
        <v>1</v>
      </c>
      <c r="BA128" s="48"/>
      <c r="BB128" s="48"/>
      <c r="BC128" s="48"/>
      <c r="BD128" s="48"/>
      <c r="BE128" s="48"/>
      <c r="BF128" s="48"/>
      <c r="BG128" s="120" t="s">
        <v>4922</v>
      </c>
      <c r="BH128" s="120" t="s">
        <v>4922</v>
      </c>
      <c r="BI128" s="120" t="s">
        <v>5035</v>
      </c>
      <c r="BJ128" s="120" t="s">
        <v>5035</v>
      </c>
      <c r="BK128" s="120">
        <v>0</v>
      </c>
      <c r="BL128" s="123">
        <v>0</v>
      </c>
      <c r="BM128" s="120">
        <v>1</v>
      </c>
      <c r="BN128" s="123">
        <v>3.8461538461538463</v>
      </c>
      <c r="BO128" s="120">
        <v>1</v>
      </c>
      <c r="BP128" s="123">
        <v>3.8461538461538463</v>
      </c>
      <c r="BQ128" s="120">
        <v>25</v>
      </c>
      <c r="BR128" s="123">
        <v>96.15384615384616</v>
      </c>
      <c r="BS128" s="120">
        <v>26</v>
      </c>
      <c r="BT128" s="2"/>
      <c r="BU128" s="3"/>
      <c r="BV128" s="3"/>
      <c r="BW128" s="3"/>
      <c r="BX128" s="3"/>
    </row>
    <row r="129" spans="1:76" ht="15">
      <c r="A129" s="64" t="s">
        <v>319</v>
      </c>
      <c r="B129" s="65"/>
      <c r="C129" s="65" t="s">
        <v>64</v>
      </c>
      <c r="D129" s="66">
        <v>162.07320329951455</v>
      </c>
      <c r="E129" s="68"/>
      <c r="F129" s="100" t="s">
        <v>933</v>
      </c>
      <c r="G129" s="65"/>
      <c r="H129" s="69" t="s">
        <v>319</v>
      </c>
      <c r="I129" s="70"/>
      <c r="J129" s="70"/>
      <c r="K129" s="69" t="s">
        <v>4141</v>
      </c>
      <c r="L129" s="73">
        <v>1</v>
      </c>
      <c r="M129" s="74">
        <v>1524.874267578125</v>
      </c>
      <c r="N129" s="74">
        <v>1707.214599609375</v>
      </c>
      <c r="O129" s="75"/>
      <c r="P129" s="76"/>
      <c r="Q129" s="76"/>
      <c r="R129" s="86"/>
      <c r="S129" s="48">
        <v>0</v>
      </c>
      <c r="T129" s="48">
        <v>1</v>
      </c>
      <c r="U129" s="49">
        <v>0</v>
      </c>
      <c r="V129" s="49">
        <v>0.002967</v>
      </c>
      <c r="W129" s="49">
        <v>0.005479</v>
      </c>
      <c r="X129" s="49">
        <v>0.542005</v>
      </c>
      <c r="Y129" s="49">
        <v>0</v>
      </c>
      <c r="Z129" s="49">
        <v>0</v>
      </c>
      <c r="AA129" s="71">
        <v>129</v>
      </c>
      <c r="AB129" s="71"/>
      <c r="AC129" s="72"/>
      <c r="AD129" s="78" t="s">
        <v>2186</v>
      </c>
      <c r="AE129" s="78">
        <v>68</v>
      </c>
      <c r="AF129" s="78">
        <v>14</v>
      </c>
      <c r="AG129" s="78">
        <v>3145</v>
      </c>
      <c r="AH129" s="78">
        <v>3116</v>
      </c>
      <c r="AI129" s="78"/>
      <c r="AJ129" s="78" t="s">
        <v>2562</v>
      </c>
      <c r="AK129" s="78"/>
      <c r="AL129" s="78"/>
      <c r="AM129" s="78"/>
      <c r="AN129" s="80">
        <v>43063.67465277778</v>
      </c>
      <c r="AO129" s="78"/>
      <c r="AP129" s="78" t="b">
        <v>1</v>
      </c>
      <c r="AQ129" s="78" t="b">
        <v>0</v>
      </c>
      <c r="AR129" s="78" t="b">
        <v>0</v>
      </c>
      <c r="AS129" s="78" t="s">
        <v>1996</v>
      </c>
      <c r="AT129" s="78">
        <v>0</v>
      </c>
      <c r="AU129" s="78"/>
      <c r="AV129" s="78" t="b">
        <v>0</v>
      </c>
      <c r="AW129" s="78" t="s">
        <v>3626</v>
      </c>
      <c r="AX129" s="83" t="s">
        <v>3753</v>
      </c>
      <c r="AY129" s="78" t="s">
        <v>66</v>
      </c>
      <c r="AZ129" s="78" t="str">
        <f>REPLACE(INDEX(GroupVertices[Group],MATCH(Vertices[[#This Row],[Vertex]],GroupVertices[Vertex],0)),1,1,"")</f>
        <v>1</v>
      </c>
      <c r="BA129" s="48"/>
      <c r="BB129" s="48"/>
      <c r="BC129" s="48"/>
      <c r="BD129" s="48"/>
      <c r="BE129" s="48"/>
      <c r="BF129" s="48"/>
      <c r="BG129" s="120" t="s">
        <v>4922</v>
      </c>
      <c r="BH129" s="120" t="s">
        <v>4922</v>
      </c>
      <c r="BI129" s="120" t="s">
        <v>5035</v>
      </c>
      <c r="BJ129" s="120" t="s">
        <v>5035</v>
      </c>
      <c r="BK129" s="120">
        <v>0</v>
      </c>
      <c r="BL129" s="123">
        <v>0</v>
      </c>
      <c r="BM129" s="120">
        <v>1</v>
      </c>
      <c r="BN129" s="123">
        <v>3.8461538461538463</v>
      </c>
      <c r="BO129" s="120">
        <v>1</v>
      </c>
      <c r="BP129" s="123">
        <v>3.8461538461538463</v>
      </c>
      <c r="BQ129" s="120">
        <v>25</v>
      </c>
      <c r="BR129" s="123">
        <v>96.15384615384616</v>
      </c>
      <c r="BS129" s="120">
        <v>26</v>
      </c>
      <c r="BT129" s="2"/>
      <c r="BU129" s="3"/>
      <c r="BV129" s="3"/>
      <c r="BW129" s="3"/>
      <c r="BX129" s="3"/>
    </row>
    <row r="130" spans="1:76" ht="15">
      <c r="A130" s="64" t="s">
        <v>320</v>
      </c>
      <c r="B130" s="65"/>
      <c r="C130" s="65" t="s">
        <v>64</v>
      </c>
      <c r="D130" s="66">
        <v>162.67451611695557</v>
      </c>
      <c r="E130" s="68"/>
      <c r="F130" s="100" t="s">
        <v>934</v>
      </c>
      <c r="G130" s="65"/>
      <c r="H130" s="69" t="s">
        <v>320</v>
      </c>
      <c r="I130" s="70"/>
      <c r="J130" s="70"/>
      <c r="K130" s="69" t="s">
        <v>4142</v>
      </c>
      <c r="L130" s="73">
        <v>1</v>
      </c>
      <c r="M130" s="74">
        <v>1664.568115234375</v>
      </c>
      <c r="N130" s="74">
        <v>6022.64111328125</v>
      </c>
      <c r="O130" s="75"/>
      <c r="P130" s="76"/>
      <c r="Q130" s="76"/>
      <c r="R130" s="86"/>
      <c r="S130" s="48">
        <v>0</v>
      </c>
      <c r="T130" s="48">
        <v>1</v>
      </c>
      <c r="U130" s="49">
        <v>0</v>
      </c>
      <c r="V130" s="49">
        <v>0.002967</v>
      </c>
      <c r="W130" s="49">
        <v>0.005479</v>
      </c>
      <c r="X130" s="49">
        <v>0.542005</v>
      </c>
      <c r="Y130" s="49">
        <v>0</v>
      </c>
      <c r="Z130" s="49">
        <v>0</v>
      </c>
      <c r="AA130" s="71">
        <v>130</v>
      </c>
      <c r="AB130" s="71"/>
      <c r="AC130" s="72"/>
      <c r="AD130" s="78" t="s">
        <v>2187</v>
      </c>
      <c r="AE130" s="78">
        <v>613</v>
      </c>
      <c r="AF130" s="78">
        <v>129</v>
      </c>
      <c r="AG130" s="78">
        <v>36088</v>
      </c>
      <c r="AH130" s="78">
        <v>10406</v>
      </c>
      <c r="AI130" s="78"/>
      <c r="AJ130" s="78" t="s">
        <v>2563</v>
      </c>
      <c r="AK130" s="78"/>
      <c r="AL130" s="78"/>
      <c r="AM130" s="78"/>
      <c r="AN130" s="80">
        <v>40950.4925</v>
      </c>
      <c r="AO130" s="78"/>
      <c r="AP130" s="78" t="b">
        <v>1</v>
      </c>
      <c r="AQ130" s="78" t="b">
        <v>0</v>
      </c>
      <c r="AR130" s="78" t="b">
        <v>1</v>
      </c>
      <c r="AS130" s="78" t="s">
        <v>1996</v>
      </c>
      <c r="AT130" s="78">
        <v>0</v>
      </c>
      <c r="AU130" s="83" t="s">
        <v>3544</v>
      </c>
      <c r="AV130" s="78" t="b">
        <v>0</v>
      </c>
      <c r="AW130" s="78" t="s">
        <v>3626</v>
      </c>
      <c r="AX130" s="83" t="s">
        <v>3754</v>
      </c>
      <c r="AY130" s="78" t="s">
        <v>66</v>
      </c>
      <c r="AZ130" s="78" t="str">
        <f>REPLACE(INDEX(GroupVertices[Group],MATCH(Vertices[[#This Row],[Vertex]],GroupVertices[Vertex],0)),1,1,"")</f>
        <v>1</v>
      </c>
      <c r="BA130" s="48"/>
      <c r="BB130" s="48"/>
      <c r="BC130" s="48"/>
      <c r="BD130" s="48"/>
      <c r="BE130" s="48"/>
      <c r="BF130" s="48"/>
      <c r="BG130" s="120" t="s">
        <v>4922</v>
      </c>
      <c r="BH130" s="120" t="s">
        <v>4922</v>
      </c>
      <c r="BI130" s="120" t="s">
        <v>5035</v>
      </c>
      <c r="BJ130" s="120" t="s">
        <v>5035</v>
      </c>
      <c r="BK130" s="120">
        <v>0</v>
      </c>
      <c r="BL130" s="123">
        <v>0</v>
      </c>
      <c r="BM130" s="120">
        <v>1</v>
      </c>
      <c r="BN130" s="123">
        <v>3.8461538461538463</v>
      </c>
      <c r="BO130" s="120">
        <v>1</v>
      </c>
      <c r="BP130" s="123">
        <v>3.8461538461538463</v>
      </c>
      <c r="BQ130" s="120">
        <v>25</v>
      </c>
      <c r="BR130" s="123">
        <v>96.15384615384616</v>
      </c>
      <c r="BS130" s="120">
        <v>26</v>
      </c>
      <c r="BT130" s="2"/>
      <c r="BU130" s="3"/>
      <c r="BV130" s="3"/>
      <c r="BW130" s="3"/>
      <c r="BX130" s="3"/>
    </row>
    <row r="131" spans="1:76" ht="15">
      <c r="A131" s="64" t="s">
        <v>321</v>
      </c>
      <c r="B131" s="65"/>
      <c r="C131" s="65" t="s">
        <v>64</v>
      </c>
      <c r="D131" s="66">
        <v>162.58562639611645</v>
      </c>
      <c r="E131" s="68"/>
      <c r="F131" s="100" t="s">
        <v>935</v>
      </c>
      <c r="G131" s="65"/>
      <c r="H131" s="69" t="s">
        <v>321</v>
      </c>
      <c r="I131" s="70"/>
      <c r="J131" s="70"/>
      <c r="K131" s="69" t="s">
        <v>4143</v>
      </c>
      <c r="L131" s="73">
        <v>1</v>
      </c>
      <c r="M131" s="74">
        <v>3297.651123046875</v>
      </c>
      <c r="N131" s="74">
        <v>7201.96630859375</v>
      </c>
      <c r="O131" s="75"/>
      <c r="P131" s="76"/>
      <c r="Q131" s="76"/>
      <c r="R131" s="86"/>
      <c r="S131" s="48">
        <v>0</v>
      </c>
      <c r="T131" s="48">
        <v>1</v>
      </c>
      <c r="U131" s="49">
        <v>0</v>
      </c>
      <c r="V131" s="49">
        <v>0.002967</v>
      </c>
      <c r="W131" s="49">
        <v>0.005479</v>
      </c>
      <c r="X131" s="49">
        <v>0.542005</v>
      </c>
      <c r="Y131" s="49">
        <v>0</v>
      </c>
      <c r="Z131" s="49">
        <v>0</v>
      </c>
      <c r="AA131" s="71">
        <v>131</v>
      </c>
      <c r="AB131" s="71"/>
      <c r="AC131" s="72"/>
      <c r="AD131" s="78" t="s">
        <v>2188</v>
      </c>
      <c r="AE131" s="78">
        <v>72</v>
      </c>
      <c r="AF131" s="78">
        <v>112</v>
      </c>
      <c r="AG131" s="78">
        <v>38913</v>
      </c>
      <c r="AH131" s="78">
        <v>12899</v>
      </c>
      <c r="AI131" s="78"/>
      <c r="AJ131" s="78"/>
      <c r="AK131" s="78" t="s">
        <v>2843</v>
      </c>
      <c r="AL131" s="78"/>
      <c r="AM131" s="78"/>
      <c r="AN131" s="80">
        <v>40396.30778935185</v>
      </c>
      <c r="AO131" s="83" t="s">
        <v>3333</v>
      </c>
      <c r="AP131" s="78" t="b">
        <v>0</v>
      </c>
      <c r="AQ131" s="78" t="b">
        <v>0</v>
      </c>
      <c r="AR131" s="78" t="b">
        <v>1</v>
      </c>
      <c r="AS131" s="78" t="s">
        <v>1996</v>
      </c>
      <c r="AT131" s="78">
        <v>3</v>
      </c>
      <c r="AU131" s="83" t="s">
        <v>3550</v>
      </c>
      <c r="AV131" s="78" t="b">
        <v>0</v>
      </c>
      <c r="AW131" s="78" t="s">
        <v>3626</v>
      </c>
      <c r="AX131" s="83" t="s">
        <v>3755</v>
      </c>
      <c r="AY131" s="78" t="s">
        <v>66</v>
      </c>
      <c r="AZ131" s="78" t="str">
        <f>REPLACE(INDEX(GroupVertices[Group],MATCH(Vertices[[#This Row],[Vertex]],GroupVertices[Vertex],0)),1,1,"")</f>
        <v>1</v>
      </c>
      <c r="BA131" s="48"/>
      <c r="BB131" s="48"/>
      <c r="BC131" s="48"/>
      <c r="BD131" s="48"/>
      <c r="BE131" s="48"/>
      <c r="BF131" s="48"/>
      <c r="BG131" s="120" t="s">
        <v>4922</v>
      </c>
      <c r="BH131" s="120" t="s">
        <v>4922</v>
      </c>
      <c r="BI131" s="120" t="s">
        <v>5035</v>
      </c>
      <c r="BJ131" s="120" t="s">
        <v>5035</v>
      </c>
      <c r="BK131" s="120">
        <v>0</v>
      </c>
      <c r="BL131" s="123">
        <v>0</v>
      </c>
      <c r="BM131" s="120">
        <v>1</v>
      </c>
      <c r="BN131" s="123">
        <v>3.8461538461538463</v>
      </c>
      <c r="BO131" s="120">
        <v>1</v>
      </c>
      <c r="BP131" s="123">
        <v>3.8461538461538463</v>
      </c>
      <c r="BQ131" s="120">
        <v>25</v>
      </c>
      <c r="BR131" s="123">
        <v>96.15384615384616</v>
      </c>
      <c r="BS131" s="120">
        <v>26</v>
      </c>
      <c r="BT131" s="2"/>
      <c r="BU131" s="3"/>
      <c r="BV131" s="3"/>
      <c r="BW131" s="3"/>
      <c r="BX131" s="3"/>
    </row>
    <row r="132" spans="1:76" ht="15">
      <c r="A132" s="64" t="s">
        <v>322</v>
      </c>
      <c r="B132" s="65"/>
      <c r="C132" s="65" t="s">
        <v>64</v>
      </c>
      <c r="D132" s="66">
        <v>164.96996243744775</v>
      </c>
      <c r="E132" s="68"/>
      <c r="F132" s="100" t="s">
        <v>936</v>
      </c>
      <c r="G132" s="65"/>
      <c r="H132" s="69" t="s">
        <v>322</v>
      </c>
      <c r="I132" s="70"/>
      <c r="J132" s="70"/>
      <c r="K132" s="69" t="s">
        <v>4144</v>
      </c>
      <c r="L132" s="73">
        <v>1</v>
      </c>
      <c r="M132" s="74">
        <v>8858.4833984375</v>
      </c>
      <c r="N132" s="74">
        <v>6074.3994140625</v>
      </c>
      <c r="O132" s="75"/>
      <c r="P132" s="76"/>
      <c r="Q132" s="76"/>
      <c r="R132" s="86"/>
      <c r="S132" s="48">
        <v>0</v>
      </c>
      <c r="T132" s="48">
        <v>1</v>
      </c>
      <c r="U132" s="49">
        <v>0</v>
      </c>
      <c r="V132" s="49">
        <v>0.111111</v>
      </c>
      <c r="W132" s="49">
        <v>0</v>
      </c>
      <c r="X132" s="49">
        <v>0.585365</v>
      </c>
      <c r="Y132" s="49">
        <v>0</v>
      </c>
      <c r="Z132" s="49">
        <v>0</v>
      </c>
      <c r="AA132" s="71">
        <v>132</v>
      </c>
      <c r="AB132" s="71"/>
      <c r="AC132" s="72"/>
      <c r="AD132" s="78" t="s">
        <v>2189</v>
      </c>
      <c r="AE132" s="78">
        <v>1844</v>
      </c>
      <c r="AF132" s="78">
        <v>568</v>
      </c>
      <c r="AG132" s="78">
        <v>24989</v>
      </c>
      <c r="AH132" s="78">
        <v>4371</v>
      </c>
      <c r="AI132" s="78"/>
      <c r="AJ132" s="78" t="s">
        <v>2564</v>
      </c>
      <c r="AK132" s="78" t="s">
        <v>2872</v>
      </c>
      <c r="AL132" s="83" t="s">
        <v>3066</v>
      </c>
      <c r="AM132" s="78"/>
      <c r="AN132" s="80">
        <v>41387.655277777776</v>
      </c>
      <c r="AO132" s="83" t="s">
        <v>3334</v>
      </c>
      <c r="AP132" s="78" t="b">
        <v>1</v>
      </c>
      <c r="AQ132" s="78" t="b">
        <v>0</v>
      </c>
      <c r="AR132" s="78" t="b">
        <v>0</v>
      </c>
      <c r="AS132" s="78" t="s">
        <v>1995</v>
      </c>
      <c r="AT132" s="78">
        <v>27</v>
      </c>
      <c r="AU132" s="83" t="s">
        <v>3544</v>
      </c>
      <c r="AV132" s="78" t="b">
        <v>0</v>
      </c>
      <c r="AW132" s="78" t="s">
        <v>3626</v>
      </c>
      <c r="AX132" s="83" t="s">
        <v>3756</v>
      </c>
      <c r="AY132" s="78" t="s">
        <v>66</v>
      </c>
      <c r="AZ132" s="78" t="str">
        <f>REPLACE(INDEX(GroupVertices[Group],MATCH(Vertices[[#This Row],[Vertex]],GroupVertices[Vertex],0)),1,1,"")</f>
        <v>9</v>
      </c>
      <c r="BA132" s="48"/>
      <c r="BB132" s="48"/>
      <c r="BC132" s="48"/>
      <c r="BD132" s="48"/>
      <c r="BE132" s="48"/>
      <c r="BF132" s="48"/>
      <c r="BG132" s="120" t="s">
        <v>4924</v>
      </c>
      <c r="BH132" s="120" t="s">
        <v>4924</v>
      </c>
      <c r="BI132" s="120" t="s">
        <v>5036</v>
      </c>
      <c r="BJ132" s="120" t="s">
        <v>5036</v>
      </c>
      <c r="BK132" s="120">
        <v>1</v>
      </c>
      <c r="BL132" s="123">
        <v>5</v>
      </c>
      <c r="BM132" s="120">
        <v>0</v>
      </c>
      <c r="BN132" s="123">
        <v>0</v>
      </c>
      <c r="BO132" s="120">
        <v>0</v>
      </c>
      <c r="BP132" s="123">
        <v>0</v>
      </c>
      <c r="BQ132" s="120">
        <v>19</v>
      </c>
      <c r="BR132" s="123">
        <v>95</v>
      </c>
      <c r="BS132" s="120">
        <v>20</v>
      </c>
      <c r="BT132" s="2"/>
      <c r="BU132" s="3"/>
      <c r="BV132" s="3"/>
      <c r="BW132" s="3"/>
      <c r="BX132" s="3"/>
    </row>
    <row r="133" spans="1:76" ht="15">
      <c r="A133" s="64" t="s">
        <v>417</v>
      </c>
      <c r="B133" s="65"/>
      <c r="C133" s="65" t="s">
        <v>64</v>
      </c>
      <c r="D133" s="66">
        <v>185.47734391574008</v>
      </c>
      <c r="E133" s="68"/>
      <c r="F133" s="100" t="s">
        <v>1028</v>
      </c>
      <c r="G133" s="65"/>
      <c r="H133" s="69" t="s">
        <v>417</v>
      </c>
      <c r="I133" s="70"/>
      <c r="J133" s="70"/>
      <c r="K133" s="69" t="s">
        <v>4145</v>
      </c>
      <c r="L133" s="73">
        <v>8.042828965905889</v>
      </c>
      <c r="M133" s="74">
        <v>8535.025390625</v>
      </c>
      <c r="N133" s="74">
        <v>5682.85107421875</v>
      </c>
      <c r="O133" s="75"/>
      <c r="P133" s="76"/>
      <c r="Q133" s="76"/>
      <c r="R133" s="86"/>
      <c r="S133" s="48">
        <v>6</v>
      </c>
      <c r="T133" s="48">
        <v>1</v>
      </c>
      <c r="U133" s="49">
        <v>20</v>
      </c>
      <c r="V133" s="49">
        <v>0.2</v>
      </c>
      <c r="W133" s="49">
        <v>0</v>
      </c>
      <c r="X133" s="49">
        <v>3.073166</v>
      </c>
      <c r="Y133" s="49">
        <v>0</v>
      </c>
      <c r="Z133" s="49">
        <v>0</v>
      </c>
      <c r="AA133" s="71">
        <v>133</v>
      </c>
      <c r="AB133" s="71"/>
      <c r="AC133" s="72"/>
      <c r="AD133" s="78" t="s">
        <v>2190</v>
      </c>
      <c r="AE133" s="78">
        <v>1159</v>
      </c>
      <c r="AF133" s="78">
        <v>4490</v>
      </c>
      <c r="AG133" s="78">
        <v>7612</v>
      </c>
      <c r="AH133" s="78">
        <v>16072</v>
      </c>
      <c r="AI133" s="78"/>
      <c r="AJ133" s="78" t="s">
        <v>2565</v>
      </c>
      <c r="AK133" s="78" t="s">
        <v>2873</v>
      </c>
      <c r="AL133" s="83" t="s">
        <v>3067</v>
      </c>
      <c r="AM133" s="78"/>
      <c r="AN133" s="80">
        <v>41161.19820601852</v>
      </c>
      <c r="AO133" s="83" t="s">
        <v>3335</v>
      </c>
      <c r="AP133" s="78" t="b">
        <v>0</v>
      </c>
      <c r="AQ133" s="78" t="b">
        <v>0</v>
      </c>
      <c r="AR133" s="78" t="b">
        <v>0</v>
      </c>
      <c r="AS133" s="78" t="s">
        <v>1995</v>
      </c>
      <c r="AT133" s="78">
        <v>96</v>
      </c>
      <c r="AU133" s="83" t="s">
        <v>3544</v>
      </c>
      <c r="AV133" s="78" t="b">
        <v>0</v>
      </c>
      <c r="AW133" s="78" t="s">
        <v>3626</v>
      </c>
      <c r="AX133" s="83" t="s">
        <v>3757</v>
      </c>
      <c r="AY133" s="78" t="s">
        <v>66</v>
      </c>
      <c r="AZ133" s="78" t="str">
        <f>REPLACE(INDEX(GroupVertices[Group],MATCH(Vertices[[#This Row],[Vertex]],GroupVertices[Vertex],0)),1,1,"")</f>
        <v>9</v>
      </c>
      <c r="BA133" s="48" t="s">
        <v>732</v>
      </c>
      <c r="BB133" s="48" t="s">
        <v>732</v>
      </c>
      <c r="BC133" s="48" t="s">
        <v>770</v>
      </c>
      <c r="BD133" s="48" t="s">
        <v>770</v>
      </c>
      <c r="BE133" s="48"/>
      <c r="BF133" s="48"/>
      <c r="BG133" s="120" t="s">
        <v>4925</v>
      </c>
      <c r="BH133" s="120" t="s">
        <v>4925</v>
      </c>
      <c r="BI133" s="120" t="s">
        <v>5037</v>
      </c>
      <c r="BJ133" s="120" t="s">
        <v>5037</v>
      </c>
      <c r="BK133" s="120">
        <v>1</v>
      </c>
      <c r="BL133" s="123">
        <v>1.639344262295082</v>
      </c>
      <c r="BM133" s="120">
        <v>2</v>
      </c>
      <c r="BN133" s="123">
        <v>3.278688524590164</v>
      </c>
      <c r="BO133" s="120">
        <v>0</v>
      </c>
      <c r="BP133" s="123">
        <v>0</v>
      </c>
      <c r="BQ133" s="120">
        <v>58</v>
      </c>
      <c r="BR133" s="123">
        <v>95.08196721311475</v>
      </c>
      <c r="BS133" s="120">
        <v>61</v>
      </c>
      <c r="BT133" s="2"/>
      <c r="BU133" s="3"/>
      <c r="BV133" s="3"/>
      <c r="BW133" s="3"/>
      <c r="BX133" s="3"/>
    </row>
    <row r="134" spans="1:76" ht="15">
      <c r="A134" s="64" t="s">
        <v>323</v>
      </c>
      <c r="B134" s="65"/>
      <c r="C134" s="65" t="s">
        <v>64</v>
      </c>
      <c r="D134" s="66">
        <v>162.04705926397364</v>
      </c>
      <c r="E134" s="68"/>
      <c r="F134" s="100" t="s">
        <v>937</v>
      </c>
      <c r="G134" s="65"/>
      <c r="H134" s="69" t="s">
        <v>323</v>
      </c>
      <c r="I134" s="70"/>
      <c r="J134" s="70"/>
      <c r="K134" s="69" t="s">
        <v>4146</v>
      </c>
      <c r="L134" s="73">
        <v>1</v>
      </c>
      <c r="M134" s="74">
        <v>4067.620849609375</v>
      </c>
      <c r="N134" s="74">
        <v>6175.51806640625</v>
      </c>
      <c r="O134" s="75"/>
      <c r="P134" s="76"/>
      <c r="Q134" s="76"/>
      <c r="R134" s="86"/>
      <c r="S134" s="48">
        <v>0</v>
      </c>
      <c r="T134" s="48">
        <v>1</v>
      </c>
      <c r="U134" s="49">
        <v>0</v>
      </c>
      <c r="V134" s="49">
        <v>0.002967</v>
      </c>
      <c r="W134" s="49">
        <v>0.005479</v>
      </c>
      <c r="X134" s="49">
        <v>0.542005</v>
      </c>
      <c r="Y134" s="49">
        <v>0</v>
      </c>
      <c r="Z134" s="49">
        <v>0</v>
      </c>
      <c r="AA134" s="71">
        <v>134</v>
      </c>
      <c r="AB134" s="71"/>
      <c r="AC134" s="72"/>
      <c r="AD134" s="78" t="s">
        <v>2191</v>
      </c>
      <c r="AE134" s="78">
        <v>272</v>
      </c>
      <c r="AF134" s="78">
        <v>9</v>
      </c>
      <c r="AG134" s="78">
        <v>918</v>
      </c>
      <c r="AH134" s="78">
        <v>3622</v>
      </c>
      <c r="AI134" s="78"/>
      <c r="AJ134" s="78" t="s">
        <v>2566</v>
      </c>
      <c r="AK134" s="78" t="s">
        <v>2874</v>
      </c>
      <c r="AL134" s="78"/>
      <c r="AM134" s="78"/>
      <c r="AN134" s="80">
        <v>42861.14414351852</v>
      </c>
      <c r="AO134" s="83" t="s">
        <v>3336</v>
      </c>
      <c r="AP134" s="78" t="b">
        <v>1</v>
      </c>
      <c r="AQ134" s="78" t="b">
        <v>0</v>
      </c>
      <c r="AR134" s="78" t="b">
        <v>0</v>
      </c>
      <c r="AS134" s="78" t="s">
        <v>1996</v>
      </c>
      <c r="AT134" s="78">
        <v>0</v>
      </c>
      <c r="AU134" s="78"/>
      <c r="AV134" s="78" t="b">
        <v>0</v>
      </c>
      <c r="AW134" s="78" t="s">
        <v>3626</v>
      </c>
      <c r="AX134" s="83" t="s">
        <v>3758</v>
      </c>
      <c r="AY134" s="78" t="s">
        <v>66</v>
      </c>
      <c r="AZ134" s="78" t="str">
        <f>REPLACE(INDEX(GroupVertices[Group],MATCH(Vertices[[#This Row],[Vertex]],GroupVertices[Vertex],0)),1,1,"")</f>
        <v>1</v>
      </c>
      <c r="BA134" s="48"/>
      <c r="BB134" s="48"/>
      <c r="BC134" s="48"/>
      <c r="BD134" s="48"/>
      <c r="BE134" s="48"/>
      <c r="BF134" s="48"/>
      <c r="BG134" s="120" t="s">
        <v>4922</v>
      </c>
      <c r="BH134" s="120" t="s">
        <v>4922</v>
      </c>
      <c r="BI134" s="120" t="s">
        <v>5035</v>
      </c>
      <c r="BJ134" s="120" t="s">
        <v>5035</v>
      </c>
      <c r="BK134" s="120">
        <v>0</v>
      </c>
      <c r="BL134" s="123">
        <v>0</v>
      </c>
      <c r="BM134" s="120">
        <v>1</v>
      </c>
      <c r="BN134" s="123">
        <v>3.8461538461538463</v>
      </c>
      <c r="BO134" s="120">
        <v>1</v>
      </c>
      <c r="BP134" s="123">
        <v>3.8461538461538463</v>
      </c>
      <c r="BQ134" s="120">
        <v>25</v>
      </c>
      <c r="BR134" s="123">
        <v>96.15384615384616</v>
      </c>
      <c r="BS134" s="120">
        <v>26</v>
      </c>
      <c r="BT134" s="2"/>
      <c r="BU134" s="3"/>
      <c r="BV134" s="3"/>
      <c r="BW134" s="3"/>
      <c r="BX134" s="3"/>
    </row>
    <row r="135" spans="1:76" ht="15">
      <c r="A135" s="64" t="s">
        <v>324</v>
      </c>
      <c r="B135" s="65"/>
      <c r="C135" s="65" t="s">
        <v>64</v>
      </c>
      <c r="D135" s="66">
        <v>162</v>
      </c>
      <c r="E135" s="68"/>
      <c r="F135" s="100" t="s">
        <v>938</v>
      </c>
      <c r="G135" s="65"/>
      <c r="H135" s="69" t="s">
        <v>324</v>
      </c>
      <c r="I135" s="70"/>
      <c r="J135" s="70"/>
      <c r="K135" s="69" t="s">
        <v>4147</v>
      </c>
      <c r="L135" s="73">
        <v>1</v>
      </c>
      <c r="M135" s="74">
        <v>3535.791015625</v>
      </c>
      <c r="N135" s="74">
        <v>7318.53955078125</v>
      </c>
      <c r="O135" s="75"/>
      <c r="P135" s="76"/>
      <c r="Q135" s="76"/>
      <c r="R135" s="86"/>
      <c r="S135" s="48">
        <v>0</v>
      </c>
      <c r="T135" s="48">
        <v>1</v>
      </c>
      <c r="U135" s="49">
        <v>0</v>
      </c>
      <c r="V135" s="49">
        <v>0.002967</v>
      </c>
      <c r="W135" s="49">
        <v>0.005479</v>
      </c>
      <c r="X135" s="49">
        <v>0.542005</v>
      </c>
      <c r="Y135" s="49">
        <v>0</v>
      </c>
      <c r="Z135" s="49">
        <v>0</v>
      </c>
      <c r="AA135" s="71">
        <v>135</v>
      </c>
      <c r="AB135" s="71"/>
      <c r="AC135" s="72"/>
      <c r="AD135" s="78" t="s">
        <v>2192</v>
      </c>
      <c r="AE135" s="78">
        <v>8</v>
      </c>
      <c r="AF135" s="78">
        <v>0</v>
      </c>
      <c r="AG135" s="78">
        <v>2141</v>
      </c>
      <c r="AH135" s="78">
        <v>6886</v>
      </c>
      <c r="AI135" s="78"/>
      <c r="AJ135" s="78" t="s">
        <v>2567</v>
      </c>
      <c r="AK135" s="78" t="s">
        <v>2875</v>
      </c>
      <c r="AL135" s="78"/>
      <c r="AM135" s="78"/>
      <c r="AN135" s="80">
        <v>42067.13715277778</v>
      </c>
      <c r="AO135" s="78"/>
      <c r="AP135" s="78" t="b">
        <v>1</v>
      </c>
      <c r="AQ135" s="78" t="b">
        <v>0</v>
      </c>
      <c r="AR135" s="78" t="b">
        <v>0</v>
      </c>
      <c r="AS135" s="78" t="s">
        <v>1995</v>
      </c>
      <c r="AT135" s="78">
        <v>0</v>
      </c>
      <c r="AU135" s="83" t="s">
        <v>3544</v>
      </c>
      <c r="AV135" s="78" t="b">
        <v>0</v>
      </c>
      <c r="AW135" s="78" t="s">
        <v>3626</v>
      </c>
      <c r="AX135" s="83" t="s">
        <v>3759</v>
      </c>
      <c r="AY135" s="78" t="s">
        <v>66</v>
      </c>
      <c r="AZ135" s="78" t="str">
        <f>REPLACE(INDEX(GroupVertices[Group],MATCH(Vertices[[#This Row],[Vertex]],GroupVertices[Vertex],0)),1,1,"")</f>
        <v>1</v>
      </c>
      <c r="BA135" s="48"/>
      <c r="BB135" s="48"/>
      <c r="BC135" s="48"/>
      <c r="BD135" s="48"/>
      <c r="BE135" s="48"/>
      <c r="BF135" s="48"/>
      <c r="BG135" s="120" t="s">
        <v>4922</v>
      </c>
      <c r="BH135" s="120" t="s">
        <v>4922</v>
      </c>
      <c r="BI135" s="120" t="s">
        <v>5035</v>
      </c>
      <c r="BJ135" s="120" t="s">
        <v>5035</v>
      </c>
      <c r="BK135" s="120">
        <v>0</v>
      </c>
      <c r="BL135" s="123">
        <v>0</v>
      </c>
      <c r="BM135" s="120">
        <v>1</v>
      </c>
      <c r="BN135" s="123">
        <v>3.8461538461538463</v>
      </c>
      <c r="BO135" s="120">
        <v>1</v>
      </c>
      <c r="BP135" s="123">
        <v>3.8461538461538463</v>
      </c>
      <c r="BQ135" s="120">
        <v>25</v>
      </c>
      <c r="BR135" s="123">
        <v>96.15384615384616</v>
      </c>
      <c r="BS135" s="120">
        <v>26</v>
      </c>
      <c r="BT135" s="2"/>
      <c r="BU135" s="3"/>
      <c r="BV135" s="3"/>
      <c r="BW135" s="3"/>
      <c r="BX135" s="3"/>
    </row>
    <row r="136" spans="1:76" ht="15">
      <c r="A136" s="64" t="s">
        <v>325</v>
      </c>
      <c r="B136" s="65"/>
      <c r="C136" s="65" t="s">
        <v>64</v>
      </c>
      <c r="D136" s="66">
        <v>162.29804200516642</v>
      </c>
      <c r="E136" s="68"/>
      <c r="F136" s="100" t="s">
        <v>939</v>
      </c>
      <c r="G136" s="65"/>
      <c r="H136" s="69" t="s">
        <v>325</v>
      </c>
      <c r="I136" s="70"/>
      <c r="J136" s="70"/>
      <c r="K136" s="69" t="s">
        <v>4148</v>
      </c>
      <c r="L136" s="73">
        <v>1</v>
      </c>
      <c r="M136" s="74">
        <v>2416.18798828125</v>
      </c>
      <c r="N136" s="74">
        <v>9292.2158203125</v>
      </c>
      <c r="O136" s="75"/>
      <c r="P136" s="76"/>
      <c r="Q136" s="76"/>
      <c r="R136" s="86"/>
      <c r="S136" s="48">
        <v>0</v>
      </c>
      <c r="T136" s="48">
        <v>1</v>
      </c>
      <c r="U136" s="49">
        <v>0</v>
      </c>
      <c r="V136" s="49">
        <v>0.002967</v>
      </c>
      <c r="W136" s="49">
        <v>0.005479</v>
      </c>
      <c r="X136" s="49">
        <v>0.542005</v>
      </c>
      <c r="Y136" s="49">
        <v>0</v>
      </c>
      <c r="Z136" s="49">
        <v>0</v>
      </c>
      <c r="AA136" s="71">
        <v>136</v>
      </c>
      <c r="AB136" s="71"/>
      <c r="AC136" s="72"/>
      <c r="AD136" s="78" t="s">
        <v>2193</v>
      </c>
      <c r="AE136" s="78">
        <v>908</v>
      </c>
      <c r="AF136" s="78">
        <v>57</v>
      </c>
      <c r="AG136" s="78">
        <v>19824</v>
      </c>
      <c r="AH136" s="78">
        <v>26627</v>
      </c>
      <c r="AI136" s="78"/>
      <c r="AJ136" s="78" t="s">
        <v>2568</v>
      </c>
      <c r="AK136" s="78"/>
      <c r="AL136" s="78"/>
      <c r="AM136" s="78"/>
      <c r="AN136" s="80">
        <v>42458.64877314815</v>
      </c>
      <c r="AO136" s="83" t="s">
        <v>3337</v>
      </c>
      <c r="AP136" s="78" t="b">
        <v>1</v>
      </c>
      <c r="AQ136" s="78" t="b">
        <v>0</v>
      </c>
      <c r="AR136" s="78" t="b">
        <v>0</v>
      </c>
      <c r="AS136" s="78" t="s">
        <v>1996</v>
      </c>
      <c r="AT136" s="78">
        <v>0</v>
      </c>
      <c r="AU136" s="78"/>
      <c r="AV136" s="78" t="b">
        <v>0</v>
      </c>
      <c r="AW136" s="78" t="s">
        <v>3626</v>
      </c>
      <c r="AX136" s="83" t="s">
        <v>3760</v>
      </c>
      <c r="AY136" s="78" t="s">
        <v>66</v>
      </c>
      <c r="AZ136" s="78" t="str">
        <f>REPLACE(INDEX(GroupVertices[Group],MATCH(Vertices[[#This Row],[Vertex]],GroupVertices[Vertex],0)),1,1,"")</f>
        <v>1</v>
      </c>
      <c r="BA136" s="48"/>
      <c r="BB136" s="48"/>
      <c r="BC136" s="48"/>
      <c r="BD136" s="48"/>
      <c r="BE136" s="48"/>
      <c r="BF136" s="48"/>
      <c r="BG136" s="120" t="s">
        <v>4922</v>
      </c>
      <c r="BH136" s="120" t="s">
        <v>4922</v>
      </c>
      <c r="BI136" s="120" t="s">
        <v>5035</v>
      </c>
      <c r="BJ136" s="120" t="s">
        <v>5035</v>
      </c>
      <c r="BK136" s="120">
        <v>0</v>
      </c>
      <c r="BL136" s="123">
        <v>0</v>
      </c>
      <c r="BM136" s="120">
        <v>1</v>
      </c>
      <c r="BN136" s="123">
        <v>3.8461538461538463</v>
      </c>
      <c r="BO136" s="120">
        <v>1</v>
      </c>
      <c r="BP136" s="123">
        <v>3.8461538461538463</v>
      </c>
      <c r="BQ136" s="120">
        <v>25</v>
      </c>
      <c r="BR136" s="123">
        <v>96.15384615384616</v>
      </c>
      <c r="BS136" s="120">
        <v>26</v>
      </c>
      <c r="BT136" s="2"/>
      <c r="BU136" s="3"/>
      <c r="BV136" s="3"/>
      <c r="BW136" s="3"/>
      <c r="BX136" s="3"/>
    </row>
    <row r="137" spans="1:76" ht="15">
      <c r="A137" s="64" t="s">
        <v>326</v>
      </c>
      <c r="B137" s="65"/>
      <c r="C137" s="65" t="s">
        <v>64</v>
      </c>
      <c r="D137" s="66">
        <v>162.0836609137309</v>
      </c>
      <c r="E137" s="68"/>
      <c r="F137" s="100" t="s">
        <v>940</v>
      </c>
      <c r="G137" s="65"/>
      <c r="H137" s="69" t="s">
        <v>326</v>
      </c>
      <c r="I137" s="70"/>
      <c r="J137" s="70"/>
      <c r="K137" s="69" t="s">
        <v>4149</v>
      </c>
      <c r="L137" s="73">
        <v>1</v>
      </c>
      <c r="M137" s="74">
        <v>3501.29736328125</v>
      </c>
      <c r="N137" s="74">
        <v>5648.58447265625</v>
      </c>
      <c r="O137" s="75"/>
      <c r="P137" s="76"/>
      <c r="Q137" s="76"/>
      <c r="R137" s="86"/>
      <c r="S137" s="48">
        <v>0</v>
      </c>
      <c r="T137" s="48">
        <v>1</v>
      </c>
      <c r="U137" s="49">
        <v>0</v>
      </c>
      <c r="V137" s="49">
        <v>0.002967</v>
      </c>
      <c r="W137" s="49">
        <v>0.005479</v>
      </c>
      <c r="X137" s="49">
        <v>0.542005</v>
      </c>
      <c r="Y137" s="49">
        <v>0</v>
      </c>
      <c r="Z137" s="49">
        <v>0</v>
      </c>
      <c r="AA137" s="71">
        <v>137</v>
      </c>
      <c r="AB137" s="71"/>
      <c r="AC137" s="72"/>
      <c r="AD137" s="78" t="s">
        <v>2194</v>
      </c>
      <c r="AE137" s="78">
        <v>258</v>
      </c>
      <c r="AF137" s="78">
        <v>16</v>
      </c>
      <c r="AG137" s="78">
        <v>11463</v>
      </c>
      <c r="AH137" s="78">
        <v>27298</v>
      </c>
      <c r="AI137" s="78"/>
      <c r="AJ137" s="78" t="s">
        <v>2569</v>
      </c>
      <c r="AK137" s="78" t="s">
        <v>2876</v>
      </c>
      <c r="AL137" s="78"/>
      <c r="AM137" s="78"/>
      <c r="AN137" s="80">
        <v>42619.906701388885</v>
      </c>
      <c r="AO137" s="83" t="s">
        <v>3338</v>
      </c>
      <c r="AP137" s="78" t="b">
        <v>1</v>
      </c>
      <c r="AQ137" s="78" t="b">
        <v>0</v>
      </c>
      <c r="AR137" s="78" t="b">
        <v>0</v>
      </c>
      <c r="AS137" s="78" t="s">
        <v>1996</v>
      </c>
      <c r="AT137" s="78">
        <v>0</v>
      </c>
      <c r="AU137" s="78"/>
      <c r="AV137" s="78" t="b">
        <v>0</v>
      </c>
      <c r="AW137" s="78" t="s">
        <v>3626</v>
      </c>
      <c r="AX137" s="83" t="s">
        <v>3761</v>
      </c>
      <c r="AY137" s="78" t="s">
        <v>66</v>
      </c>
      <c r="AZ137" s="78" t="str">
        <f>REPLACE(INDEX(GroupVertices[Group],MATCH(Vertices[[#This Row],[Vertex]],GroupVertices[Vertex],0)),1,1,"")</f>
        <v>1</v>
      </c>
      <c r="BA137" s="48"/>
      <c r="BB137" s="48"/>
      <c r="BC137" s="48"/>
      <c r="BD137" s="48"/>
      <c r="BE137" s="48"/>
      <c r="BF137" s="48"/>
      <c r="BG137" s="120" t="s">
        <v>4922</v>
      </c>
      <c r="BH137" s="120" t="s">
        <v>4922</v>
      </c>
      <c r="BI137" s="120" t="s">
        <v>5035</v>
      </c>
      <c r="BJ137" s="120" t="s">
        <v>5035</v>
      </c>
      <c r="BK137" s="120">
        <v>0</v>
      </c>
      <c r="BL137" s="123">
        <v>0</v>
      </c>
      <c r="BM137" s="120">
        <v>1</v>
      </c>
      <c r="BN137" s="123">
        <v>3.8461538461538463</v>
      </c>
      <c r="BO137" s="120">
        <v>1</v>
      </c>
      <c r="BP137" s="123">
        <v>3.8461538461538463</v>
      </c>
      <c r="BQ137" s="120">
        <v>25</v>
      </c>
      <c r="BR137" s="123">
        <v>96.15384615384616</v>
      </c>
      <c r="BS137" s="120">
        <v>26</v>
      </c>
      <c r="BT137" s="2"/>
      <c r="BU137" s="3"/>
      <c r="BV137" s="3"/>
      <c r="BW137" s="3"/>
      <c r="BX137" s="3"/>
    </row>
    <row r="138" spans="1:76" ht="15">
      <c r="A138" s="64" t="s">
        <v>327</v>
      </c>
      <c r="B138" s="65"/>
      <c r="C138" s="65" t="s">
        <v>64</v>
      </c>
      <c r="D138" s="66">
        <v>162</v>
      </c>
      <c r="E138" s="68"/>
      <c r="F138" s="100" t="s">
        <v>941</v>
      </c>
      <c r="G138" s="65"/>
      <c r="H138" s="69" t="s">
        <v>327</v>
      </c>
      <c r="I138" s="70"/>
      <c r="J138" s="70"/>
      <c r="K138" s="69" t="s">
        <v>4150</v>
      </c>
      <c r="L138" s="73">
        <v>1</v>
      </c>
      <c r="M138" s="74">
        <v>3243.44189453125</v>
      </c>
      <c r="N138" s="74">
        <v>5522.578125</v>
      </c>
      <c r="O138" s="75"/>
      <c r="P138" s="76"/>
      <c r="Q138" s="76"/>
      <c r="R138" s="86"/>
      <c r="S138" s="48">
        <v>0</v>
      </c>
      <c r="T138" s="48">
        <v>1</v>
      </c>
      <c r="U138" s="49">
        <v>0</v>
      </c>
      <c r="V138" s="49">
        <v>0.002967</v>
      </c>
      <c r="W138" s="49">
        <v>0.005479</v>
      </c>
      <c r="X138" s="49">
        <v>0.542005</v>
      </c>
      <c r="Y138" s="49">
        <v>0</v>
      </c>
      <c r="Z138" s="49">
        <v>0</v>
      </c>
      <c r="AA138" s="71">
        <v>138</v>
      </c>
      <c r="AB138" s="71"/>
      <c r="AC138" s="72"/>
      <c r="AD138" s="78">
        <v>779</v>
      </c>
      <c r="AE138" s="78">
        <v>42</v>
      </c>
      <c r="AF138" s="78">
        <v>0</v>
      </c>
      <c r="AG138" s="78">
        <v>6316</v>
      </c>
      <c r="AH138" s="78">
        <v>443</v>
      </c>
      <c r="AI138" s="78"/>
      <c r="AJ138" s="78"/>
      <c r="AK138" s="78"/>
      <c r="AL138" s="78"/>
      <c r="AM138" s="78"/>
      <c r="AN138" s="80">
        <v>42937.36172453704</v>
      </c>
      <c r="AO138" s="78"/>
      <c r="AP138" s="78" t="b">
        <v>1</v>
      </c>
      <c r="AQ138" s="78" t="b">
        <v>0</v>
      </c>
      <c r="AR138" s="78" t="b">
        <v>0</v>
      </c>
      <c r="AS138" s="78" t="s">
        <v>1996</v>
      </c>
      <c r="AT138" s="78">
        <v>0</v>
      </c>
      <c r="AU138" s="78"/>
      <c r="AV138" s="78" t="b">
        <v>0</v>
      </c>
      <c r="AW138" s="78" t="s">
        <v>3626</v>
      </c>
      <c r="AX138" s="83" t="s">
        <v>3762</v>
      </c>
      <c r="AY138" s="78" t="s">
        <v>66</v>
      </c>
      <c r="AZ138" s="78" t="str">
        <f>REPLACE(INDEX(GroupVertices[Group],MATCH(Vertices[[#This Row],[Vertex]],GroupVertices[Vertex],0)),1,1,"")</f>
        <v>1</v>
      </c>
      <c r="BA138" s="48"/>
      <c r="BB138" s="48"/>
      <c r="BC138" s="48"/>
      <c r="BD138" s="48"/>
      <c r="BE138" s="48"/>
      <c r="BF138" s="48"/>
      <c r="BG138" s="120" t="s">
        <v>4922</v>
      </c>
      <c r="BH138" s="120" t="s">
        <v>4922</v>
      </c>
      <c r="BI138" s="120" t="s">
        <v>5035</v>
      </c>
      <c r="BJ138" s="120" t="s">
        <v>5035</v>
      </c>
      <c r="BK138" s="120">
        <v>0</v>
      </c>
      <c r="BL138" s="123">
        <v>0</v>
      </c>
      <c r="BM138" s="120">
        <v>1</v>
      </c>
      <c r="BN138" s="123">
        <v>3.8461538461538463</v>
      </c>
      <c r="BO138" s="120">
        <v>1</v>
      </c>
      <c r="BP138" s="123">
        <v>3.8461538461538463</v>
      </c>
      <c r="BQ138" s="120">
        <v>25</v>
      </c>
      <c r="BR138" s="123">
        <v>96.15384615384616</v>
      </c>
      <c r="BS138" s="120">
        <v>26</v>
      </c>
      <c r="BT138" s="2"/>
      <c r="BU138" s="3"/>
      <c r="BV138" s="3"/>
      <c r="BW138" s="3"/>
      <c r="BX138" s="3"/>
    </row>
    <row r="139" spans="1:76" ht="15">
      <c r="A139" s="64" t="s">
        <v>328</v>
      </c>
      <c r="B139" s="65"/>
      <c r="C139" s="65" t="s">
        <v>64</v>
      </c>
      <c r="D139" s="66">
        <v>162.81569390887648</v>
      </c>
      <c r="E139" s="68"/>
      <c r="F139" s="100" t="s">
        <v>942</v>
      </c>
      <c r="G139" s="65"/>
      <c r="H139" s="69" t="s">
        <v>328</v>
      </c>
      <c r="I139" s="70"/>
      <c r="J139" s="70"/>
      <c r="K139" s="69" t="s">
        <v>4151</v>
      </c>
      <c r="L139" s="73">
        <v>1</v>
      </c>
      <c r="M139" s="74">
        <v>2694.841552734375</v>
      </c>
      <c r="N139" s="74">
        <v>9347.60546875</v>
      </c>
      <c r="O139" s="75"/>
      <c r="P139" s="76"/>
      <c r="Q139" s="76"/>
      <c r="R139" s="86"/>
      <c r="S139" s="48">
        <v>0</v>
      </c>
      <c r="T139" s="48">
        <v>1</v>
      </c>
      <c r="U139" s="49">
        <v>0</v>
      </c>
      <c r="V139" s="49">
        <v>0.002967</v>
      </c>
      <c r="W139" s="49">
        <v>0.005479</v>
      </c>
      <c r="X139" s="49">
        <v>0.542005</v>
      </c>
      <c r="Y139" s="49">
        <v>0</v>
      </c>
      <c r="Z139" s="49">
        <v>0</v>
      </c>
      <c r="AA139" s="71">
        <v>139</v>
      </c>
      <c r="AB139" s="71"/>
      <c r="AC139" s="72"/>
      <c r="AD139" s="78" t="s">
        <v>2195</v>
      </c>
      <c r="AE139" s="78">
        <v>2801</v>
      </c>
      <c r="AF139" s="78">
        <v>156</v>
      </c>
      <c r="AG139" s="78">
        <v>104314</v>
      </c>
      <c r="AH139" s="78">
        <v>42120</v>
      </c>
      <c r="AI139" s="78"/>
      <c r="AJ139" s="78" t="s">
        <v>2570</v>
      </c>
      <c r="AK139" s="78" t="s">
        <v>2877</v>
      </c>
      <c r="AL139" s="78"/>
      <c r="AM139" s="78"/>
      <c r="AN139" s="80">
        <v>42142.532118055555</v>
      </c>
      <c r="AO139" s="83" t="s">
        <v>3339</v>
      </c>
      <c r="AP139" s="78" t="b">
        <v>0</v>
      </c>
      <c r="AQ139" s="78" t="b">
        <v>0</v>
      </c>
      <c r="AR139" s="78" t="b">
        <v>0</v>
      </c>
      <c r="AS139" s="78" t="s">
        <v>1996</v>
      </c>
      <c r="AT139" s="78">
        <v>2</v>
      </c>
      <c r="AU139" s="83" t="s">
        <v>3544</v>
      </c>
      <c r="AV139" s="78" t="b">
        <v>0</v>
      </c>
      <c r="AW139" s="78" t="s">
        <v>3626</v>
      </c>
      <c r="AX139" s="83" t="s">
        <v>3763</v>
      </c>
      <c r="AY139" s="78" t="s">
        <v>66</v>
      </c>
      <c r="AZ139" s="78" t="str">
        <f>REPLACE(INDEX(GroupVertices[Group],MATCH(Vertices[[#This Row],[Vertex]],GroupVertices[Vertex],0)),1,1,"")</f>
        <v>1</v>
      </c>
      <c r="BA139" s="48"/>
      <c r="BB139" s="48"/>
      <c r="BC139" s="48"/>
      <c r="BD139" s="48"/>
      <c r="BE139" s="48"/>
      <c r="BF139" s="48"/>
      <c r="BG139" s="120" t="s">
        <v>4922</v>
      </c>
      <c r="BH139" s="120" t="s">
        <v>4922</v>
      </c>
      <c r="BI139" s="120" t="s">
        <v>5035</v>
      </c>
      <c r="BJ139" s="120" t="s">
        <v>5035</v>
      </c>
      <c r="BK139" s="120">
        <v>0</v>
      </c>
      <c r="BL139" s="123">
        <v>0</v>
      </c>
      <c r="BM139" s="120">
        <v>1</v>
      </c>
      <c r="BN139" s="123">
        <v>3.8461538461538463</v>
      </c>
      <c r="BO139" s="120">
        <v>1</v>
      </c>
      <c r="BP139" s="123">
        <v>3.8461538461538463</v>
      </c>
      <c r="BQ139" s="120">
        <v>25</v>
      </c>
      <c r="BR139" s="123">
        <v>96.15384615384616</v>
      </c>
      <c r="BS139" s="120">
        <v>26</v>
      </c>
      <c r="BT139" s="2"/>
      <c r="BU139" s="3"/>
      <c r="BV139" s="3"/>
      <c r="BW139" s="3"/>
      <c r="BX139" s="3"/>
    </row>
    <row r="140" spans="1:76" ht="15">
      <c r="A140" s="64" t="s">
        <v>329</v>
      </c>
      <c r="B140" s="65"/>
      <c r="C140" s="65" t="s">
        <v>64</v>
      </c>
      <c r="D140" s="66">
        <v>163.26014251307203</v>
      </c>
      <c r="E140" s="68"/>
      <c r="F140" s="100" t="s">
        <v>943</v>
      </c>
      <c r="G140" s="65"/>
      <c r="H140" s="69" t="s">
        <v>329</v>
      </c>
      <c r="I140" s="70"/>
      <c r="J140" s="70"/>
      <c r="K140" s="69" t="s">
        <v>4152</v>
      </c>
      <c r="L140" s="73">
        <v>1</v>
      </c>
      <c r="M140" s="74">
        <v>8933.4794921875</v>
      </c>
      <c r="N140" s="74">
        <v>5420.07666015625</v>
      </c>
      <c r="O140" s="75"/>
      <c r="P140" s="76"/>
      <c r="Q140" s="76"/>
      <c r="R140" s="86"/>
      <c r="S140" s="48">
        <v>0</v>
      </c>
      <c r="T140" s="48">
        <v>1</v>
      </c>
      <c r="U140" s="49">
        <v>0</v>
      </c>
      <c r="V140" s="49">
        <v>0.111111</v>
      </c>
      <c r="W140" s="49">
        <v>0</v>
      </c>
      <c r="X140" s="49">
        <v>0.585365</v>
      </c>
      <c r="Y140" s="49">
        <v>0</v>
      </c>
      <c r="Z140" s="49">
        <v>0</v>
      </c>
      <c r="AA140" s="71">
        <v>140</v>
      </c>
      <c r="AB140" s="71"/>
      <c r="AC140" s="72"/>
      <c r="AD140" s="78" t="s">
        <v>2196</v>
      </c>
      <c r="AE140" s="78">
        <v>2071</v>
      </c>
      <c r="AF140" s="78">
        <v>241</v>
      </c>
      <c r="AG140" s="78">
        <v>11126</v>
      </c>
      <c r="AH140" s="78">
        <v>26324</v>
      </c>
      <c r="AI140" s="78"/>
      <c r="AJ140" s="78"/>
      <c r="AK140" s="78"/>
      <c r="AL140" s="78"/>
      <c r="AM140" s="78"/>
      <c r="AN140" s="80">
        <v>42135.165821759256</v>
      </c>
      <c r="AO140" s="83" t="s">
        <v>3340</v>
      </c>
      <c r="AP140" s="78" t="b">
        <v>0</v>
      </c>
      <c r="AQ140" s="78" t="b">
        <v>0</v>
      </c>
      <c r="AR140" s="78" t="b">
        <v>1</v>
      </c>
      <c r="AS140" s="78" t="s">
        <v>1995</v>
      </c>
      <c r="AT140" s="78">
        <v>3</v>
      </c>
      <c r="AU140" s="83" t="s">
        <v>3544</v>
      </c>
      <c r="AV140" s="78" t="b">
        <v>0</v>
      </c>
      <c r="AW140" s="78" t="s">
        <v>3626</v>
      </c>
      <c r="AX140" s="83" t="s">
        <v>3764</v>
      </c>
      <c r="AY140" s="78" t="s">
        <v>66</v>
      </c>
      <c r="AZ140" s="78" t="str">
        <f>REPLACE(INDEX(GroupVertices[Group],MATCH(Vertices[[#This Row],[Vertex]],GroupVertices[Vertex],0)),1,1,"")</f>
        <v>9</v>
      </c>
      <c r="BA140" s="48"/>
      <c r="BB140" s="48"/>
      <c r="BC140" s="48"/>
      <c r="BD140" s="48"/>
      <c r="BE140" s="48"/>
      <c r="BF140" s="48"/>
      <c r="BG140" s="120" t="s">
        <v>4924</v>
      </c>
      <c r="BH140" s="120" t="s">
        <v>4924</v>
      </c>
      <c r="BI140" s="120" t="s">
        <v>5036</v>
      </c>
      <c r="BJ140" s="120" t="s">
        <v>5036</v>
      </c>
      <c r="BK140" s="120">
        <v>1</v>
      </c>
      <c r="BL140" s="123">
        <v>5</v>
      </c>
      <c r="BM140" s="120">
        <v>0</v>
      </c>
      <c r="BN140" s="123">
        <v>0</v>
      </c>
      <c r="BO140" s="120">
        <v>0</v>
      </c>
      <c r="BP140" s="123">
        <v>0</v>
      </c>
      <c r="BQ140" s="120">
        <v>19</v>
      </c>
      <c r="BR140" s="123">
        <v>95</v>
      </c>
      <c r="BS140" s="120">
        <v>20</v>
      </c>
      <c r="BT140" s="2"/>
      <c r="BU140" s="3"/>
      <c r="BV140" s="3"/>
      <c r="BW140" s="3"/>
      <c r="BX140" s="3"/>
    </row>
    <row r="141" spans="1:76" ht="15">
      <c r="A141" s="64" t="s">
        <v>330</v>
      </c>
      <c r="B141" s="65"/>
      <c r="C141" s="65" t="s">
        <v>64</v>
      </c>
      <c r="D141" s="66">
        <v>162.04705926397364</v>
      </c>
      <c r="E141" s="68"/>
      <c r="F141" s="100" t="s">
        <v>944</v>
      </c>
      <c r="G141" s="65"/>
      <c r="H141" s="69" t="s">
        <v>330</v>
      </c>
      <c r="I141" s="70"/>
      <c r="J141" s="70"/>
      <c r="K141" s="69" t="s">
        <v>4153</v>
      </c>
      <c r="L141" s="73">
        <v>1</v>
      </c>
      <c r="M141" s="74">
        <v>265.2095947265625</v>
      </c>
      <c r="N141" s="74">
        <v>4510.099609375</v>
      </c>
      <c r="O141" s="75"/>
      <c r="P141" s="76"/>
      <c r="Q141" s="76"/>
      <c r="R141" s="86"/>
      <c r="S141" s="48">
        <v>0</v>
      </c>
      <c r="T141" s="48">
        <v>1</v>
      </c>
      <c r="U141" s="49">
        <v>0</v>
      </c>
      <c r="V141" s="49">
        <v>0.002967</v>
      </c>
      <c r="W141" s="49">
        <v>0.005479</v>
      </c>
      <c r="X141" s="49">
        <v>0.542005</v>
      </c>
      <c r="Y141" s="49">
        <v>0</v>
      </c>
      <c r="Z141" s="49">
        <v>0</v>
      </c>
      <c r="AA141" s="71">
        <v>141</v>
      </c>
      <c r="AB141" s="71"/>
      <c r="AC141" s="72"/>
      <c r="AD141" s="78" t="s">
        <v>2197</v>
      </c>
      <c r="AE141" s="78">
        <v>129</v>
      </c>
      <c r="AF141" s="78">
        <v>9</v>
      </c>
      <c r="AG141" s="78">
        <v>19961</v>
      </c>
      <c r="AH141" s="78">
        <v>6510</v>
      </c>
      <c r="AI141" s="78"/>
      <c r="AJ141" s="78" t="s">
        <v>2571</v>
      </c>
      <c r="AK141" s="78"/>
      <c r="AL141" s="78"/>
      <c r="AM141" s="78"/>
      <c r="AN141" s="80">
        <v>42855.569236111114</v>
      </c>
      <c r="AO141" s="83" t="s">
        <v>3341</v>
      </c>
      <c r="AP141" s="78" t="b">
        <v>1</v>
      </c>
      <c r="AQ141" s="78" t="b">
        <v>0</v>
      </c>
      <c r="AR141" s="78" t="b">
        <v>0</v>
      </c>
      <c r="AS141" s="78" t="s">
        <v>1996</v>
      </c>
      <c r="AT141" s="78">
        <v>1</v>
      </c>
      <c r="AU141" s="78"/>
      <c r="AV141" s="78" t="b">
        <v>0</v>
      </c>
      <c r="AW141" s="78" t="s">
        <v>3626</v>
      </c>
      <c r="AX141" s="83" t="s">
        <v>3765</v>
      </c>
      <c r="AY141" s="78" t="s">
        <v>66</v>
      </c>
      <c r="AZ141" s="78" t="str">
        <f>REPLACE(INDEX(GroupVertices[Group],MATCH(Vertices[[#This Row],[Vertex]],GroupVertices[Vertex],0)),1,1,"")</f>
        <v>1</v>
      </c>
      <c r="BA141" s="48"/>
      <c r="BB141" s="48"/>
      <c r="BC141" s="48"/>
      <c r="BD141" s="48"/>
      <c r="BE141" s="48"/>
      <c r="BF141" s="48"/>
      <c r="BG141" s="120" t="s">
        <v>4922</v>
      </c>
      <c r="BH141" s="120" t="s">
        <v>4922</v>
      </c>
      <c r="BI141" s="120" t="s">
        <v>5035</v>
      </c>
      <c r="BJ141" s="120" t="s">
        <v>5035</v>
      </c>
      <c r="BK141" s="120">
        <v>0</v>
      </c>
      <c r="BL141" s="123">
        <v>0</v>
      </c>
      <c r="BM141" s="120">
        <v>1</v>
      </c>
      <c r="BN141" s="123">
        <v>3.8461538461538463</v>
      </c>
      <c r="BO141" s="120">
        <v>1</v>
      </c>
      <c r="BP141" s="123">
        <v>3.8461538461538463</v>
      </c>
      <c r="BQ141" s="120">
        <v>25</v>
      </c>
      <c r="BR141" s="123">
        <v>96.15384615384616</v>
      </c>
      <c r="BS141" s="120">
        <v>26</v>
      </c>
      <c r="BT141" s="2"/>
      <c r="BU141" s="3"/>
      <c r="BV141" s="3"/>
      <c r="BW141" s="3"/>
      <c r="BX141" s="3"/>
    </row>
    <row r="142" spans="1:76" ht="15">
      <c r="A142" s="64" t="s">
        <v>331</v>
      </c>
      <c r="B142" s="65"/>
      <c r="C142" s="65" t="s">
        <v>64</v>
      </c>
      <c r="D142" s="66">
        <v>169.33601637278025</v>
      </c>
      <c r="E142" s="68"/>
      <c r="F142" s="100" t="s">
        <v>945</v>
      </c>
      <c r="G142" s="65"/>
      <c r="H142" s="69" t="s">
        <v>331</v>
      </c>
      <c r="I142" s="70"/>
      <c r="J142" s="70"/>
      <c r="K142" s="69" t="s">
        <v>4154</v>
      </c>
      <c r="L142" s="73">
        <v>1</v>
      </c>
      <c r="M142" s="74">
        <v>2388.95703125</v>
      </c>
      <c r="N142" s="74">
        <v>9646.09375</v>
      </c>
      <c r="O142" s="75"/>
      <c r="P142" s="76"/>
      <c r="Q142" s="76"/>
      <c r="R142" s="86"/>
      <c r="S142" s="48">
        <v>0</v>
      </c>
      <c r="T142" s="48">
        <v>1</v>
      </c>
      <c r="U142" s="49">
        <v>0</v>
      </c>
      <c r="V142" s="49">
        <v>0.002967</v>
      </c>
      <c r="W142" s="49">
        <v>0.005479</v>
      </c>
      <c r="X142" s="49">
        <v>0.542005</v>
      </c>
      <c r="Y142" s="49">
        <v>0</v>
      </c>
      <c r="Z142" s="49">
        <v>0</v>
      </c>
      <c r="AA142" s="71">
        <v>142</v>
      </c>
      <c r="AB142" s="71"/>
      <c r="AC142" s="72"/>
      <c r="AD142" s="78" t="s">
        <v>2198</v>
      </c>
      <c r="AE142" s="78">
        <v>678</v>
      </c>
      <c r="AF142" s="78">
        <v>1403</v>
      </c>
      <c r="AG142" s="78">
        <v>83563</v>
      </c>
      <c r="AH142" s="78">
        <v>12654</v>
      </c>
      <c r="AI142" s="78"/>
      <c r="AJ142" s="78" t="s">
        <v>2572</v>
      </c>
      <c r="AK142" s="78"/>
      <c r="AL142" s="78"/>
      <c r="AM142" s="78"/>
      <c r="AN142" s="80">
        <v>40343.095717592594</v>
      </c>
      <c r="AO142" s="83" t="s">
        <v>3342</v>
      </c>
      <c r="AP142" s="78" t="b">
        <v>0</v>
      </c>
      <c r="AQ142" s="78" t="b">
        <v>0</v>
      </c>
      <c r="AR142" s="78" t="b">
        <v>1</v>
      </c>
      <c r="AS142" s="78" t="s">
        <v>1996</v>
      </c>
      <c r="AT142" s="78">
        <v>31</v>
      </c>
      <c r="AU142" s="83" t="s">
        <v>3544</v>
      </c>
      <c r="AV142" s="78" t="b">
        <v>0</v>
      </c>
      <c r="AW142" s="78" t="s">
        <v>3626</v>
      </c>
      <c r="AX142" s="83" t="s">
        <v>3766</v>
      </c>
      <c r="AY142" s="78" t="s">
        <v>66</v>
      </c>
      <c r="AZ142" s="78" t="str">
        <f>REPLACE(INDEX(GroupVertices[Group],MATCH(Vertices[[#This Row],[Vertex]],GroupVertices[Vertex],0)),1,1,"")</f>
        <v>1</v>
      </c>
      <c r="BA142" s="48"/>
      <c r="BB142" s="48"/>
      <c r="BC142" s="48"/>
      <c r="BD142" s="48"/>
      <c r="BE142" s="48"/>
      <c r="BF142" s="48"/>
      <c r="BG142" s="120" t="s">
        <v>4922</v>
      </c>
      <c r="BH142" s="120" t="s">
        <v>4922</v>
      </c>
      <c r="BI142" s="120" t="s">
        <v>5035</v>
      </c>
      <c r="BJ142" s="120" t="s">
        <v>5035</v>
      </c>
      <c r="BK142" s="120">
        <v>0</v>
      </c>
      <c r="BL142" s="123">
        <v>0</v>
      </c>
      <c r="BM142" s="120">
        <v>1</v>
      </c>
      <c r="BN142" s="123">
        <v>3.8461538461538463</v>
      </c>
      <c r="BO142" s="120">
        <v>1</v>
      </c>
      <c r="BP142" s="123">
        <v>3.8461538461538463</v>
      </c>
      <c r="BQ142" s="120">
        <v>25</v>
      </c>
      <c r="BR142" s="123">
        <v>96.15384615384616</v>
      </c>
      <c r="BS142" s="120">
        <v>26</v>
      </c>
      <c r="BT142" s="2"/>
      <c r="BU142" s="3"/>
      <c r="BV142" s="3"/>
      <c r="BW142" s="3"/>
      <c r="BX142" s="3"/>
    </row>
    <row r="143" spans="1:76" ht="15">
      <c r="A143" s="64" t="s">
        <v>332</v>
      </c>
      <c r="B143" s="65"/>
      <c r="C143" s="65" t="s">
        <v>64</v>
      </c>
      <c r="D143" s="66">
        <v>162.43399098997915</v>
      </c>
      <c r="E143" s="68"/>
      <c r="F143" s="100" t="s">
        <v>946</v>
      </c>
      <c r="G143" s="65"/>
      <c r="H143" s="69" t="s">
        <v>332</v>
      </c>
      <c r="I143" s="70"/>
      <c r="J143" s="70"/>
      <c r="K143" s="69" t="s">
        <v>4155</v>
      </c>
      <c r="L143" s="73">
        <v>1</v>
      </c>
      <c r="M143" s="74">
        <v>2980.304443359375</v>
      </c>
      <c r="N143" s="74">
        <v>8161.044921875</v>
      </c>
      <c r="O143" s="75"/>
      <c r="P143" s="76"/>
      <c r="Q143" s="76"/>
      <c r="R143" s="86"/>
      <c r="S143" s="48">
        <v>0</v>
      </c>
      <c r="T143" s="48">
        <v>1</v>
      </c>
      <c r="U143" s="49">
        <v>0</v>
      </c>
      <c r="V143" s="49">
        <v>0.002967</v>
      </c>
      <c r="W143" s="49">
        <v>0.005479</v>
      </c>
      <c r="X143" s="49">
        <v>0.542005</v>
      </c>
      <c r="Y143" s="49">
        <v>0</v>
      </c>
      <c r="Z143" s="49">
        <v>0</v>
      </c>
      <c r="AA143" s="71">
        <v>143</v>
      </c>
      <c r="AB143" s="71"/>
      <c r="AC143" s="72"/>
      <c r="AD143" s="78" t="s">
        <v>2199</v>
      </c>
      <c r="AE143" s="78">
        <v>180</v>
      </c>
      <c r="AF143" s="78">
        <v>83</v>
      </c>
      <c r="AG143" s="78">
        <v>411</v>
      </c>
      <c r="AH143" s="78">
        <v>2230</v>
      </c>
      <c r="AI143" s="78"/>
      <c r="AJ143" s="78" t="s">
        <v>2573</v>
      </c>
      <c r="AK143" s="78" t="s">
        <v>2878</v>
      </c>
      <c r="AL143" s="83" t="s">
        <v>3068</v>
      </c>
      <c r="AM143" s="78"/>
      <c r="AN143" s="80">
        <v>42846.101331018515</v>
      </c>
      <c r="AO143" s="83" t="s">
        <v>3343</v>
      </c>
      <c r="AP143" s="78" t="b">
        <v>0</v>
      </c>
      <c r="AQ143" s="78" t="b">
        <v>0</v>
      </c>
      <c r="AR143" s="78" t="b">
        <v>0</v>
      </c>
      <c r="AS143" s="78" t="s">
        <v>1996</v>
      </c>
      <c r="AT143" s="78">
        <v>0</v>
      </c>
      <c r="AU143" s="83" t="s">
        <v>3544</v>
      </c>
      <c r="AV143" s="78" t="b">
        <v>0</v>
      </c>
      <c r="AW143" s="78" t="s">
        <v>3626</v>
      </c>
      <c r="AX143" s="83" t="s">
        <v>3767</v>
      </c>
      <c r="AY143" s="78" t="s">
        <v>66</v>
      </c>
      <c r="AZ143" s="78" t="str">
        <f>REPLACE(INDEX(GroupVertices[Group],MATCH(Vertices[[#This Row],[Vertex]],GroupVertices[Vertex],0)),1,1,"")</f>
        <v>1</v>
      </c>
      <c r="BA143" s="48"/>
      <c r="BB143" s="48"/>
      <c r="BC143" s="48"/>
      <c r="BD143" s="48"/>
      <c r="BE143" s="48"/>
      <c r="BF143" s="48"/>
      <c r="BG143" s="120" t="s">
        <v>4922</v>
      </c>
      <c r="BH143" s="120" t="s">
        <v>4922</v>
      </c>
      <c r="BI143" s="120" t="s">
        <v>5035</v>
      </c>
      <c r="BJ143" s="120" t="s">
        <v>5035</v>
      </c>
      <c r="BK143" s="120">
        <v>0</v>
      </c>
      <c r="BL143" s="123">
        <v>0</v>
      </c>
      <c r="BM143" s="120">
        <v>1</v>
      </c>
      <c r="BN143" s="123">
        <v>3.8461538461538463</v>
      </c>
      <c r="BO143" s="120">
        <v>1</v>
      </c>
      <c r="BP143" s="123">
        <v>3.8461538461538463</v>
      </c>
      <c r="BQ143" s="120">
        <v>25</v>
      </c>
      <c r="BR143" s="123">
        <v>96.15384615384616</v>
      </c>
      <c r="BS143" s="120">
        <v>26</v>
      </c>
      <c r="BT143" s="2"/>
      <c r="BU143" s="3"/>
      <c r="BV143" s="3"/>
      <c r="BW143" s="3"/>
      <c r="BX143" s="3"/>
    </row>
    <row r="144" spans="1:76" ht="15">
      <c r="A144" s="64" t="s">
        <v>333</v>
      </c>
      <c r="B144" s="65"/>
      <c r="C144" s="65" t="s">
        <v>64</v>
      </c>
      <c r="D144" s="66">
        <v>213.61878377197908</v>
      </c>
      <c r="E144" s="68"/>
      <c r="F144" s="100" t="s">
        <v>947</v>
      </c>
      <c r="G144" s="65"/>
      <c r="H144" s="69" t="s">
        <v>333</v>
      </c>
      <c r="I144" s="70"/>
      <c r="J144" s="70"/>
      <c r="K144" s="69" t="s">
        <v>4156</v>
      </c>
      <c r="L144" s="73">
        <v>1</v>
      </c>
      <c r="M144" s="74">
        <v>3685.059814453125</v>
      </c>
      <c r="N144" s="74">
        <v>7848.1611328125</v>
      </c>
      <c r="O144" s="75"/>
      <c r="P144" s="76"/>
      <c r="Q144" s="76"/>
      <c r="R144" s="86"/>
      <c r="S144" s="48">
        <v>0</v>
      </c>
      <c r="T144" s="48">
        <v>1</v>
      </c>
      <c r="U144" s="49">
        <v>0</v>
      </c>
      <c r="V144" s="49">
        <v>0.002967</v>
      </c>
      <c r="W144" s="49">
        <v>0.005479</v>
      </c>
      <c r="X144" s="49">
        <v>0.542005</v>
      </c>
      <c r="Y144" s="49">
        <v>0</v>
      </c>
      <c r="Z144" s="49">
        <v>0</v>
      </c>
      <c r="AA144" s="71">
        <v>144</v>
      </c>
      <c r="AB144" s="71"/>
      <c r="AC144" s="72"/>
      <c r="AD144" s="78" t="s">
        <v>2200</v>
      </c>
      <c r="AE144" s="78">
        <v>471</v>
      </c>
      <c r="AF144" s="78">
        <v>9872</v>
      </c>
      <c r="AG144" s="78">
        <v>12150</v>
      </c>
      <c r="AH144" s="78">
        <v>14541</v>
      </c>
      <c r="AI144" s="78"/>
      <c r="AJ144" s="78" t="s">
        <v>2574</v>
      </c>
      <c r="AK144" s="78" t="s">
        <v>2879</v>
      </c>
      <c r="AL144" s="78"/>
      <c r="AM144" s="78"/>
      <c r="AN144" s="80">
        <v>40000.41315972222</v>
      </c>
      <c r="AO144" s="83" t="s">
        <v>3344</v>
      </c>
      <c r="AP144" s="78" t="b">
        <v>0</v>
      </c>
      <c r="AQ144" s="78" t="b">
        <v>0</v>
      </c>
      <c r="AR144" s="78" t="b">
        <v>0</v>
      </c>
      <c r="AS144" s="78" t="s">
        <v>1996</v>
      </c>
      <c r="AT144" s="78">
        <v>220</v>
      </c>
      <c r="AU144" s="83" t="s">
        <v>3549</v>
      </c>
      <c r="AV144" s="78" t="b">
        <v>0</v>
      </c>
      <c r="AW144" s="78" t="s">
        <v>3626</v>
      </c>
      <c r="AX144" s="83" t="s">
        <v>3768</v>
      </c>
      <c r="AY144" s="78" t="s">
        <v>66</v>
      </c>
      <c r="AZ144" s="78" t="str">
        <f>REPLACE(INDEX(GroupVertices[Group],MATCH(Vertices[[#This Row],[Vertex]],GroupVertices[Vertex],0)),1,1,"")</f>
        <v>1</v>
      </c>
      <c r="BA144" s="48"/>
      <c r="BB144" s="48"/>
      <c r="BC144" s="48"/>
      <c r="BD144" s="48"/>
      <c r="BE144" s="48"/>
      <c r="BF144" s="48"/>
      <c r="BG144" s="120" t="s">
        <v>4922</v>
      </c>
      <c r="BH144" s="120" t="s">
        <v>4922</v>
      </c>
      <c r="BI144" s="120" t="s">
        <v>5035</v>
      </c>
      <c r="BJ144" s="120" t="s">
        <v>5035</v>
      </c>
      <c r="BK144" s="120">
        <v>0</v>
      </c>
      <c r="BL144" s="123">
        <v>0</v>
      </c>
      <c r="BM144" s="120">
        <v>1</v>
      </c>
      <c r="BN144" s="123">
        <v>3.8461538461538463</v>
      </c>
      <c r="BO144" s="120">
        <v>1</v>
      </c>
      <c r="BP144" s="123">
        <v>3.8461538461538463</v>
      </c>
      <c r="BQ144" s="120">
        <v>25</v>
      </c>
      <c r="BR144" s="123">
        <v>96.15384615384616</v>
      </c>
      <c r="BS144" s="120">
        <v>26</v>
      </c>
      <c r="BT144" s="2"/>
      <c r="BU144" s="3"/>
      <c r="BV144" s="3"/>
      <c r="BW144" s="3"/>
      <c r="BX144" s="3"/>
    </row>
    <row r="145" spans="1:76" ht="15">
      <c r="A145" s="64" t="s">
        <v>334</v>
      </c>
      <c r="B145" s="65"/>
      <c r="C145" s="65" t="s">
        <v>64</v>
      </c>
      <c r="D145" s="66">
        <v>177.08510850710692</v>
      </c>
      <c r="E145" s="68"/>
      <c r="F145" s="100" t="s">
        <v>948</v>
      </c>
      <c r="G145" s="65"/>
      <c r="H145" s="69" t="s">
        <v>334</v>
      </c>
      <c r="I145" s="70"/>
      <c r="J145" s="70"/>
      <c r="K145" s="69" t="s">
        <v>4157</v>
      </c>
      <c r="L145" s="73">
        <v>1</v>
      </c>
      <c r="M145" s="74">
        <v>710.087158203125</v>
      </c>
      <c r="N145" s="74">
        <v>7843.77099609375</v>
      </c>
      <c r="O145" s="75"/>
      <c r="P145" s="76"/>
      <c r="Q145" s="76"/>
      <c r="R145" s="86"/>
      <c r="S145" s="48">
        <v>0</v>
      </c>
      <c r="T145" s="48">
        <v>1</v>
      </c>
      <c r="U145" s="49">
        <v>0</v>
      </c>
      <c r="V145" s="49">
        <v>0.002967</v>
      </c>
      <c r="W145" s="49">
        <v>0.005479</v>
      </c>
      <c r="X145" s="49">
        <v>0.542005</v>
      </c>
      <c r="Y145" s="49">
        <v>0</v>
      </c>
      <c r="Z145" s="49">
        <v>0</v>
      </c>
      <c r="AA145" s="71">
        <v>145</v>
      </c>
      <c r="AB145" s="71"/>
      <c r="AC145" s="72"/>
      <c r="AD145" s="78" t="s">
        <v>2201</v>
      </c>
      <c r="AE145" s="78">
        <v>246</v>
      </c>
      <c r="AF145" s="78">
        <v>2885</v>
      </c>
      <c r="AG145" s="78">
        <v>33063</v>
      </c>
      <c r="AH145" s="78">
        <v>20259</v>
      </c>
      <c r="AI145" s="78"/>
      <c r="AJ145" s="78" t="s">
        <v>2575</v>
      </c>
      <c r="AK145" s="78"/>
      <c r="AL145" s="83" t="s">
        <v>3069</v>
      </c>
      <c r="AM145" s="78"/>
      <c r="AN145" s="80">
        <v>40737.20167824074</v>
      </c>
      <c r="AO145" s="83" t="s">
        <v>3345</v>
      </c>
      <c r="AP145" s="78" t="b">
        <v>0</v>
      </c>
      <c r="AQ145" s="78" t="b">
        <v>0</v>
      </c>
      <c r="AR145" s="78" t="b">
        <v>1</v>
      </c>
      <c r="AS145" s="78" t="s">
        <v>1996</v>
      </c>
      <c r="AT145" s="78">
        <v>54</v>
      </c>
      <c r="AU145" s="83" t="s">
        <v>3544</v>
      </c>
      <c r="AV145" s="78" t="b">
        <v>0</v>
      </c>
      <c r="AW145" s="78" t="s">
        <v>3626</v>
      </c>
      <c r="AX145" s="83" t="s">
        <v>3769</v>
      </c>
      <c r="AY145" s="78" t="s">
        <v>66</v>
      </c>
      <c r="AZ145" s="78" t="str">
        <f>REPLACE(INDEX(GroupVertices[Group],MATCH(Vertices[[#This Row],[Vertex]],GroupVertices[Vertex],0)),1,1,"")</f>
        <v>1</v>
      </c>
      <c r="BA145" s="48"/>
      <c r="BB145" s="48"/>
      <c r="BC145" s="48"/>
      <c r="BD145" s="48"/>
      <c r="BE145" s="48"/>
      <c r="BF145" s="48"/>
      <c r="BG145" s="120" t="s">
        <v>4922</v>
      </c>
      <c r="BH145" s="120" t="s">
        <v>4922</v>
      </c>
      <c r="BI145" s="120" t="s">
        <v>5035</v>
      </c>
      <c r="BJ145" s="120" t="s">
        <v>5035</v>
      </c>
      <c r="BK145" s="120">
        <v>0</v>
      </c>
      <c r="BL145" s="123">
        <v>0</v>
      </c>
      <c r="BM145" s="120">
        <v>1</v>
      </c>
      <c r="BN145" s="123">
        <v>3.8461538461538463</v>
      </c>
      <c r="BO145" s="120">
        <v>1</v>
      </c>
      <c r="BP145" s="123">
        <v>3.8461538461538463</v>
      </c>
      <c r="BQ145" s="120">
        <v>25</v>
      </c>
      <c r="BR145" s="123">
        <v>96.15384615384616</v>
      </c>
      <c r="BS145" s="120">
        <v>26</v>
      </c>
      <c r="BT145" s="2"/>
      <c r="BU145" s="3"/>
      <c r="BV145" s="3"/>
      <c r="BW145" s="3"/>
      <c r="BX145" s="3"/>
    </row>
    <row r="146" spans="1:76" ht="15">
      <c r="A146" s="64" t="s">
        <v>335</v>
      </c>
      <c r="B146" s="65"/>
      <c r="C146" s="65" t="s">
        <v>64</v>
      </c>
      <c r="D146" s="66">
        <v>162.34510126914006</v>
      </c>
      <c r="E146" s="68"/>
      <c r="F146" s="100" t="s">
        <v>949</v>
      </c>
      <c r="G146" s="65"/>
      <c r="H146" s="69" t="s">
        <v>335</v>
      </c>
      <c r="I146" s="70"/>
      <c r="J146" s="70"/>
      <c r="K146" s="69" t="s">
        <v>4158</v>
      </c>
      <c r="L146" s="73">
        <v>1</v>
      </c>
      <c r="M146" s="74">
        <v>2822.8408203125</v>
      </c>
      <c r="N146" s="74">
        <v>9279.6865234375</v>
      </c>
      <c r="O146" s="75"/>
      <c r="P146" s="76"/>
      <c r="Q146" s="76"/>
      <c r="R146" s="86"/>
      <c r="S146" s="48">
        <v>0</v>
      </c>
      <c r="T146" s="48">
        <v>1</v>
      </c>
      <c r="U146" s="49">
        <v>0</v>
      </c>
      <c r="V146" s="49">
        <v>0.002967</v>
      </c>
      <c r="W146" s="49">
        <v>0.005479</v>
      </c>
      <c r="X146" s="49">
        <v>0.542005</v>
      </c>
      <c r="Y146" s="49">
        <v>0</v>
      </c>
      <c r="Z146" s="49">
        <v>0</v>
      </c>
      <c r="AA146" s="71">
        <v>146</v>
      </c>
      <c r="AB146" s="71"/>
      <c r="AC146" s="72"/>
      <c r="AD146" s="78" t="s">
        <v>2202</v>
      </c>
      <c r="AE146" s="78">
        <v>368</v>
      </c>
      <c r="AF146" s="78">
        <v>66</v>
      </c>
      <c r="AG146" s="78">
        <v>37222</v>
      </c>
      <c r="AH146" s="78">
        <v>12472</v>
      </c>
      <c r="AI146" s="78"/>
      <c r="AJ146" s="78" t="s">
        <v>2576</v>
      </c>
      <c r="AK146" s="78" t="s">
        <v>2880</v>
      </c>
      <c r="AL146" s="78"/>
      <c r="AM146" s="78"/>
      <c r="AN146" s="80">
        <v>42245.572291666664</v>
      </c>
      <c r="AO146" s="83" t="s">
        <v>3346</v>
      </c>
      <c r="AP146" s="78" t="b">
        <v>1</v>
      </c>
      <c r="AQ146" s="78" t="b">
        <v>0</v>
      </c>
      <c r="AR146" s="78" t="b">
        <v>0</v>
      </c>
      <c r="AS146" s="78" t="s">
        <v>1996</v>
      </c>
      <c r="AT146" s="78">
        <v>6</v>
      </c>
      <c r="AU146" s="83" t="s">
        <v>3544</v>
      </c>
      <c r="AV146" s="78" t="b">
        <v>0</v>
      </c>
      <c r="AW146" s="78" t="s">
        <v>3626</v>
      </c>
      <c r="AX146" s="83" t="s">
        <v>3770</v>
      </c>
      <c r="AY146" s="78" t="s">
        <v>66</v>
      </c>
      <c r="AZ146" s="78" t="str">
        <f>REPLACE(INDEX(GroupVertices[Group],MATCH(Vertices[[#This Row],[Vertex]],GroupVertices[Vertex],0)),1,1,"")</f>
        <v>1</v>
      </c>
      <c r="BA146" s="48"/>
      <c r="BB146" s="48"/>
      <c r="BC146" s="48"/>
      <c r="BD146" s="48"/>
      <c r="BE146" s="48"/>
      <c r="BF146" s="48"/>
      <c r="BG146" s="120" t="s">
        <v>4922</v>
      </c>
      <c r="BH146" s="120" t="s">
        <v>4922</v>
      </c>
      <c r="BI146" s="120" t="s">
        <v>5035</v>
      </c>
      <c r="BJ146" s="120" t="s">
        <v>5035</v>
      </c>
      <c r="BK146" s="120">
        <v>0</v>
      </c>
      <c r="BL146" s="123">
        <v>0</v>
      </c>
      <c r="BM146" s="120">
        <v>1</v>
      </c>
      <c r="BN146" s="123">
        <v>3.8461538461538463</v>
      </c>
      <c r="BO146" s="120">
        <v>1</v>
      </c>
      <c r="BP146" s="123">
        <v>3.8461538461538463</v>
      </c>
      <c r="BQ146" s="120">
        <v>25</v>
      </c>
      <c r="BR146" s="123">
        <v>96.15384615384616</v>
      </c>
      <c r="BS146" s="120">
        <v>26</v>
      </c>
      <c r="BT146" s="2"/>
      <c r="BU146" s="3"/>
      <c r="BV146" s="3"/>
      <c r="BW146" s="3"/>
      <c r="BX146" s="3"/>
    </row>
    <row r="147" spans="1:76" ht="15">
      <c r="A147" s="64" t="s">
        <v>336</v>
      </c>
      <c r="B147" s="65"/>
      <c r="C147" s="65" t="s">
        <v>64</v>
      </c>
      <c r="D147" s="66">
        <v>162.5176519037101</v>
      </c>
      <c r="E147" s="68"/>
      <c r="F147" s="100" t="s">
        <v>950</v>
      </c>
      <c r="G147" s="65"/>
      <c r="H147" s="69" t="s">
        <v>336</v>
      </c>
      <c r="I147" s="70"/>
      <c r="J147" s="70"/>
      <c r="K147" s="69" t="s">
        <v>4159</v>
      </c>
      <c r="L147" s="73">
        <v>1</v>
      </c>
      <c r="M147" s="74">
        <v>2694.397705078125</v>
      </c>
      <c r="N147" s="74">
        <v>5095.3154296875</v>
      </c>
      <c r="O147" s="75"/>
      <c r="P147" s="76"/>
      <c r="Q147" s="76"/>
      <c r="R147" s="86"/>
      <c r="S147" s="48">
        <v>0</v>
      </c>
      <c r="T147" s="48">
        <v>1</v>
      </c>
      <c r="U147" s="49">
        <v>0</v>
      </c>
      <c r="V147" s="49">
        <v>0.002967</v>
      </c>
      <c r="W147" s="49">
        <v>0.005479</v>
      </c>
      <c r="X147" s="49">
        <v>0.542005</v>
      </c>
      <c r="Y147" s="49">
        <v>0</v>
      </c>
      <c r="Z147" s="49">
        <v>0</v>
      </c>
      <c r="AA147" s="71">
        <v>147</v>
      </c>
      <c r="AB147" s="71"/>
      <c r="AC147" s="72"/>
      <c r="AD147" s="78" t="s">
        <v>2203</v>
      </c>
      <c r="AE147" s="78">
        <v>388</v>
      </c>
      <c r="AF147" s="78">
        <v>99</v>
      </c>
      <c r="AG147" s="78">
        <v>91433</v>
      </c>
      <c r="AH147" s="78">
        <v>16037</v>
      </c>
      <c r="AI147" s="78"/>
      <c r="AJ147" s="78" t="s">
        <v>2577</v>
      </c>
      <c r="AK147" s="78" t="s">
        <v>2881</v>
      </c>
      <c r="AL147" s="78"/>
      <c r="AM147" s="78"/>
      <c r="AN147" s="80">
        <v>42354.751284722224</v>
      </c>
      <c r="AO147" s="83" t="s">
        <v>3347</v>
      </c>
      <c r="AP147" s="78" t="b">
        <v>0</v>
      </c>
      <c r="AQ147" s="78" t="b">
        <v>0</v>
      </c>
      <c r="AR147" s="78" t="b">
        <v>0</v>
      </c>
      <c r="AS147" s="78" t="s">
        <v>1996</v>
      </c>
      <c r="AT147" s="78">
        <v>3</v>
      </c>
      <c r="AU147" s="83" t="s">
        <v>3544</v>
      </c>
      <c r="AV147" s="78" t="b">
        <v>0</v>
      </c>
      <c r="AW147" s="78" t="s">
        <v>3626</v>
      </c>
      <c r="AX147" s="83" t="s">
        <v>3771</v>
      </c>
      <c r="AY147" s="78" t="s">
        <v>66</v>
      </c>
      <c r="AZ147" s="78" t="str">
        <f>REPLACE(INDEX(GroupVertices[Group],MATCH(Vertices[[#This Row],[Vertex]],GroupVertices[Vertex],0)),1,1,"")</f>
        <v>1</v>
      </c>
      <c r="BA147" s="48"/>
      <c r="BB147" s="48"/>
      <c r="BC147" s="48"/>
      <c r="BD147" s="48"/>
      <c r="BE147" s="48"/>
      <c r="BF147" s="48"/>
      <c r="BG147" s="120" t="s">
        <v>4922</v>
      </c>
      <c r="BH147" s="120" t="s">
        <v>4922</v>
      </c>
      <c r="BI147" s="120" t="s">
        <v>5035</v>
      </c>
      <c r="BJ147" s="120" t="s">
        <v>5035</v>
      </c>
      <c r="BK147" s="120">
        <v>0</v>
      </c>
      <c r="BL147" s="123">
        <v>0</v>
      </c>
      <c r="BM147" s="120">
        <v>1</v>
      </c>
      <c r="BN147" s="123">
        <v>3.8461538461538463</v>
      </c>
      <c r="BO147" s="120">
        <v>1</v>
      </c>
      <c r="BP147" s="123">
        <v>3.8461538461538463</v>
      </c>
      <c r="BQ147" s="120">
        <v>25</v>
      </c>
      <c r="BR147" s="123">
        <v>96.15384615384616</v>
      </c>
      <c r="BS147" s="120">
        <v>26</v>
      </c>
      <c r="BT147" s="2"/>
      <c r="BU147" s="3"/>
      <c r="BV147" s="3"/>
      <c r="BW147" s="3"/>
      <c r="BX147" s="3"/>
    </row>
    <row r="148" spans="1:76" ht="15">
      <c r="A148" s="64" t="s">
        <v>337</v>
      </c>
      <c r="B148" s="65"/>
      <c r="C148" s="65" t="s">
        <v>64</v>
      </c>
      <c r="D148" s="66">
        <v>163.23399847753112</v>
      </c>
      <c r="E148" s="68"/>
      <c r="F148" s="100" t="s">
        <v>951</v>
      </c>
      <c r="G148" s="65"/>
      <c r="H148" s="69" t="s">
        <v>337</v>
      </c>
      <c r="I148" s="70"/>
      <c r="J148" s="70"/>
      <c r="K148" s="69" t="s">
        <v>4160</v>
      </c>
      <c r="L148" s="73">
        <v>1</v>
      </c>
      <c r="M148" s="74">
        <v>944.634765625</v>
      </c>
      <c r="N148" s="74">
        <v>2365.3359375</v>
      </c>
      <c r="O148" s="75"/>
      <c r="P148" s="76"/>
      <c r="Q148" s="76"/>
      <c r="R148" s="86"/>
      <c r="S148" s="48">
        <v>0</v>
      </c>
      <c r="T148" s="48">
        <v>1</v>
      </c>
      <c r="U148" s="49">
        <v>0</v>
      </c>
      <c r="V148" s="49">
        <v>0.002967</v>
      </c>
      <c r="W148" s="49">
        <v>0.005479</v>
      </c>
      <c r="X148" s="49">
        <v>0.542005</v>
      </c>
      <c r="Y148" s="49">
        <v>0</v>
      </c>
      <c r="Z148" s="49">
        <v>0</v>
      </c>
      <c r="AA148" s="71">
        <v>148</v>
      </c>
      <c r="AB148" s="71"/>
      <c r="AC148" s="72"/>
      <c r="AD148" s="78" t="s">
        <v>2204</v>
      </c>
      <c r="AE148" s="78">
        <v>207</v>
      </c>
      <c r="AF148" s="78">
        <v>236</v>
      </c>
      <c r="AG148" s="78">
        <v>8727</v>
      </c>
      <c r="AH148" s="78">
        <v>8668</v>
      </c>
      <c r="AI148" s="78"/>
      <c r="AJ148" s="78" t="s">
        <v>2578</v>
      </c>
      <c r="AK148" s="78" t="s">
        <v>2882</v>
      </c>
      <c r="AL148" s="83" t="s">
        <v>3070</v>
      </c>
      <c r="AM148" s="78"/>
      <c r="AN148" s="80">
        <v>41672.61381944444</v>
      </c>
      <c r="AO148" s="83" t="s">
        <v>3348</v>
      </c>
      <c r="AP148" s="78" t="b">
        <v>1</v>
      </c>
      <c r="AQ148" s="78" t="b">
        <v>0</v>
      </c>
      <c r="AR148" s="78" t="b">
        <v>1</v>
      </c>
      <c r="AS148" s="78" t="s">
        <v>1996</v>
      </c>
      <c r="AT148" s="78">
        <v>1</v>
      </c>
      <c r="AU148" s="83" t="s">
        <v>3544</v>
      </c>
      <c r="AV148" s="78" t="b">
        <v>0</v>
      </c>
      <c r="AW148" s="78" t="s">
        <v>3626</v>
      </c>
      <c r="AX148" s="83" t="s">
        <v>3772</v>
      </c>
      <c r="AY148" s="78" t="s">
        <v>66</v>
      </c>
      <c r="AZ148" s="78" t="str">
        <f>REPLACE(INDEX(GroupVertices[Group],MATCH(Vertices[[#This Row],[Vertex]],GroupVertices[Vertex],0)),1,1,"")</f>
        <v>1</v>
      </c>
      <c r="BA148" s="48"/>
      <c r="BB148" s="48"/>
      <c r="BC148" s="48"/>
      <c r="BD148" s="48"/>
      <c r="BE148" s="48"/>
      <c r="BF148" s="48"/>
      <c r="BG148" s="120" t="s">
        <v>4922</v>
      </c>
      <c r="BH148" s="120" t="s">
        <v>4922</v>
      </c>
      <c r="BI148" s="120" t="s">
        <v>5035</v>
      </c>
      <c r="BJ148" s="120" t="s">
        <v>5035</v>
      </c>
      <c r="BK148" s="120">
        <v>0</v>
      </c>
      <c r="BL148" s="123">
        <v>0</v>
      </c>
      <c r="BM148" s="120">
        <v>1</v>
      </c>
      <c r="BN148" s="123">
        <v>3.8461538461538463</v>
      </c>
      <c r="BO148" s="120">
        <v>1</v>
      </c>
      <c r="BP148" s="123">
        <v>3.8461538461538463</v>
      </c>
      <c r="BQ148" s="120">
        <v>25</v>
      </c>
      <c r="BR148" s="123">
        <v>96.15384615384616</v>
      </c>
      <c r="BS148" s="120">
        <v>26</v>
      </c>
      <c r="BT148" s="2"/>
      <c r="BU148" s="3"/>
      <c r="BV148" s="3"/>
      <c r="BW148" s="3"/>
      <c r="BX148" s="3"/>
    </row>
    <row r="149" spans="1:76" ht="15">
      <c r="A149" s="64" t="s">
        <v>338</v>
      </c>
      <c r="B149" s="65"/>
      <c r="C149" s="65" t="s">
        <v>64</v>
      </c>
      <c r="D149" s="66">
        <v>171.11381078956236</v>
      </c>
      <c r="E149" s="68"/>
      <c r="F149" s="100" t="s">
        <v>952</v>
      </c>
      <c r="G149" s="65"/>
      <c r="H149" s="69" t="s">
        <v>338</v>
      </c>
      <c r="I149" s="70"/>
      <c r="J149" s="70"/>
      <c r="K149" s="69" t="s">
        <v>4161</v>
      </c>
      <c r="L149" s="73">
        <v>1</v>
      </c>
      <c r="M149" s="74">
        <v>4151.783203125</v>
      </c>
      <c r="N149" s="74">
        <v>6608.58154296875</v>
      </c>
      <c r="O149" s="75"/>
      <c r="P149" s="76"/>
      <c r="Q149" s="76"/>
      <c r="R149" s="86"/>
      <c r="S149" s="48">
        <v>0</v>
      </c>
      <c r="T149" s="48">
        <v>1</v>
      </c>
      <c r="U149" s="49">
        <v>0</v>
      </c>
      <c r="V149" s="49">
        <v>0.002967</v>
      </c>
      <c r="W149" s="49">
        <v>0.005479</v>
      </c>
      <c r="X149" s="49">
        <v>0.542005</v>
      </c>
      <c r="Y149" s="49">
        <v>0</v>
      </c>
      <c r="Z149" s="49">
        <v>0</v>
      </c>
      <c r="AA149" s="71">
        <v>149</v>
      </c>
      <c r="AB149" s="71"/>
      <c r="AC149" s="72"/>
      <c r="AD149" s="78" t="s">
        <v>2205</v>
      </c>
      <c r="AE149" s="78">
        <v>1039</v>
      </c>
      <c r="AF149" s="78">
        <v>1743</v>
      </c>
      <c r="AG149" s="78">
        <v>35229</v>
      </c>
      <c r="AH149" s="78">
        <v>9782</v>
      </c>
      <c r="AI149" s="78"/>
      <c r="AJ149" s="78" t="s">
        <v>2579</v>
      </c>
      <c r="AK149" s="78" t="s">
        <v>2883</v>
      </c>
      <c r="AL149" s="78"/>
      <c r="AM149" s="78"/>
      <c r="AN149" s="80">
        <v>41453.51230324074</v>
      </c>
      <c r="AO149" s="83" t="s">
        <v>3349</v>
      </c>
      <c r="AP149" s="78" t="b">
        <v>0</v>
      </c>
      <c r="AQ149" s="78" t="b">
        <v>0</v>
      </c>
      <c r="AR149" s="78" t="b">
        <v>0</v>
      </c>
      <c r="AS149" s="78" t="s">
        <v>1996</v>
      </c>
      <c r="AT149" s="78">
        <v>38</v>
      </c>
      <c r="AU149" s="83" t="s">
        <v>3549</v>
      </c>
      <c r="AV149" s="78" t="b">
        <v>0</v>
      </c>
      <c r="AW149" s="78" t="s">
        <v>3626</v>
      </c>
      <c r="AX149" s="83" t="s">
        <v>3773</v>
      </c>
      <c r="AY149" s="78" t="s">
        <v>66</v>
      </c>
      <c r="AZ149" s="78" t="str">
        <f>REPLACE(INDEX(GroupVertices[Group],MATCH(Vertices[[#This Row],[Vertex]],GroupVertices[Vertex],0)),1,1,"")</f>
        <v>1</v>
      </c>
      <c r="BA149" s="48"/>
      <c r="BB149" s="48"/>
      <c r="BC149" s="48"/>
      <c r="BD149" s="48"/>
      <c r="BE149" s="48"/>
      <c r="BF149" s="48"/>
      <c r="BG149" s="120" t="s">
        <v>4922</v>
      </c>
      <c r="BH149" s="120" t="s">
        <v>4922</v>
      </c>
      <c r="BI149" s="120" t="s">
        <v>5035</v>
      </c>
      <c r="BJ149" s="120" t="s">
        <v>5035</v>
      </c>
      <c r="BK149" s="120">
        <v>0</v>
      </c>
      <c r="BL149" s="123">
        <v>0</v>
      </c>
      <c r="BM149" s="120">
        <v>1</v>
      </c>
      <c r="BN149" s="123">
        <v>3.8461538461538463</v>
      </c>
      <c r="BO149" s="120">
        <v>1</v>
      </c>
      <c r="BP149" s="123">
        <v>3.8461538461538463</v>
      </c>
      <c r="BQ149" s="120">
        <v>25</v>
      </c>
      <c r="BR149" s="123">
        <v>96.15384615384616</v>
      </c>
      <c r="BS149" s="120">
        <v>26</v>
      </c>
      <c r="BT149" s="2"/>
      <c r="BU149" s="3"/>
      <c r="BV149" s="3"/>
      <c r="BW149" s="3"/>
      <c r="BX149" s="3"/>
    </row>
    <row r="150" spans="1:76" ht="15">
      <c r="A150" s="64" t="s">
        <v>339</v>
      </c>
      <c r="B150" s="65"/>
      <c r="C150" s="65" t="s">
        <v>64</v>
      </c>
      <c r="D150" s="66">
        <v>162.25621154830094</v>
      </c>
      <c r="E150" s="68"/>
      <c r="F150" s="100" t="s">
        <v>953</v>
      </c>
      <c r="G150" s="65"/>
      <c r="H150" s="69" t="s">
        <v>339</v>
      </c>
      <c r="I150" s="70"/>
      <c r="J150" s="70"/>
      <c r="K150" s="69" t="s">
        <v>4162</v>
      </c>
      <c r="L150" s="73">
        <v>1</v>
      </c>
      <c r="M150" s="74">
        <v>3129.598388671875</v>
      </c>
      <c r="N150" s="74">
        <v>2259.263916015625</v>
      </c>
      <c r="O150" s="75"/>
      <c r="P150" s="76"/>
      <c r="Q150" s="76"/>
      <c r="R150" s="86"/>
      <c r="S150" s="48">
        <v>0</v>
      </c>
      <c r="T150" s="48">
        <v>1</v>
      </c>
      <c r="U150" s="49">
        <v>0</v>
      </c>
      <c r="V150" s="49">
        <v>0.002967</v>
      </c>
      <c r="W150" s="49">
        <v>0.005479</v>
      </c>
      <c r="X150" s="49">
        <v>0.542005</v>
      </c>
      <c r="Y150" s="49">
        <v>0</v>
      </c>
      <c r="Z150" s="49">
        <v>0</v>
      </c>
      <c r="AA150" s="71">
        <v>150</v>
      </c>
      <c r="AB150" s="71"/>
      <c r="AC150" s="72"/>
      <c r="AD150" s="78" t="s">
        <v>2206</v>
      </c>
      <c r="AE150" s="78">
        <v>543</v>
      </c>
      <c r="AF150" s="78">
        <v>49</v>
      </c>
      <c r="AG150" s="78">
        <v>80655</v>
      </c>
      <c r="AH150" s="78">
        <v>6871</v>
      </c>
      <c r="AI150" s="78"/>
      <c r="AJ150" s="78" t="s">
        <v>2580</v>
      </c>
      <c r="AK150" s="78" t="s">
        <v>2884</v>
      </c>
      <c r="AL150" s="78"/>
      <c r="AM150" s="78"/>
      <c r="AN150" s="80">
        <v>41171.3269212963</v>
      </c>
      <c r="AO150" s="83" t="s">
        <v>3350</v>
      </c>
      <c r="AP150" s="78" t="b">
        <v>1</v>
      </c>
      <c r="AQ150" s="78" t="b">
        <v>0</v>
      </c>
      <c r="AR150" s="78" t="b">
        <v>0</v>
      </c>
      <c r="AS150" s="78" t="s">
        <v>1996</v>
      </c>
      <c r="AT150" s="78">
        <v>0</v>
      </c>
      <c r="AU150" s="83" t="s">
        <v>3544</v>
      </c>
      <c r="AV150" s="78" t="b">
        <v>0</v>
      </c>
      <c r="AW150" s="78" t="s">
        <v>3626</v>
      </c>
      <c r="AX150" s="83" t="s">
        <v>3774</v>
      </c>
      <c r="AY150" s="78" t="s">
        <v>66</v>
      </c>
      <c r="AZ150" s="78" t="str">
        <f>REPLACE(INDEX(GroupVertices[Group],MATCH(Vertices[[#This Row],[Vertex]],GroupVertices[Vertex],0)),1,1,"")</f>
        <v>1</v>
      </c>
      <c r="BA150" s="48"/>
      <c r="BB150" s="48"/>
      <c r="BC150" s="48"/>
      <c r="BD150" s="48"/>
      <c r="BE150" s="48"/>
      <c r="BF150" s="48"/>
      <c r="BG150" s="120" t="s">
        <v>4922</v>
      </c>
      <c r="BH150" s="120" t="s">
        <v>4922</v>
      </c>
      <c r="BI150" s="120" t="s">
        <v>5035</v>
      </c>
      <c r="BJ150" s="120" t="s">
        <v>5035</v>
      </c>
      <c r="BK150" s="120">
        <v>0</v>
      </c>
      <c r="BL150" s="123">
        <v>0</v>
      </c>
      <c r="BM150" s="120">
        <v>1</v>
      </c>
      <c r="BN150" s="123">
        <v>3.8461538461538463</v>
      </c>
      <c r="BO150" s="120">
        <v>1</v>
      </c>
      <c r="BP150" s="123">
        <v>3.8461538461538463</v>
      </c>
      <c r="BQ150" s="120">
        <v>25</v>
      </c>
      <c r="BR150" s="123">
        <v>96.15384615384616</v>
      </c>
      <c r="BS150" s="120">
        <v>26</v>
      </c>
      <c r="BT150" s="2"/>
      <c r="BU150" s="3"/>
      <c r="BV150" s="3"/>
      <c r="BW150" s="3"/>
      <c r="BX150" s="3"/>
    </row>
    <row r="151" spans="1:76" ht="15">
      <c r="A151" s="64" t="s">
        <v>340</v>
      </c>
      <c r="B151" s="65"/>
      <c r="C151" s="65" t="s">
        <v>64</v>
      </c>
      <c r="D151" s="66">
        <v>162.38170291889733</v>
      </c>
      <c r="E151" s="68"/>
      <c r="F151" s="100" t="s">
        <v>954</v>
      </c>
      <c r="G151" s="65"/>
      <c r="H151" s="69" t="s">
        <v>340</v>
      </c>
      <c r="I151" s="70"/>
      <c r="J151" s="70"/>
      <c r="K151" s="69" t="s">
        <v>4163</v>
      </c>
      <c r="L151" s="73">
        <v>1</v>
      </c>
      <c r="M151" s="74">
        <v>897.4719848632812</v>
      </c>
      <c r="N151" s="74">
        <v>1988.758056640625</v>
      </c>
      <c r="O151" s="75"/>
      <c r="P151" s="76"/>
      <c r="Q151" s="76"/>
      <c r="R151" s="86"/>
      <c r="S151" s="48">
        <v>0</v>
      </c>
      <c r="T151" s="48">
        <v>1</v>
      </c>
      <c r="U151" s="49">
        <v>0</v>
      </c>
      <c r="V151" s="49">
        <v>0.002967</v>
      </c>
      <c r="W151" s="49">
        <v>0.005479</v>
      </c>
      <c r="X151" s="49">
        <v>0.542005</v>
      </c>
      <c r="Y151" s="49">
        <v>0</v>
      </c>
      <c r="Z151" s="49">
        <v>0</v>
      </c>
      <c r="AA151" s="71">
        <v>151</v>
      </c>
      <c r="AB151" s="71"/>
      <c r="AC151" s="72"/>
      <c r="AD151" s="78" t="s">
        <v>2207</v>
      </c>
      <c r="AE151" s="78">
        <v>449</v>
      </c>
      <c r="AF151" s="78">
        <v>73</v>
      </c>
      <c r="AG151" s="78">
        <v>78522</v>
      </c>
      <c r="AH151" s="78">
        <v>12664</v>
      </c>
      <c r="AI151" s="78"/>
      <c r="AJ151" s="78" t="s">
        <v>2581</v>
      </c>
      <c r="AK151" s="78" t="s">
        <v>2885</v>
      </c>
      <c r="AL151" s="78"/>
      <c r="AM151" s="78"/>
      <c r="AN151" s="80">
        <v>42447.67797453704</v>
      </c>
      <c r="AO151" s="83" t="s">
        <v>3351</v>
      </c>
      <c r="AP151" s="78" t="b">
        <v>0</v>
      </c>
      <c r="AQ151" s="78" t="b">
        <v>0</v>
      </c>
      <c r="AR151" s="78" t="b">
        <v>0</v>
      </c>
      <c r="AS151" s="78" t="s">
        <v>1996</v>
      </c>
      <c r="AT151" s="78">
        <v>0</v>
      </c>
      <c r="AU151" s="83" t="s">
        <v>3544</v>
      </c>
      <c r="AV151" s="78" t="b">
        <v>0</v>
      </c>
      <c r="AW151" s="78" t="s">
        <v>3626</v>
      </c>
      <c r="AX151" s="83" t="s">
        <v>3775</v>
      </c>
      <c r="AY151" s="78" t="s">
        <v>66</v>
      </c>
      <c r="AZ151" s="78" t="str">
        <f>REPLACE(INDEX(GroupVertices[Group],MATCH(Vertices[[#This Row],[Vertex]],GroupVertices[Vertex],0)),1,1,"")</f>
        <v>1</v>
      </c>
      <c r="BA151" s="48"/>
      <c r="BB151" s="48"/>
      <c r="BC151" s="48"/>
      <c r="BD151" s="48"/>
      <c r="BE151" s="48"/>
      <c r="BF151" s="48"/>
      <c r="BG151" s="120" t="s">
        <v>4922</v>
      </c>
      <c r="BH151" s="120" t="s">
        <v>4922</v>
      </c>
      <c r="BI151" s="120" t="s">
        <v>5035</v>
      </c>
      <c r="BJ151" s="120" t="s">
        <v>5035</v>
      </c>
      <c r="BK151" s="120">
        <v>0</v>
      </c>
      <c r="BL151" s="123">
        <v>0</v>
      </c>
      <c r="BM151" s="120">
        <v>1</v>
      </c>
      <c r="BN151" s="123">
        <v>3.8461538461538463</v>
      </c>
      <c r="BO151" s="120">
        <v>1</v>
      </c>
      <c r="BP151" s="123">
        <v>3.8461538461538463</v>
      </c>
      <c r="BQ151" s="120">
        <v>25</v>
      </c>
      <c r="BR151" s="123">
        <v>96.15384615384616</v>
      </c>
      <c r="BS151" s="120">
        <v>26</v>
      </c>
      <c r="BT151" s="2"/>
      <c r="BU151" s="3"/>
      <c r="BV151" s="3"/>
      <c r="BW151" s="3"/>
      <c r="BX151" s="3"/>
    </row>
    <row r="152" spans="1:76" ht="15">
      <c r="A152" s="64" t="s">
        <v>341</v>
      </c>
      <c r="B152" s="65"/>
      <c r="C152" s="65" t="s">
        <v>64</v>
      </c>
      <c r="D152" s="66">
        <v>163.0196173860956</v>
      </c>
      <c r="E152" s="68"/>
      <c r="F152" s="100" t="s">
        <v>955</v>
      </c>
      <c r="G152" s="65"/>
      <c r="H152" s="69" t="s">
        <v>341</v>
      </c>
      <c r="I152" s="70"/>
      <c r="J152" s="70"/>
      <c r="K152" s="69" t="s">
        <v>4164</v>
      </c>
      <c r="L152" s="73">
        <v>1</v>
      </c>
      <c r="M152" s="74">
        <v>1507.473388671875</v>
      </c>
      <c r="N152" s="74">
        <v>8990.6728515625</v>
      </c>
      <c r="O152" s="75"/>
      <c r="P152" s="76"/>
      <c r="Q152" s="76"/>
      <c r="R152" s="86"/>
      <c r="S152" s="48">
        <v>0</v>
      </c>
      <c r="T152" s="48">
        <v>1</v>
      </c>
      <c r="U152" s="49">
        <v>0</v>
      </c>
      <c r="V152" s="49">
        <v>0.002967</v>
      </c>
      <c r="W152" s="49">
        <v>0.005479</v>
      </c>
      <c r="X152" s="49">
        <v>0.542005</v>
      </c>
      <c r="Y152" s="49">
        <v>0</v>
      </c>
      <c r="Z152" s="49">
        <v>0</v>
      </c>
      <c r="AA152" s="71">
        <v>152</v>
      </c>
      <c r="AB152" s="71"/>
      <c r="AC152" s="72"/>
      <c r="AD152" s="78" t="s">
        <v>2208</v>
      </c>
      <c r="AE152" s="78">
        <v>107</v>
      </c>
      <c r="AF152" s="78">
        <v>195</v>
      </c>
      <c r="AG152" s="78">
        <v>67222</v>
      </c>
      <c r="AH152" s="78">
        <v>1476</v>
      </c>
      <c r="AI152" s="78"/>
      <c r="AJ152" s="78" t="s">
        <v>2582</v>
      </c>
      <c r="AK152" s="78" t="s">
        <v>2884</v>
      </c>
      <c r="AL152" s="83" t="s">
        <v>3071</v>
      </c>
      <c r="AM152" s="78"/>
      <c r="AN152" s="80">
        <v>42970.5381712963</v>
      </c>
      <c r="AO152" s="83" t="s">
        <v>3352</v>
      </c>
      <c r="AP152" s="78" t="b">
        <v>0</v>
      </c>
      <c r="AQ152" s="78" t="b">
        <v>0</v>
      </c>
      <c r="AR152" s="78" t="b">
        <v>0</v>
      </c>
      <c r="AS152" s="78" t="s">
        <v>1996</v>
      </c>
      <c r="AT152" s="78">
        <v>0</v>
      </c>
      <c r="AU152" s="83" t="s">
        <v>3544</v>
      </c>
      <c r="AV152" s="78" t="b">
        <v>0</v>
      </c>
      <c r="AW152" s="78" t="s">
        <v>3626</v>
      </c>
      <c r="AX152" s="83" t="s">
        <v>3776</v>
      </c>
      <c r="AY152" s="78" t="s">
        <v>66</v>
      </c>
      <c r="AZ152" s="78" t="str">
        <f>REPLACE(INDEX(GroupVertices[Group],MATCH(Vertices[[#This Row],[Vertex]],GroupVertices[Vertex],0)),1,1,"")</f>
        <v>1</v>
      </c>
      <c r="BA152" s="48"/>
      <c r="BB152" s="48"/>
      <c r="BC152" s="48"/>
      <c r="BD152" s="48"/>
      <c r="BE152" s="48"/>
      <c r="BF152" s="48"/>
      <c r="BG152" s="120" t="s">
        <v>4922</v>
      </c>
      <c r="BH152" s="120" t="s">
        <v>4922</v>
      </c>
      <c r="BI152" s="120" t="s">
        <v>5035</v>
      </c>
      <c r="BJ152" s="120" t="s">
        <v>5035</v>
      </c>
      <c r="BK152" s="120">
        <v>0</v>
      </c>
      <c r="BL152" s="123">
        <v>0</v>
      </c>
      <c r="BM152" s="120">
        <v>1</v>
      </c>
      <c r="BN152" s="123">
        <v>3.8461538461538463</v>
      </c>
      <c r="BO152" s="120">
        <v>1</v>
      </c>
      <c r="BP152" s="123">
        <v>3.8461538461538463</v>
      </c>
      <c r="BQ152" s="120">
        <v>25</v>
      </c>
      <c r="BR152" s="123">
        <v>96.15384615384616</v>
      </c>
      <c r="BS152" s="120">
        <v>26</v>
      </c>
      <c r="BT152" s="2"/>
      <c r="BU152" s="3"/>
      <c r="BV152" s="3"/>
      <c r="BW152" s="3"/>
      <c r="BX152" s="3"/>
    </row>
    <row r="153" spans="1:76" ht="15">
      <c r="A153" s="64" t="s">
        <v>342</v>
      </c>
      <c r="B153" s="65"/>
      <c r="C153" s="65" t="s">
        <v>64</v>
      </c>
      <c r="D153" s="66">
        <v>162.2352963198682</v>
      </c>
      <c r="E153" s="68"/>
      <c r="F153" s="100" t="s">
        <v>956</v>
      </c>
      <c r="G153" s="65"/>
      <c r="H153" s="69" t="s">
        <v>342</v>
      </c>
      <c r="I153" s="70"/>
      <c r="J153" s="70"/>
      <c r="K153" s="69" t="s">
        <v>4165</v>
      </c>
      <c r="L153" s="73">
        <v>1</v>
      </c>
      <c r="M153" s="74">
        <v>1571.312255859375</v>
      </c>
      <c r="N153" s="74">
        <v>8608.93359375</v>
      </c>
      <c r="O153" s="75"/>
      <c r="P153" s="76"/>
      <c r="Q153" s="76"/>
      <c r="R153" s="86"/>
      <c r="S153" s="48">
        <v>0</v>
      </c>
      <c r="T153" s="48">
        <v>1</v>
      </c>
      <c r="U153" s="49">
        <v>0</v>
      </c>
      <c r="V153" s="49">
        <v>0.002967</v>
      </c>
      <c r="W153" s="49">
        <v>0.005479</v>
      </c>
      <c r="X153" s="49">
        <v>0.542005</v>
      </c>
      <c r="Y153" s="49">
        <v>0</v>
      </c>
      <c r="Z153" s="49">
        <v>0</v>
      </c>
      <c r="AA153" s="71">
        <v>153</v>
      </c>
      <c r="AB153" s="71"/>
      <c r="AC153" s="72"/>
      <c r="AD153" s="78" t="s">
        <v>2209</v>
      </c>
      <c r="AE153" s="78">
        <v>479</v>
      </c>
      <c r="AF153" s="78">
        <v>45</v>
      </c>
      <c r="AG153" s="78">
        <v>23540</v>
      </c>
      <c r="AH153" s="78">
        <v>409</v>
      </c>
      <c r="AI153" s="78"/>
      <c r="AJ153" s="78" t="s">
        <v>2583</v>
      </c>
      <c r="AK153" s="78" t="s">
        <v>2886</v>
      </c>
      <c r="AL153" s="78"/>
      <c r="AM153" s="78"/>
      <c r="AN153" s="80">
        <v>42767.706192129626</v>
      </c>
      <c r="AO153" s="83" t="s">
        <v>3353</v>
      </c>
      <c r="AP153" s="78" t="b">
        <v>1</v>
      </c>
      <c r="AQ153" s="78" t="b">
        <v>0</v>
      </c>
      <c r="AR153" s="78" t="b">
        <v>0</v>
      </c>
      <c r="AS153" s="78" t="s">
        <v>1996</v>
      </c>
      <c r="AT153" s="78">
        <v>0</v>
      </c>
      <c r="AU153" s="78"/>
      <c r="AV153" s="78" t="b">
        <v>0</v>
      </c>
      <c r="AW153" s="78" t="s">
        <v>3626</v>
      </c>
      <c r="AX153" s="83" t="s">
        <v>3777</v>
      </c>
      <c r="AY153" s="78" t="s">
        <v>66</v>
      </c>
      <c r="AZ153" s="78" t="str">
        <f>REPLACE(INDEX(GroupVertices[Group],MATCH(Vertices[[#This Row],[Vertex]],GroupVertices[Vertex],0)),1,1,"")</f>
        <v>1</v>
      </c>
      <c r="BA153" s="48"/>
      <c r="BB153" s="48"/>
      <c r="BC153" s="48"/>
      <c r="BD153" s="48"/>
      <c r="BE153" s="48"/>
      <c r="BF153" s="48"/>
      <c r="BG153" s="120" t="s">
        <v>4922</v>
      </c>
      <c r="BH153" s="120" t="s">
        <v>4922</v>
      </c>
      <c r="BI153" s="120" t="s">
        <v>5035</v>
      </c>
      <c r="BJ153" s="120" t="s">
        <v>5035</v>
      </c>
      <c r="BK153" s="120">
        <v>0</v>
      </c>
      <c r="BL153" s="123">
        <v>0</v>
      </c>
      <c r="BM153" s="120">
        <v>1</v>
      </c>
      <c r="BN153" s="123">
        <v>3.8461538461538463</v>
      </c>
      <c r="BO153" s="120">
        <v>1</v>
      </c>
      <c r="BP153" s="123">
        <v>3.8461538461538463</v>
      </c>
      <c r="BQ153" s="120">
        <v>25</v>
      </c>
      <c r="BR153" s="123">
        <v>96.15384615384616</v>
      </c>
      <c r="BS153" s="120">
        <v>26</v>
      </c>
      <c r="BT153" s="2"/>
      <c r="BU153" s="3"/>
      <c r="BV153" s="3"/>
      <c r="BW153" s="3"/>
      <c r="BX153" s="3"/>
    </row>
    <row r="154" spans="1:76" ht="15">
      <c r="A154" s="64" t="s">
        <v>343</v>
      </c>
      <c r="B154" s="65"/>
      <c r="C154" s="65" t="s">
        <v>64</v>
      </c>
      <c r="D154" s="66">
        <v>162.05228807108182</v>
      </c>
      <c r="E154" s="68"/>
      <c r="F154" s="100" t="s">
        <v>957</v>
      </c>
      <c r="G154" s="65"/>
      <c r="H154" s="69" t="s">
        <v>343</v>
      </c>
      <c r="I154" s="70"/>
      <c r="J154" s="70"/>
      <c r="K154" s="69" t="s">
        <v>4166</v>
      </c>
      <c r="L154" s="73">
        <v>1</v>
      </c>
      <c r="M154" s="74">
        <v>2699.055908203125</v>
      </c>
      <c r="N154" s="74">
        <v>1961.46435546875</v>
      </c>
      <c r="O154" s="75"/>
      <c r="P154" s="76"/>
      <c r="Q154" s="76"/>
      <c r="R154" s="86"/>
      <c r="S154" s="48">
        <v>0</v>
      </c>
      <c r="T154" s="48">
        <v>1</v>
      </c>
      <c r="U154" s="49">
        <v>0</v>
      </c>
      <c r="V154" s="49">
        <v>0.002967</v>
      </c>
      <c r="W154" s="49">
        <v>0.005479</v>
      </c>
      <c r="X154" s="49">
        <v>0.542005</v>
      </c>
      <c r="Y154" s="49">
        <v>0</v>
      </c>
      <c r="Z154" s="49">
        <v>0</v>
      </c>
      <c r="AA154" s="71">
        <v>154</v>
      </c>
      <c r="AB154" s="71"/>
      <c r="AC154" s="72"/>
      <c r="AD154" s="78" t="s">
        <v>2210</v>
      </c>
      <c r="AE154" s="78">
        <v>170</v>
      </c>
      <c r="AF154" s="78">
        <v>10</v>
      </c>
      <c r="AG154" s="78">
        <v>6558</v>
      </c>
      <c r="AH154" s="78">
        <v>1854</v>
      </c>
      <c r="AI154" s="78"/>
      <c r="AJ154" s="78"/>
      <c r="AK154" s="78"/>
      <c r="AL154" s="78"/>
      <c r="AM154" s="78"/>
      <c r="AN154" s="80">
        <v>42166.84819444444</v>
      </c>
      <c r="AO154" s="78"/>
      <c r="AP154" s="78" t="b">
        <v>1</v>
      </c>
      <c r="AQ154" s="78" t="b">
        <v>0</v>
      </c>
      <c r="AR154" s="78" t="b">
        <v>0</v>
      </c>
      <c r="AS154" s="78" t="s">
        <v>1996</v>
      </c>
      <c r="AT154" s="78">
        <v>0</v>
      </c>
      <c r="AU154" s="83" t="s">
        <v>3544</v>
      </c>
      <c r="AV154" s="78" t="b">
        <v>0</v>
      </c>
      <c r="AW154" s="78" t="s">
        <v>3626</v>
      </c>
      <c r="AX154" s="83" t="s">
        <v>3778</v>
      </c>
      <c r="AY154" s="78" t="s">
        <v>66</v>
      </c>
      <c r="AZ154" s="78" t="str">
        <f>REPLACE(INDEX(GroupVertices[Group],MATCH(Vertices[[#This Row],[Vertex]],GroupVertices[Vertex],0)),1,1,"")</f>
        <v>1</v>
      </c>
      <c r="BA154" s="48"/>
      <c r="BB154" s="48"/>
      <c r="BC154" s="48"/>
      <c r="BD154" s="48"/>
      <c r="BE154" s="48"/>
      <c r="BF154" s="48"/>
      <c r="BG154" s="120" t="s">
        <v>4922</v>
      </c>
      <c r="BH154" s="120" t="s">
        <v>4922</v>
      </c>
      <c r="BI154" s="120" t="s">
        <v>5035</v>
      </c>
      <c r="BJ154" s="120" t="s">
        <v>5035</v>
      </c>
      <c r="BK154" s="120">
        <v>0</v>
      </c>
      <c r="BL154" s="123">
        <v>0</v>
      </c>
      <c r="BM154" s="120">
        <v>1</v>
      </c>
      <c r="BN154" s="123">
        <v>3.8461538461538463</v>
      </c>
      <c r="BO154" s="120">
        <v>1</v>
      </c>
      <c r="BP154" s="123">
        <v>3.8461538461538463</v>
      </c>
      <c r="BQ154" s="120">
        <v>25</v>
      </c>
      <c r="BR154" s="123">
        <v>96.15384615384616</v>
      </c>
      <c r="BS154" s="120">
        <v>26</v>
      </c>
      <c r="BT154" s="2"/>
      <c r="BU154" s="3"/>
      <c r="BV154" s="3"/>
      <c r="BW154" s="3"/>
      <c r="BX154" s="3"/>
    </row>
    <row r="155" spans="1:76" ht="15">
      <c r="A155" s="64" t="s">
        <v>344</v>
      </c>
      <c r="B155" s="65"/>
      <c r="C155" s="65" t="s">
        <v>64</v>
      </c>
      <c r="D155" s="66">
        <v>166.19350330076247</v>
      </c>
      <c r="E155" s="68"/>
      <c r="F155" s="100" t="s">
        <v>958</v>
      </c>
      <c r="G155" s="65"/>
      <c r="H155" s="69" t="s">
        <v>344</v>
      </c>
      <c r="I155" s="70"/>
      <c r="J155" s="70"/>
      <c r="K155" s="69" t="s">
        <v>4167</v>
      </c>
      <c r="L155" s="73">
        <v>1</v>
      </c>
      <c r="M155" s="74">
        <v>1464.8037109375</v>
      </c>
      <c r="N155" s="74">
        <v>6090.189453125</v>
      </c>
      <c r="O155" s="75"/>
      <c r="P155" s="76"/>
      <c r="Q155" s="76"/>
      <c r="R155" s="86"/>
      <c r="S155" s="48">
        <v>0</v>
      </c>
      <c r="T155" s="48">
        <v>1</v>
      </c>
      <c r="U155" s="49">
        <v>0</v>
      </c>
      <c r="V155" s="49">
        <v>0.002967</v>
      </c>
      <c r="W155" s="49">
        <v>0.005479</v>
      </c>
      <c r="X155" s="49">
        <v>0.542005</v>
      </c>
      <c r="Y155" s="49">
        <v>0</v>
      </c>
      <c r="Z155" s="49">
        <v>0</v>
      </c>
      <c r="AA155" s="71">
        <v>155</v>
      </c>
      <c r="AB155" s="71"/>
      <c r="AC155" s="72"/>
      <c r="AD155" s="78" t="s">
        <v>2211</v>
      </c>
      <c r="AE155" s="78">
        <v>412</v>
      </c>
      <c r="AF155" s="78">
        <v>802</v>
      </c>
      <c r="AG155" s="78">
        <v>63172</v>
      </c>
      <c r="AH155" s="78">
        <v>6588</v>
      </c>
      <c r="AI155" s="78"/>
      <c r="AJ155" s="78" t="s">
        <v>2584</v>
      </c>
      <c r="AK155" s="78" t="s">
        <v>2884</v>
      </c>
      <c r="AL155" s="78"/>
      <c r="AM155" s="78"/>
      <c r="AN155" s="80">
        <v>41079.077627314815</v>
      </c>
      <c r="AO155" s="83" t="s">
        <v>3354</v>
      </c>
      <c r="AP155" s="78" t="b">
        <v>0</v>
      </c>
      <c r="AQ155" s="78" t="b">
        <v>0</v>
      </c>
      <c r="AR155" s="78" t="b">
        <v>0</v>
      </c>
      <c r="AS155" s="78" t="s">
        <v>1996</v>
      </c>
      <c r="AT155" s="78">
        <v>8</v>
      </c>
      <c r="AU155" s="83" t="s">
        <v>3544</v>
      </c>
      <c r="AV155" s="78" t="b">
        <v>0</v>
      </c>
      <c r="AW155" s="78" t="s">
        <v>3626</v>
      </c>
      <c r="AX155" s="83" t="s">
        <v>3779</v>
      </c>
      <c r="AY155" s="78" t="s">
        <v>66</v>
      </c>
      <c r="AZ155" s="78" t="str">
        <f>REPLACE(INDEX(GroupVertices[Group],MATCH(Vertices[[#This Row],[Vertex]],GroupVertices[Vertex],0)),1,1,"")</f>
        <v>1</v>
      </c>
      <c r="BA155" s="48"/>
      <c r="BB155" s="48"/>
      <c r="BC155" s="48"/>
      <c r="BD155" s="48"/>
      <c r="BE155" s="48"/>
      <c r="BF155" s="48"/>
      <c r="BG155" s="120" t="s">
        <v>4922</v>
      </c>
      <c r="BH155" s="120" t="s">
        <v>4922</v>
      </c>
      <c r="BI155" s="120" t="s">
        <v>5035</v>
      </c>
      <c r="BJ155" s="120" t="s">
        <v>5035</v>
      </c>
      <c r="BK155" s="120">
        <v>0</v>
      </c>
      <c r="BL155" s="123">
        <v>0</v>
      </c>
      <c r="BM155" s="120">
        <v>1</v>
      </c>
      <c r="BN155" s="123">
        <v>3.8461538461538463</v>
      </c>
      <c r="BO155" s="120">
        <v>1</v>
      </c>
      <c r="BP155" s="123">
        <v>3.8461538461538463</v>
      </c>
      <c r="BQ155" s="120">
        <v>25</v>
      </c>
      <c r="BR155" s="123">
        <v>96.15384615384616</v>
      </c>
      <c r="BS155" s="120">
        <v>26</v>
      </c>
      <c r="BT155" s="2"/>
      <c r="BU155" s="3"/>
      <c r="BV155" s="3"/>
      <c r="BW155" s="3"/>
      <c r="BX155" s="3"/>
    </row>
    <row r="156" spans="1:76" ht="15">
      <c r="A156" s="64" t="s">
        <v>345</v>
      </c>
      <c r="B156" s="65"/>
      <c r="C156" s="65" t="s">
        <v>64</v>
      </c>
      <c r="D156" s="66">
        <v>162.42876218287097</v>
      </c>
      <c r="E156" s="68"/>
      <c r="F156" s="100" t="s">
        <v>959</v>
      </c>
      <c r="G156" s="65"/>
      <c r="H156" s="69" t="s">
        <v>345</v>
      </c>
      <c r="I156" s="70"/>
      <c r="J156" s="70"/>
      <c r="K156" s="69" t="s">
        <v>4168</v>
      </c>
      <c r="L156" s="73">
        <v>1</v>
      </c>
      <c r="M156" s="74">
        <v>861.2968139648438</v>
      </c>
      <c r="N156" s="74">
        <v>5227.1396484375</v>
      </c>
      <c r="O156" s="75"/>
      <c r="P156" s="76"/>
      <c r="Q156" s="76"/>
      <c r="R156" s="86"/>
      <c r="S156" s="48">
        <v>0</v>
      </c>
      <c r="T156" s="48">
        <v>1</v>
      </c>
      <c r="U156" s="49">
        <v>0</v>
      </c>
      <c r="V156" s="49">
        <v>0.002967</v>
      </c>
      <c r="W156" s="49">
        <v>0.005479</v>
      </c>
      <c r="X156" s="49">
        <v>0.542005</v>
      </c>
      <c r="Y156" s="49">
        <v>0</v>
      </c>
      <c r="Z156" s="49">
        <v>0</v>
      </c>
      <c r="AA156" s="71">
        <v>156</v>
      </c>
      <c r="AB156" s="71"/>
      <c r="AC156" s="72"/>
      <c r="AD156" s="78" t="s">
        <v>2212</v>
      </c>
      <c r="AE156" s="78">
        <v>141</v>
      </c>
      <c r="AF156" s="78">
        <v>82</v>
      </c>
      <c r="AG156" s="78">
        <v>161078</v>
      </c>
      <c r="AH156" s="78">
        <v>82026</v>
      </c>
      <c r="AI156" s="78"/>
      <c r="AJ156" s="78" t="s">
        <v>2585</v>
      </c>
      <c r="AK156" s="78" t="s">
        <v>2887</v>
      </c>
      <c r="AL156" s="78"/>
      <c r="AM156" s="78"/>
      <c r="AN156" s="80">
        <v>41064.51975694444</v>
      </c>
      <c r="AO156" s="83" t="s">
        <v>3355</v>
      </c>
      <c r="AP156" s="78" t="b">
        <v>1</v>
      </c>
      <c r="AQ156" s="78" t="b">
        <v>0</v>
      </c>
      <c r="AR156" s="78" t="b">
        <v>0</v>
      </c>
      <c r="AS156" s="78" t="s">
        <v>1996</v>
      </c>
      <c r="AT156" s="78">
        <v>1</v>
      </c>
      <c r="AU156" s="83" t="s">
        <v>3544</v>
      </c>
      <c r="AV156" s="78" t="b">
        <v>0</v>
      </c>
      <c r="AW156" s="78" t="s">
        <v>3626</v>
      </c>
      <c r="AX156" s="83" t="s">
        <v>3780</v>
      </c>
      <c r="AY156" s="78" t="s">
        <v>66</v>
      </c>
      <c r="AZ156" s="78" t="str">
        <f>REPLACE(INDEX(GroupVertices[Group],MATCH(Vertices[[#This Row],[Vertex]],GroupVertices[Vertex],0)),1,1,"")</f>
        <v>1</v>
      </c>
      <c r="BA156" s="48"/>
      <c r="BB156" s="48"/>
      <c r="BC156" s="48"/>
      <c r="BD156" s="48"/>
      <c r="BE156" s="48"/>
      <c r="BF156" s="48"/>
      <c r="BG156" s="120" t="s">
        <v>4922</v>
      </c>
      <c r="BH156" s="120" t="s">
        <v>4922</v>
      </c>
      <c r="BI156" s="120" t="s">
        <v>5035</v>
      </c>
      <c r="BJ156" s="120" t="s">
        <v>5035</v>
      </c>
      <c r="BK156" s="120">
        <v>0</v>
      </c>
      <c r="BL156" s="123">
        <v>0</v>
      </c>
      <c r="BM156" s="120">
        <v>1</v>
      </c>
      <c r="BN156" s="123">
        <v>3.8461538461538463</v>
      </c>
      <c r="BO156" s="120">
        <v>1</v>
      </c>
      <c r="BP156" s="123">
        <v>3.8461538461538463</v>
      </c>
      <c r="BQ156" s="120">
        <v>25</v>
      </c>
      <c r="BR156" s="123">
        <v>96.15384615384616</v>
      </c>
      <c r="BS156" s="120">
        <v>26</v>
      </c>
      <c r="BT156" s="2"/>
      <c r="BU156" s="3"/>
      <c r="BV156" s="3"/>
      <c r="BW156" s="3"/>
      <c r="BX156" s="3"/>
    </row>
    <row r="157" spans="1:76" ht="15">
      <c r="A157" s="64" t="s">
        <v>346</v>
      </c>
      <c r="B157" s="65"/>
      <c r="C157" s="65" t="s">
        <v>64</v>
      </c>
      <c r="D157" s="66">
        <v>162.02091522843273</v>
      </c>
      <c r="E157" s="68"/>
      <c r="F157" s="100" t="s">
        <v>960</v>
      </c>
      <c r="G157" s="65"/>
      <c r="H157" s="69" t="s">
        <v>346</v>
      </c>
      <c r="I157" s="70"/>
      <c r="J157" s="70"/>
      <c r="K157" s="69" t="s">
        <v>4169</v>
      </c>
      <c r="L157" s="73">
        <v>1</v>
      </c>
      <c r="M157" s="74">
        <v>892.4508666992188</v>
      </c>
      <c r="N157" s="74">
        <v>8009.0712890625</v>
      </c>
      <c r="O157" s="75"/>
      <c r="P157" s="76"/>
      <c r="Q157" s="76"/>
      <c r="R157" s="86"/>
      <c r="S157" s="48">
        <v>0</v>
      </c>
      <c r="T157" s="48">
        <v>1</v>
      </c>
      <c r="U157" s="49">
        <v>0</v>
      </c>
      <c r="V157" s="49">
        <v>0.002967</v>
      </c>
      <c r="W157" s="49">
        <v>0.005479</v>
      </c>
      <c r="X157" s="49">
        <v>0.542005</v>
      </c>
      <c r="Y157" s="49">
        <v>0</v>
      </c>
      <c r="Z157" s="49">
        <v>0</v>
      </c>
      <c r="AA157" s="71">
        <v>157</v>
      </c>
      <c r="AB157" s="71"/>
      <c r="AC157" s="72"/>
      <c r="AD157" s="78" t="s">
        <v>2213</v>
      </c>
      <c r="AE157" s="78">
        <v>681</v>
      </c>
      <c r="AF157" s="78">
        <v>4</v>
      </c>
      <c r="AG157" s="78">
        <v>8879</v>
      </c>
      <c r="AH157" s="78">
        <v>5492</v>
      </c>
      <c r="AI157" s="78"/>
      <c r="AJ157" s="78"/>
      <c r="AK157" s="78"/>
      <c r="AL157" s="78"/>
      <c r="AM157" s="78"/>
      <c r="AN157" s="80">
        <v>42768.511458333334</v>
      </c>
      <c r="AO157" s="78"/>
      <c r="AP157" s="78" t="b">
        <v>1</v>
      </c>
      <c r="AQ157" s="78" t="b">
        <v>0</v>
      </c>
      <c r="AR157" s="78" t="b">
        <v>0</v>
      </c>
      <c r="AS157" s="78" t="s">
        <v>1996</v>
      </c>
      <c r="AT157" s="78">
        <v>0</v>
      </c>
      <c r="AU157" s="78"/>
      <c r="AV157" s="78" t="b">
        <v>0</v>
      </c>
      <c r="AW157" s="78" t="s">
        <v>3626</v>
      </c>
      <c r="AX157" s="83" t="s">
        <v>3781</v>
      </c>
      <c r="AY157" s="78" t="s">
        <v>66</v>
      </c>
      <c r="AZ157" s="78" t="str">
        <f>REPLACE(INDEX(GroupVertices[Group],MATCH(Vertices[[#This Row],[Vertex]],GroupVertices[Vertex],0)),1,1,"")</f>
        <v>1</v>
      </c>
      <c r="BA157" s="48"/>
      <c r="BB157" s="48"/>
      <c r="BC157" s="48"/>
      <c r="BD157" s="48"/>
      <c r="BE157" s="48"/>
      <c r="BF157" s="48"/>
      <c r="BG157" s="120" t="s">
        <v>4922</v>
      </c>
      <c r="BH157" s="120" t="s">
        <v>4922</v>
      </c>
      <c r="BI157" s="120" t="s">
        <v>5035</v>
      </c>
      <c r="BJ157" s="120" t="s">
        <v>5035</v>
      </c>
      <c r="BK157" s="120">
        <v>0</v>
      </c>
      <c r="BL157" s="123">
        <v>0</v>
      </c>
      <c r="BM157" s="120">
        <v>1</v>
      </c>
      <c r="BN157" s="123">
        <v>3.8461538461538463</v>
      </c>
      <c r="BO157" s="120">
        <v>1</v>
      </c>
      <c r="BP157" s="123">
        <v>3.8461538461538463</v>
      </c>
      <c r="BQ157" s="120">
        <v>25</v>
      </c>
      <c r="BR157" s="123">
        <v>96.15384615384616</v>
      </c>
      <c r="BS157" s="120">
        <v>26</v>
      </c>
      <c r="BT157" s="2"/>
      <c r="BU157" s="3"/>
      <c r="BV157" s="3"/>
      <c r="BW157" s="3"/>
      <c r="BX157" s="3"/>
    </row>
    <row r="158" spans="1:76" ht="15">
      <c r="A158" s="64" t="s">
        <v>347</v>
      </c>
      <c r="B158" s="65"/>
      <c r="C158" s="65" t="s">
        <v>64</v>
      </c>
      <c r="D158" s="66">
        <v>162.28235558384188</v>
      </c>
      <c r="E158" s="68"/>
      <c r="F158" s="100" t="s">
        <v>961</v>
      </c>
      <c r="G158" s="65"/>
      <c r="H158" s="69" t="s">
        <v>347</v>
      </c>
      <c r="I158" s="70"/>
      <c r="J158" s="70"/>
      <c r="K158" s="69" t="s">
        <v>4170</v>
      </c>
      <c r="L158" s="73">
        <v>1</v>
      </c>
      <c r="M158" s="74">
        <v>4124.70166015625</v>
      </c>
      <c r="N158" s="74">
        <v>4259.49609375</v>
      </c>
      <c r="O158" s="75"/>
      <c r="P158" s="76"/>
      <c r="Q158" s="76"/>
      <c r="R158" s="86"/>
      <c r="S158" s="48">
        <v>0</v>
      </c>
      <c r="T158" s="48">
        <v>1</v>
      </c>
      <c r="U158" s="49">
        <v>0</v>
      </c>
      <c r="V158" s="49">
        <v>0.002967</v>
      </c>
      <c r="W158" s="49">
        <v>0.005479</v>
      </c>
      <c r="X158" s="49">
        <v>0.542005</v>
      </c>
      <c r="Y158" s="49">
        <v>0</v>
      </c>
      <c r="Z158" s="49">
        <v>0</v>
      </c>
      <c r="AA158" s="71">
        <v>158</v>
      </c>
      <c r="AB158" s="71"/>
      <c r="AC158" s="72"/>
      <c r="AD158" s="78" t="s">
        <v>2214</v>
      </c>
      <c r="AE158" s="78">
        <v>113</v>
      </c>
      <c r="AF158" s="78">
        <v>54</v>
      </c>
      <c r="AG158" s="78">
        <v>12416</v>
      </c>
      <c r="AH158" s="78">
        <v>2943</v>
      </c>
      <c r="AI158" s="78"/>
      <c r="AJ158" s="78" t="s">
        <v>2586</v>
      </c>
      <c r="AK158" s="78" t="s">
        <v>2888</v>
      </c>
      <c r="AL158" s="78"/>
      <c r="AM158" s="78"/>
      <c r="AN158" s="80">
        <v>43110.317453703705</v>
      </c>
      <c r="AO158" s="83" t="s">
        <v>3356</v>
      </c>
      <c r="AP158" s="78" t="b">
        <v>1</v>
      </c>
      <c r="AQ158" s="78" t="b">
        <v>0</v>
      </c>
      <c r="AR158" s="78" t="b">
        <v>0</v>
      </c>
      <c r="AS158" s="78" t="s">
        <v>1996</v>
      </c>
      <c r="AT158" s="78">
        <v>0</v>
      </c>
      <c r="AU158" s="78"/>
      <c r="AV158" s="78" t="b">
        <v>0</v>
      </c>
      <c r="AW158" s="78" t="s">
        <v>3626</v>
      </c>
      <c r="AX158" s="83" t="s">
        <v>3782</v>
      </c>
      <c r="AY158" s="78" t="s">
        <v>66</v>
      </c>
      <c r="AZ158" s="78" t="str">
        <f>REPLACE(INDEX(GroupVertices[Group],MATCH(Vertices[[#This Row],[Vertex]],GroupVertices[Vertex],0)),1,1,"")</f>
        <v>1</v>
      </c>
      <c r="BA158" s="48"/>
      <c r="BB158" s="48"/>
      <c r="BC158" s="48"/>
      <c r="BD158" s="48"/>
      <c r="BE158" s="48"/>
      <c r="BF158" s="48"/>
      <c r="BG158" s="120" t="s">
        <v>4922</v>
      </c>
      <c r="BH158" s="120" t="s">
        <v>4922</v>
      </c>
      <c r="BI158" s="120" t="s">
        <v>5035</v>
      </c>
      <c r="BJ158" s="120" t="s">
        <v>5035</v>
      </c>
      <c r="BK158" s="120">
        <v>0</v>
      </c>
      <c r="BL158" s="123">
        <v>0</v>
      </c>
      <c r="BM158" s="120">
        <v>1</v>
      </c>
      <c r="BN158" s="123">
        <v>3.8461538461538463</v>
      </c>
      <c r="BO158" s="120">
        <v>1</v>
      </c>
      <c r="BP158" s="123">
        <v>3.8461538461538463</v>
      </c>
      <c r="BQ158" s="120">
        <v>25</v>
      </c>
      <c r="BR158" s="123">
        <v>96.15384615384616</v>
      </c>
      <c r="BS158" s="120">
        <v>26</v>
      </c>
      <c r="BT158" s="2"/>
      <c r="BU158" s="3"/>
      <c r="BV158" s="3"/>
      <c r="BW158" s="3"/>
      <c r="BX158" s="3"/>
    </row>
    <row r="159" spans="1:76" ht="15">
      <c r="A159" s="64" t="s">
        <v>348</v>
      </c>
      <c r="B159" s="65"/>
      <c r="C159" s="65" t="s">
        <v>64</v>
      </c>
      <c r="D159" s="66">
        <v>168.61444099185104</v>
      </c>
      <c r="E159" s="68"/>
      <c r="F159" s="100" t="s">
        <v>962</v>
      </c>
      <c r="G159" s="65"/>
      <c r="H159" s="69" t="s">
        <v>348</v>
      </c>
      <c r="I159" s="70"/>
      <c r="J159" s="70"/>
      <c r="K159" s="69" t="s">
        <v>4171</v>
      </c>
      <c r="L159" s="73">
        <v>1</v>
      </c>
      <c r="M159" s="74">
        <v>3730.41455078125</v>
      </c>
      <c r="N159" s="74">
        <v>2105.490966796875</v>
      </c>
      <c r="O159" s="75"/>
      <c r="P159" s="76"/>
      <c r="Q159" s="76"/>
      <c r="R159" s="86"/>
      <c r="S159" s="48">
        <v>0</v>
      </c>
      <c r="T159" s="48">
        <v>1</v>
      </c>
      <c r="U159" s="49">
        <v>0</v>
      </c>
      <c r="V159" s="49">
        <v>0.002967</v>
      </c>
      <c r="W159" s="49">
        <v>0.005479</v>
      </c>
      <c r="X159" s="49">
        <v>0.542005</v>
      </c>
      <c r="Y159" s="49">
        <v>0</v>
      </c>
      <c r="Z159" s="49">
        <v>0</v>
      </c>
      <c r="AA159" s="71">
        <v>159</v>
      </c>
      <c r="AB159" s="71"/>
      <c r="AC159" s="72"/>
      <c r="AD159" s="78" t="s">
        <v>2215</v>
      </c>
      <c r="AE159" s="78">
        <v>1185</v>
      </c>
      <c r="AF159" s="78">
        <v>1265</v>
      </c>
      <c r="AG159" s="78">
        <v>30154</v>
      </c>
      <c r="AH159" s="78">
        <v>34226</v>
      </c>
      <c r="AI159" s="78"/>
      <c r="AJ159" s="78" t="s">
        <v>2587</v>
      </c>
      <c r="AK159" s="78" t="s">
        <v>2215</v>
      </c>
      <c r="AL159" s="78"/>
      <c r="AM159" s="78"/>
      <c r="AN159" s="80">
        <v>43045.71486111111</v>
      </c>
      <c r="AO159" s="83" t="s">
        <v>3357</v>
      </c>
      <c r="AP159" s="78" t="b">
        <v>1</v>
      </c>
      <c r="AQ159" s="78" t="b">
        <v>0</v>
      </c>
      <c r="AR159" s="78" t="b">
        <v>0</v>
      </c>
      <c r="AS159" s="78" t="s">
        <v>1996</v>
      </c>
      <c r="AT159" s="78">
        <v>1</v>
      </c>
      <c r="AU159" s="78"/>
      <c r="AV159" s="78" t="b">
        <v>0</v>
      </c>
      <c r="AW159" s="78" t="s">
        <v>3626</v>
      </c>
      <c r="AX159" s="83" t="s">
        <v>3783</v>
      </c>
      <c r="AY159" s="78" t="s">
        <v>66</v>
      </c>
      <c r="AZ159" s="78" t="str">
        <f>REPLACE(INDEX(GroupVertices[Group],MATCH(Vertices[[#This Row],[Vertex]],GroupVertices[Vertex],0)),1,1,"")</f>
        <v>1</v>
      </c>
      <c r="BA159" s="48"/>
      <c r="BB159" s="48"/>
      <c r="BC159" s="48"/>
      <c r="BD159" s="48"/>
      <c r="BE159" s="48"/>
      <c r="BF159" s="48"/>
      <c r="BG159" s="120" t="s">
        <v>4922</v>
      </c>
      <c r="BH159" s="120" t="s">
        <v>4922</v>
      </c>
      <c r="BI159" s="120" t="s">
        <v>5035</v>
      </c>
      <c r="BJ159" s="120" t="s">
        <v>5035</v>
      </c>
      <c r="BK159" s="120">
        <v>0</v>
      </c>
      <c r="BL159" s="123">
        <v>0</v>
      </c>
      <c r="BM159" s="120">
        <v>1</v>
      </c>
      <c r="BN159" s="123">
        <v>3.8461538461538463</v>
      </c>
      <c r="BO159" s="120">
        <v>1</v>
      </c>
      <c r="BP159" s="123">
        <v>3.8461538461538463</v>
      </c>
      <c r="BQ159" s="120">
        <v>25</v>
      </c>
      <c r="BR159" s="123">
        <v>96.15384615384616</v>
      </c>
      <c r="BS159" s="120">
        <v>26</v>
      </c>
      <c r="BT159" s="2"/>
      <c r="BU159" s="3"/>
      <c r="BV159" s="3"/>
      <c r="BW159" s="3"/>
      <c r="BX159" s="3"/>
    </row>
    <row r="160" spans="1:76" ht="15">
      <c r="A160" s="64" t="s">
        <v>349</v>
      </c>
      <c r="B160" s="65"/>
      <c r="C160" s="65" t="s">
        <v>64</v>
      </c>
      <c r="D160" s="66">
        <v>164.03400596508305</v>
      </c>
      <c r="E160" s="68"/>
      <c r="F160" s="100" t="s">
        <v>963</v>
      </c>
      <c r="G160" s="65"/>
      <c r="H160" s="69" t="s">
        <v>349</v>
      </c>
      <c r="I160" s="70"/>
      <c r="J160" s="70"/>
      <c r="K160" s="69" t="s">
        <v>4172</v>
      </c>
      <c r="L160" s="73">
        <v>1</v>
      </c>
      <c r="M160" s="74">
        <v>3978.437255859375</v>
      </c>
      <c r="N160" s="74">
        <v>4919.41796875</v>
      </c>
      <c r="O160" s="75"/>
      <c r="P160" s="76"/>
      <c r="Q160" s="76"/>
      <c r="R160" s="86"/>
      <c r="S160" s="48">
        <v>0</v>
      </c>
      <c r="T160" s="48">
        <v>1</v>
      </c>
      <c r="U160" s="49">
        <v>0</v>
      </c>
      <c r="V160" s="49">
        <v>0.002967</v>
      </c>
      <c r="W160" s="49">
        <v>0.005479</v>
      </c>
      <c r="X160" s="49">
        <v>0.542005</v>
      </c>
      <c r="Y160" s="49">
        <v>0</v>
      </c>
      <c r="Z160" s="49">
        <v>0</v>
      </c>
      <c r="AA160" s="71">
        <v>160</v>
      </c>
      <c r="AB160" s="71"/>
      <c r="AC160" s="72"/>
      <c r="AD160" s="78" t="s">
        <v>349</v>
      </c>
      <c r="AE160" s="78">
        <v>245</v>
      </c>
      <c r="AF160" s="78">
        <v>389</v>
      </c>
      <c r="AG160" s="78">
        <v>116191</v>
      </c>
      <c r="AH160" s="78">
        <v>1734</v>
      </c>
      <c r="AI160" s="78"/>
      <c r="AJ160" s="78" t="s">
        <v>2588</v>
      </c>
      <c r="AK160" s="78" t="s">
        <v>2889</v>
      </c>
      <c r="AL160" s="78"/>
      <c r="AM160" s="78"/>
      <c r="AN160" s="80">
        <v>42135.25373842593</v>
      </c>
      <c r="AO160" s="83" t="s">
        <v>3358</v>
      </c>
      <c r="AP160" s="78" t="b">
        <v>1</v>
      </c>
      <c r="AQ160" s="78" t="b">
        <v>0</v>
      </c>
      <c r="AR160" s="78" t="b">
        <v>0</v>
      </c>
      <c r="AS160" s="78" t="s">
        <v>1996</v>
      </c>
      <c r="AT160" s="78">
        <v>5</v>
      </c>
      <c r="AU160" s="83" t="s">
        <v>3544</v>
      </c>
      <c r="AV160" s="78" t="b">
        <v>0</v>
      </c>
      <c r="AW160" s="78" t="s">
        <v>3626</v>
      </c>
      <c r="AX160" s="83" t="s">
        <v>3784</v>
      </c>
      <c r="AY160" s="78" t="s">
        <v>66</v>
      </c>
      <c r="AZ160" s="78" t="str">
        <f>REPLACE(INDEX(GroupVertices[Group],MATCH(Vertices[[#This Row],[Vertex]],GroupVertices[Vertex],0)),1,1,"")</f>
        <v>1</v>
      </c>
      <c r="BA160" s="48"/>
      <c r="BB160" s="48"/>
      <c r="BC160" s="48"/>
      <c r="BD160" s="48"/>
      <c r="BE160" s="48"/>
      <c r="BF160" s="48"/>
      <c r="BG160" s="120" t="s">
        <v>4922</v>
      </c>
      <c r="BH160" s="120" t="s">
        <v>4922</v>
      </c>
      <c r="BI160" s="120" t="s">
        <v>5035</v>
      </c>
      <c r="BJ160" s="120" t="s">
        <v>5035</v>
      </c>
      <c r="BK160" s="120">
        <v>0</v>
      </c>
      <c r="BL160" s="123">
        <v>0</v>
      </c>
      <c r="BM160" s="120">
        <v>1</v>
      </c>
      <c r="BN160" s="123">
        <v>3.8461538461538463</v>
      </c>
      <c r="BO160" s="120">
        <v>1</v>
      </c>
      <c r="BP160" s="123">
        <v>3.8461538461538463</v>
      </c>
      <c r="BQ160" s="120">
        <v>25</v>
      </c>
      <c r="BR160" s="123">
        <v>96.15384615384616</v>
      </c>
      <c r="BS160" s="120">
        <v>26</v>
      </c>
      <c r="BT160" s="2"/>
      <c r="BU160" s="3"/>
      <c r="BV160" s="3"/>
      <c r="BW160" s="3"/>
      <c r="BX160" s="3"/>
    </row>
    <row r="161" spans="1:76" ht="15">
      <c r="A161" s="64" t="s">
        <v>350</v>
      </c>
      <c r="B161" s="65"/>
      <c r="C161" s="65" t="s">
        <v>64</v>
      </c>
      <c r="D161" s="66">
        <v>162.44444860419551</v>
      </c>
      <c r="E161" s="68"/>
      <c r="F161" s="100" t="s">
        <v>964</v>
      </c>
      <c r="G161" s="65"/>
      <c r="H161" s="69" t="s">
        <v>350</v>
      </c>
      <c r="I161" s="70"/>
      <c r="J161" s="70"/>
      <c r="K161" s="69" t="s">
        <v>4173</v>
      </c>
      <c r="L161" s="73">
        <v>1</v>
      </c>
      <c r="M161" s="74">
        <v>1769.2548828125</v>
      </c>
      <c r="N161" s="74">
        <v>8100.154296875</v>
      </c>
      <c r="O161" s="75"/>
      <c r="P161" s="76"/>
      <c r="Q161" s="76"/>
      <c r="R161" s="86"/>
      <c r="S161" s="48">
        <v>0</v>
      </c>
      <c r="T161" s="48">
        <v>1</v>
      </c>
      <c r="U161" s="49">
        <v>0</v>
      </c>
      <c r="V161" s="49">
        <v>0.002967</v>
      </c>
      <c r="W161" s="49">
        <v>0.005479</v>
      </c>
      <c r="X161" s="49">
        <v>0.542005</v>
      </c>
      <c r="Y161" s="49">
        <v>0</v>
      </c>
      <c r="Z161" s="49">
        <v>0</v>
      </c>
      <c r="AA161" s="71">
        <v>161</v>
      </c>
      <c r="AB161" s="71"/>
      <c r="AC161" s="72"/>
      <c r="AD161" s="78" t="s">
        <v>2216</v>
      </c>
      <c r="AE161" s="78">
        <v>136</v>
      </c>
      <c r="AF161" s="78">
        <v>85</v>
      </c>
      <c r="AG161" s="78">
        <v>6277</v>
      </c>
      <c r="AH161" s="78">
        <v>162</v>
      </c>
      <c r="AI161" s="78"/>
      <c r="AJ161" s="78" t="s">
        <v>2589</v>
      </c>
      <c r="AK161" s="78"/>
      <c r="AL161" s="83" t="s">
        <v>3072</v>
      </c>
      <c r="AM161" s="78"/>
      <c r="AN161" s="80">
        <v>43046.10884259259</v>
      </c>
      <c r="AO161" s="83" t="s">
        <v>3359</v>
      </c>
      <c r="AP161" s="78" t="b">
        <v>0</v>
      </c>
      <c r="AQ161" s="78" t="b">
        <v>0</v>
      </c>
      <c r="AR161" s="78" t="b">
        <v>0</v>
      </c>
      <c r="AS161" s="78" t="s">
        <v>1995</v>
      </c>
      <c r="AT161" s="78">
        <v>1</v>
      </c>
      <c r="AU161" s="83" t="s">
        <v>3544</v>
      </c>
      <c r="AV161" s="78" t="b">
        <v>0</v>
      </c>
      <c r="AW161" s="78" t="s">
        <v>3626</v>
      </c>
      <c r="AX161" s="83" t="s">
        <v>3785</v>
      </c>
      <c r="AY161" s="78" t="s">
        <v>66</v>
      </c>
      <c r="AZ161" s="78" t="str">
        <f>REPLACE(INDEX(GroupVertices[Group],MATCH(Vertices[[#This Row],[Vertex]],GroupVertices[Vertex],0)),1,1,"")</f>
        <v>1</v>
      </c>
      <c r="BA161" s="48"/>
      <c r="BB161" s="48"/>
      <c r="BC161" s="48"/>
      <c r="BD161" s="48"/>
      <c r="BE161" s="48"/>
      <c r="BF161" s="48"/>
      <c r="BG161" s="120" t="s">
        <v>4922</v>
      </c>
      <c r="BH161" s="120" t="s">
        <v>4922</v>
      </c>
      <c r="BI161" s="120" t="s">
        <v>5035</v>
      </c>
      <c r="BJ161" s="120" t="s">
        <v>5035</v>
      </c>
      <c r="BK161" s="120">
        <v>0</v>
      </c>
      <c r="BL161" s="123">
        <v>0</v>
      </c>
      <c r="BM161" s="120">
        <v>1</v>
      </c>
      <c r="BN161" s="123">
        <v>3.8461538461538463</v>
      </c>
      <c r="BO161" s="120">
        <v>1</v>
      </c>
      <c r="BP161" s="123">
        <v>3.8461538461538463</v>
      </c>
      <c r="BQ161" s="120">
        <v>25</v>
      </c>
      <c r="BR161" s="123">
        <v>96.15384615384616</v>
      </c>
      <c r="BS161" s="120">
        <v>26</v>
      </c>
      <c r="BT161" s="2"/>
      <c r="BU161" s="3"/>
      <c r="BV161" s="3"/>
      <c r="BW161" s="3"/>
      <c r="BX161" s="3"/>
    </row>
    <row r="162" spans="1:76" ht="15">
      <c r="A162" s="64" t="s">
        <v>351</v>
      </c>
      <c r="B162" s="65"/>
      <c r="C162" s="65" t="s">
        <v>64</v>
      </c>
      <c r="D162" s="66">
        <v>162.0941185279473</v>
      </c>
      <c r="E162" s="68"/>
      <c r="F162" s="100" t="s">
        <v>965</v>
      </c>
      <c r="G162" s="65"/>
      <c r="H162" s="69" t="s">
        <v>351</v>
      </c>
      <c r="I162" s="70"/>
      <c r="J162" s="70"/>
      <c r="K162" s="69" t="s">
        <v>4174</v>
      </c>
      <c r="L162" s="73">
        <v>1</v>
      </c>
      <c r="M162" s="74">
        <v>814.3557739257812</v>
      </c>
      <c r="N162" s="74">
        <v>7257.72119140625</v>
      </c>
      <c r="O162" s="75"/>
      <c r="P162" s="76"/>
      <c r="Q162" s="76"/>
      <c r="R162" s="86"/>
      <c r="S162" s="48">
        <v>0</v>
      </c>
      <c r="T162" s="48">
        <v>1</v>
      </c>
      <c r="U162" s="49">
        <v>0</v>
      </c>
      <c r="V162" s="49">
        <v>0.002967</v>
      </c>
      <c r="W162" s="49">
        <v>0.005479</v>
      </c>
      <c r="X162" s="49">
        <v>0.542005</v>
      </c>
      <c r="Y162" s="49">
        <v>0</v>
      </c>
      <c r="Z162" s="49">
        <v>0</v>
      </c>
      <c r="AA162" s="71">
        <v>162</v>
      </c>
      <c r="AB162" s="71"/>
      <c r="AC162" s="72"/>
      <c r="AD162" s="78" t="s">
        <v>2217</v>
      </c>
      <c r="AE162" s="78">
        <v>268</v>
      </c>
      <c r="AF162" s="78">
        <v>18</v>
      </c>
      <c r="AG162" s="78">
        <v>2745</v>
      </c>
      <c r="AH162" s="78">
        <v>3934</v>
      </c>
      <c r="AI162" s="78"/>
      <c r="AJ162" s="78" t="s">
        <v>2590</v>
      </c>
      <c r="AK162" s="78" t="s">
        <v>2890</v>
      </c>
      <c r="AL162" s="78"/>
      <c r="AM162" s="78"/>
      <c r="AN162" s="80">
        <v>42003.43498842593</v>
      </c>
      <c r="AO162" s="83" t="s">
        <v>3360</v>
      </c>
      <c r="AP162" s="78" t="b">
        <v>0</v>
      </c>
      <c r="AQ162" s="78" t="b">
        <v>0</v>
      </c>
      <c r="AR162" s="78" t="b">
        <v>0</v>
      </c>
      <c r="AS162" s="78" t="s">
        <v>1996</v>
      </c>
      <c r="AT162" s="78">
        <v>3</v>
      </c>
      <c r="AU162" s="83" t="s">
        <v>3544</v>
      </c>
      <c r="AV162" s="78" t="b">
        <v>0</v>
      </c>
      <c r="AW162" s="78" t="s">
        <v>3626</v>
      </c>
      <c r="AX162" s="83" t="s">
        <v>3786</v>
      </c>
      <c r="AY162" s="78" t="s">
        <v>66</v>
      </c>
      <c r="AZ162" s="78" t="str">
        <f>REPLACE(INDEX(GroupVertices[Group],MATCH(Vertices[[#This Row],[Vertex]],GroupVertices[Vertex],0)),1,1,"")</f>
        <v>1</v>
      </c>
      <c r="BA162" s="48"/>
      <c r="BB162" s="48"/>
      <c r="BC162" s="48"/>
      <c r="BD162" s="48"/>
      <c r="BE162" s="48"/>
      <c r="BF162" s="48"/>
      <c r="BG162" s="120" t="s">
        <v>4922</v>
      </c>
      <c r="BH162" s="120" t="s">
        <v>4922</v>
      </c>
      <c r="BI162" s="120" t="s">
        <v>5035</v>
      </c>
      <c r="BJ162" s="120" t="s">
        <v>5035</v>
      </c>
      <c r="BK162" s="120">
        <v>0</v>
      </c>
      <c r="BL162" s="123">
        <v>0</v>
      </c>
      <c r="BM162" s="120">
        <v>1</v>
      </c>
      <c r="BN162" s="123">
        <v>3.8461538461538463</v>
      </c>
      <c r="BO162" s="120">
        <v>1</v>
      </c>
      <c r="BP162" s="123">
        <v>3.8461538461538463</v>
      </c>
      <c r="BQ162" s="120">
        <v>25</v>
      </c>
      <c r="BR162" s="123">
        <v>96.15384615384616</v>
      </c>
      <c r="BS162" s="120">
        <v>26</v>
      </c>
      <c r="BT162" s="2"/>
      <c r="BU162" s="3"/>
      <c r="BV162" s="3"/>
      <c r="BW162" s="3"/>
      <c r="BX162" s="3"/>
    </row>
    <row r="163" spans="1:76" ht="15">
      <c r="A163" s="64" t="s">
        <v>352</v>
      </c>
      <c r="B163" s="65"/>
      <c r="C163" s="65" t="s">
        <v>64</v>
      </c>
      <c r="D163" s="66">
        <v>164.76603896022863</v>
      </c>
      <c r="E163" s="68"/>
      <c r="F163" s="100" t="s">
        <v>966</v>
      </c>
      <c r="G163" s="65"/>
      <c r="H163" s="69" t="s">
        <v>352</v>
      </c>
      <c r="I163" s="70"/>
      <c r="J163" s="70"/>
      <c r="K163" s="69" t="s">
        <v>4175</v>
      </c>
      <c r="L163" s="73">
        <v>1</v>
      </c>
      <c r="M163" s="74">
        <v>2969.54443359375</v>
      </c>
      <c r="N163" s="74">
        <v>6772.75048828125</v>
      </c>
      <c r="O163" s="75"/>
      <c r="P163" s="76"/>
      <c r="Q163" s="76"/>
      <c r="R163" s="86"/>
      <c r="S163" s="48">
        <v>0</v>
      </c>
      <c r="T163" s="48">
        <v>1</v>
      </c>
      <c r="U163" s="49">
        <v>0</v>
      </c>
      <c r="V163" s="49">
        <v>0.002967</v>
      </c>
      <c r="W163" s="49">
        <v>0.005479</v>
      </c>
      <c r="X163" s="49">
        <v>0.542005</v>
      </c>
      <c r="Y163" s="49">
        <v>0</v>
      </c>
      <c r="Z163" s="49">
        <v>0</v>
      </c>
      <c r="AA163" s="71">
        <v>163</v>
      </c>
      <c r="AB163" s="71"/>
      <c r="AC163" s="72"/>
      <c r="AD163" s="78" t="s">
        <v>2218</v>
      </c>
      <c r="AE163" s="78">
        <v>825</v>
      </c>
      <c r="AF163" s="78">
        <v>529</v>
      </c>
      <c r="AG163" s="78">
        <v>15595</v>
      </c>
      <c r="AH163" s="78">
        <v>828</v>
      </c>
      <c r="AI163" s="78"/>
      <c r="AJ163" s="78" t="s">
        <v>2591</v>
      </c>
      <c r="AK163" s="78" t="s">
        <v>2891</v>
      </c>
      <c r="AL163" s="78"/>
      <c r="AM163" s="78"/>
      <c r="AN163" s="80">
        <v>40273.98473379629</v>
      </c>
      <c r="AO163" s="78"/>
      <c r="AP163" s="78" t="b">
        <v>1</v>
      </c>
      <c r="AQ163" s="78" t="b">
        <v>0</v>
      </c>
      <c r="AR163" s="78" t="b">
        <v>0</v>
      </c>
      <c r="AS163" s="78" t="s">
        <v>1996</v>
      </c>
      <c r="AT163" s="78">
        <v>16</v>
      </c>
      <c r="AU163" s="83" t="s">
        <v>3544</v>
      </c>
      <c r="AV163" s="78" t="b">
        <v>0</v>
      </c>
      <c r="AW163" s="78" t="s">
        <v>3626</v>
      </c>
      <c r="AX163" s="83" t="s">
        <v>3787</v>
      </c>
      <c r="AY163" s="78" t="s">
        <v>66</v>
      </c>
      <c r="AZ163" s="78" t="str">
        <f>REPLACE(INDEX(GroupVertices[Group],MATCH(Vertices[[#This Row],[Vertex]],GroupVertices[Vertex],0)),1,1,"")</f>
        <v>1</v>
      </c>
      <c r="BA163" s="48"/>
      <c r="BB163" s="48"/>
      <c r="BC163" s="48"/>
      <c r="BD163" s="48"/>
      <c r="BE163" s="48"/>
      <c r="BF163" s="48"/>
      <c r="BG163" s="120" t="s">
        <v>4922</v>
      </c>
      <c r="BH163" s="120" t="s">
        <v>4922</v>
      </c>
      <c r="BI163" s="120" t="s">
        <v>5035</v>
      </c>
      <c r="BJ163" s="120" t="s">
        <v>5035</v>
      </c>
      <c r="BK163" s="120">
        <v>0</v>
      </c>
      <c r="BL163" s="123">
        <v>0</v>
      </c>
      <c r="BM163" s="120">
        <v>1</v>
      </c>
      <c r="BN163" s="123">
        <v>3.8461538461538463</v>
      </c>
      <c r="BO163" s="120">
        <v>1</v>
      </c>
      <c r="BP163" s="123">
        <v>3.8461538461538463</v>
      </c>
      <c r="BQ163" s="120">
        <v>25</v>
      </c>
      <c r="BR163" s="123">
        <v>96.15384615384616</v>
      </c>
      <c r="BS163" s="120">
        <v>26</v>
      </c>
      <c r="BT163" s="2"/>
      <c r="BU163" s="3"/>
      <c r="BV163" s="3"/>
      <c r="BW163" s="3"/>
      <c r="BX163" s="3"/>
    </row>
    <row r="164" spans="1:76" ht="15">
      <c r="A164" s="64" t="s">
        <v>353</v>
      </c>
      <c r="B164" s="65"/>
      <c r="C164" s="65" t="s">
        <v>64</v>
      </c>
      <c r="D164" s="66">
        <v>163.48498121872387</v>
      </c>
      <c r="E164" s="68"/>
      <c r="F164" s="100" t="s">
        <v>967</v>
      </c>
      <c r="G164" s="65"/>
      <c r="H164" s="69" t="s">
        <v>353</v>
      </c>
      <c r="I164" s="70"/>
      <c r="J164" s="70"/>
      <c r="K164" s="69" t="s">
        <v>4176</v>
      </c>
      <c r="L164" s="73">
        <v>1</v>
      </c>
      <c r="M164" s="74">
        <v>3249.88037109375</v>
      </c>
      <c r="N164" s="74">
        <v>8843.0234375</v>
      </c>
      <c r="O164" s="75"/>
      <c r="P164" s="76"/>
      <c r="Q164" s="76"/>
      <c r="R164" s="86"/>
      <c r="S164" s="48">
        <v>0</v>
      </c>
      <c r="T164" s="48">
        <v>1</v>
      </c>
      <c r="U164" s="49">
        <v>0</v>
      </c>
      <c r="V164" s="49">
        <v>0.002967</v>
      </c>
      <c r="W164" s="49">
        <v>0.005479</v>
      </c>
      <c r="X164" s="49">
        <v>0.542005</v>
      </c>
      <c r="Y164" s="49">
        <v>0</v>
      </c>
      <c r="Z164" s="49">
        <v>0</v>
      </c>
      <c r="AA164" s="71">
        <v>164</v>
      </c>
      <c r="AB164" s="71"/>
      <c r="AC164" s="72"/>
      <c r="AD164" s="78" t="s">
        <v>2219</v>
      </c>
      <c r="AE164" s="78">
        <v>196</v>
      </c>
      <c r="AF164" s="78">
        <v>284</v>
      </c>
      <c r="AG164" s="78">
        <v>103859</v>
      </c>
      <c r="AH164" s="78">
        <v>34106</v>
      </c>
      <c r="AI164" s="78"/>
      <c r="AJ164" s="78" t="s">
        <v>2592</v>
      </c>
      <c r="AK164" s="78"/>
      <c r="AL164" s="83" t="s">
        <v>3073</v>
      </c>
      <c r="AM164" s="78"/>
      <c r="AN164" s="80">
        <v>40464.48577546296</v>
      </c>
      <c r="AO164" s="83" t="s">
        <v>3361</v>
      </c>
      <c r="AP164" s="78" t="b">
        <v>0</v>
      </c>
      <c r="AQ164" s="78" t="b">
        <v>0</v>
      </c>
      <c r="AR164" s="78" t="b">
        <v>0</v>
      </c>
      <c r="AS164" s="78" t="s">
        <v>1996</v>
      </c>
      <c r="AT164" s="78">
        <v>10</v>
      </c>
      <c r="AU164" s="83" t="s">
        <v>3547</v>
      </c>
      <c r="AV164" s="78" t="b">
        <v>0</v>
      </c>
      <c r="AW164" s="78" t="s">
        <v>3626</v>
      </c>
      <c r="AX164" s="83" t="s">
        <v>3788</v>
      </c>
      <c r="AY164" s="78" t="s">
        <v>66</v>
      </c>
      <c r="AZ164" s="78" t="str">
        <f>REPLACE(INDEX(GroupVertices[Group],MATCH(Vertices[[#This Row],[Vertex]],GroupVertices[Vertex],0)),1,1,"")</f>
        <v>1</v>
      </c>
      <c r="BA164" s="48"/>
      <c r="BB164" s="48"/>
      <c r="BC164" s="48"/>
      <c r="BD164" s="48"/>
      <c r="BE164" s="48"/>
      <c r="BF164" s="48"/>
      <c r="BG164" s="120" t="s">
        <v>4922</v>
      </c>
      <c r="BH164" s="120" t="s">
        <v>4922</v>
      </c>
      <c r="BI164" s="120" t="s">
        <v>5035</v>
      </c>
      <c r="BJ164" s="120" t="s">
        <v>5035</v>
      </c>
      <c r="BK164" s="120">
        <v>0</v>
      </c>
      <c r="BL164" s="123">
        <v>0</v>
      </c>
      <c r="BM164" s="120">
        <v>1</v>
      </c>
      <c r="BN164" s="123">
        <v>3.8461538461538463</v>
      </c>
      <c r="BO164" s="120">
        <v>1</v>
      </c>
      <c r="BP164" s="123">
        <v>3.8461538461538463</v>
      </c>
      <c r="BQ164" s="120">
        <v>25</v>
      </c>
      <c r="BR164" s="123">
        <v>96.15384615384616</v>
      </c>
      <c r="BS164" s="120">
        <v>26</v>
      </c>
      <c r="BT164" s="2"/>
      <c r="BU164" s="3"/>
      <c r="BV164" s="3"/>
      <c r="BW164" s="3"/>
      <c r="BX164" s="3"/>
    </row>
    <row r="165" spans="1:76" ht="15">
      <c r="A165" s="64" t="s">
        <v>354</v>
      </c>
      <c r="B165" s="65"/>
      <c r="C165" s="65" t="s">
        <v>64</v>
      </c>
      <c r="D165" s="66">
        <v>163.10327829982654</v>
      </c>
      <c r="E165" s="68"/>
      <c r="F165" s="100" t="s">
        <v>968</v>
      </c>
      <c r="G165" s="65"/>
      <c r="H165" s="69" t="s">
        <v>354</v>
      </c>
      <c r="I165" s="70"/>
      <c r="J165" s="70"/>
      <c r="K165" s="69" t="s">
        <v>4177</v>
      </c>
      <c r="L165" s="73">
        <v>1</v>
      </c>
      <c r="M165" s="74">
        <v>2662.29541015625</v>
      </c>
      <c r="N165" s="74">
        <v>900.7500610351562</v>
      </c>
      <c r="O165" s="75"/>
      <c r="P165" s="76"/>
      <c r="Q165" s="76"/>
      <c r="R165" s="86"/>
      <c r="S165" s="48">
        <v>0</v>
      </c>
      <c r="T165" s="48">
        <v>1</v>
      </c>
      <c r="U165" s="49">
        <v>0</v>
      </c>
      <c r="V165" s="49">
        <v>0.002967</v>
      </c>
      <c r="W165" s="49">
        <v>0.005479</v>
      </c>
      <c r="X165" s="49">
        <v>0.542005</v>
      </c>
      <c r="Y165" s="49">
        <v>0</v>
      </c>
      <c r="Z165" s="49">
        <v>0</v>
      </c>
      <c r="AA165" s="71">
        <v>165</v>
      </c>
      <c r="AB165" s="71"/>
      <c r="AC165" s="72"/>
      <c r="AD165" s="78" t="s">
        <v>2220</v>
      </c>
      <c r="AE165" s="78">
        <v>305</v>
      </c>
      <c r="AF165" s="78">
        <v>211</v>
      </c>
      <c r="AG165" s="78">
        <v>82793</v>
      </c>
      <c r="AH165" s="78">
        <v>126847</v>
      </c>
      <c r="AI165" s="78"/>
      <c r="AJ165" s="84" t="s">
        <v>2593</v>
      </c>
      <c r="AK165" s="78"/>
      <c r="AL165" s="78"/>
      <c r="AM165" s="78"/>
      <c r="AN165" s="80">
        <v>42420.23607638889</v>
      </c>
      <c r="AO165" s="83" t="s">
        <v>3362</v>
      </c>
      <c r="AP165" s="78" t="b">
        <v>0</v>
      </c>
      <c r="AQ165" s="78" t="b">
        <v>0</v>
      </c>
      <c r="AR165" s="78" t="b">
        <v>0</v>
      </c>
      <c r="AS165" s="78" t="s">
        <v>1996</v>
      </c>
      <c r="AT165" s="78">
        <v>7</v>
      </c>
      <c r="AU165" s="83" t="s">
        <v>3544</v>
      </c>
      <c r="AV165" s="78" t="b">
        <v>0</v>
      </c>
      <c r="AW165" s="78" t="s">
        <v>3626</v>
      </c>
      <c r="AX165" s="83" t="s">
        <v>3789</v>
      </c>
      <c r="AY165" s="78" t="s">
        <v>66</v>
      </c>
      <c r="AZ165" s="78" t="str">
        <f>REPLACE(INDEX(GroupVertices[Group],MATCH(Vertices[[#This Row],[Vertex]],GroupVertices[Vertex],0)),1,1,"")</f>
        <v>1</v>
      </c>
      <c r="BA165" s="48"/>
      <c r="BB165" s="48"/>
      <c r="BC165" s="48"/>
      <c r="BD165" s="48"/>
      <c r="BE165" s="48"/>
      <c r="BF165" s="48"/>
      <c r="BG165" s="120" t="s">
        <v>4922</v>
      </c>
      <c r="BH165" s="120" t="s">
        <v>4922</v>
      </c>
      <c r="BI165" s="120" t="s">
        <v>5035</v>
      </c>
      <c r="BJ165" s="120" t="s">
        <v>5035</v>
      </c>
      <c r="BK165" s="120">
        <v>0</v>
      </c>
      <c r="BL165" s="123">
        <v>0</v>
      </c>
      <c r="BM165" s="120">
        <v>1</v>
      </c>
      <c r="BN165" s="123">
        <v>3.8461538461538463</v>
      </c>
      <c r="BO165" s="120">
        <v>1</v>
      </c>
      <c r="BP165" s="123">
        <v>3.8461538461538463</v>
      </c>
      <c r="BQ165" s="120">
        <v>25</v>
      </c>
      <c r="BR165" s="123">
        <v>96.15384615384616</v>
      </c>
      <c r="BS165" s="120">
        <v>26</v>
      </c>
      <c r="BT165" s="2"/>
      <c r="BU165" s="3"/>
      <c r="BV165" s="3"/>
      <c r="BW165" s="3"/>
      <c r="BX165" s="3"/>
    </row>
    <row r="166" spans="1:76" ht="15">
      <c r="A166" s="64" t="s">
        <v>355</v>
      </c>
      <c r="B166" s="65"/>
      <c r="C166" s="65" t="s">
        <v>64</v>
      </c>
      <c r="D166" s="66">
        <v>162.3660164975728</v>
      </c>
      <c r="E166" s="68"/>
      <c r="F166" s="100" t="s">
        <v>969</v>
      </c>
      <c r="G166" s="65"/>
      <c r="H166" s="69" t="s">
        <v>355</v>
      </c>
      <c r="I166" s="70"/>
      <c r="J166" s="70"/>
      <c r="K166" s="69" t="s">
        <v>4178</v>
      </c>
      <c r="L166" s="73">
        <v>1</v>
      </c>
      <c r="M166" s="74">
        <v>381.1585998535156</v>
      </c>
      <c r="N166" s="74">
        <v>6495.7568359375</v>
      </c>
      <c r="O166" s="75"/>
      <c r="P166" s="76"/>
      <c r="Q166" s="76"/>
      <c r="R166" s="86"/>
      <c r="S166" s="48">
        <v>0</v>
      </c>
      <c r="T166" s="48">
        <v>1</v>
      </c>
      <c r="U166" s="49">
        <v>0</v>
      </c>
      <c r="V166" s="49">
        <v>0.002967</v>
      </c>
      <c r="W166" s="49">
        <v>0.005479</v>
      </c>
      <c r="X166" s="49">
        <v>0.542005</v>
      </c>
      <c r="Y166" s="49">
        <v>0</v>
      </c>
      <c r="Z166" s="49">
        <v>0</v>
      </c>
      <c r="AA166" s="71">
        <v>166</v>
      </c>
      <c r="AB166" s="71"/>
      <c r="AC166" s="72"/>
      <c r="AD166" s="78" t="s">
        <v>2221</v>
      </c>
      <c r="AE166" s="78">
        <v>959</v>
      </c>
      <c r="AF166" s="78">
        <v>70</v>
      </c>
      <c r="AG166" s="78">
        <v>10268</v>
      </c>
      <c r="AH166" s="78">
        <v>8972</v>
      </c>
      <c r="AI166" s="78"/>
      <c r="AJ166" s="78"/>
      <c r="AK166" s="78"/>
      <c r="AL166" s="78"/>
      <c r="AM166" s="78"/>
      <c r="AN166" s="80">
        <v>41746.36790509259</v>
      </c>
      <c r="AO166" s="78"/>
      <c r="AP166" s="78" t="b">
        <v>1</v>
      </c>
      <c r="AQ166" s="78" t="b">
        <v>0</v>
      </c>
      <c r="AR166" s="78" t="b">
        <v>0</v>
      </c>
      <c r="AS166" s="78" t="s">
        <v>1996</v>
      </c>
      <c r="AT166" s="78">
        <v>1</v>
      </c>
      <c r="AU166" s="83" t="s">
        <v>3544</v>
      </c>
      <c r="AV166" s="78" t="b">
        <v>0</v>
      </c>
      <c r="AW166" s="78" t="s">
        <v>3626</v>
      </c>
      <c r="AX166" s="83" t="s">
        <v>3790</v>
      </c>
      <c r="AY166" s="78" t="s">
        <v>66</v>
      </c>
      <c r="AZ166" s="78" t="str">
        <f>REPLACE(INDEX(GroupVertices[Group],MATCH(Vertices[[#This Row],[Vertex]],GroupVertices[Vertex],0)),1,1,"")</f>
        <v>1</v>
      </c>
      <c r="BA166" s="48"/>
      <c r="BB166" s="48"/>
      <c r="BC166" s="48"/>
      <c r="BD166" s="48"/>
      <c r="BE166" s="48"/>
      <c r="BF166" s="48"/>
      <c r="BG166" s="120" t="s">
        <v>4922</v>
      </c>
      <c r="BH166" s="120" t="s">
        <v>4922</v>
      </c>
      <c r="BI166" s="120" t="s">
        <v>5035</v>
      </c>
      <c r="BJ166" s="120" t="s">
        <v>5035</v>
      </c>
      <c r="BK166" s="120">
        <v>0</v>
      </c>
      <c r="BL166" s="123">
        <v>0</v>
      </c>
      <c r="BM166" s="120">
        <v>1</v>
      </c>
      <c r="BN166" s="123">
        <v>3.8461538461538463</v>
      </c>
      <c r="BO166" s="120">
        <v>1</v>
      </c>
      <c r="BP166" s="123">
        <v>3.8461538461538463</v>
      </c>
      <c r="BQ166" s="120">
        <v>25</v>
      </c>
      <c r="BR166" s="123">
        <v>96.15384615384616</v>
      </c>
      <c r="BS166" s="120">
        <v>26</v>
      </c>
      <c r="BT166" s="2"/>
      <c r="BU166" s="3"/>
      <c r="BV166" s="3"/>
      <c r="BW166" s="3"/>
      <c r="BX166" s="3"/>
    </row>
    <row r="167" spans="1:76" ht="15">
      <c r="A167" s="64" t="s">
        <v>356</v>
      </c>
      <c r="B167" s="65"/>
      <c r="C167" s="65" t="s">
        <v>64</v>
      </c>
      <c r="D167" s="66">
        <v>162.2091522843273</v>
      </c>
      <c r="E167" s="68"/>
      <c r="F167" s="100" t="s">
        <v>970</v>
      </c>
      <c r="G167" s="65"/>
      <c r="H167" s="69" t="s">
        <v>356</v>
      </c>
      <c r="I167" s="70"/>
      <c r="J167" s="70"/>
      <c r="K167" s="69" t="s">
        <v>4179</v>
      </c>
      <c r="L167" s="73">
        <v>1</v>
      </c>
      <c r="M167" s="74">
        <v>2232.689697265625</v>
      </c>
      <c r="N167" s="74">
        <v>4116.447265625</v>
      </c>
      <c r="O167" s="75"/>
      <c r="P167" s="76"/>
      <c r="Q167" s="76"/>
      <c r="R167" s="86"/>
      <c r="S167" s="48">
        <v>0</v>
      </c>
      <c r="T167" s="48">
        <v>1</v>
      </c>
      <c r="U167" s="49">
        <v>0</v>
      </c>
      <c r="V167" s="49">
        <v>0.002967</v>
      </c>
      <c r="W167" s="49">
        <v>0.005479</v>
      </c>
      <c r="X167" s="49">
        <v>0.542005</v>
      </c>
      <c r="Y167" s="49">
        <v>0</v>
      </c>
      <c r="Z167" s="49">
        <v>0</v>
      </c>
      <c r="AA167" s="71">
        <v>167</v>
      </c>
      <c r="AB167" s="71"/>
      <c r="AC167" s="72"/>
      <c r="AD167" s="78" t="s">
        <v>2222</v>
      </c>
      <c r="AE167" s="78">
        <v>40</v>
      </c>
      <c r="AF167" s="78">
        <v>40</v>
      </c>
      <c r="AG167" s="78">
        <v>22267</v>
      </c>
      <c r="AH167" s="78">
        <v>6468</v>
      </c>
      <c r="AI167" s="78"/>
      <c r="AJ167" s="78" t="s">
        <v>2594</v>
      </c>
      <c r="AK167" s="78"/>
      <c r="AL167" s="78"/>
      <c r="AM167" s="78"/>
      <c r="AN167" s="80">
        <v>43184.25746527778</v>
      </c>
      <c r="AO167" s="83" t="s">
        <v>3363</v>
      </c>
      <c r="AP167" s="78" t="b">
        <v>0</v>
      </c>
      <c r="AQ167" s="78" t="b">
        <v>0</v>
      </c>
      <c r="AR167" s="78" t="b">
        <v>0</v>
      </c>
      <c r="AS167" s="78" t="s">
        <v>1996</v>
      </c>
      <c r="AT167" s="78">
        <v>3</v>
      </c>
      <c r="AU167" s="83" t="s">
        <v>3544</v>
      </c>
      <c r="AV167" s="78" t="b">
        <v>0</v>
      </c>
      <c r="AW167" s="78" t="s">
        <v>3626</v>
      </c>
      <c r="AX167" s="83" t="s">
        <v>3791</v>
      </c>
      <c r="AY167" s="78" t="s">
        <v>66</v>
      </c>
      <c r="AZ167" s="78" t="str">
        <f>REPLACE(INDEX(GroupVertices[Group],MATCH(Vertices[[#This Row],[Vertex]],GroupVertices[Vertex],0)),1,1,"")</f>
        <v>1</v>
      </c>
      <c r="BA167" s="48"/>
      <c r="BB167" s="48"/>
      <c r="BC167" s="48"/>
      <c r="BD167" s="48"/>
      <c r="BE167" s="48"/>
      <c r="BF167" s="48"/>
      <c r="BG167" s="120" t="s">
        <v>4922</v>
      </c>
      <c r="BH167" s="120" t="s">
        <v>4922</v>
      </c>
      <c r="BI167" s="120" t="s">
        <v>5035</v>
      </c>
      <c r="BJ167" s="120" t="s">
        <v>5035</v>
      </c>
      <c r="BK167" s="120">
        <v>0</v>
      </c>
      <c r="BL167" s="123">
        <v>0</v>
      </c>
      <c r="BM167" s="120">
        <v>1</v>
      </c>
      <c r="BN167" s="123">
        <v>3.8461538461538463</v>
      </c>
      <c r="BO167" s="120">
        <v>1</v>
      </c>
      <c r="BP167" s="123">
        <v>3.8461538461538463</v>
      </c>
      <c r="BQ167" s="120">
        <v>25</v>
      </c>
      <c r="BR167" s="123">
        <v>96.15384615384616</v>
      </c>
      <c r="BS167" s="120">
        <v>26</v>
      </c>
      <c r="BT167" s="2"/>
      <c r="BU167" s="3"/>
      <c r="BV167" s="3"/>
      <c r="BW167" s="3"/>
      <c r="BX167" s="3"/>
    </row>
    <row r="168" spans="1:76" ht="15">
      <c r="A168" s="64" t="s">
        <v>357</v>
      </c>
      <c r="B168" s="65"/>
      <c r="C168" s="65" t="s">
        <v>64</v>
      </c>
      <c r="D168" s="66">
        <v>162.07843210662273</v>
      </c>
      <c r="E168" s="68"/>
      <c r="F168" s="100" t="s">
        <v>971</v>
      </c>
      <c r="G168" s="65"/>
      <c r="H168" s="69" t="s">
        <v>357</v>
      </c>
      <c r="I168" s="70"/>
      <c r="J168" s="70"/>
      <c r="K168" s="69" t="s">
        <v>4180</v>
      </c>
      <c r="L168" s="73">
        <v>1</v>
      </c>
      <c r="M168" s="74">
        <v>1822.17431640625</v>
      </c>
      <c r="N168" s="74">
        <v>2710.974365234375</v>
      </c>
      <c r="O168" s="75"/>
      <c r="P168" s="76"/>
      <c r="Q168" s="76"/>
      <c r="R168" s="86"/>
      <c r="S168" s="48">
        <v>0</v>
      </c>
      <c r="T168" s="48">
        <v>1</v>
      </c>
      <c r="U168" s="49">
        <v>0</v>
      </c>
      <c r="V168" s="49">
        <v>0.002967</v>
      </c>
      <c r="W168" s="49">
        <v>0.005479</v>
      </c>
      <c r="X168" s="49">
        <v>0.542005</v>
      </c>
      <c r="Y168" s="49">
        <v>0</v>
      </c>
      <c r="Z168" s="49">
        <v>0</v>
      </c>
      <c r="AA168" s="71">
        <v>168</v>
      </c>
      <c r="AB168" s="71"/>
      <c r="AC168" s="72"/>
      <c r="AD168" s="78" t="s">
        <v>2223</v>
      </c>
      <c r="AE168" s="78">
        <v>574</v>
      </c>
      <c r="AF168" s="78">
        <v>15</v>
      </c>
      <c r="AG168" s="78">
        <v>4583</v>
      </c>
      <c r="AH168" s="78">
        <v>851</v>
      </c>
      <c r="AI168" s="78"/>
      <c r="AJ168" s="78" t="s">
        <v>2595</v>
      </c>
      <c r="AK168" s="78" t="s">
        <v>2892</v>
      </c>
      <c r="AL168" s="78"/>
      <c r="AM168" s="78"/>
      <c r="AN168" s="80">
        <v>42765.70034722222</v>
      </c>
      <c r="AO168" s="83" t="s">
        <v>3364</v>
      </c>
      <c r="AP168" s="78" t="b">
        <v>1</v>
      </c>
      <c r="AQ168" s="78" t="b">
        <v>0</v>
      </c>
      <c r="AR168" s="78" t="b">
        <v>0</v>
      </c>
      <c r="AS168" s="78" t="s">
        <v>1996</v>
      </c>
      <c r="AT168" s="78">
        <v>0</v>
      </c>
      <c r="AU168" s="78"/>
      <c r="AV168" s="78" t="b">
        <v>0</v>
      </c>
      <c r="AW168" s="78" t="s">
        <v>3626</v>
      </c>
      <c r="AX168" s="83" t="s">
        <v>3792</v>
      </c>
      <c r="AY168" s="78" t="s">
        <v>66</v>
      </c>
      <c r="AZ168" s="78" t="str">
        <f>REPLACE(INDEX(GroupVertices[Group],MATCH(Vertices[[#This Row],[Vertex]],GroupVertices[Vertex],0)),1,1,"")</f>
        <v>1</v>
      </c>
      <c r="BA168" s="48"/>
      <c r="BB168" s="48"/>
      <c r="BC168" s="48"/>
      <c r="BD168" s="48"/>
      <c r="BE168" s="48"/>
      <c r="BF168" s="48"/>
      <c r="BG168" s="120" t="s">
        <v>4922</v>
      </c>
      <c r="BH168" s="120" t="s">
        <v>4922</v>
      </c>
      <c r="BI168" s="120" t="s">
        <v>5035</v>
      </c>
      <c r="BJ168" s="120" t="s">
        <v>5035</v>
      </c>
      <c r="BK168" s="120">
        <v>0</v>
      </c>
      <c r="BL168" s="123">
        <v>0</v>
      </c>
      <c r="BM168" s="120">
        <v>1</v>
      </c>
      <c r="BN168" s="123">
        <v>3.8461538461538463</v>
      </c>
      <c r="BO168" s="120">
        <v>1</v>
      </c>
      <c r="BP168" s="123">
        <v>3.8461538461538463</v>
      </c>
      <c r="BQ168" s="120">
        <v>25</v>
      </c>
      <c r="BR168" s="123">
        <v>96.15384615384616</v>
      </c>
      <c r="BS168" s="120">
        <v>26</v>
      </c>
      <c r="BT168" s="2"/>
      <c r="BU168" s="3"/>
      <c r="BV168" s="3"/>
      <c r="BW168" s="3"/>
      <c r="BX168" s="3"/>
    </row>
    <row r="169" spans="1:76" ht="15">
      <c r="A169" s="64" t="s">
        <v>358</v>
      </c>
      <c r="B169" s="65"/>
      <c r="C169" s="65" t="s">
        <v>64</v>
      </c>
      <c r="D169" s="66">
        <v>162.50196548238554</v>
      </c>
      <c r="E169" s="68"/>
      <c r="F169" s="100" t="s">
        <v>972</v>
      </c>
      <c r="G169" s="65"/>
      <c r="H169" s="69" t="s">
        <v>358</v>
      </c>
      <c r="I169" s="70"/>
      <c r="J169" s="70"/>
      <c r="K169" s="69" t="s">
        <v>4181</v>
      </c>
      <c r="L169" s="73">
        <v>1</v>
      </c>
      <c r="M169" s="74">
        <v>2090.974609375</v>
      </c>
      <c r="N169" s="74">
        <v>5501.404296875</v>
      </c>
      <c r="O169" s="75"/>
      <c r="P169" s="76"/>
      <c r="Q169" s="76"/>
      <c r="R169" s="86"/>
      <c r="S169" s="48">
        <v>0</v>
      </c>
      <c r="T169" s="48">
        <v>1</v>
      </c>
      <c r="U169" s="49">
        <v>0</v>
      </c>
      <c r="V169" s="49">
        <v>0.002967</v>
      </c>
      <c r="W169" s="49">
        <v>0.005479</v>
      </c>
      <c r="X169" s="49">
        <v>0.542005</v>
      </c>
      <c r="Y169" s="49">
        <v>0</v>
      </c>
      <c r="Z169" s="49">
        <v>0</v>
      </c>
      <c r="AA169" s="71">
        <v>169</v>
      </c>
      <c r="AB169" s="71"/>
      <c r="AC169" s="72"/>
      <c r="AD169" s="78" t="s">
        <v>2224</v>
      </c>
      <c r="AE169" s="78">
        <v>98</v>
      </c>
      <c r="AF169" s="78">
        <v>96</v>
      </c>
      <c r="AG169" s="78">
        <v>35807</v>
      </c>
      <c r="AH169" s="78">
        <v>411</v>
      </c>
      <c r="AI169" s="78"/>
      <c r="AJ169" s="78" t="s">
        <v>2596</v>
      </c>
      <c r="AK169" s="78" t="s">
        <v>2893</v>
      </c>
      <c r="AL169" s="78"/>
      <c r="AM169" s="78"/>
      <c r="AN169" s="80">
        <v>40071.63407407407</v>
      </c>
      <c r="AO169" s="83" t="s">
        <v>3365</v>
      </c>
      <c r="AP169" s="78" t="b">
        <v>0</v>
      </c>
      <c r="AQ169" s="78" t="b">
        <v>0</v>
      </c>
      <c r="AR169" s="78" t="b">
        <v>0</v>
      </c>
      <c r="AS169" s="78" t="s">
        <v>1996</v>
      </c>
      <c r="AT169" s="78">
        <v>6</v>
      </c>
      <c r="AU169" s="83" t="s">
        <v>3543</v>
      </c>
      <c r="AV169" s="78" t="b">
        <v>0</v>
      </c>
      <c r="AW169" s="78" t="s">
        <v>3626</v>
      </c>
      <c r="AX169" s="83" t="s">
        <v>3793</v>
      </c>
      <c r="AY169" s="78" t="s">
        <v>66</v>
      </c>
      <c r="AZ169" s="78" t="str">
        <f>REPLACE(INDEX(GroupVertices[Group],MATCH(Vertices[[#This Row],[Vertex]],GroupVertices[Vertex],0)),1,1,"")</f>
        <v>1</v>
      </c>
      <c r="BA169" s="48"/>
      <c r="BB169" s="48"/>
      <c r="BC169" s="48"/>
      <c r="BD169" s="48"/>
      <c r="BE169" s="48"/>
      <c r="BF169" s="48"/>
      <c r="BG169" s="120" t="s">
        <v>4922</v>
      </c>
      <c r="BH169" s="120" t="s">
        <v>4922</v>
      </c>
      <c r="BI169" s="120" t="s">
        <v>5035</v>
      </c>
      <c r="BJ169" s="120" t="s">
        <v>5035</v>
      </c>
      <c r="BK169" s="120">
        <v>0</v>
      </c>
      <c r="BL169" s="123">
        <v>0</v>
      </c>
      <c r="BM169" s="120">
        <v>1</v>
      </c>
      <c r="BN169" s="123">
        <v>3.8461538461538463</v>
      </c>
      <c r="BO169" s="120">
        <v>1</v>
      </c>
      <c r="BP169" s="123">
        <v>3.8461538461538463</v>
      </c>
      <c r="BQ169" s="120">
        <v>25</v>
      </c>
      <c r="BR169" s="123">
        <v>96.15384615384616</v>
      </c>
      <c r="BS169" s="120">
        <v>26</v>
      </c>
      <c r="BT169" s="2"/>
      <c r="BU169" s="3"/>
      <c r="BV169" s="3"/>
      <c r="BW169" s="3"/>
      <c r="BX169" s="3"/>
    </row>
    <row r="170" spans="1:76" ht="15">
      <c r="A170" s="64" t="s">
        <v>359</v>
      </c>
      <c r="B170" s="65"/>
      <c r="C170" s="65" t="s">
        <v>64</v>
      </c>
      <c r="D170" s="66">
        <v>162.3294148478155</v>
      </c>
      <c r="E170" s="68"/>
      <c r="F170" s="100" t="s">
        <v>973</v>
      </c>
      <c r="G170" s="65"/>
      <c r="H170" s="69" t="s">
        <v>359</v>
      </c>
      <c r="I170" s="70"/>
      <c r="J170" s="70"/>
      <c r="K170" s="69" t="s">
        <v>4182</v>
      </c>
      <c r="L170" s="73">
        <v>1</v>
      </c>
      <c r="M170" s="74">
        <v>3492.347412109375</v>
      </c>
      <c r="N170" s="74">
        <v>7713.10986328125</v>
      </c>
      <c r="O170" s="75"/>
      <c r="P170" s="76"/>
      <c r="Q170" s="76"/>
      <c r="R170" s="86"/>
      <c r="S170" s="48">
        <v>0</v>
      </c>
      <c r="T170" s="48">
        <v>1</v>
      </c>
      <c r="U170" s="49">
        <v>0</v>
      </c>
      <c r="V170" s="49">
        <v>0.002967</v>
      </c>
      <c r="W170" s="49">
        <v>0.005479</v>
      </c>
      <c r="X170" s="49">
        <v>0.542005</v>
      </c>
      <c r="Y170" s="49">
        <v>0</v>
      </c>
      <c r="Z170" s="49">
        <v>0</v>
      </c>
      <c r="AA170" s="71">
        <v>170</v>
      </c>
      <c r="AB170" s="71"/>
      <c r="AC170" s="72"/>
      <c r="AD170" s="78" t="s">
        <v>2225</v>
      </c>
      <c r="AE170" s="78">
        <v>601</v>
      </c>
      <c r="AF170" s="78">
        <v>63</v>
      </c>
      <c r="AG170" s="78">
        <v>54410</v>
      </c>
      <c r="AH170" s="78">
        <v>21212</v>
      </c>
      <c r="AI170" s="78"/>
      <c r="AJ170" s="78" t="s">
        <v>2597</v>
      </c>
      <c r="AK170" s="78"/>
      <c r="AL170" s="78"/>
      <c r="AM170" s="78"/>
      <c r="AN170" s="80">
        <v>41073.63673611111</v>
      </c>
      <c r="AO170" s="83" t="s">
        <v>3366</v>
      </c>
      <c r="AP170" s="78" t="b">
        <v>0</v>
      </c>
      <c r="AQ170" s="78" t="b">
        <v>0</v>
      </c>
      <c r="AR170" s="78" t="b">
        <v>0</v>
      </c>
      <c r="AS170" s="78" t="s">
        <v>1996</v>
      </c>
      <c r="AT170" s="78">
        <v>2</v>
      </c>
      <c r="AU170" s="83" t="s">
        <v>3544</v>
      </c>
      <c r="AV170" s="78" t="b">
        <v>0</v>
      </c>
      <c r="AW170" s="78" t="s">
        <v>3626</v>
      </c>
      <c r="AX170" s="83" t="s">
        <v>3794</v>
      </c>
      <c r="AY170" s="78" t="s">
        <v>66</v>
      </c>
      <c r="AZ170" s="78" t="str">
        <f>REPLACE(INDEX(GroupVertices[Group],MATCH(Vertices[[#This Row],[Vertex]],GroupVertices[Vertex],0)),1,1,"")</f>
        <v>1</v>
      </c>
      <c r="BA170" s="48"/>
      <c r="BB170" s="48"/>
      <c r="BC170" s="48"/>
      <c r="BD170" s="48"/>
      <c r="BE170" s="48"/>
      <c r="BF170" s="48"/>
      <c r="BG170" s="120" t="s">
        <v>4922</v>
      </c>
      <c r="BH170" s="120" t="s">
        <v>4922</v>
      </c>
      <c r="BI170" s="120" t="s">
        <v>5035</v>
      </c>
      <c r="BJ170" s="120" t="s">
        <v>5035</v>
      </c>
      <c r="BK170" s="120">
        <v>0</v>
      </c>
      <c r="BL170" s="123">
        <v>0</v>
      </c>
      <c r="BM170" s="120">
        <v>1</v>
      </c>
      <c r="BN170" s="123">
        <v>3.8461538461538463</v>
      </c>
      <c r="BO170" s="120">
        <v>1</v>
      </c>
      <c r="BP170" s="123">
        <v>3.8461538461538463</v>
      </c>
      <c r="BQ170" s="120">
        <v>25</v>
      </c>
      <c r="BR170" s="123">
        <v>96.15384615384616</v>
      </c>
      <c r="BS170" s="120">
        <v>26</v>
      </c>
      <c r="BT170" s="2"/>
      <c r="BU170" s="3"/>
      <c r="BV170" s="3"/>
      <c r="BW170" s="3"/>
      <c r="BX170" s="3"/>
    </row>
    <row r="171" spans="1:76" ht="15">
      <c r="A171" s="64" t="s">
        <v>360</v>
      </c>
      <c r="B171" s="65"/>
      <c r="C171" s="65" t="s">
        <v>64</v>
      </c>
      <c r="D171" s="66">
        <v>164.33204797024945</v>
      </c>
      <c r="E171" s="68"/>
      <c r="F171" s="100" t="s">
        <v>974</v>
      </c>
      <c r="G171" s="65"/>
      <c r="H171" s="69" t="s">
        <v>360</v>
      </c>
      <c r="I171" s="70"/>
      <c r="J171" s="70"/>
      <c r="K171" s="69" t="s">
        <v>4183</v>
      </c>
      <c r="L171" s="73">
        <v>1</v>
      </c>
      <c r="M171" s="74">
        <v>3251.726806640625</v>
      </c>
      <c r="N171" s="74">
        <v>1640.522705078125</v>
      </c>
      <c r="O171" s="75"/>
      <c r="P171" s="76"/>
      <c r="Q171" s="76"/>
      <c r="R171" s="86"/>
      <c r="S171" s="48">
        <v>0</v>
      </c>
      <c r="T171" s="48">
        <v>1</v>
      </c>
      <c r="U171" s="49">
        <v>0</v>
      </c>
      <c r="V171" s="49">
        <v>0.002967</v>
      </c>
      <c r="W171" s="49">
        <v>0.005479</v>
      </c>
      <c r="X171" s="49">
        <v>0.542005</v>
      </c>
      <c r="Y171" s="49">
        <v>0</v>
      </c>
      <c r="Z171" s="49">
        <v>0</v>
      </c>
      <c r="AA171" s="71">
        <v>171</v>
      </c>
      <c r="AB171" s="71"/>
      <c r="AC171" s="72"/>
      <c r="AD171" s="78" t="s">
        <v>2226</v>
      </c>
      <c r="AE171" s="78">
        <v>201</v>
      </c>
      <c r="AF171" s="78">
        <v>446</v>
      </c>
      <c r="AG171" s="78">
        <v>187989</v>
      </c>
      <c r="AH171" s="78">
        <v>19190</v>
      </c>
      <c r="AI171" s="78"/>
      <c r="AJ171" s="78" t="s">
        <v>2598</v>
      </c>
      <c r="AK171" s="78" t="s">
        <v>2894</v>
      </c>
      <c r="AL171" s="83" t="s">
        <v>3074</v>
      </c>
      <c r="AM171" s="78"/>
      <c r="AN171" s="80">
        <v>41526.626759259256</v>
      </c>
      <c r="AO171" s="83" t="s">
        <v>3367</v>
      </c>
      <c r="AP171" s="78" t="b">
        <v>0</v>
      </c>
      <c r="AQ171" s="78" t="b">
        <v>0</v>
      </c>
      <c r="AR171" s="78" t="b">
        <v>1</v>
      </c>
      <c r="AS171" s="78" t="s">
        <v>1996</v>
      </c>
      <c r="AT171" s="78">
        <v>9</v>
      </c>
      <c r="AU171" s="83" t="s">
        <v>3544</v>
      </c>
      <c r="AV171" s="78" t="b">
        <v>0</v>
      </c>
      <c r="AW171" s="78" t="s">
        <v>3626</v>
      </c>
      <c r="AX171" s="83" t="s">
        <v>3795</v>
      </c>
      <c r="AY171" s="78" t="s">
        <v>66</v>
      </c>
      <c r="AZ171" s="78" t="str">
        <f>REPLACE(INDEX(GroupVertices[Group],MATCH(Vertices[[#This Row],[Vertex]],GroupVertices[Vertex],0)),1,1,"")</f>
        <v>1</v>
      </c>
      <c r="BA171" s="48"/>
      <c r="BB171" s="48"/>
      <c r="BC171" s="48"/>
      <c r="BD171" s="48"/>
      <c r="BE171" s="48"/>
      <c r="BF171" s="48"/>
      <c r="BG171" s="120" t="s">
        <v>4922</v>
      </c>
      <c r="BH171" s="120" t="s">
        <v>4922</v>
      </c>
      <c r="BI171" s="120" t="s">
        <v>5035</v>
      </c>
      <c r="BJ171" s="120" t="s">
        <v>5035</v>
      </c>
      <c r="BK171" s="120">
        <v>0</v>
      </c>
      <c r="BL171" s="123">
        <v>0</v>
      </c>
      <c r="BM171" s="120">
        <v>1</v>
      </c>
      <c r="BN171" s="123">
        <v>3.8461538461538463</v>
      </c>
      <c r="BO171" s="120">
        <v>1</v>
      </c>
      <c r="BP171" s="123">
        <v>3.8461538461538463</v>
      </c>
      <c r="BQ171" s="120">
        <v>25</v>
      </c>
      <c r="BR171" s="123">
        <v>96.15384615384616</v>
      </c>
      <c r="BS171" s="120">
        <v>26</v>
      </c>
      <c r="BT171" s="2"/>
      <c r="BU171" s="3"/>
      <c r="BV171" s="3"/>
      <c r="BW171" s="3"/>
      <c r="BX171" s="3"/>
    </row>
    <row r="172" spans="1:76" ht="15">
      <c r="A172" s="64" t="s">
        <v>361</v>
      </c>
      <c r="B172" s="65"/>
      <c r="C172" s="65" t="s">
        <v>64</v>
      </c>
      <c r="D172" s="66">
        <v>162.83138033020103</v>
      </c>
      <c r="E172" s="68"/>
      <c r="F172" s="100" t="s">
        <v>975</v>
      </c>
      <c r="G172" s="65"/>
      <c r="H172" s="69" t="s">
        <v>361</v>
      </c>
      <c r="I172" s="70"/>
      <c r="J172" s="70"/>
      <c r="K172" s="69" t="s">
        <v>4184</v>
      </c>
      <c r="L172" s="73">
        <v>1</v>
      </c>
      <c r="M172" s="74">
        <v>2989.80908203125</v>
      </c>
      <c r="N172" s="74">
        <v>5499.1298828125</v>
      </c>
      <c r="O172" s="75"/>
      <c r="P172" s="76"/>
      <c r="Q172" s="76"/>
      <c r="R172" s="86"/>
      <c r="S172" s="48">
        <v>0</v>
      </c>
      <c r="T172" s="48">
        <v>1</v>
      </c>
      <c r="U172" s="49">
        <v>0</v>
      </c>
      <c r="V172" s="49">
        <v>0.002967</v>
      </c>
      <c r="W172" s="49">
        <v>0.005479</v>
      </c>
      <c r="X172" s="49">
        <v>0.542005</v>
      </c>
      <c r="Y172" s="49">
        <v>0</v>
      </c>
      <c r="Z172" s="49">
        <v>0</v>
      </c>
      <c r="AA172" s="71">
        <v>172</v>
      </c>
      <c r="AB172" s="71"/>
      <c r="AC172" s="72"/>
      <c r="AD172" s="78" t="s">
        <v>2227</v>
      </c>
      <c r="AE172" s="78">
        <v>115</v>
      </c>
      <c r="AF172" s="78">
        <v>159</v>
      </c>
      <c r="AG172" s="78">
        <v>190825</v>
      </c>
      <c r="AH172" s="78">
        <v>20131</v>
      </c>
      <c r="AI172" s="78"/>
      <c r="AJ172" s="78" t="s">
        <v>2599</v>
      </c>
      <c r="AK172" s="78" t="s">
        <v>2895</v>
      </c>
      <c r="AL172" s="83" t="s">
        <v>3075</v>
      </c>
      <c r="AM172" s="78"/>
      <c r="AN172" s="80">
        <v>42006.58336805556</v>
      </c>
      <c r="AO172" s="83" t="s">
        <v>3368</v>
      </c>
      <c r="AP172" s="78" t="b">
        <v>1</v>
      </c>
      <c r="AQ172" s="78" t="b">
        <v>0</v>
      </c>
      <c r="AR172" s="78" t="b">
        <v>0</v>
      </c>
      <c r="AS172" s="78" t="s">
        <v>1996</v>
      </c>
      <c r="AT172" s="78">
        <v>6</v>
      </c>
      <c r="AU172" s="83" t="s">
        <v>3544</v>
      </c>
      <c r="AV172" s="78" t="b">
        <v>0</v>
      </c>
      <c r="AW172" s="78" t="s">
        <v>3626</v>
      </c>
      <c r="AX172" s="83" t="s">
        <v>3796</v>
      </c>
      <c r="AY172" s="78" t="s">
        <v>66</v>
      </c>
      <c r="AZ172" s="78" t="str">
        <f>REPLACE(INDEX(GroupVertices[Group],MATCH(Vertices[[#This Row],[Vertex]],GroupVertices[Vertex],0)),1,1,"")</f>
        <v>1</v>
      </c>
      <c r="BA172" s="48"/>
      <c r="BB172" s="48"/>
      <c r="BC172" s="48"/>
      <c r="BD172" s="48"/>
      <c r="BE172" s="48"/>
      <c r="BF172" s="48"/>
      <c r="BG172" s="120" t="s">
        <v>4922</v>
      </c>
      <c r="BH172" s="120" t="s">
        <v>4922</v>
      </c>
      <c r="BI172" s="120" t="s">
        <v>5035</v>
      </c>
      <c r="BJ172" s="120" t="s">
        <v>5035</v>
      </c>
      <c r="BK172" s="120">
        <v>0</v>
      </c>
      <c r="BL172" s="123">
        <v>0</v>
      </c>
      <c r="BM172" s="120">
        <v>1</v>
      </c>
      <c r="BN172" s="123">
        <v>3.8461538461538463</v>
      </c>
      <c r="BO172" s="120">
        <v>1</v>
      </c>
      <c r="BP172" s="123">
        <v>3.8461538461538463</v>
      </c>
      <c r="BQ172" s="120">
        <v>25</v>
      </c>
      <c r="BR172" s="123">
        <v>96.15384615384616</v>
      </c>
      <c r="BS172" s="120">
        <v>26</v>
      </c>
      <c r="BT172" s="2"/>
      <c r="BU172" s="3"/>
      <c r="BV172" s="3"/>
      <c r="BW172" s="3"/>
      <c r="BX172" s="3"/>
    </row>
    <row r="173" spans="1:76" ht="15">
      <c r="A173" s="64" t="s">
        <v>362</v>
      </c>
      <c r="B173" s="65"/>
      <c r="C173" s="65" t="s">
        <v>64</v>
      </c>
      <c r="D173" s="66">
        <v>162.06797449240636</v>
      </c>
      <c r="E173" s="68"/>
      <c r="F173" s="100" t="s">
        <v>976</v>
      </c>
      <c r="G173" s="65"/>
      <c r="H173" s="69" t="s">
        <v>362</v>
      </c>
      <c r="I173" s="70"/>
      <c r="J173" s="70"/>
      <c r="K173" s="69" t="s">
        <v>4185</v>
      </c>
      <c r="L173" s="73">
        <v>1</v>
      </c>
      <c r="M173" s="74">
        <v>2754.488037109375</v>
      </c>
      <c r="N173" s="74">
        <v>535.949951171875</v>
      </c>
      <c r="O173" s="75"/>
      <c r="P173" s="76"/>
      <c r="Q173" s="76"/>
      <c r="R173" s="86"/>
      <c r="S173" s="48">
        <v>0</v>
      </c>
      <c r="T173" s="48">
        <v>1</v>
      </c>
      <c r="U173" s="49">
        <v>0</v>
      </c>
      <c r="V173" s="49">
        <v>0.002967</v>
      </c>
      <c r="W173" s="49">
        <v>0.005479</v>
      </c>
      <c r="X173" s="49">
        <v>0.542005</v>
      </c>
      <c r="Y173" s="49">
        <v>0</v>
      </c>
      <c r="Z173" s="49">
        <v>0</v>
      </c>
      <c r="AA173" s="71">
        <v>173</v>
      </c>
      <c r="AB173" s="71"/>
      <c r="AC173" s="72"/>
      <c r="AD173" s="78" t="s">
        <v>2228</v>
      </c>
      <c r="AE173" s="78">
        <v>98</v>
      </c>
      <c r="AF173" s="78">
        <v>13</v>
      </c>
      <c r="AG173" s="78">
        <v>8627</v>
      </c>
      <c r="AH173" s="78">
        <v>1736</v>
      </c>
      <c r="AI173" s="78"/>
      <c r="AJ173" s="78" t="s">
        <v>2600</v>
      </c>
      <c r="AK173" s="78" t="s">
        <v>2896</v>
      </c>
      <c r="AL173" s="78"/>
      <c r="AM173" s="78"/>
      <c r="AN173" s="80">
        <v>43284.373703703706</v>
      </c>
      <c r="AO173" s="83" t="s">
        <v>3369</v>
      </c>
      <c r="AP173" s="78" t="b">
        <v>0</v>
      </c>
      <c r="AQ173" s="78" t="b">
        <v>0</v>
      </c>
      <c r="AR173" s="78" t="b">
        <v>0</v>
      </c>
      <c r="AS173" s="78" t="s">
        <v>1996</v>
      </c>
      <c r="AT173" s="78">
        <v>0</v>
      </c>
      <c r="AU173" s="83" t="s">
        <v>3544</v>
      </c>
      <c r="AV173" s="78" t="b">
        <v>0</v>
      </c>
      <c r="AW173" s="78" t="s">
        <v>3626</v>
      </c>
      <c r="AX173" s="83" t="s">
        <v>3797</v>
      </c>
      <c r="AY173" s="78" t="s">
        <v>66</v>
      </c>
      <c r="AZ173" s="78" t="str">
        <f>REPLACE(INDEX(GroupVertices[Group],MATCH(Vertices[[#This Row],[Vertex]],GroupVertices[Vertex],0)),1,1,"")</f>
        <v>1</v>
      </c>
      <c r="BA173" s="48"/>
      <c r="BB173" s="48"/>
      <c r="BC173" s="48"/>
      <c r="BD173" s="48"/>
      <c r="BE173" s="48"/>
      <c r="BF173" s="48"/>
      <c r="BG173" s="120" t="s">
        <v>4922</v>
      </c>
      <c r="BH173" s="120" t="s">
        <v>4922</v>
      </c>
      <c r="BI173" s="120" t="s">
        <v>5035</v>
      </c>
      <c r="BJ173" s="120" t="s">
        <v>5035</v>
      </c>
      <c r="BK173" s="120">
        <v>0</v>
      </c>
      <c r="BL173" s="123">
        <v>0</v>
      </c>
      <c r="BM173" s="120">
        <v>1</v>
      </c>
      <c r="BN173" s="123">
        <v>3.8461538461538463</v>
      </c>
      <c r="BO173" s="120">
        <v>1</v>
      </c>
      <c r="BP173" s="123">
        <v>3.8461538461538463</v>
      </c>
      <c r="BQ173" s="120">
        <v>25</v>
      </c>
      <c r="BR173" s="123">
        <v>96.15384615384616</v>
      </c>
      <c r="BS173" s="120">
        <v>26</v>
      </c>
      <c r="BT173" s="2"/>
      <c r="BU173" s="3"/>
      <c r="BV173" s="3"/>
      <c r="BW173" s="3"/>
      <c r="BX173" s="3"/>
    </row>
    <row r="174" spans="1:76" ht="15">
      <c r="A174" s="64" t="s">
        <v>363</v>
      </c>
      <c r="B174" s="65"/>
      <c r="C174" s="65" t="s">
        <v>64</v>
      </c>
      <c r="D174" s="66">
        <v>162.24575393408458</v>
      </c>
      <c r="E174" s="68"/>
      <c r="F174" s="100" t="s">
        <v>977</v>
      </c>
      <c r="G174" s="65"/>
      <c r="H174" s="69" t="s">
        <v>363</v>
      </c>
      <c r="I174" s="70"/>
      <c r="J174" s="70"/>
      <c r="K174" s="69" t="s">
        <v>4186</v>
      </c>
      <c r="L174" s="73">
        <v>1</v>
      </c>
      <c r="M174" s="74">
        <v>3485.943359375</v>
      </c>
      <c r="N174" s="74">
        <v>6105.11376953125</v>
      </c>
      <c r="O174" s="75"/>
      <c r="P174" s="76"/>
      <c r="Q174" s="76"/>
      <c r="R174" s="86"/>
      <c r="S174" s="48">
        <v>0</v>
      </c>
      <c r="T174" s="48">
        <v>1</v>
      </c>
      <c r="U174" s="49">
        <v>0</v>
      </c>
      <c r="V174" s="49">
        <v>0.002967</v>
      </c>
      <c r="W174" s="49">
        <v>0.005479</v>
      </c>
      <c r="X174" s="49">
        <v>0.542005</v>
      </c>
      <c r="Y174" s="49">
        <v>0</v>
      </c>
      <c r="Z174" s="49">
        <v>0</v>
      </c>
      <c r="AA174" s="71">
        <v>174</v>
      </c>
      <c r="AB174" s="71"/>
      <c r="AC174" s="72"/>
      <c r="AD174" s="78" t="s">
        <v>2229</v>
      </c>
      <c r="AE174" s="78">
        <v>435</v>
      </c>
      <c r="AF174" s="78">
        <v>47</v>
      </c>
      <c r="AG174" s="78">
        <v>49838</v>
      </c>
      <c r="AH174" s="78">
        <v>646</v>
      </c>
      <c r="AI174" s="78"/>
      <c r="AJ174" s="78" t="s">
        <v>2601</v>
      </c>
      <c r="AK174" s="78"/>
      <c r="AL174" s="78"/>
      <c r="AM174" s="78"/>
      <c r="AN174" s="80">
        <v>41604.33278935185</v>
      </c>
      <c r="AO174" s="83" t="s">
        <v>3370</v>
      </c>
      <c r="AP174" s="78" t="b">
        <v>1</v>
      </c>
      <c r="AQ174" s="78" t="b">
        <v>0</v>
      </c>
      <c r="AR174" s="78" t="b">
        <v>0</v>
      </c>
      <c r="AS174" s="78" t="s">
        <v>1996</v>
      </c>
      <c r="AT174" s="78">
        <v>1</v>
      </c>
      <c r="AU174" s="83" t="s">
        <v>3544</v>
      </c>
      <c r="AV174" s="78" t="b">
        <v>0</v>
      </c>
      <c r="AW174" s="78" t="s">
        <v>3626</v>
      </c>
      <c r="AX174" s="83" t="s">
        <v>3798</v>
      </c>
      <c r="AY174" s="78" t="s">
        <v>66</v>
      </c>
      <c r="AZ174" s="78" t="str">
        <f>REPLACE(INDEX(GroupVertices[Group],MATCH(Vertices[[#This Row],[Vertex]],GroupVertices[Vertex],0)),1,1,"")</f>
        <v>1</v>
      </c>
      <c r="BA174" s="48"/>
      <c r="BB174" s="48"/>
      <c r="BC174" s="48"/>
      <c r="BD174" s="48"/>
      <c r="BE174" s="48"/>
      <c r="BF174" s="48"/>
      <c r="BG174" s="120" t="s">
        <v>4922</v>
      </c>
      <c r="BH174" s="120" t="s">
        <v>4922</v>
      </c>
      <c r="BI174" s="120" t="s">
        <v>5035</v>
      </c>
      <c r="BJ174" s="120" t="s">
        <v>5035</v>
      </c>
      <c r="BK174" s="120">
        <v>0</v>
      </c>
      <c r="BL174" s="123">
        <v>0</v>
      </c>
      <c r="BM174" s="120">
        <v>1</v>
      </c>
      <c r="BN174" s="123">
        <v>3.8461538461538463</v>
      </c>
      <c r="BO174" s="120">
        <v>1</v>
      </c>
      <c r="BP174" s="123">
        <v>3.8461538461538463</v>
      </c>
      <c r="BQ174" s="120">
        <v>25</v>
      </c>
      <c r="BR174" s="123">
        <v>96.15384615384616</v>
      </c>
      <c r="BS174" s="120">
        <v>26</v>
      </c>
      <c r="BT174" s="2"/>
      <c r="BU174" s="3"/>
      <c r="BV174" s="3"/>
      <c r="BW174" s="3"/>
      <c r="BX174" s="3"/>
    </row>
    <row r="175" spans="1:76" ht="15">
      <c r="A175" s="64" t="s">
        <v>364</v>
      </c>
      <c r="B175" s="65"/>
      <c r="C175" s="65" t="s">
        <v>64</v>
      </c>
      <c r="D175" s="66">
        <v>162.14117779192094</v>
      </c>
      <c r="E175" s="68"/>
      <c r="F175" s="100" t="s">
        <v>978</v>
      </c>
      <c r="G175" s="65"/>
      <c r="H175" s="69" t="s">
        <v>364</v>
      </c>
      <c r="I175" s="70"/>
      <c r="J175" s="70"/>
      <c r="K175" s="69" t="s">
        <v>4187</v>
      </c>
      <c r="L175" s="73">
        <v>1</v>
      </c>
      <c r="M175" s="74">
        <v>2169.536376953125</v>
      </c>
      <c r="N175" s="74">
        <v>9604.5478515625</v>
      </c>
      <c r="O175" s="75"/>
      <c r="P175" s="76"/>
      <c r="Q175" s="76"/>
      <c r="R175" s="86"/>
      <c r="S175" s="48">
        <v>0</v>
      </c>
      <c r="T175" s="48">
        <v>1</v>
      </c>
      <c r="U175" s="49">
        <v>0</v>
      </c>
      <c r="V175" s="49">
        <v>0.002967</v>
      </c>
      <c r="W175" s="49">
        <v>0.005479</v>
      </c>
      <c r="X175" s="49">
        <v>0.542005</v>
      </c>
      <c r="Y175" s="49">
        <v>0</v>
      </c>
      <c r="Z175" s="49">
        <v>0</v>
      </c>
      <c r="AA175" s="71">
        <v>175</v>
      </c>
      <c r="AB175" s="71"/>
      <c r="AC175" s="72"/>
      <c r="AD175" s="78" t="s">
        <v>2230</v>
      </c>
      <c r="AE175" s="78">
        <v>387</v>
      </c>
      <c r="AF175" s="78">
        <v>27</v>
      </c>
      <c r="AG175" s="78">
        <v>15042</v>
      </c>
      <c r="AH175" s="78">
        <v>16868</v>
      </c>
      <c r="AI175" s="78"/>
      <c r="AJ175" s="78"/>
      <c r="AK175" s="78"/>
      <c r="AL175" s="78"/>
      <c r="AM175" s="78"/>
      <c r="AN175" s="80">
        <v>42918.66211805555</v>
      </c>
      <c r="AO175" s="78"/>
      <c r="AP175" s="78" t="b">
        <v>1</v>
      </c>
      <c r="AQ175" s="78" t="b">
        <v>0</v>
      </c>
      <c r="AR175" s="78" t="b">
        <v>0</v>
      </c>
      <c r="AS175" s="78" t="s">
        <v>1996</v>
      </c>
      <c r="AT175" s="78">
        <v>0</v>
      </c>
      <c r="AU175" s="78"/>
      <c r="AV175" s="78" t="b">
        <v>0</v>
      </c>
      <c r="AW175" s="78" t="s">
        <v>3626</v>
      </c>
      <c r="AX175" s="83" t="s">
        <v>3799</v>
      </c>
      <c r="AY175" s="78" t="s">
        <v>66</v>
      </c>
      <c r="AZ175" s="78" t="str">
        <f>REPLACE(INDEX(GroupVertices[Group],MATCH(Vertices[[#This Row],[Vertex]],GroupVertices[Vertex],0)),1,1,"")</f>
        <v>1</v>
      </c>
      <c r="BA175" s="48"/>
      <c r="BB175" s="48"/>
      <c r="BC175" s="48"/>
      <c r="BD175" s="48"/>
      <c r="BE175" s="48"/>
      <c r="BF175" s="48"/>
      <c r="BG175" s="120" t="s">
        <v>4922</v>
      </c>
      <c r="BH175" s="120" t="s">
        <v>4922</v>
      </c>
      <c r="BI175" s="120" t="s">
        <v>5035</v>
      </c>
      <c r="BJ175" s="120" t="s">
        <v>5035</v>
      </c>
      <c r="BK175" s="120">
        <v>0</v>
      </c>
      <c r="BL175" s="123">
        <v>0</v>
      </c>
      <c r="BM175" s="120">
        <v>1</v>
      </c>
      <c r="BN175" s="123">
        <v>3.8461538461538463</v>
      </c>
      <c r="BO175" s="120">
        <v>1</v>
      </c>
      <c r="BP175" s="123">
        <v>3.8461538461538463</v>
      </c>
      <c r="BQ175" s="120">
        <v>25</v>
      </c>
      <c r="BR175" s="123">
        <v>96.15384615384616</v>
      </c>
      <c r="BS175" s="120">
        <v>26</v>
      </c>
      <c r="BT175" s="2"/>
      <c r="BU175" s="3"/>
      <c r="BV175" s="3"/>
      <c r="BW175" s="3"/>
      <c r="BX175" s="3"/>
    </row>
    <row r="176" spans="1:76" ht="15">
      <c r="A176" s="64" t="s">
        <v>365</v>
      </c>
      <c r="B176" s="65"/>
      <c r="C176" s="65" t="s">
        <v>64</v>
      </c>
      <c r="D176" s="66">
        <v>162.16209302035367</v>
      </c>
      <c r="E176" s="68"/>
      <c r="F176" s="100" t="s">
        <v>979</v>
      </c>
      <c r="G176" s="65"/>
      <c r="H176" s="69" t="s">
        <v>365</v>
      </c>
      <c r="I176" s="70"/>
      <c r="J176" s="70"/>
      <c r="K176" s="69" t="s">
        <v>4188</v>
      </c>
      <c r="L176" s="73">
        <v>1</v>
      </c>
      <c r="M176" s="74">
        <v>3719.341796875</v>
      </c>
      <c r="N176" s="74">
        <v>7621.91650390625</v>
      </c>
      <c r="O176" s="75"/>
      <c r="P176" s="76"/>
      <c r="Q176" s="76"/>
      <c r="R176" s="86"/>
      <c r="S176" s="48">
        <v>0</v>
      </c>
      <c r="T176" s="48">
        <v>1</v>
      </c>
      <c r="U176" s="49">
        <v>0</v>
      </c>
      <c r="V176" s="49">
        <v>0.002967</v>
      </c>
      <c r="W176" s="49">
        <v>0.005479</v>
      </c>
      <c r="X176" s="49">
        <v>0.542005</v>
      </c>
      <c r="Y176" s="49">
        <v>0</v>
      </c>
      <c r="Z176" s="49">
        <v>0</v>
      </c>
      <c r="AA176" s="71">
        <v>176</v>
      </c>
      <c r="AB176" s="71"/>
      <c r="AC176" s="72"/>
      <c r="AD176" s="78" t="s">
        <v>2231</v>
      </c>
      <c r="AE176" s="78">
        <v>58</v>
      </c>
      <c r="AF176" s="78">
        <v>31</v>
      </c>
      <c r="AG176" s="78">
        <v>60248</v>
      </c>
      <c r="AH176" s="78">
        <v>10435</v>
      </c>
      <c r="AI176" s="78"/>
      <c r="AJ176" s="78" t="s">
        <v>2602</v>
      </c>
      <c r="AK176" s="78" t="s">
        <v>2897</v>
      </c>
      <c r="AL176" s="78"/>
      <c r="AM176" s="78"/>
      <c r="AN176" s="80">
        <v>42173.009201388886</v>
      </c>
      <c r="AO176" s="83" t="s">
        <v>3371</v>
      </c>
      <c r="AP176" s="78" t="b">
        <v>1</v>
      </c>
      <c r="AQ176" s="78" t="b">
        <v>0</v>
      </c>
      <c r="AR176" s="78" t="b">
        <v>1</v>
      </c>
      <c r="AS176" s="78" t="s">
        <v>1996</v>
      </c>
      <c r="AT176" s="78">
        <v>2</v>
      </c>
      <c r="AU176" s="83" t="s">
        <v>3544</v>
      </c>
      <c r="AV176" s="78" t="b">
        <v>0</v>
      </c>
      <c r="AW176" s="78" t="s">
        <v>3626</v>
      </c>
      <c r="AX176" s="83" t="s">
        <v>3800</v>
      </c>
      <c r="AY176" s="78" t="s">
        <v>66</v>
      </c>
      <c r="AZ176" s="78" t="str">
        <f>REPLACE(INDEX(GroupVertices[Group],MATCH(Vertices[[#This Row],[Vertex]],GroupVertices[Vertex],0)),1,1,"")</f>
        <v>1</v>
      </c>
      <c r="BA176" s="48"/>
      <c r="BB176" s="48"/>
      <c r="BC176" s="48"/>
      <c r="BD176" s="48"/>
      <c r="BE176" s="48"/>
      <c r="BF176" s="48"/>
      <c r="BG176" s="120" t="s">
        <v>4922</v>
      </c>
      <c r="BH176" s="120" t="s">
        <v>4922</v>
      </c>
      <c r="BI176" s="120" t="s">
        <v>5035</v>
      </c>
      <c r="BJ176" s="120" t="s">
        <v>5035</v>
      </c>
      <c r="BK176" s="120">
        <v>0</v>
      </c>
      <c r="BL176" s="123">
        <v>0</v>
      </c>
      <c r="BM176" s="120">
        <v>1</v>
      </c>
      <c r="BN176" s="123">
        <v>3.8461538461538463</v>
      </c>
      <c r="BO176" s="120">
        <v>1</v>
      </c>
      <c r="BP176" s="123">
        <v>3.8461538461538463</v>
      </c>
      <c r="BQ176" s="120">
        <v>25</v>
      </c>
      <c r="BR176" s="123">
        <v>96.15384615384616</v>
      </c>
      <c r="BS176" s="120">
        <v>26</v>
      </c>
      <c r="BT176" s="2"/>
      <c r="BU176" s="3"/>
      <c r="BV176" s="3"/>
      <c r="BW176" s="3"/>
      <c r="BX176" s="3"/>
    </row>
    <row r="177" spans="1:76" ht="15">
      <c r="A177" s="64" t="s">
        <v>366</v>
      </c>
      <c r="B177" s="65"/>
      <c r="C177" s="65" t="s">
        <v>64</v>
      </c>
      <c r="D177" s="66">
        <v>162.0941185279473</v>
      </c>
      <c r="E177" s="68"/>
      <c r="F177" s="100" t="s">
        <v>980</v>
      </c>
      <c r="G177" s="65"/>
      <c r="H177" s="69" t="s">
        <v>366</v>
      </c>
      <c r="I177" s="70"/>
      <c r="J177" s="70"/>
      <c r="K177" s="69" t="s">
        <v>4189</v>
      </c>
      <c r="L177" s="73">
        <v>1</v>
      </c>
      <c r="M177" s="74">
        <v>1601.0235595703125</v>
      </c>
      <c r="N177" s="74">
        <v>959.32861328125</v>
      </c>
      <c r="O177" s="75"/>
      <c r="P177" s="76"/>
      <c r="Q177" s="76"/>
      <c r="R177" s="86"/>
      <c r="S177" s="48">
        <v>0</v>
      </c>
      <c r="T177" s="48">
        <v>1</v>
      </c>
      <c r="U177" s="49">
        <v>0</v>
      </c>
      <c r="V177" s="49">
        <v>0.002967</v>
      </c>
      <c r="W177" s="49">
        <v>0.005479</v>
      </c>
      <c r="X177" s="49">
        <v>0.542005</v>
      </c>
      <c r="Y177" s="49">
        <v>0</v>
      </c>
      <c r="Z177" s="49">
        <v>0</v>
      </c>
      <c r="AA177" s="71">
        <v>177</v>
      </c>
      <c r="AB177" s="71"/>
      <c r="AC177" s="72"/>
      <c r="AD177" s="78" t="s">
        <v>2232</v>
      </c>
      <c r="AE177" s="78">
        <v>258</v>
      </c>
      <c r="AF177" s="78">
        <v>18</v>
      </c>
      <c r="AG177" s="78">
        <v>2979</v>
      </c>
      <c r="AH177" s="78">
        <v>2311</v>
      </c>
      <c r="AI177" s="78"/>
      <c r="AJ177" s="78" t="s">
        <v>2603</v>
      </c>
      <c r="AK177" s="78" t="s">
        <v>2884</v>
      </c>
      <c r="AL177" s="78"/>
      <c r="AM177" s="78"/>
      <c r="AN177" s="80">
        <v>43281.76201388889</v>
      </c>
      <c r="AO177" s="78"/>
      <c r="AP177" s="78" t="b">
        <v>0</v>
      </c>
      <c r="AQ177" s="78" t="b">
        <v>0</v>
      </c>
      <c r="AR177" s="78" t="b">
        <v>0</v>
      </c>
      <c r="AS177" s="78" t="s">
        <v>1996</v>
      </c>
      <c r="AT177" s="78">
        <v>1</v>
      </c>
      <c r="AU177" s="83" t="s">
        <v>3544</v>
      </c>
      <c r="AV177" s="78" t="b">
        <v>0</v>
      </c>
      <c r="AW177" s="78" t="s">
        <v>3626</v>
      </c>
      <c r="AX177" s="83" t="s">
        <v>3801</v>
      </c>
      <c r="AY177" s="78" t="s">
        <v>66</v>
      </c>
      <c r="AZ177" s="78" t="str">
        <f>REPLACE(INDEX(GroupVertices[Group],MATCH(Vertices[[#This Row],[Vertex]],GroupVertices[Vertex],0)),1,1,"")</f>
        <v>1</v>
      </c>
      <c r="BA177" s="48"/>
      <c r="BB177" s="48"/>
      <c r="BC177" s="48"/>
      <c r="BD177" s="48"/>
      <c r="BE177" s="48"/>
      <c r="BF177" s="48"/>
      <c r="BG177" s="120" t="s">
        <v>4922</v>
      </c>
      <c r="BH177" s="120" t="s">
        <v>4922</v>
      </c>
      <c r="BI177" s="120" t="s">
        <v>5035</v>
      </c>
      <c r="BJ177" s="120" t="s">
        <v>5035</v>
      </c>
      <c r="BK177" s="120">
        <v>0</v>
      </c>
      <c r="BL177" s="123">
        <v>0</v>
      </c>
      <c r="BM177" s="120">
        <v>1</v>
      </c>
      <c r="BN177" s="123">
        <v>3.8461538461538463</v>
      </c>
      <c r="BO177" s="120">
        <v>1</v>
      </c>
      <c r="BP177" s="123">
        <v>3.8461538461538463</v>
      </c>
      <c r="BQ177" s="120">
        <v>25</v>
      </c>
      <c r="BR177" s="123">
        <v>96.15384615384616</v>
      </c>
      <c r="BS177" s="120">
        <v>26</v>
      </c>
      <c r="BT177" s="2"/>
      <c r="BU177" s="3"/>
      <c r="BV177" s="3"/>
      <c r="BW177" s="3"/>
      <c r="BX177" s="3"/>
    </row>
    <row r="178" spans="1:76" ht="15">
      <c r="A178" s="64" t="s">
        <v>367</v>
      </c>
      <c r="B178" s="65"/>
      <c r="C178" s="65" t="s">
        <v>64</v>
      </c>
      <c r="D178" s="66">
        <v>162.53856713214282</v>
      </c>
      <c r="E178" s="68"/>
      <c r="F178" s="100" t="s">
        <v>981</v>
      </c>
      <c r="G178" s="65"/>
      <c r="H178" s="69" t="s">
        <v>367</v>
      </c>
      <c r="I178" s="70"/>
      <c r="J178" s="70"/>
      <c r="K178" s="69" t="s">
        <v>4190</v>
      </c>
      <c r="L178" s="73">
        <v>1</v>
      </c>
      <c r="M178" s="74">
        <v>2974.61962890625</v>
      </c>
      <c r="N178" s="74">
        <v>1812.3323974609375</v>
      </c>
      <c r="O178" s="75"/>
      <c r="P178" s="76"/>
      <c r="Q178" s="76"/>
      <c r="R178" s="86"/>
      <c r="S178" s="48">
        <v>0</v>
      </c>
      <c r="T178" s="48">
        <v>1</v>
      </c>
      <c r="U178" s="49">
        <v>0</v>
      </c>
      <c r="V178" s="49">
        <v>0.002967</v>
      </c>
      <c r="W178" s="49">
        <v>0.005479</v>
      </c>
      <c r="X178" s="49">
        <v>0.542005</v>
      </c>
      <c r="Y178" s="49">
        <v>0</v>
      </c>
      <c r="Z178" s="49">
        <v>0</v>
      </c>
      <c r="AA178" s="71">
        <v>178</v>
      </c>
      <c r="AB178" s="71"/>
      <c r="AC178" s="72"/>
      <c r="AD178" s="78" t="s">
        <v>2233</v>
      </c>
      <c r="AE178" s="78">
        <v>327</v>
      </c>
      <c r="AF178" s="78">
        <v>103</v>
      </c>
      <c r="AG178" s="78">
        <v>9539</v>
      </c>
      <c r="AH178" s="78">
        <v>2532</v>
      </c>
      <c r="AI178" s="78"/>
      <c r="AJ178" s="78" t="s">
        <v>2604</v>
      </c>
      <c r="AK178" s="78" t="s">
        <v>2898</v>
      </c>
      <c r="AL178" s="78"/>
      <c r="AM178" s="78"/>
      <c r="AN178" s="80">
        <v>43223.64965277778</v>
      </c>
      <c r="AO178" s="83" t="s">
        <v>3372</v>
      </c>
      <c r="AP178" s="78" t="b">
        <v>1</v>
      </c>
      <c r="AQ178" s="78" t="b">
        <v>0</v>
      </c>
      <c r="AR178" s="78" t="b">
        <v>0</v>
      </c>
      <c r="AS178" s="78" t="s">
        <v>1996</v>
      </c>
      <c r="AT178" s="78">
        <v>0</v>
      </c>
      <c r="AU178" s="78"/>
      <c r="AV178" s="78" t="b">
        <v>0</v>
      </c>
      <c r="AW178" s="78" t="s">
        <v>3626</v>
      </c>
      <c r="AX178" s="83" t="s">
        <v>3802</v>
      </c>
      <c r="AY178" s="78" t="s">
        <v>66</v>
      </c>
      <c r="AZ178" s="78" t="str">
        <f>REPLACE(INDEX(GroupVertices[Group],MATCH(Vertices[[#This Row],[Vertex]],GroupVertices[Vertex],0)),1,1,"")</f>
        <v>1</v>
      </c>
      <c r="BA178" s="48"/>
      <c r="BB178" s="48"/>
      <c r="BC178" s="48"/>
      <c r="BD178" s="48"/>
      <c r="BE178" s="48"/>
      <c r="BF178" s="48"/>
      <c r="BG178" s="120" t="s">
        <v>4922</v>
      </c>
      <c r="BH178" s="120" t="s">
        <v>4922</v>
      </c>
      <c r="BI178" s="120" t="s">
        <v>5035</v>
      </c>
      <c r="BJ178" s="120" t="s">
        <v>5035</v>
      </c>
      <c r="BK178" s="120">
        <v>0</v>
      </c>
      <c r="BL178" s="123">
        <v>0</v>
      </c>
      <c r="BM178" s="120">
        <v>1</v>
      </c>
      <c r="BN178" s="123">
        <v>3.8461538461538463</v>
      </c>
      <c r="BO178" s="120">
        <v>1</v>
      </c>
      <c r="BP178" s="123">
        <v>3.8461538461538463</v>
      </c>
      <c r="BQ178" s="120">
        <v>25</v>
      </c>
      <c r="BR178" s="123">
        <v>96.15384615384616</v>
      </c>
      <c r="BS178" s="120">
        <v>26</v>
      </c>
      <c r="BT178" s="2"/>
      <c r="BU178" s="3"/>
      <c r="BV178" s="3"/>
      <c r="BW178" s="3"/>
      <c r="BX178" s="3"/>
    </row>
    <row r="179" spans="1:76" ht="15">
      <c r="A179" s="64" t="s">
        <v>368</v>
      </c>
      <c r="B179" s="65"/>
      <c r="C179" s="65" t="s">
        <v>64</v>
      </c>
      <c r="D179" s="66">
        <v>162.55425355346736</v>
      </c>
      <c r="E179" s="68"/>
      <c r="F179" s="100" t="s">
        <v>982</v>
      </c>
      <c r="G179" s="65"/>
      <c r="H179" s="69" t="s">
        <v>368</v>
      </c>
      <c r="I179" s="70"/>
      <c r="J179" s="70"/>
      <c r="K179" s="69" t="s">
        <v>4191</v>
      </c>
      <c r="L179" s="73">
        <v>1</v>
      </c>
      <c r="M179" s="74">
        <v>2081.7265625</v>
      </c>
      <c r="N179" s="74">
        <v>1836.2421875</v>
      </c>
      <c r="O179" s="75"/>
      <c r="P179" s="76"/>
      <c r="Q179" s="76"/>
      <c r="R179" s="86"/>
      <c r="S179" s="48">
        <v>0</v>
      </c>
      <c r="T179" s="48">
        <v>1</v>
      </c>
      <c r="U179" s="49">
        <v>0</v>
      </c>
      <c r="V179" s="49">
        <v>0.002967</v>
      </c>
      <c r="W179" s="49">
        <v>0.005479</v>
      </c>
      <c r="X179" s="49">
        <v>0.542005</v>
      </c>
      <c r="Y179" s="49">
        <v>0</v>
      </c>
      <c r="Z179" s="49">
        <v>0</v>
      </c>
      <c r="AA179" s="71">
        <v>179</v>
      </c>
      <c r="AB179" s="71"/>
      <c r="AC179" s="72"/>
      <c r="AD179" s="78" t="s">
        <v>2234</v>
      </c>
      <c r="AE179" s="78">
        <v>373</v>
      </c>
      <c r="AF179" s="78">
        <v>106</v>
      </c>
      <c r="AG179" s="78">
        <v>48028</v>
      </c>
      <c r="AH179" s="78">
        <v>5693</v>
      </c>
      <c r="AI179" s="78"/>
      <c r="AJ179" s="78" t="s">
        <v>2605</v>
      </c>
      <c r="AK179" s="78" t="s">
        <v>2899</v>
      </c>
      <c r="AL179" s="78"/>
      <c r="AM179" s="78"/>
      <c r="AN179" s="80">
        <v>42538.9675462963</v>
      </c>
      <c r="AO179" s="83" t="s">
        <v>3373</v>
      </c>
      <c r="AP179" s="78" t="b">
        <v>1</v>
      </c>
      <c r="AQ179" s="78" t="b">
        <v>0</v>
      </c>
      <c r="AR179" s="78" t="b">
        <v>0</v>
      </c>
      <c r="AS179" s="78" t="s">
        <v>1996</v>
      </c>
      <c r="AT179" s="78">
        <v>3</v>
      </c>
      <c r="AU179" s="78"/>
      <c r="AV179" s="78" t="b">
        <v>0</v>
      </c>
      <c r="AW179" s="78" t="s">
        <v>3626</v>
      </c>
      <c r="AX179" s="83" t="s">
        <v>3803</v>
      </c>
      <c r="AY179" s="78" t="s">
        <v>66</v>
      </c>
      <c r="AZ179" s="78" t="str">
        <f>REPLACE(INDEX(GroupVertices[Group],MATCH(Vertices[[#This Row],[Vertex]],GroupVertices[Vertex],0)),1,1,"")</f>
        <v>1</v>
      </c>
      <c r="BA179" s="48"/>
      <c r="BB179" s="48"/>
      <c r="BC179" s="48"/>
      <c r="BD179" s="48"/>
      <c r="BE179" s="48"/>
      <c r="BF179" s="48"/>
      <c r="BG179" s="120" t="s">
        <v>4922</v>
      </c>
      <c r="BH179" s="120" t="s">
        <v>4922</v>
      </c>
      <c r="BI179" s="120" t="s">
        <v>5035</v>
      </c>
      <c r="BJ179" s="120" t="s">
        <v>5035</v>
      </c>
      <c r="BK179" s="120">
        <v>0</v>
      </c>
      <c r="BL179" s="123">
        <v>0</v>
      </c>
      <c r="BM179" s="120">
        <v>1</v>
      </c>
      <c r="BN179" s="123">
        <v>3.8461538461538463</v>
      </c>
      <c r="BO179" s="120">
        <v>1</v>
      </c>
      <c r="BP179" s="123">
        <v>3.8461538461538463</v>
      </c>
      <c r="BQ179" s="120">
        <v>25</v>
      </c>
      <c r="BR179" s="123">
        <v>96.15384615384616</v>
      </c>
      <c r="BS179" s="120">
        <v>26</v>
      </c>
      <c r="BT179" s="2"/>
      <c r="BU179" s="3"/>
      <c r="BV179" s="3"/>
      <c r="BW179" s="3"/>
      <c r="BX179" s="3"/>
    </row>
    <row r="180" spans="1:76" ht="15">
      <c r="A180" s="64" t="s">
        <v>369</v>
      </c>
      <c r="B180" s="65"/>
      <c r="C180" s="65" t="s">
        <v>64</v>
      </c>
      <c r="D180" s="66">
        <v>162.39738934022188</v>
      </c>
      <c r="E180" s="68"/>
      <c r="F180" s="100" t="s">
        <v>983</v>
      </c>
      <c r="G180" s="65"/>
      <c r="H180" s="69" t="s">
        <v>369</v>
      </c>
      <c r="I180" s="70"/>
      <c r="J180" s="70"/>
      <c r="K180" s="69" t="s">
        <v>4192</v>
      </c>
      <c r="L180" s="73">
        <v>1</v>
      </c>
      <c r="M180" s="74">
        <v>570.9295654296875</v>
      </c>
      <c r="N180" s="74">
        <v>2421.8173828125</v>
      </c>
      <c r="O180" s="75"/>
      <c r="P180" s="76"/>
      <c r="Q180" s="76"/>
      <c r="R180" s="86"/>
      <c r="S180" s="48">
        <v>0</v>
      </c>
      <c r="T180" s="48">
        <v>1</v>
      </c>
      <c r="U180" s="49">
        <v>0</v>
      </c>
      <c r="V180" s="49">
        <v>0.002967</v>
      </c>
      <c r="W180" s="49">
        <v>0.005479</v>
      </c>
      <c r="X180" s="49">
        <v>0.542005</v>
      </c>
      <c r="Y180" s="49">
        <v>0</v>
      </c>
      <c r="Z180" s="49">
        <v>0</v>
      </c>
      <c r="AA180" s="71">
        <v>180</v>
      </c>
      <c r="AB180" s="71"/>
      <c r="AC180" s="72"/>
      <c r="AD180" s="78" t="s">
        <v>2235</v>
      </c>
      <c r="AE180" s="78">
        <v>283</v>
      </c>
      <c r="AF180" s="78">
        <v>76</v>
      </c>
      <c r="AG180" s="78">
        <v>8570</v>
      </c>
      <c r="AH180" s="78">
        <v>5137</v>
      </c>
      <c r="AI180" s="78"/>
      <c r="AJ180" s="78" t="s">
        <v>2606</v>
      </c>
      <c r="AK180" s="78" t="s">
        <v>2900</v>
      </c>
      <c r="AL180" s="78"/>
      <c r="AM180" s="78"/>
      <c r="AN180" s="80">
        <v>43282.603414351855</v>
      </c>
      <c r="AO180" s="83" t="s">
        <v>3374</v>
      </c>
      <c r="AP180" s="78" t="b">
        <v>1</v>
      </c>
      <c r="AQ180" s="78" t="b">
        <v>0</v>
      </c>
      <c r="AR180" s="78" t="b">
        <v>0</v>
      </c>
      <c r="AS180" s="78" t="s">
        <v>1995</v>
      </c>
      <c r="AT180" s="78">
        <v>1</v>
      </c>
      <c r="AU180" s="78"/>
      <c r="AV180" s="78" t="b">
        <v>0</v>
      </c>
      <c r="AW180" s="78" t="s">
        <v>3626</v>
      </c>
      <c r="AX180" s="83" t="s">
        <v>3804</v>
      </c>
      <c r="AY180" s="78" t="s">
        <v>66</v>
      </c>
      <c r="AZ180" s="78" t="str">
        <f>REPLACE(INDEX(GroupVertices[Group],MATCH(Vertices[[#This Row],[Vertex]],GroupVertices[Vertex],0)),1,1,"")</f>
        <v>1</v>
      </c>
      <c r="BA180" s="48"/>
      <c r="BB180" s="48"/>
      <c r="BC180" s="48"/>
      <c r="BD180" s="48"/>
      <c r="BE180" s="48"/>
      <c r="BF180" s="48"/>
      <c r="BG180" s="120" t="s">
        <v>4922</v>
      </c>
      <c r="BH180" s="120" t="s">
        <v>4922</v>
      </c>
      <c r="BI180" s="120" t="s">
        <v>5035</v>
      </c>
      <c r="BJ180" s="120" t="s">
        <v>5035</v>
      </c>
      <c r="BK180" s="120">
        <v>0</v>
      </c>
      <c r="BL180" s="123">
        <v>0</v>
      </c>
      <c r="BM180" s="120">
        <v>1</v>
      </c>
      <c r="BN180" s="123">
        <v>3.8461538461538463</v>
      </c>
      <c r="BO180" s="120">
        <v>1</v>
      </c>
      <c r="BP180" s="123">
        <v>3.8461538461538463</v>
      </c>
      <c r="BQ180" s="120">
        <v>25</v>
      </c>
      <c r="BR180" s="123">
        <v>96.15384615384616</v>
      </c>
      <c r="BS180" s="120">
        <v>26</v>
      </c>
      <c r="BT180" s="2"/>
      <c r="BU180" s="3"/>
      <c r="BV180" s="3"/>
      <c r="BW180" s="3"/>
      <c r="BX180" s="3"/>
    </row>
    <row r="181" spans="1:76" ht="15">
      <c r="A181" s="64" t="s">
        <v>370</v>
      </c>
      <c r="B181" s="65"/>
      <c r="C181" s="65" t="s">
        <v>64</v>
      </c>
      <c r="D181" s="66">
        <v>162.03660164975727</v>
      </c>
      <c r="E181" s="68"/>
      <c r="F181" s="100" t="s">
        <v>984</v>
      </c>
      <c r="G181" s="65"/>
      <c r="H181" s="69" t="s">
        <v>370</v>
      </c>
      <c r="I181" s="70"/>
      <c r="J181" s="70"/>
      <c r="K181" s="69" t="s">
        <v>4193</v>
      </c>
      <c r="L181" s="73">
        <v>1</v>
      </c>
      <c r="M181" s="74">
        <v>2154.46875</v>
      </c>
      <c r="N181" s="74">
        <v>7646.40576171875</v>
      </c>
      <c r="O181" s="75"/>
      <c r="P181" s="76"/>
      <c r="Q181" s="76"/>
      <c r="R181" s="86"/>
      <c r="S181" s="48">
        <v>0</v>
      </c>
      <c r="T181" s="48">
        <v>1</v>
      </c>
      <c r="U181" s="49">
        <v>0</v>
      </c>
      <c r="V181" s="49">
        <v>0.002967</v>
      </c>
      <c r="W181" s="49">
        <v>0.005479</v>
      </c>
      <c r="X181" s="49">
        <v>0.542005</v>
      </c>
      <c r="Y181" s="49">
        <v>0</v>
      </c>
      <c r="Z181" s="49">
        <v>0</v>
      </c>
      <c r="AA181" s="71">
        <v>181</v>
      </c>
      <c r="AB181" s="71"/>
      <c r="AC181" s="72"/>
      <c r="AD181" s="78" t="s">
        <v>2236</v>
      </c>
      <c r="AE181" s="78">
        <v>55</v>
      </c>
      <c r="AF181" s="78">
        <v>7</v>
      </c>
      <c r="AG181" s="78">
        <v>1316</v>
      </c>
      <c r="AH181" s="78">
        <v>1589</v>
      </c>
      <c r="AI181" s="78"/>
      <c r="AJ181" s="78"/>
      <c r="AK181" s="78" t="s">
        <v>2901</v>
      </c>
      <c r="AL181" s="78"/>
      <c r="AM181" s="78"/>
      <c r="AN181" s="80">
        <v>42893.946747685186</v>
      </c>
      <c r="AO181" s="83" t="s">
        <v>3375</v>
      </c>
      <c r="AP181" s="78" t="b">
        <v>1</v>
      </c>
      <c r="AQ181" s="78" t="b">
        <v>0</v>
      </c>
      <c r="AR181" s="78" t="b">
        <v>0</v>
      </c>
      <c r="AS181" s="78" t="s">
        <v>1996</v>
      </c>
      <c r="AT181" s="78">
        <v>0</v>
      </c>
      <c r="AU181" s="78"/>
      <c r="AV181" s="78" t="b">
        <v>0</v>
      </c>
      <c r="AW181" s="78" t="s">
        <v>3626</v>
      </c>
      <c r="AX181" s="83" t="s">
        <v>3805</v>
      </c>
      <c r="AY181" s="78" t="s">
        <v>66</v>
      </c>
      <c r="AZ181" s="78" t="str">
        <f>REPLACE(INDEX(GroupVertices[Group],MATCH(Vertices[[#This Row],[Vertex]],GroupVertices[Vertex],0)),1,1,"")</f>
        <v>1</v>
      </c>
      <c r="BA181" s="48"/>
      <c r="BB181" s="48"/>
      <c r="BC181" s="48"/>
      <c r="BD181" s="48"/>
      <c r="BE181" s="48"/>
      <c r="BF181" s="48"/>
      <c r="BG181" s="120" t="s">
        <v>4922</v>
      </c>
      <c r="BH181" s="120" t="s">
        <v>4922</v>
      </c>
      <c r="BI181" s="120" t="s">
        <v>5035</v>
      </c>
      <c r="BJ181" s="120" t="s">
        <v>5035</v>
      </c>
      <c r="BK181" s="120">
        <v>0</v>
      </c>
      <c r="BL181" s="123">
        <v>0</v>
      </c>
      <c r="BM181" s="120">
        <v>1</v>
      </c>
      <c r="BN181" s="123">
        <v>3.8461538461538463</v>
      </c>
      <c r="BO181" s="120">
        <v>1</v>
      </c>
      <c r="BP181" s="123">
        <v>3.8461538461538463</v>
      </c>
      <c r="BQ181" s="120">
        <v>25</v>
      </c>
      <c r="BR181" s="123">
        <v>96.15384615384616</v>
      </c>
      <c r="BS181" s="120">
        <v>26</v>
      </c>
      <c r="BT181" s="2"/>
      <c r="BU181" s="3"/>
      <c r="BV181" s="3"/>
      <c r="BW181" s="3"/>
      <c r="BX181" s="3"/>
    </row>
    <row r="182" spans="1:76" ht="15">
      <c r="A182" s="64" t="s">
        <v>371</v>
      </c>
      <c r="B182" s="65"/>
      <c r="C182" s="65" t="s">
        <v>64</v>
      </c>
      <c r="D182" s="66">
        <v>162.17255063457003</v>
      </c>
      <c r="E182" s="68"/>
      <c r="F182" s="100" t="s">
        <v>985</v>
      </c>
      <c r="G182" s="65"/>
      <c r="H182" s="69" t="s">
        <v>371</v>
      </c>
      <c r="I182" s="70"/>
      <c r="J182" s="70"/>
      <c r="K182" s="69" t="s">
        <v>4194</v>
      </c>
      <c r="L182" s="73">
        <v>1</v>
      </c>
      <c r="M182" s="74">
        <v>1639.4288330078125</v>
      </c>
      <c r="N182" s="74">
        <v>6565.255859375</v>
      </c>
      <c r="O182" s="75"/>
      <c r="P182" s="76"/>
      <c r="Q182" s="76"/>
      <c r="R182" s="86"/>
      <c r="S182" s="48">
        <v>0</v>
      </c>
      <c r="T182" s="48">
        <v>1</v>
      </c>
      <c r="U182" s="49">
        <v>0</v>
      </c>
      <c r="V182" s="49">
        <v>0.002967</v>
      </c>
      <c r="W182" s="49">
        <v>0.005479</v>
      </c>
      <c r="X182" s="49">
        <v>0.542005</v>
      </c>
      <c r="Y182" s="49">
        <v>0</v>
      </c>
      <c r="Z182" s="49">
        <v>0</v>
      </c>
      <c r="AA182" s="71">
        <v>182</v>
      </c>
      <c r="AB182" s="71"/>
      <c r="AC182" s="72"/>
      <c r="AD182" s="78" t="s">
        <v>2237</v>
      </c>
      <c r="AE182" s="78">
        <v>61</v>
      </c>
      <c r="AF182" s="78">
        <v>33</v>
      </c>
      <c r="AG182" s="78">
        <v>15068</v>
      </c>
      <c r="AH182" s="78">
        <v>1025</v>
      </c>
      <c r="AI182" s="78"/>
      <c r="AJ182" s="78" t="s">
        <v>2607</v>
      </c>
      <c r="AK182" s="78"/>
      <c r="AL182" s="78"/>
      <c r="AM182" s="78"/>
      <c r="AN182" s="80">
        <v>42887.512453703705</v>
      </c>
      <c r="AO182" s="83" t="s">
        <v>3376</v>
      </c>
      <c r="AP182" s="78" t="b">
        <v>1</v>
      </c>
      <c r="AQ182" s="78" t="b">
        <v>0</v>
      </c>
      <c r="AR182" s="78" t="b">
        <v>0</v>
      </c>
      <c r="AS182" s="78" t="s">
        <v>1996</v>
      </c>
      <c r="AT182" s="78">
        <v>0</v>
      </c>
      <c r="AU182" s="78"/>
      <c r="AV182" s="78" t="b">
        <v>0</v>
      </c>
      <c r="AW182" s="78" t="s">
        <v>3626</v>
      </c>
      <c r="AX182" s="83" t="s">
        <v>3806</v>
      </c>
      <c r="AY182" s="78" t="s">
        <v>66</v>
      </c>
      <c r="AZ182" s="78" t="str">
        <f>REPLACE(INDEX(GroupVertices[Group],MATCH(Vertices[[#This Row],[Vertex]],GroupVertices[Vertex],0)),1,1,"")</f>
        <v>1</v>
      </c>
      <c r="BA182" s="48"/>
      <c r="BB182" s="48"/>
      <c r="BC182" s="48"/>
      <c r="BD182" s="48"/>
      <c r="BE182" s="48"/>
      <c r="BF182" s="48"/>
      <c r="BG182" s="120" t="s">
        <v>4922</v>
      </c>
      <c r="BH182" s="120" t="s">
        <v>4922</v>
      </c>
      <c r="BI182" s="120" t="s">
        <v>5035</v>
      </c>
      <c r="BJ182" s="120" t="s">
        <v>5035</v>
      </c>
      <c r="BK182" s="120">
        <v>0</v>
      </c>
      <c r="BL182" s="123">
        <v>0</v>
      </c>
      <c r="BM182" s="120">
        <v>1</v>
      </c>
      <c r="BN182" s="123">
        <v>3.8461538461538463</v>
      </c>
      <c r="BO182" s="120">
        <v>1</v>
      </c>
      <c r="BP182" s="123">
        <v>3.8461538461538463</v>
      </c>
      <c r="BQ182" s="120">
        <v>25</v>
      </c>
      <c r="BR182" s="123">
        <v>96.15384615384616</v>
      </c>
      <c r="BS182" s="120">
        <v>26</v>
      </c>
      <c r="BT182" s="2"/>
      <c r="BU182" s="3"/>
      <c r="BV182" s="3"/>
      <c r="BW182" s="3"/>
      <c r="BX182" s="3"/>
    </row>
    <row r="183" spans="1:76" ht="15">
      <c r="A183" s="64" t="s">
        <v>372</v>
      </c>
      <c r="B183" s="65"/>
      <c r="C183" s="65" t="s">
        <v>64</v>
      </c>
      <c r="D183" s="66">
        <v>164.5359714474686</v>
      </c>
      <c r="E183" s="68"/>
      <c r="F183" s="100" t="s">
        <v>986</v>
      </c>
      <c r="G183" s="65"/>
      <c r="H183" s="69" t="s">
        <v>372</v>
      </c>
      <c r="I183" s="70"/>
      <c r="J183" s="70"/>
      <c r="K183" s="69" t="s">
        <v>4195</v>
      </c>
      <c r="L183" s="73">
        <v>1</v>
      </c>
      <c r="M183" s="74">
        <v>1505.9205322265625</v>
      </c>
      <c r="N183" s="74">
        <v>729.9634399414062</v>
      </c>
      <c r="O183" s="75"/>
      <c r="P183" s="76"/>
      <c r="Q183" s="76"/>
      <c r="R183" s="86"/>
      <c r="S183" s="48">
        <v>0</v>
      </c>
      <c r="T183" s="48">
        <v>1</v>
      </c>
      <c r="U183" s="49">
        <v>0</v>
      </c>
      <c r="V183" s="49">
        <v>0.002967</v>
      </c>
      <c r="W183" s="49">
        <v>0.005479</v>
      </c>
      <c r="X183" s="49">
        <v>0.542005</v>
      </c>
      <c r="Y183" s="49">
        <v>0</v>
      </c>
      <c r="Z183" s="49">
        <v>0</v>
      </c>
      <c r="AA183" s="71">
        <v>183</v>
      </c>
      <c r="AB183" s="71"/>
      <c r="AC183" s="72"/>
      <c r="AD183" s="78" t="s">
        <v>2238</v>
      </c>
      <c r="AE183" s="78">
        <v>325</v>
      </c>
      <c r="AF183" s="78">
        <v>485</v>
      </c>
      <c r="AG183" s="78">
        <v>36326</v>
      </c>
      <c r="AH183" s="78">
        <v>6949</v>
      </c>
      <c r="AI183" s="78"/>
      <c r="AJ183" s="78" t="s">
        <v>2608</v>
      </c>
      <c r="AK183" s="78"/>
      <c r="AL183" s="78"/>
      <c r="AM183" s="78"/>
      <c r="AN183" s="80">
        <v>40759.050358796296</v>
      </c>
      <c r="AO183" s="83" t="s">
        <v>3377</v>
      </c>
      <c r="AP183" s="78" t="b">
        <v>0</v>
      </c>
      <c r="AQ183" s="78" t="b">
        <v>0</v>
      </c>
      <c r="AR183" s="78" t="b">
        <v>0</v>
      </c>
      <c r="AS183" s="78" t="s">
        <v>1995</v>
      </c>
      <c r="AT183" s="78">
        <v>13</v>
      </c>
      <c r="AU183" s="83" t="s">
        <v>3554</v>
      </c>
      <c r="AV183" s="78" t="b">
        <v>0</v>
      </c>
      <c r="AW183" s="78" t="s">
        <v>3626</v>
      </c>
      <c r="AX183" s="83" t="s">
        <v>3807</v>
      </c>
      <c r="AY183" s="78" t="s">
        <v>66</v>
      </c>
      <c r="AZ183" s="78" t="str">
        <f>REPLACE(INDEX(GroupVertices[Group],MATCH(Vertices[[#This Row],[Vertex]],GroupVertices[Vertex],0)),1,1,"")</f>
        <v>1</v>
      </c>
      <c r="BA183" s="48"/>
      <c r="BB183" s="48"/>
      <c r="BC183" s="48"/>
      <c r="BD183" s="48"/>
      <c r="BE183" s="48"/>
      <c r="BF183" s="48"/>
      <c r="BG183" s="120" t="s">
        <v>4922</v>
      </c>
      <c r="BH183" s="120" t="s">
        <v>4922</v>
      </c>
      <c r="BI183" s="120" t="s">
        <v>5035</v>
      </c>
      <c r="BJ183" s="120" t="s">
        <v>5035</v>
      </c>
      <c r="BK183" s="120">
        <v>0</v>
      </c>
      <c r="BL183" s="123">
        <v>0</v>
      </c>
      <c r="BM183" s="120">
        <v>1</v>
      </c>
      <c r="BN183" s="123">
        <v>3.8461538461538463</v>
      </c>
      <c r="BO183" s="120">
        <v>1</v>
      </c>
      <c r="BP183" s="123">
        <v>3.8461538461538463</v>
      </c>
      <c r="BQ183" s="120">
        <v>25</v>
      </c>
      <c r="BR183" s="123">
        <v>96.15384615384616</v>
      </c>
      <c r="BS183" s="120">
        <v>26</v>
      </c>
      <c r="BT183" s="2"/>
      <c r="BU183" s="3"/>
      <c r="BV183" s="3"/>
      <c r="BW183" s="3"/>
      <c r="BX183" s="3"/>
    </row>
    <row r="184" spans="1:76" ht="15">
      <c r="A184" s="64" t="s">
        <v>373</v>
      </c>
      <c r="B184" s="65"/>
      <c r="C184" s="65" t="s">
        <v>64</v>
      </c>
      <c r="D184" s="66">
        <v>180.01324048768922</v>
      </c>
      <c r="E184" s="68"/>
      <c r="F184" s="100" t="s">
        <v>987</v>
      </c>
      <c r="G184" s="65"/>
      <c r="H184" s="69" t="s">
        <v>373</v>
      </c>
      <c r="I184" s="70"/>
      <c r="J184" s="70"/>
      <c r="K184" s="69" t="s">
        <v>4196</v>
      </c>
      <c r="L184" s="73">
        <v>1</v>
      </c>
      <c r="M184" s="74">
        <v>1139.0684814453125</v>
      </c>
      <c r="N184" s="74">
        <v>1405.797119140625</v>
      </c>
      <c r="O184" s="75"/>
      <c r="P184" s="76"/>
      <c r="Q184" s="76"/>
      <c r="R184" s="86"/>
      <c r="S184" s="48">
        <v>0</v>
      </c>
      <c r="T184" s="48">
        <v>1</v>
      </c>
      <c r="U184" s="49">
        <v>0</v>
      </c>
      <c r="V184" s="49">
        <v>0.002967</v>
      </c>
      <c r="W184" s="49">
        <v>0.005479</v>
      </c>
      <c r="X184" s="49">
        <v>0.542005</v>
      </c>
      <c r="Y184" s="49">
        <v>0</v>
      </c>
      <c r="Z184" s="49">
        <v>0</v>
      </c>
      <c r="AA184" s="71">
        <v>184</v>
      </c>
      <c r="AB184" s="71"/>
      <c r="AC184" s="72"/>
      <c r="AD184" s="78" t="s">
        <v>2239</v>
      </c>
      <c r="AE184" s="78">
        <v>761</v>
      </c>
      <c r="AF184" s="78">
        <v>3445</v>
      </c>
      <c r="AG184" s="78">
        <v>62607</v>
      </c>
      <c r="AH184" s="78">
        <v>9040</v>
      </c>
      <c r="AI184" s="78"/>
      <c r="AJ184" s="78" t="s">
        <v>2609</v>
      </c>
      <c r="AK184" s="78" t="s">
        <v>2902</v>
      </c>
      <c r="AL184" s="78"/>
      <c r="AM184" s="78"/>
      <c r="AN184" s="80">
        <v>40205.447118055556</v>
      </c>
      <c r="AO184" s="83" t="s">
        <v>3378</v>
      </c>
      <c r="AP184" s="78" t="b">
        <v>0</v>
      </c>
      <c r="AQ184" s="78" t="b">
        <v>0</v>
      </c>
      <c r="AR184" s="78" t="b">
        <v>0</v>
      </c>
      <c r="AS184" s="78" t="s">
        <v>1996</v>
      </c>
      <c r="AT184" s="78">
        <v>61</v>
      </c>
      <c r="AU184" s="83" t="s">
        <v>3559</v>
      </c>
      <c r="AV184" s="78" t="b">
        <v>0</v>
      </c>
      <c r="AW184" s="78" t="s">
        <v>3626</v>
      </c>
      <c r="AX184" s="83" t="s">
        <v>3808</v>
      </c>
      <c r="AY184" s="78" t="s">
        <v>66</v>
      </c>
      <c r="AZ184" s="78" t="str">
        <f>REPLACE(INDEX(GroupVertices[Group],MATCH(Vertices[[#This Row],[Vertex]],GroupVertices[Vertex],0)),1,1,"")</f>
        <v>1</v>
      </c>
      <c r="BA184" s="48"/>
      <c r="BB184" s="48"/>
      <c r="BC184" s="48"/>
      <c r="BD184" s="48"/>
      <c r="BE184" s="48"/>
      <c r="BF184" s="48"/>
      <c r="BG184" s="120" t="s">
        <v>4922</v>
      </c>
      <c r="BH184" s="120" t="s">
        <v>4922</v>
      </c>
      <c r="BI184" s="120" t="s">
        <v>5035</v>
      </c>
      <c r="BJ184" s="120" t="s">
        <v>5035</v>
      </c>
      <c r="BK184" s="120">
        <v>0</v>
      </c>
      <c r="BL184" s="123">
        <v>0</v>
      </c>
      <c r="BM184" s="120">
        <v>1</v>
      </c>
      <c r="BN184" s="123">
        <v>3.8461538461538463</v>
      </c>
      <c r="BO184" s="120">
        <v>1</v>
      </c>
      <c r="BP184" s="123">
        <v>3.8461538461538463</v>
      </c>
      <c r="BQ184" s="120">
        <v>25</v>
      </c>
      <c r="BR184" s="123">
        <v>96.15384615384616</v>
      </c>
      <c r="BS184" s="120">
        <v>26</v>
      </c>
      <c r="BT184" s="2"/>
      <c r="BU184" s="3"/>
      <c r="BV184" s="3"/>
      <c r="BW184" s="3"/>
      <c r="BX184" s="3"/>
    </row>
    <row r="185" spans="1:76" ht="15">
      <c r="A185" s="64" t="s">
        <v>374</v>
      </c>
      <c r="B185" s="65"/>
      <c r="C185" s="65" t="s">
        <v>64</v>
      </c>
      <c r="D185" s="66">
        <v>162.25098274119276</v>
      </c>
      <c r="E185" s="68"/>
      <c r="F185" s="100" t="s">
        <v>988</v>
      </c>
      <c r="G185" s="65"/>
      <c r="H185" s="69" t="s">
        <v>374</v>
      </c>
      <c r="I185" s="70"/>
      <c r="J185" s="70"/>
      <c r="K185" s="69" t="s">
        <v>4197</v>
      </c>
      <c r="L185" s="73">
        <v>1</v>
      </c>
      <c r="M185" s="74">
        <v>1905.0634765625</v>
      </c>
      <c r="N185" s="74">
        <v>7204.4033203125</v>
      </c>
      <c r="O185" s="75"/>
      <c r="P185" s="76"/>
      <c r="Q185" s="76"/>
      <c r="R185" s="86"/>
      <c r="S185" s="48">
        <v>0</v>
      </c>
      <c r="T185" s="48">
        <v>1</v>
      </c>
      <c r="U185" s="49">
        <v>0</v>
      </c>
      <c r="V185" s="49">
        <v>0.002967</v>
      </c>
      <c r="W185" s="49">
        <v>0.005479</v>
      </c>
      <c r="X185" s="49">
        <v>0.542005</v>
      </c>
      <c r="Y185" s="49">
        <v>0</v>
      </c>
      <c r="Z185" s="49">
        <v>0</v>
      </c>
      <c r="AA185" s="71">
        <v>185</v>
      </c>
      <c r="AB185" s="71"/>
      <c r="AC185" s="72"/>
      <c r="AD185" s="78" t="s">
        <v>2240</v>
      </c>
      <c r="AE185" s="78">
        <v>2101</v>
      </c>
      <c r="AF185" s="78">
        <v>48</v>
      </c>
      <c r="AG185" s="78">
        <v>954</v>
      </c>
      <c r="AH185" s="78">
        <v>27388</v>
      </c>
      <c r="AI185" s="78"/>
      <c r="AJ185" s="78" t="s">
        <v>2610</v>
      </c>
      <c r="AK185" s="78" t="s">
        <v>2903</v>
      </c>
      <c r="AL185" s="78"/>
      <c r="AM185" s="78"/>
      <c r="AN185" s="80">
        <v>42289.366898148146</v>
      </c>
      <c r="AO185" s="83" t="s">
        <v>3379</v>
      </c>
      <c r="AP185" s="78" t="b">
        <v>1</v>
      </c>
      <c r="AQ185" s="78" t="b">
        <v>0</v>
      </c>
      <c r="AR185" s="78" t="b">
        <v>0</v>
      </c>
      <c r="AS185" s="78" t="s">
        <v>1996</v>
      </c>
      <c r="AT185" s="78">
        <v>17</v>
      </c>
      <c r="AU185" s="83" t="s">
        <v>3544</v>
      </c>
      <c r="AV185" s="78" t="b">
        <v>0</v>
      </c>
      <c r="AW185" s="78" t="s">
        <v>3626</v>
      </c>
      <c r="AX185" s="83" t="s">
        <v>3809</v>
      </c>
      <c r="AY185" s="78" t="s">
        <v>66</v>
      </c>
      <c r="AZ185" s="78" t="str">
        <f>REPLACE(INDEX(GroupVertices[Group],MATCH(Vertices[[#This Row],[Vertex]],GroupVertices[Vertex],0)),1,1,"")</f>
        <v>1</v>
      </c>
      <c r="BA185" s="48"/>
      <c r="BB185" s="48"/>
      <c r="BC185" s="48"/>
      <c r="BD185" s="48"/>
      <c r="BE185" s="48"/>
      <c r="BF185" s="48"/>
      <c r="BG185" s="120" t="s">
        <v>4922</v>
      </c>
      <c r="BH185" s="120" t="s">
        <v>4922</v>
      </c>
      <c r="BI185" s="120" t="s">
        <v>5035</v>
      </c>
      <c r="BJ185" s="120" t="s">
        <v>5035</v>
      </c>
      <c r="BK185" s="120">
        <v>0</v>
      </c>
      <c r="BL185" s="123">
        <v>0</v>
      </c>
      <c r="BM185" s="120">
        <v>1</v>
      </c>
      <c r="BN185" s="123">
        <v>3.8461538461538463</v>
      </c>
      <c r="BO185" s="120">
        <v>1</v>
      </c>
      <c r="BP185" s="123">
        <v>3.8461538461538463</v>
      </c>
      <c r="BQ185" s="120">
        <v>25</v>
      </c>
      <c r="BR185" s="123">
        <v>96.15384615384616</v>
      </c>
      <c r="BS185" s="120">
        <v>26</v>
      </c>
      <c r="BT185" s="2"/>
      <c r="BU185" s="3"/>
      <c r="BV185" s="3"/>
      <c r="BW185" s="3"/>
      <c r="BX185" s="3"/>
    </row>
    <row r="186" spans="1:76" ht="15">
      <c r="A186" s="64" t="s">
        <v>375</v>
      </c>
      <c r="B186" s="65"/>
      <c r="C186" s="65" t="s">
        <v>64</v>
      </c>
      <c r="D186" s="66">
        <v>162.85229555863378</v>
      </c>
      <c r="E186" s="68"/>
      <c r="F186" s="100" t="s">
        <v>989</v>
      </c>
      <c r="G186" s="65"/>
      <c r="H186" s="69" t="s">
        <v>375</v>
      </c>
      <c r="I186" s="70"/>
      <c r="J186" s="70"/>
      <c r="K186" s="69" t="s">
        <v>4198</v>
      </c>
      <c r="L186" s="73">
        <v>1</v>
      </c>
      <c r="M186" s="74">
        <v>2689.03515625</v>
      </c>
      <c r="N186" s="74">
        <v>701.4959716796875</v>
      </c>
      <c r="O186" s="75"/>
      <c r="P186" s="76"/>
      <c r="Q186" s="76"/>
      <c r="R186" s="86"/>
      <c r="S186" s="48">
        <v>0</v>
      </c>
      <c r="T186" s="48">
        <v>1</v>
      </c>
      <c r="U186" s="49">
        <v>0</v>
      </c>
      <c r="V186" s="49">
        <v>0.002967</v>
      </c>
      <c r="W186" s="49">
        <v>0.005479</v>
      </c>
      <c r="X186" s="49">
        <v>0.542005</v>
      </c>
      <c r="Y186" s="49">
        <v>0</v>
      </c>
      <c r="Z186" s="49">
        <v>0</v>
      </c>
      <c r="AA186" s="71">
        <v>186</v>
      </c>
      <c r="AB186" s="71"/>
      <c r="AC186" s="72"/>
      <c r="AD186" s="78" t="s">
        <v>2241</v>
      </c>
      <c r="AE186" s="78">
        <v>96</v>
      </c>
      <c r="AF186" s="78">
        <v>163</v>
      </c>
      <c r="AG186" s="78">
        <v>41128</v>
      </c>
      <c r="AH186" s="78">
        <v>2048</v>
      </c>
      <c r="AI186" s="78"/>
      <c r="AJ186" s="78" t="s">
        <v>2611</v>
      </c>
      <c r="AK186" s="78"/>
      <c r="AL186" s="78"/>
      <c r="AM186" s="78"/>
      <c r="AN186" s="80">
        <v>41520.452569444446</v>
      </c>
      <c r="AO186" s="83" t="s">
        <v>3380</v>
      </c>
      <c r="AP186" s="78" t="b">
        <v>0</v>
      </c>
      <c r="AQ186" s="78" t="b">
        <v>0</v>
      </c>
      <c r="AR186" s="78" t="b">
        <v>0</v>
      </c>
      <c r="AS186" s="78" t="s">
        <v>1996</v>
      </c>
      <c r="AT186" s="78">
        <v>4</v>
      </c>
      <c r="AU186" s="83" t="s">
        <v>3544</v>
      </c>
      <c r="AV186" s="78" t="b">
        <v>0</v>
      </c>
      <c r="AW186" s="78" t="s">
        <v>3626</v>
      </c>
      <c r="AX186" s="83" t="s">
        <v>3810</v>
      </c>
      <c r="AY186" s="78" t="s">
        <v>66</v>
      </c>
      <c r="AZ186" s="78" t="str">
        <f>REPLACE(INDEX(GroupVertices[Group],MATCH(Vertices[[#This Row],[Vertex]],GroupVertices[Vertex],0)),1,1,"")</f>
        <v>1</v>
      </c>
      <c r="BA186" s="48"/>
      <c r="BB186" s="48"/>
      <c r="BC186" s="48"/>
      <c r="BD186" s="48"/>
      <c r="BE186" s="48"/>
      <c r="BF186" s="48"/>
      <c r="BG186" s="120" t="s">
        <v>4922</v>
      </c>
      <c r="BH186" s="120" t="s">
        <v>4922</v>
      </c>
      <c r="BI186" s="120" t="s">
        <v>5035</v>
      </c>
      <c r="BJ186" s="120" t="s">
        <v>5035</v>
      </c>
      <c r="BK186" s="120">
        <v>0</v>
      </c>
      <c r="BL186" s="123">
        <v>0</v>
      </c>
      <c r="BM186" s="120">
        <v>1</v>
      </c>
      <c r="BN186" s="123">
        <v>3.8461538461538463</v>
      </c>
      <c r="BO186" s="120">
        <v>1</v>
      </c>
      <c r="BP186" s="123">
        <v>3.8461538461538463</v>
      </c>
      <c r="BQ186" s="120">
        <v>25</v>
      </c>
      <c r="BR186" s="123">
        <v>96.15384615384616</v>
      </c>
      <c r="BS186" s="120">
        <v>26</v>
      </c>
      <c r="BT186" s="2"/>
      <c r="BU186" s="3"/>
      <c r="BV186" s="3"/>
      <c r="BW186" s="3"/>
      <c r="BX186" s="3"/>
    </row>
    <row r="187" spans="1:76" ht="15">
      <c r="A187" s="64" t="s">
        <v>376</v>
      </c>
      <c r="B187" s="65"/>
      <c r="C187" s="65" t="s">
        <v>64</v>
      </c>
      <c r="D187" s="66">
        <v>162.3084996193828</v>
      </c>
      <c r="E187" s="68"/>
      <c r="F187" s="100" t="s">
        <v>990</v>
      </c>
      <c r="G187" s="65"/>
      <c r="H187" s="69" t="s">
        <v>376</v>
      </c>
      <c r="I187" s="70"/>
      <c r="J187" s="70"/>
      <c r="K187" s="69" t="s">
        <v>4199</v>
      </c>
      <c r="L187" s="73">
        <v>1</v>
      </c>
      <c r="M187" s="74">
        <v>1582.4072265625</v>
      </c>
      <c r="N187" s="74">
        <v>3812.50341796875</v>
      </c>
      <c r="O187" s="75"/>
      <c r="P187" s="76"/>
      <c r="Q187" s="76"/>
      <c r="R187" s="86"/>
      <c r="S187" s="48">
        <v>0</v>
      </c>
      <c r="T187" s="48">
        <v>1</v>
      </c>
      <c r="U187" s="49">
        <v>0</v>
      </c>
      <c r="V187" s="49">
        <v>0.002967</v>
      </c>
      <c r="W187" s="49">
        <v>0.005479</v>
      </c>
      <c r="X187" s="49">
        <v>0.542005</v>
      </c>
      <c r="Y187" s="49">
        <v>0</v>
      </c>
      <c r="Z187" s="49">
        <v>0</v>
      </c>
      <c r="AA187" s="71">
        <v>187</v>
      </c>
      <c r="AB187" s="71"/>
      <c r="AC187" s="72"/>
      <c r="AD187" s="78" t="s">
        <v>2242</v>
      </c>
      <c r="AE187" s="78">
        <v>370</v>
      </c>
      <c r="AF187" s="78">
        <v>59</v>
      </c>
      <c r="AG187" s="78">
        <v>1030</v>
      </c>
      <c r="AH187" s="78">
        <v>1266</v>
      </c>
      <c r="AI187" s="78"/>
      <c r="AJ187" s="78" t="s">
        <v>2612</v>
      </c>
      <c r="AK187" s="78"/>
      <c r="AL187" s="78"/>
      <c r="AM187" s="78"/>
      <c r="AN187" s="80">
        <v>42680.56438657407</v>
      </c>
      <c r="AO187" s="83" t="s">
        <v>3381</v>
      </c>
      <c r="AP187" s="78" t="b">
        <v>0</v>
      </c>
      <c r="AQ187" s="78" t="b">
        <v>0</v>
      </c>
      <c r="AR187" s="78" t="b">
        <v>1</v>
      </c>
      <c r="AS187" s="78" t="s">
        <v>1996</v>
      </c>
      <c r="AT187" s="78">
        <v>0</v>
      </c>
      <c r="AU187" s="83" t="s">
        <v>3544</v>
      </c>
      <c r="AV187" s="78" t="b">
        <v>0</v>
      </c>
      <c r="AW187" s="78" t="s">
        <v>3626</v>
      </c>
      <c r="AX187" s="83" t="s">
        <v>3811</v>
      </c>
      <c r="AY187" s="78" t="s">
        <v>66</v>
      </c>
      <c r="AZ187" s="78" t="str">
        <f>REPLACE(INDEX(GroupVertices[Group],MATCH(Vertices[[#This Row],[Vertex]],GroupVertices[Vertex],0)),1,1,"")</f>
        <v>1</v>
      </c>
      <c r="BA187" s="48"/>
      <c r="BB187" s="48"/>
      <c r="BC187" s="48"/>
      <c r="BD187" s="48"/>
      <c r="BE187" s="48"/>
      <c r="BF187" s="48"/>
      <c r="BG187" s="120" t="s">
        <v>4922</v>
      </c>
      <c r="BH187" s="120" t="s">
        <v>4922</v>
      </c>
      <c r="BI187" s="120" t="s">
        <v>5035</v>
      </c>
      <c r="BJ187" s="120" t="s">
        <v>5035</v>
      </c>
      <c r="BK187" s="120">
        <v>0</v>
      </c>
      <c r="BL187" s="123">
        <v>0</v>
      </c>
      <c r="BM187" s="120">
        <v>1</v>
      </c>
      <c r="BN187" s="123">
        <v>3.8461538461538463</v>
      </c>
      <c r="BO187" s="120">
        <v>1</v>
      </c>
      <c r="BP187" s="123">
        <v>3.8461538461538463</v>
      </c>
      <c r="BQ187" s="120">
        <v>25</v>
      </c>
      <c r="BR187" s="123">
        <v>96.15384615384616</v>
      </c>
      <c r="BS187" s="120">
        <v>26</v>
      </c>
      <c r="BT187" s="2"/>
      <c r="BU187" s="3"/>
      <c r="BV187" s="3"/>
      <c r="BW187" s="3"/>
      <c r="BX187" s="3"/>
    </row>
    <row r="188" spans="1:76" ht="15">
      <c r="A188" s="64" t="s">
        <v>377</v>
      </c>
      <c r="B188" s="65"/>
      <c r="C188" s="65" t="s">
        <v>64</v>
      </c>
      <c r="D188" s="66">
        <v>162.60654162454918</v>
      </c>
      <c r="E188" s="68"/>
      <c r="F188" s="100" t="s">
        <v>991</v>
      </c>
      <c r="G188" s="65"/>
      <c r="H188" s="69" t="s">
        <v>377</v>
      </c>
      <c r="I188" s="70"/>
      <c r="J188" s="70"/>
      <c r="K188" s="69" t="s">
        <v>4200</v>
      </c>
      <c r="L188" s="73">
        <v>1</v>
      </c>
      <c r="M188" s="74">
        <v>477.5068359375</v>
      </c>
      <c r="N188" s="74">
        <v>4314.6142578125</v>
      </c>
      <c r="O188" s="75"/>
      <c r="P188" s="76"/>
      <c r="Q188" s="76"/>
      <c r="R188" s="86"/>
      <c r="S188" s="48">
        <v>0</v>
      </c>
      <c r="T188" s="48">
        <v>1</v>
      </c>
      <c r="U188" s="49">
        <v>0</v>
      </c>
      <c r="V188" s="49">
        <v>0.002967</v>
      </c>
      <c r="W188" s="49">
        <v>0.005479</v>
      </c>
      <c r="X188" s="49">
        <v>0.542005</v>
      </c>
      <c r="Y188" s="49">
        <v>0</v>
      </c>
      <c r="Z188" s="49">
        <v>0</v>
      </c>
      <c r="AA188" s="71">
        <v>188</v>
      </c>
      <c r="AB188" s="71"/>
      <c r="AC188" s="72"/>
      <c r="AD188" s="78" t="s">
        <v>2243</v>
      </c>
      <c r="AE188" s="78">
        <v>800</v>
      </c>
      <c r="AF188" s="78">
        <v>116</v>
      </c>
      <c r="AG188" s="78">
        <v>79046</v>
      </c>
      <c r="AH188" s="78">
        <v>13165</v>
      </c>
      <c r="AI188" s="78"/>
      <c r="AJ188" s="78" t="s">
        <v>2613</v>
      </c>
      <c r="AK188" s="78" t="s">
        <v>2904</v>
      </c>
      <c r="AL188" s="83" t="s">
        <v>3076</v>
      </c>
      <c r="AM188" s="78"/>
      <c r="AN188" s="80">
        <v>42756.47782407407</v>
      </c>
      <c r="AO188" s="83" t="s">
        <v>3382</v>
      </c>
      <c r="AP188" s="78" t="b">
        <v>0</v>
      </c>
      <c r="AQ188" s="78" t="b">
        <v>0</v>
      </c>
      <c r="AR188" s="78" t="b">
        <v>0</v>
      </c>
      <c r="AS188" s="78" t="s">
        <v>1996</v>
      </c>
      <c r="AT188" s="78">
        <v>2</v>
      </c>
      <c r="AU188" s="83" t="s">
        <v>3544</v>
      </c>
      <c r="AV188" s="78" t="b">
        <v>0</v>
      </c>
      <c r="AW188" s="78" t="s">
        <v>3626</v>
      </c>
      <c r="AX188" s="83" t="s">
        <v>3812</v>
      </c>
      <c r="AY188" s="78" t="s">
        <v>66</v>
      </c>
      <c r="AZ188" s="78" t="str">
        <f>REPLACE(INDEX(GroupVertices[Group],MATCH(Vertices[[#This Row],[Vertex]],GroupVertices[Vertex],0)),1,1,"")</f>
        <v>1</v>
      </c>
      <c r="BA188" s="48"/>
      <c r="BB188" s="48"/>
      <c r="BC188" s="48"/>
      <c r="BD188" s="48"/>
      <c r="BE188" s="48"/>
      <c r="BF188" s="48"/>
      <c r="BG188" s="120" t="s">
        <v>4922</v>
      </c>
      <c r="BH188" s="120" t="s">
        <v>4922</v>
      </c>
      <c r="BI188" s="120" t="s">
        <v>5035</v>
      </c>
      <c r="BJ188" s="120" t="s">
        <v>5035</v>
      </c>
      <c r="BK188" s="120">
        <v>0</v>
      </c>
      <c r="BL188" s="123">
        <v>0</v>
      </c>
      <c r="BM188" s="120">
        <v>1</v>
      </c>
      <c r="BN188" s="123">
        <v>3.8461538461538463</v>
      </c>
      <c r="BO188" s="120">
        <v>1</v>
      </c>
      <c r="BP188" s="123">
        <v>3.8461538461538463</v>
      </c>
      <c r="BQ188" s="120">
        <v>25</v>
      </c>
      <c r="BR188" s="123">
        <v>96.15384615384616</v>
      </c>
      <c r="BS188" s="120">
        <v>26</v>
      </c>
      <c r="BT188" s="2"/>
      <c r="BU188" s="3"/>
      <c r="BV188" s="3"/>
      <c r="BW188" s="3"/>
      <c r="BX188" s="3"/>
    </row>
    <row r="189" spans="1:76" ht="15">
      <c r="A189" s="64" t="s">
        <v>378</v>
      </c>
      <c r="B189" s="65"/>
      <c r="C189" s="65" t="s">
        <v>64</v>
      </c>
      <c r="D189" s="66">
        <v>162.0941185279473</v>
      </c>
      <c r="E189" s="68"/>
      <c r="F189" s="100" t="s">
        <v>992</v>
      </c>
      <c r="G189" s="65"/>
      <c r="H189" s="69" t="s">
        <v>378</v>
      </c>
      <c r="I189" s="70"/>
      <c r="J189" s="70"/>
      <c r="K189" s="69" t="s">
        <v>4201</v>
      </c>
      <c r="L189" s="73">
        <v>1</v>
      </c>
      <c r="M189" s="74">
        <v>2452.409912109375</v>
      </c>
      <c r="N189" s="74">
        <v>3073.1962890625</v>
      </c>
      <c r="O189" s="75"/>
      <c r="P189" s="76"/>
      <c r="Q189" s="76"/>
      <c r="R189" s="86"/>
      <c r="S189" s="48">
        <v>0</v>
      </c>
      <c r="T189" s="48">
        <v>1</v>
      </c>
      <c r="U189" s="49">
        <v>0</v>
      </c>
      <c r="V189" s="49">
        <v>0.002967</v>
      </c>
      <c r="W189" s="49">
        <v>0.005479</v>
      </c>
      <c r="X189" s="49">
        <v>0.542005</v>
      </c>
      <c r="Y189" s="49">
        <v>0</v>
      </c>
      <c r="Z189" s="49">
        <v>0</v>
      </c>
      <c r="AA189" s="71">
        <v>189</v>
      </c>
      <c r="AB189" s="71"/>
      <c r="AC189" s="72"/>
      <c r="AD189" s="78" t="s">
        <v>2244</v>
      </c>
      <c r="AE189" s="78">
        <v>337</v>
      </c>
      <c r="AF189" s="78">
        <v>18</v>
      </c>
      <c r="AG189" s="78">
        <v>4123</v>
      </c>
      <c r="AH189" s="78">
        <v>4440</v>
      </c>
      <c r="AI189" s="78"/>
      <c r="AJ189" s="78">
        <v>90000</v>
      </c>
      <c r="AK189" s="78" t="s">
        <v>2905</v>
      </c>
      <c r="AL189" s="78"/>
      <c r="AM189" s="78"/>
      <c r="AN189" s="80">
        <v>42963.23568287037</v>
      </c>
      <c r="AO189" s="83" t="s">
        <v>3383</v>
      </c>
      <c r="AP189" s="78" t="b">
        <v>0</v>
      </c>
      <c r="AQ189" s="78" t="b">
        <v>0</v>
      </c>
      <c r="AR189" s="78" t="b">
        <v>0</v>
      </c>
      <c r="AS189" s="78" t="s">
        <v>1996</v>
      </c>
      <c r="AT189" s="78">
        <v>0</v>
      </c>
      <c r="AU189" s="83" t="s">
        <v>3544</v>
      </c>
      <c r="AV189" s="78" t="b">
        <v>0</v>
      </c>
      <c r="AW189" s="78" t="s">
        <v>3626</v>
      </c>
      <c r="AX189" s="83" t="s">
        <v>3813</v>
      </c>
      <c r="AY189" s="78" t="s">
        <v>66</v>
      </c>
      <c r="AZ189" s="78" t="str">
        <f>REPLACE(INDEX(GroupVertices[Group],MATCH(Vertices[[#This Row],[Vertex]],GroupVertices[Vertex],0)),1,1,"")</f>
        <v>1</v>
      </c>
      <c r="BA189" s="48"/>
      <c r="BB189" s="48"/>
      <c r="BC189" s="48"/>
      <c r="BD189" s="48"/>
      <c r="BE189" s="48"/>
      <c r="BF189" s="48"/>
      <c r="BG189" s="120" t="s">
        <v>4922</v>
      </c>
      <c r="BH189" s="120" t="s">
        <v>4922</v>
      </c>
      <c r="BI189" s="120" t="s">
        <v>5035</v>
      </c>
      <c r="BJ189" s="120" t="s">
        <v>5035</v>
      </c>
      <c r="BK189" s="120">
        <v>0</v>
      </c>
      <c r="BL189" s="123">
        <v>0</v>
      </c>
      <c r="BM189" s="120">
        <v>1</v>
      </c>
      <c r="BN189" s="123">
        <v>3.8461538461538463</v>
      </c>
      <c r="BO189" s="120">
        <v>1</v>
      </c>
      <c r="BP189" s="123">
        <v>3.8461538461538463</v>
      </c>
      <c r="BQ189" s="120">
        <v>25</v>
      </c>
      <c r="BR189" s="123">
        <v>96.15384615384616</v>
      </c>
      <c r="BS189" s="120">
        <v>26</v>
      </c>
      <c r="BT189" s="2"/>
      <c r="BU189" s="3"/>
      <c r="BV189" s="3"/>
      <c r="BW189" s="3"/>
      <c r="BX189" s="3"/>
    </row>
    <row r="190" spans="1:76" ht="15">
      <c r="A190" s="64" t="s">
        <v>379</v>
      </c>
      <c r="B190" s="65"/>
      <c r="C190" s="65" t="s">
        <v>64</v>
      </c>
      <c r="D190" s="66">
        <v>162.5751687819001</v>
      </c>
      <c r="E190" s="68"/>
      <c r="F190" s="100" t="s">
        <v>993</v>
      </c>
      <c r="G190" s="65"/>
      <c r="H190" s="69" t="s">
        <v>379</v>
      </c>
      <c r="I190" s="70"/>
      <c r="J190" s="70"/>
      <c r="K190" s="69" t="s">
        <v>4202</v>
      </c>
      <c r="L190" s="73">
        <v>1</v>
      </c>
      <c r="M190" s="74">
        <v>1312.67724609375</v>
      </c>
      <c r="N190" s="74">
        <v>7282.19482421875</v>
      </c>
      <c r="O190" s="75"/>
      <c r="P190" s="76"/>
      <c r="Q190" s="76"/>
      <c r="R190" s="86"/>
      <c r="S190" s="48">
        <v>0</v>
      </c>
      <c r="T190" s="48">
        <v>1</v>
      </c>
      <c r="U190" s="49">
        <v>0</v>
      </c>
      <c r="V190" s="49">
        <v>0.002967</v>
      </c>
      <c r="W190" s="49">
        <v>0.005479</v>
      </c>
      <c r="X190" s="49">
        <v>0.542005</v>
      </c>
      <c r="Y190" s="49">
        <v>0</v>
      </c>
      <c r="Z190" s="49">
        <v>0</v>
      </c>
      <c r="AA190" s="71">
        <v>190</v>
      </c>
      <c r="AB190" s="71"/>
      <c r="AC190" s="72"/>
      <c r="AD190" s="78" t="s">
        <v>2245</v>
      </c>
      <c r="AE190" s="78">
        <v>41</v>
      </c>
      <c r="AF190" s="78">
        <v>110</v>
      </c>
      <c r="AG190" s="78">
        <v>172498</v>
      </c>
      <c r="AH190" s="78">
        <v>2643</v>
      </c>
      <c r="AI190" s="78"/>
      <c r="AJ190" s="78" t="s">
        <v>2614</v>
      </c>
      <c r="AK190" s="78" t="s">
        <v>2906</v>
      </c>
      <c r="AL190" s="83" t="s">
        <v>3077</v>
      </c>
      <c r="AM190" s="78"/>
      <c r="AN190" s="80">
        <v>40300.46943287037</v>
      </c>
      <c r="AO190" s="78"/>
      <c r="AP190" s="78" t="b">
        <v>0</v>
      </c>
      <c r="AQ190" s="78" t="b">
        <v>0</v>
      </c>
      <c r="AR190" s="78" t="b">
        <v>0</v>
      </c>
      <c r="AS190" s="78" t="s">
        <v>1996</v>
      </c>
      <c r="AT190" s="78">
        <v>1</v>
      </c>
      <c r="AU190" s="83" t="s">
        <v>3549</v>
      </c>
      <c r="AV190" s="78" t="b">
        <v>0</v>
      </c>
      <c r="AW190" s="78" t="s">
        <v>3626</v>
      </c>
      <c r="AX190" s="83" t="s">
        <v>3814</v>
      </c>
      <c r="AY190" s="78" t="s">
        <v>66</v>
      </c>
      <c r="AZ190" s="78" t="str">
        <f>REPLACE(INDEX(GroupVertices[Group],MATCH(Vertices[[#This Row],[Vertex]],GroupVertices[Vertex],0)),1,1,"")</f>
        <v>1</v>
      </c>
      <c r="BA190" s="48"/>
      <c r="BB190" s="48"/>
      <c r="BC190" s="48"/>
      <c r="BD190" s="48"/>
      <c r="BE190" s="48"/>
      <c r="BF190" s="48"/>
      <c r="BG190" s="120" t="s">
        <v>4922</v>
      </c>
      <c r="BH190" s="120" t="s">
        <v>4922</v>
      </c>
      <c r="BI190" s="120" t="s">
        <v>5035</v>
      </c>
      <c r="BJ190" s="120" t="s">
        <v>5035</v>
      </c>
      <c r="BK190" s="120">
        <v>0</v>
      </c>
      <c r="BL190" s="123">
        <v>0</v>
      </c>
      <c r="BM190" s="120">
        <v>1</v>
      </c>
      <c r="BN190" s="123">
        <v>3.8461538461538463</v>
      </c>
      <c r="BO190" s="120">
        <v>1</v>
      </c>
      <c r="BP190" s="123">
        <v>3.8461538461538463</v>
      </c>
      <c r="BQ190" s="120">
        <v>25</v>
      </c>
      <c r="BR190" s="123">
        <v>96.15384615384616</v>
      </c>
      <c r="BS190" s="120">
        <v>26</v>
      </c>
      <c r="BT190" s="2"/>
      <c r="BU190" s="3"/>
      <c r="BV190" s="3"/>
      <c r="BW190" s="3"/>
      <c r="BX190" s="3"/>
    </row>
    <row r="191" spans="1:76" ht="15">
      <c r="A191" s="64" t="s">
        <v>380</v>
      </c>
      <c r="B191" s="65"/>
      <c r="C191" s="65" t="s">
        <v>64</v>
      </c>
      <c r="D191" s="66">
        <v>162.1202625634882</v>
      </c>
      <c r="E191" s="68"/>
      <c r="F191" s="100" t="s">
        <v>994</v>
      </c>
      <c r="G191" s="65"/>
      <c r="H191" s="69" t="s">
        <v>380</v>
      </c>
      <c r="I191" s="70"/>
      <c r="J191" s="70"/>
      <c r="K191" s="69" t="s">
        <v>4203</v>
      </c>
      <c r="L191" s="73">
        <v>1</v>
      </c>
      <c r="M191" s="74">
        <v>4139.17529296875</v>
      </c>
      <c r="N191" s="74">
        <v>6020.42138671875</v>
      </c>
      <c r="O191" s="75"/>
      <c r="P191" s="76"/>
      <c r="Q191" s="76"/>
      <c r="R191" s="86"/>
      <c r="S191" s="48">
        <v>0</v>
      </c>
      <c r="T191" s="48">
        <v>1</v>
      </c>
      <c r="U191" s="49">
        <v>0</v>
      </c>
      <c r="V191" s="49">
        <v>0.002967</v>
      </c>
      <c r="W191" s="49">
        <v>0.005479</v>
      </c>
      <c r="X191" s="49">
        <v>0.542005</v>
      </c>
      <c r="Y191" s="49">
        <v>0</v>
      </c>
      <c r="Z191" s="49">
        <v>0</v>
      </c>
      <c r="AA191" s="71">
        <v>191</v>
      </c>
      <c r="AB191" s="71"/>
      <c r="AC191" s="72"/>
      <c r="AD191" s="78" t="s">
        <v>2246</v>
      </c>
      <c r="AE191" s="78">
        <v>89</v>
      </c>
      <c r="AF191" s="78">
        <v>23</v>
      </c>
      <c r="AG191" s="78">
        <v>51266</v>
      </c>
      <c r="AH191" s="78">
        <v>7781</v>
      </c>
      <c r="AI191" s="78"/>
      <c r="AJ191" s="78" t="s">
        <v>2615</v>
      </c>
      <c r="AK191" s="78" t="s">
        <v>2907</v>
      </c>
      <c r="AL191" s="78"/>
      <c r="AM191" s="78"/>
      <c r="AN191" s="80">
        <v>42836.03461805556</v>
      </c>
      <c r="AO191" s="83" t="s">
        <v>3384</v>
      </c>
      <c r="AP191" s="78" t="b">
        <v>0</v>
      </c>
      <c r="AQ191" s="78" t="b">
        <v>0</v>
      </c>
      <c r="AR191" s="78" t="b">
        <v>0</v>
      </c>
      <c r="AS191" s="78" t="s">
        <v>1996</v>
      </c>
      <c r="AT191" s="78">
        <v>0</v>
      </c>
      <c r="AU191" s="83" t="s">
        <v>3544</v>
      </c>
      <c r="AV191" s="78" t="b">
        <v>0</v>
      </c>
      <c r="AW191" s="78" t="s">
        <v>3626</v>
      </c>
      <c r="AX191" s="83" t="s">
        <v>3815</v>
      </c>
      <c r="AY191" s="78" t="s">
        <v>66</v>
      </c>
      <c r="AZ191" s="78" t="str">
        <f>REPLACE(INDEX(GroupVertices[Group],MATCH(Vertices[[#This Row],[Vertex]],GroupVertices[Vertex],0)),1,1,"")</f>
        <v>1</v>
      </c>
      <c r="BA191" s="48"/>
      <c r="BB191" s="48"/>
      <c r="BC191" s="48"/>
      <c r="BD191" s="48"/>
      <c r="BE191" s="48"/>
      <c r="BF191" s="48"/>
      <c r="BG191" s="120" t="s">
        <v>4922</v>
      </c>
      <c r="BH191" s="120" t="s">
        <v>4922</v>
      </c>
      <c r="BI191" s="120" t="s">
        <v>5035</v>
      </c>
      <c r="BJ191" s="120" t="s">
        <v>5035</v>
      </c>
      <c r="BK191" s="120">
        <v>0</v>
      </c>
      <c r="BL191" s="123">
        <v>0</v>
      </c>
      <c r="BM191" s="120">
        <v>1</v>
      </c>
      <c r="BN191" s="123">
        <v>3.8461538461538463</v>
      </c>
      <c r="BO191" s="120">
        <v>1</v>
      </c>
      <c r="BP191" s="123">
        <v>3.8461538461538463</v>
      </c>
      <c r="BQ191" s="120">
        <v>25</v>
      </c>
      <c r="BR191" s="123">
        <v>96.15384615384616</v>
      </c>
      <c r="BS191" s="120">
        <v>26</v>
      </c>
      <c r="BT191" s="2"/>
      <c r="BU191" s="3"/>
      <c r="BV191" s="3"/>
      <c r="BW191" s="3"/>
      <c r="BX191" s="3"/>
    </row>
    <row r="192" spans="1:76" ht="15">
      <c r="A192" s="64" t="s">
        <v>381</v>
      </c>
      <c r="B192" s="65"/>
      <c r="C192" s="65" t="s">
        <v>64</v>
      </c>
      <c r="D192" s="66">
        <v>162.09934733505548</v>
      </c>
      <c r="E192" s="68"/>
      <c r="F192" s="100" t="s">
        <v>995</v>
      </c>
      <c r="G192" s="65"/>
      <c r="H192" s="69" t="s">
        <v>381</v>
      </c>
      <c r="I192" s="70"/>
      <c r="J192" s="70"/>
      <c r="K192" s="69" t="s">
        <v>4204</v>
      </c>
      <c r="L192" s="73">
        <v>1</v>
      </c>
      <c r="M192" s="74">
        <v>3073.21923828125</v>
      </c>
      <c r="N192" s="74">
        <v>2753.345947265625</v>
      </c>
      <c r="O192" s="75"/>
      <c r="P192" s="76"/>
      <c r="Q192" s="76"/>
      <c r="R192" s="86"/>
      <c r="S192" s="48">
        <v>0</v>
      </c>
      <c r="T192" s="48">
        <v>1</v>
      </c>
      <c r="U192" s="49">
        <v>0</v>
      </c>
      <c r="V192" s="49">
        <v>0.002967</v>
      </c>
      <c r="W192" s="49">
        <v>0.005479</v>
      </c>
      <c r="X192" s="49">
        <v>0.542005</v>
      </c>
      <c r="Y192" s="49">
        <v>0</v>
      </c>
      <c r="Z192" s="49">
        <v>0</v>
      </c>
      <c r="AA192" s="71">
        <v>192</v>
      </c>
      <c r="AB192" s="71"/>
      <c r="AC192" s="72"/>
      <c r="AD192" s="78" t="s">
        <v>2247</v>
      </c>
      <c r="AE192" s="78">
        <v>197</v>
      </c>
      <c r="AF192" s="78">
        <v>19</v>
      </c>
      <c r="AG192" s="78">
        <v>14019</v>
      </c>
      <c r="AH192" s="78">
        <v>34273</v>
      </c>
      <c r="AI192" s="78"/>
      <c r="AJ192" s="78" t="s">
        <v>2616</v>
      </c>
      <c r="AK192" s="78"/>
      <c r="AL192" s="78"/>
      <c r="AM192" s="78"/>
      <c r="AN192" s="80">
        <v>40409.6294212963</v>
      </c>
      <c r="AO192" s="78"/>
      <c r="AP192" s="78" t="b">
        <v>1</v>
      </c>
      <c r="AQ192" s="78" t="b">
        <v>0</v>
      </c>
      <c r="AR192" s="78" t="b">
        <v>0</v>
      </c>
      <c r="AS192" s="78" t="s">
        <v>1996</v>
      </c>
      <c r="AT192" s="78">
        <v>0</v>
      </c>
      <c r="AU192" s="83" t="s">
        <v>3544</v>
      </c>
      <c r="AV192" s="78" t="b">
        <v>0</v>
      </c>
      <c r="AW192" s="78" t="s">
        <v>3626</v>
      </c>
      <c r="AX192" s="83" t="s">
        <v>3816</v>
      </c>
      <c r="AY192" s="78" t="s">
        <v>66</v>
      </c>
      <c r="AZ192" s="78" t="str">
        <f>REPLACE(INDEX(GroupVertices[Group],MATCH(Vertices[[#This Row],[Vertex]],GroupVertices[Vertex],0)),1,1,"")</f>
        <v>1</v>
      </c>
      <c r="BA192" s="48"/>
      <c r="BB192" s="48"/>
      <c r="BC192" s="48"/>
      <c r="BD192" s="48"/>
      <c r="BE192" s="48"/>
      <c r="BF192" s="48"/>
      <c r="BG192" s="120" t="s">
        <v>4922</v>
      </c>
      <c r="BH192" s="120" t="s">
        <v>4922</v>
      </c>
      <c r="BI192" s="120" t="s">
        <v>5035</v>
      </c>
      <c r="BJ192" s="120" t="s">
        <v>5035</v>
      </c>
      <c r="BK192" s="120">
        <v>0</v>
      </c>
      <c r="BL192" s="123">
        <v>0</v>
      </c>
      <c r="BM192" s="120">
        <v>1</v>
      </c>
      <c r="BN192" s="123">
        <v>3.8461538461538463</v>
      </c>
      <c r="BO192" s="120">
        <v>1</v>
      </c>
      <c r="BP192" s="123">
        <v>3.8461538461538463</v>
      </c>
      <c r="BQ192" s="120">
        <v>25</v>
      </c>
      <c r="BR192" s="123">
        <v>96.15384615384616</v>
      </c>
      <c r="BS192" s="120">
        <v>26</v>
      </c>
      <c r="BT192" s="2"/>
      <c r="BU192" s="3"/>
      <c r="BV192" s="3"/>
      <c r="BW192" s="3"/>
      <c r="BX192" s="3"/>
    </row>
    <row r="193" spans="1:76" ht="15">
      <c r="A193" s="64" t="s">
        <v>382</v>
      </c>
      <c r="B193" s="65"/>
      <c r="C193" s="65" t="s">
        <v>64</v>
      </c>
      <c r="D193" s="66">
        <v>162.55948236057554</v>
      </c>
      <c r="E193" s="68"/>
      <c r="F193" s="100" t="s">
        <v>996</v>
      </c>
      <c r="G193" s="65"/>
      <c r="H193" s="69" t="s">
        <v>382</v>
      </c>
      <c r="I193" s="70"/>
      <c r="J193" s="70"/>
      <c r="K193" s="69" t="s">
        <v>4205</v>
      </c>
      <c r="L193" s="73">
        <v>1</v>
      </c>
      <c r="M193" s="74">
        <v>2697.33349609375</v>
      </c>
      <c r="N193" s="74">
        <v>8124.876953125</v>
      </c>
      <c r="O193" s="75"/>
      <c r="P193" s="76"/>
      <c r="Q193" s="76"/>
      <c r="R193" s="86"/>
      <c r="S193" s="48">
        <v>0</v>
      </c>
      <c r="T193" s="48">
        <v>1</v>
      </c>
      <c r="U193" s="49">
        <v>0</v>
      </c>
      <c r="V193" s="49">
        <v>0.002967</v>
      </c>
      <c r="W193" s="49">
        <v>0.005479</v>
      </c>
      <c r="X193" s="49">
        <v>0.542005</v>
      </c>
      <c r="Y193" s="49">
        <v>0</v>
      </c>
      <c r="Z193" s="49">
        <v>0</v>
      </c>
      <c r="AA193" s="71">
        <v>193</v>
      </c>
      <c r="AB193" s="71"/>
      <c r="AC193" s="72"/>
      <c r="AD193" s="78" t="s">
        <v>2248</v>
      </c>
      <c r="AE193" s="78">
        <v>193</v>
      </c>
      <c r="AF193" s="78">
        <v>107</v>
      </c>
      <c r="AG193" s="78">
        <v>47531</v>
      </c>
      <c r="AH193" s="78">
        <v>13902</v>
      </c>
      <c r="AI193" s="78"/>
      <c r="AJ193" s="78" t="s">
        <v>2617</v>
      </c>
      <c r="AK193" s="78"/>
      <c r="AL193" s="78"/>
      <c r="AM193" s="78"/>
      <c r="AN193" s="80">
        <v>42663.54988425926</v>
      </c>
      <c r="AO193" s="83" t="s">
        <v>3385</v>
      </c>
      <c r="AP193" s="78" t="b">
        <v>0</v>
      </c>
      <c r="AQ193" s="78" t="b">
        <v>0</v>
      </c>
      <c r="AR193" s="78" t="b">
        <v>0</v>
      </c>
      <c r="AS193" s="78" t="s">
        <v>1995</v>
      </c>
      <c r="AT193" s="78">
        <v>0</v>
      </c>
      <c r="AU193" s="83" t="s">
        <v>3544</v>
      </c>
      <c r="AV193" s="78" t="b">
        <v>0</v>
      </c>
      <c r="AW193" s="78" t="s">
        <v>3626</v>
      </c>
      <c r="AX193" s="83" t="s">
        <v>3817</v>
      </c>
      <c r="AY193" s="78" t="s">
        <v>66</v>
      </c>
      <c r="AZ193" s="78" t="str">
        <f>REPLACE(INDEX(GroupVertices[Group],MATCH(Vertices[[#This Row],[Vertex]],GroupVertices[Vertex],0)),1,1,"")</f>
        <v>1</v>
      </c>
      <c r="BA193" s="48"/>
      <c r="BB193" s="48"/>
      <c r="BC193" s="48"/>
      <c r="BD193" s="48"/>
      <c r="BE193" s="48"/>
      <c r="BF193" s="48"/>
      <c r="BG193" s="120" t="s">
        <v>4922</v>
      </c>
      <c r="BH193" s="120" t="s">
        <v>4922</v>
      </c>
      <c r="BI193" s="120" t="s">
        <v>5035</v>
      </c>
      <c r="BJ193" s="120" t="s">
        <v>5035</v>
      </c>
      <c r="BK193" s="120">
        <v>0</v>
      </c>
      <c r="BL193" s="123">
        <v>0</v>
      </c>
      <c r="BM193" s="120">
        <v>1</v>
      </c>
      <c r="BN193" s="123">
        <v>3.8461538461538463</v>
      </c>
      <c r="BO193" s="120">
        <v>1</v>
      </c>
      <c r="BP193" s="123">
        <v>3.8461538461538463</v>
      </c>
      <c r="BQ193" s="120">
        <v>25</v>
      </c>
      <c r="BR193" s="123">
        <v>96.15384615384616</v>
      </c>
      <c r="BS193" s="120">
        <v>26</v>
      </c>
      <c r="BT193" s="2"/>
      <c r="BU193" s="3"/>
      <c r="BV193" s="3"/>
      <c r="BW193" s="3"/>
      <c r="BX193" s="3"/>
    </row>
    <row r="194" spans="1:76" ht="15">
      <c r="A194" s="64" t="s">
        <v>383</v>
      </c>
      <c r="B194" s="65"/>
      <c r="C194" s="65" t="s">
        <v>64</v>
      </c>
      <c r="D194" s="66">
        <v>163.18171040644927</v>
      </c>
      <c r="E194" s="68"/>
      <c r="F194" s="100" t="s">
        <v>997</v>
      </c>
      <c r="G194" s="65"/>
      <c r="H194" s="69" t="s">
        <v>383</v>
      </c>
      <c r="I194" s="70"/>
      <c r="J194" s="70"/>
      <c r="K194" s="69" t="s">
        <v>4206</v>
      </c>
      <c r="L194" s="73">
        <v>1</v>
      </c>
      <c r="M194" s="74">
        <v>1239.280029296875</v>
      </c>
      <c r="N194" s="74">
        <v>8053.95166015625</v>
      </c>
      <c r="O194" s="75"/>
      <c r="P194" s="76"/>
      <c r="Q194" s="76"/>
      <c r="R194" s="86"/>
      <c r="S194" s="48">
        <v>0</v>
      </c>
      <c r="T194" s="48">
        <v>1</v>
      </c>
      <c r="U194" s="49">
        <v>0</v>
      </c>
      <c r="V194" s="49">
        <v>0.002967</v>
      </c>
      <c r="W194" s="49">
        <v>0.005479</v>
      </c>
      <c r="X194" s="49">
        <v>0.542005</v>
      </c>
      <c r="Y194" s="49">
        <v>0</v>
      </c>
      <c r="Z194" s="49">
        <v>0</v>
      </c>
      <c r="AA194" s="71">
        <v>194</v>
      </c>
      <c r="AB194" s="71"/>
      <c r="AC194" s="72"/>
      <c r="AD194" s="78" t="s">
        <v>2249</v>
      </c>
      <c r="AE194" s="78">
        <v>230</v>
      </c>
      <c r="AF194" s="78">
        <v>226</v>
      </c>
      <c r="AG194" s="78">
        <v>23424</v>
      </c>
      <c r="AH194" s="78">
        <v>10738</v>
      </c>
      <c r="AI194" s="78"/>
      <c r="AJ194" s="78" t="s">
        <v>2618</v>
      </c>
      <c r="AK194" s="78" t="s">
        <v>2908</v>
      </c>
      <c r="AL194" s="78"/>
      <c r="AM194" s="78"/>
      <c r="AN194" s="80">
        <v>40751.63260416667</v>
      </c>
      <c r="AO194" s="83" t="s">
        <v>3386</v>
      </c>
      <c r="AP194" s="78" t="b">
        <v>1</v>
      </c>
      <c r="AQ194" s="78" t="b">
        <v>0</v>
      </c>
      <c r="AR194" s="78" t="b">
        <v>1</v>
      </c>
      <c r="AS194" s="78" t="s">
        <v>1996</v>
      </c>
      <c r="AT194" s="78">
        <v>1</v>
      </c>
      <c r="AU194" s="83" t="s">
        <v>3544</v>
      </c>
      <c r="AV194" s="78" t="b">
        <v>0</v>
      </c>
      <c r="AW194" s="78" t="s">
        <v>3626</v>
      </c>
      <c r="AX194" s="83" t="s">
        <v>3818</v>
      </c>
      <c r="AY194" s="78" t="s">
        <v>66</v>
      </c>
      <c r="AZ194" s="78" t="str">
        <f>REPLACE(INDEX(GroupVertices[Group],MATCH(Vertices[[#This Row],[Vertex]],GroupVertices[Vertex],0)),1,1,"")</f>
        <v>1</v>
      </c>
      <c r="BA194" s="48"/>
      <c r="BB194" s="48"/>
      <c r="BC194" s="48"/>
      <c r="BD194" s="48"/>
      <c r="BE194" s="48"/>
      <c r="BF194" s="48"/>
      <c r="BG194" s="120" t="s">
        <v>4922</v>
      </c>
      <c r="BH194" s="120" t="s">
        <v>4922</v>
      </c>
      <c r="BI194" s="120" t="s">
        <v>5035</v>
      </c>
      <c r="BJ194" s="120" t="s">
        <v>5035</v>
      </c>
      <c r="BK194" s="120">
        <v>0</v>
      </c>
      <c r="BL194" s="123">
        <v>0</v>
      </c>
      <c r="BM194" s="120">
        <v>1</v>
      </c>
      <c r="BN194" s="123">
        <v>3.8461538461538463</v>
      </c>
      <c r="BO194" s="120">
        <v>1</v>
      </c>
      <c r="BP194" s="123">
        <v>3.8461538461538463</v>
      </c>
      <c r="BQ194" s="120">
        <v>25</v>
      </c>
      <c r="BR194" s="123">
        <v>96.15384615384616</v>
      </c>
      <c r="BS194" s="120">
        <v>26</v>
      </c>
      <c r="BT194" s="2"/>
      <c r="BU194" s="3"/>
      <c r="BV194" s="3"/>
      <c r="BW194" s="3"/>
      <c r="BX194" s="3"/>
    </row>
    <row r="195" spans="1:76" ht="15">
      <c r="A195" s="64" t="s">
        <v>384</v>
      </c>
      <c r="B195" s="65"/>
      <c r="C195" s="65" t="s">
        <v>64</v>
      </c>
      <c r="D195" s="66">
        <v>162.15686421324548</v>
      </c>
      <c r="E195" s="68"/>
      <c r="F195" s="100" t="s">
        <v>998</v>
      </c>
      <c r="G195" s="65"/>
      <c r="H195" s="69" t="s">
        <v>384</v>
      </c>
      <c r="I195" s="70"/>
      <c r="J195" s="70"/>
      <c r="K195" s="69" t="s">
        <v>4207</v>
      </c>
      <c r="L195" s="73">
        <v>1</v>
      </c>
      <c r="M195" s="74">
        <v>4242.20458984375</v>
      </c>
      <c r="N195" s="74">
        <v>4799.07275390625</v>
      </c>
      <c r="O195" s="75"/>
      <c r="P195" s="76"/>
      <c r="Q195" s="76"/>
      <c r="R195" s="86"/>
      <c r="S195" s="48">
        <v>0</v>
      </c>
      <c r="T195" s="48">
        <v>1</v>
      </c>
      <c r="U195" s="49">
        <v>0</v>
      </c>
      <c r="V195" s="49">
        <v>0.002967</v>
      </c>
      <c r="W195" s="49">
        <v>0.005479</v>
      </c>
      <c r="X195" s="49">
        <v>0.542005</v>
      </c>
      <c r="Y195" s="49">
        <v>0</v>
      </c>
      <c r="Z195" s="49">
        <v>0</v>
      </c>
      <c r="AA195" s="71">
        <v>195</v>
      </c>
      <c r="AB195" s="71"/>
      <c r="AC195" s="72"/>
      <c r="AD195" s="78" t="s">
        <v>2250</v>
      </c>
      <c r="AE195" s="78">
        <v>71</v>
      </c>
      <c r="AF195" s="78">
        <v>30</v>
      </c>
      <c r="AG195" s="78">
        <v>18466</v>
      </c>
      <c r="AH195" s="78">
        <v>7291</v>
      </c>
      <c r="AI195" s="78"/>
      <c r="AJ195" s="78" t="s">
        <v>2619</v>
      </c>
      <c r="AK195" s="78"/>
      <c r="AL195" s="78"/>
      <c r="AM195" s="78"/>
      <c r="AN195" s="80">
        <v>42386.29542824074</v>
      </c>
      <c r="AO195" s="78"/>
      <c r="AP195" s="78" t="b">
        <v>1</v>
      </c>
      <c r="AQ195" s="78" t="b">
        <v>0</v>
      </c>
      <c r="AR195" s="78" t="b">
        <v>0</v>
      </c>
      <c r="AS195" s="78" t="s">
        <v>1996</v>
      </c>
      <c r="AT195" s="78">
        <v>0</v>
      </c>
      <c r="AU195" s="78"/>
      <c r="AV195" s="78" t="b">
        <v>0</v>
      </c>
      <c r="AW195" s="78" t="s">
        <v>3626</v>
      </c>
      <c r="AX195" s="83" t="s">
        <v>3819</v>
      </c>
      <c r="AY195" s="78" t="s">
        <v>66</v>
      </c>
      <c r="AZ195" s="78" t="str">
        <f>REPLACE(INDEX(GroupVertices[Group],MATCH(Vertices[[#This Row],[Vertex]],GroupVertices[Vertex],0)),1,1,"")</f>
        <v>1</v>
      </c>
      <c r="BA195" s="48"/>
      <c r="BB195" s="48"/>
      <c r="BC195" s="48"/>
      <c r="BD195" s="48"/>
      <c r="BE195" s="48"/>
      <c r="BF195" s="48"/>
      <c r="BG195" s="120" t="s">
        <v>4922</v>
      </c>
      <c r="BH195" s="120" t="s">
        <v>4922</v>
      </c>
      <c r="BI195" s="120" t="s">
        <v>5035</v>
      </c>
      <c r="BJ195" s="120" t="s">
        <v>5035</v>
      </c>
      <c r="BK195" s="120">
        <v>0</v>
      </c>
      <c r="BL195" s="123">
        <v>0</v>
      </c>
      <c r="BM195" s="120">
        <v>1</v>
      </c>
      <c r="BN195" s="123">
        <v>3.8461538461538463</v>
      </c>
      <c r="BO195" s="120">
        <v>1</v>
      </c>
      <c r="BP195" s="123">
        <v>3.8461538461538463</v>
      </c>
      <c r="BQ195" s="120">
        <v>25</v>
      </c>
      <c r="BR195" s="123">
        <v>96.15384615384616</v>
      </c>
      <c r="BS195" s="120">
        <v>26</v>
      </c>
      <c r="BT195" s="2"/>
      <c r="BU195" s="3"/>
      <c r="BV195" s="3"/>
      <c r="BW195" s="3"/>
      <c r="BX195" s="3"/>
    </row>
    <row r="196" spans="1:76" ht="15">
      <c r="A196" s="64" t="s">
        <v>385</v>
      </c>
      <c r="B196" s="65"/>
      <c r="C196" s="65" t="s">
        <v>64</v>
      </c>
      <c r="D196" s="66">
        <v>162.77386345201103</v>
      </c>
      <c r="E196" s="68"/>
      <c r="F196" s="100" t="s">
        <v>999</v>
      </c>
      <c r="G196" s="65"/>
      <c r="H196" s="69" t="s">
        <v>385</v>
      </c>
      <c r="I196" s="70"/>
      <c r="J196" s="70"/>
      <c r="K196" s="69" t="s">
        <v>4208</v>
      </c>
      <c r="L196" s="73">
        <v>1</v>
      </c>
      <c r="M196" s="74">
        <v>1839.76025390625</v>
      </c>
      <c r="N196" s="74">
        <v>9309.212890625</v>
      </c>
      <c r="O196" s="75"/>
      <c r="P196" s="76"/>
      <c r="Q196" s="76"/>
      <c r="R196" s="86"/>
      <c r="S196" s="48">
        <v>0</v>
      </c>
      <c r="T196" s="48">
        <v>1</v>
      </c>
      <c r="U196" s="49">
        <v>0</v>
      </c>
      <c r="V196" s="49">
        <v>0.002967</v>
      </c>
      <c r="W196" s="49">
        <v>0.005479</v>
      </c>
      <c r="X196" s="49">
        <v>0.542005</v>
      </c>
      <c r="Y196" s="49">
        <v>0</v>
      </c>
      <c r="Z196" s="49">
        <v>0</v>
      </c>
      <c r="AA196" s="71">
        <v>196</v>
      </c>
      <c r="AB196" s="71"/>
      <c r="AC196" s="72"/>
      <c r="AD196" s="78" t="s">
        <v>2251</v>
      </c>
      <c r="AE196" s="78">
        <v>219</v>
      </c>
      <c r="AF196" s="78">
        <v>148</v>
      </c>
      <c r="AG196" s="78">
        <v>89797</v>
      </c>
      <c r="AH196" s="78">
        <v>6093</v>
      </c>
      <c r="AI196" s="78"/>
      <c r="AJ196" s="78" t="s">
        <v>2620</v>
      </c>
      <c r="AK196" s="78" t="s">
        <v>2909</v>
      </c>
      <c r="AL196" s="78"/>
      <c r="AM196" s="78"/>
      <c r="AN196" s="80">
        <v>41535.53459490741</v>
      </c>
      <c r="AO196" s="83" t="s">
        <v>3387</v>
      </c>
      <c r="AP196" s="78" t="b">
        <v>0</v>
      </c>
      <c r="AQ196" s="78" t="b">
        <v>0</v>
      </c>
      <c r="AR196" s="78" t="b">
        <v>1</v>
      </c>
      <c r="AS196" s="78" t="s">
        <v>1996</v>
      </c>
      <c r="AT196" s="78">
        <v>6</v>
      </c>
      <c r="AU196" s="83" t="s">
        <v>3543</v>
      </c>
      <c r="AV196" s="78" t="b">
        <v>0</v>
      </c>
      <c r="AW196" s="78" t="s">
        <v>3626</v>
      </c>
      <c r="AX196" s="83" t="s">
        <v>3820</v>
      </c>
      <c r="AY196" s="78" t="s">
        <v>66</v>
      </c>
      <c r="AZ196" s="78" t="str">
        <f>REPLACE(INDEX(GroupVertices[Group],MATCH(Vertices[[#This Row],[Vertex]],GroupVertices[Vertex],0)),1,1,"")</f>
        <v>1</v>
      </c>
      <c r="BA196" s="48"/>
      <c r="BB196" s="48"/>
      <c r="BC196" s="48"/>
      <c r="BD196" s="48"/>
      <c r="BE196" s="48"/>
      <c r="BF196" s="48"/>
      <c r="BG196" s="120" t="s">
        <v>4922</v>
      </c>
      <c r="BH196" s="120" t="s">
        <v>4922</v>
      </c>
      <c r="BI196" s="120" t="s">
        <v>5035</v>
      </c>
      <c r="BJ196" s="120" t="s">
        <v>5035</v>
      </c>
      <c r="BK196" s="120">
        <v>0</v>
      </c>
      <c r="BL196" s="123">
        <v>0</v>
      </c>
      <c r="BM196" s="120">
        <v>1</v>
      </c>
      <c r="BN196" s="123">
        <v>3.8461538461538463</v>
      </c>
      <c r="BO196" s="120">
        <v>1</v>
      </c>
      <c r="BP196" s="123">
        <v>3.8461538461538463</v>
      </c>
      <c r="BQ196" s="120">
        <v>25</v>
      </c>
      <c r="BR196" s="123">
        <v>96.15384615384616</v>
      </c>
      <c r="BS196" s="120">
        <v>26</v>
      </c>
      <c r="BT196" s="2"/>
      <c r="BU196" s="3"/>
      <c r="BV196" s="3"/>
      <c r="BW196" s="3"/>
      <c r="BX196" s="3"/>
    </row>
    <row r="197" spans="1:76" ht="15">
      <c r="A197" s="64" t="s">
        <v>386</v>
      </c>
      <c r="B197" s="65"/>
      <c r="C197" s="65" t="s">
        <v>64</v>
      </c>
      <c r="D197" s="66">
        <v>162.04705926397364</v>
      </c>
      <c r="E197" s="68"/>
      <c r="F197" s="100" t="s">
        <v>1000</v>
      </c>
      <c r="G197" s="65"/>
      <c r="H197" s="69" t="s">
        <v>386</v>
      </c>
      <c r="I197" s="70"/>
      <c r="J197" s="70"/>
      <c r="K197" s="69" t="s">
        <v>4209</v>
      </c>
      <c r="L197" s="73">
        <v>1</v>
      </c>
      <c r="M197" s="74">
        <v>1984.468505859375</v>
      </c>
      <c r="N197" s="74">
        <v>5138.42724609375</v>
      </c>
      <c r="O197" s="75"/>
      <c r="P197" s="76"/>
      <c r="Q197" s="76"/>
      <c r="R197" s="86"/>
      <c r="S197" s="48">
        <v>0</v>
      </c>
      <c r="T197" s="48">
        <v>1</v>
      </c>
      <c r="U197" s="49">
        <v>0</v>
      </c>
      <c r="V197" s="49">
        <v>0.002967</v>
      </c>
      <c r="W197" s="49">
        <v>0.005479</v>
      </c>
      <c r="X197" s="49">
        <v>0.542005</v>
      </c>
      <c r="Y197" s="49">
        <v>0</v>
      </c>
      <c r="Z197" s="49">
        <v>0</v>
      </c>
      <c r="AA197" s="71">
        <v>197</v>
      </c>
      <c r="AB197" s="71"/>
      <c r="AC197" s="72"/>
      <c r="AD197" s="78" t="s">
        <v>2252</v>
      </c>
      <c r="AE197" s="78">
        <v>103</v>
      </c>
      <c r="AF197" s="78">
        <v>9</v>
      </c>
      <c r="AG197" s="78">
        <v>7990</v>
      </c>
      <c r="AH197" s="78">
        <v>2180</v>
      </c>
      <c r="AI197" s="78"/>
      <c r="AJ197" s="78" t="s">
        <v>2621</v>
      </c>
      <c r="AK197" s="78" t="s">
        <v>2910</v>
      </c>
      <c r="AL197" s="78"/>
      <c r="AM197" s="78"/>
      <c r="AN197" s="80">
        <v>42767.64984953704</v>
      </c>
      <c r="AO197" s="83" t="s">
        <v>3388</v>
      </c>
      <c r="AP197" s="78" t="b">
        <v>0</v>
      </c>
      <c r="AQ197" s="78" t="b">
        <v>0</v>
      </c>
      <c r="AR197" s="78" t="b">
        <v>0</v>
      </c>
      <c r="AS197" s="78" t="s">
        <v>1996</v>
      </c>
      <c r="AT197" s="78">
        <v>3</v>
      </c>
      <c r="AU197" s="83" t="s">
        <v>3544</v>
      </c>
      <c r="AV197" s="78" t="b">
        <v>0</v>
      </c>
      <c r="AW197" s="78" t="s">
        <v>3626</v>
      </c>
      <c r="AX197" s="83" t="s">
        <v>3821</v>
      </c>
      <c r="AY197" s="78" t="s">
        <v>66</v>
      </c>
      <c r="AZ197" s="78" t="str">
        <f>REPLACE(INDEX(GroupVertices[Group],MATCH(Vertices[[#This Row],[Vertex]],GroupVertices[Vertex],0)),1,1,"")</f>
        <v>1</v>
      </c>
      <c r="BA197" s="48"/>
      <c r="BB197" s="48"/>
      <c r="BC197" s="48"/>
      <c r="BD197" s="48"/>
      <c r="BE197" s="48"/>
      <c r="BF197" s="48"/>
      <c r="BG197" s="120" t="s">
        <v>4922</v>
      </c>
      <c r="BH197" s="120" t="s">
        <v>4922</v>
      </c>
      <c r="BI197" s="120" t="s">
        <v>5035</v>
      </c>
      <c r="BJ197" s="120" t="s">
        <v>5035</v>
      </c>
      <c r="BK197" s="120">
        <v>0</v>
      </c>
      <c r="BL197" s="123">
        <v>0</v>
      </c>
      <c r="BM197" s="120">
        <v>1</v>
      </c>
      <c r="BN197" s="123">
        <v>3.8461538461538463</v>
      </c>
      <c r="BO197" s="120">
        <v>1</v>
      </c>
      <c r="BP197" s="123">
        <v>3.8461538461538463</v>
      </c>
      <c r="BQ197" s="120">
        <v>25</v>
      </c>
      <c r="BR197" s="123">
        <v>96.15384615384616</v>
      </c>
      <c r="BS197" s="120">
        <v>26</v>
      </c>
      <c r="BT197" s="2"/>
      <c r="BU197" s="3"/>
      <c r="BV197" s="3"/>
      <c r="BW197" s="3"/>
      <c r="BX197" s="3"/>
    </row>
    <row r="198" spans="1:76" ht="15">
      <c r="A198" s="64" t="s">
        <v>387</v>
      </c>
      <c r="B198" s="65"/>
      <c r="C198" s="65" t="s">
        <v>64</v>
      </c>
      <c r="D198" s="66">
        <v>162.07843210662273</v>
      </c>
      <c r="E198" s="68"/>
      <c r="F198" s="100" t="s">
        <v>1001</v>
      </c>
      <c r="G198" s="65"/>
      <c r="H198" s="69" t="s">
        <v>387</v>
      </c>
      <c r="I198" s="70"/>
      <c r="J198" s="70"/>
      <c r="K198" s="69" t="s">
        <v>4210</v>
      </c>
      <c r="L198" s="73">
        <v>1</v>
      </c>
      <c r="M198" s="74">
        <v>862.741943359375</v>
      </c>
      <c r="N198" s="74">
        <v>2158.888427734375</v>
      </c>
      <c r="O198" s="75"/>
      <c r="P198" s="76"/>
      <c r="Q198" s="76"/>
      <c r="R198" s="86"/>
      <c r="S198" s="48">
        <v>0</v>
      </c>
      <c r="T198" s="48">
        <v>1</v>
      </c>
      <c r="U198" s="49">
        <v>0</v>
      </c>
      <c r="V198" s="49">
        <v>0.002967</v>
      </c>
      <c r="W198" s="49">
        <v>0.005479</v>
      </c>
      <c r="X198" s="49">
        <v>0.542005</v>
      </c>
      <c r="Y198" s="49">
        <v>0</v>
      </c>
      <c r="Z198" s="49">
        <v>0</v>
      </c>
      <c r="AA198" s="71">
        <v>198</v>
      </c>
      <c r="AB198" s="71"/>
      <c r="AC198" s="72"/>
      <c r="AD198" s="78" t="s">
        <v>2253</v>
      </c>
      <c r="AE198" s="78">
        <v>30</v>
      </c>
      <c r="AF198" s="78">
        <v>15</v>
      </c>
      <c r="AG198" s="78">
        <v>8588</v>
      </c>
      <c r="AH198" s="78">
        <v>2000</v>
      </c>
      <c r="AI198" s="78"/>
      <c r="AJ198" s="78" t="s">
        <v>2622</v>
      </c>
      <c r="AK198" s="78" t="s">
        <v>2911</v>
      </c>
      <c r="AL198" s="78"/>
      <c r="AM198" s="78"/>
      <c r="AN198" s="80">
        <v>43172.51164351852</v>
      </c>
      <c r="AO198" s="83" t="s">
        <v>3389</v>
      </c>
      <c r="AP198" s="78" t="b">
        <v>1</v>
      </c>
      <c r="AQ198" s="78" t="b">
        <v>0</v>
      </c>
      <c r="AR198" s="78" t="b">
        <v>0</v>
      </c>
      <c r="AS198" s="78" t="s">
        <v>1996</v>
      </c>
      <c r="AT198" s="78">
        <v>0</v>
      </c>
      <c r="AU198" s="78"/>
      <c r="AV198" s="78" t="b">
        <v>0</v>
      </c>
      <c r="AW198" s="78" t="s">
        <v>3626</v>
      </c>
      <c r="AX198" s="83" t="s">
        <v>3822</v>
      </c>
      <c r="AY198" s="78" t="s">
        <v>66</v>
      </c>
      <c r="AZ198" s="78" t="str">
        <f>REPLACE(INDEX(GroupVertices[Group],MATCH(Vertices[[#This Row],[Vertex]],GroupVertices[Vertex],0)),1,1,"")</f>
        <v>1</v>
      </c>
      <c r="BA198" s="48"/>
      <c r="BB198" s="48"/>
      <c r="BC198" s="48"/>
      <c r="BD198" s="48"/>
      <c r="BE198" s="48"/>
      <c r="BF198" s="48"/>
      <c r="BG198" s="120" t="s">
        <v>4922</v>
      </c>
      <c r="BH198" s="120" t="s">
        <v>4922</v>
      </c>
      <c r="BI198" s="120" t="s">
        <v>5035</v>
      </c>
      <c r="BJ198" s="120" t="s">
        <v>5035</v>
      </c>
      <c r="BK198" s="120">
        <v>0</v>
      </c>
      <c r="BL198" s="123">
        <v>0</v>
      </c>
      <c r="BM198" s="120">
        <v>1</v>
      </c>
      <c r="BN198" s="123">
        <v>3.8461538461538463</v>
      </c>
      <c r="BO198" s="120">
        <v>1</v>
      </c>
      <c r="BP198" s="123">
        <v>3.8461538461538463</v>
      </c>
      <c r="BQ198" s="120">
        <v>25</v>
      </c>
      <c r="BR198" s="123">
        <v>96.15384615384616</v>
      </c>
      <c r="BS198" s="120">
        <v>26</v>
      </c>
      <c r="BT198" s="2"/>
      <c r="BU198" s="3"/>
      <c r="BV198" s="3"/>
      <c r="BW198" s="3"/>
      <c r="BX198" s="3"/>
    </row>
    <row r="199" spans="1:76" ht="15">
      <c r="A199" s="64" t="s">
        <v>388</v>
      </c>
      <c r="B199" s="65"/>
      <c r="C199" s="65" t="s">
        <v>64</v>
      </c>
      <c r="D199" s="66">
        <v>163.44315076185842</v>
      </c>
      <c r="E199" s="68"/>
      <c r="F199" s="100" t="s">
        <v>1002</v>
      </c>
      <c r="G199" s="65"/>
      <c r="H199" s="69" t="s">
        <v>388</v>
      </c>
      <c r="I199" s="70"/>
      <c r="J199" s="70"/>
      <c r="K199" s="69" t="s">
        <v>4211</v>
      </c>
      <c r="L199" s="73">
        <v>1</v>
      </c>
      <c r="M199" s="74">
        <v>3166.718994140625</v>
      </c>
      <c r="N199" s="74">
        <v>6306.3447265625</v>
      </c>
      <c r="O199" s="75"/>
      <c r="P199" s="76"/>
      <c r="Q199" s="76"/>
      <c r="R199" s="86"/>
      <c r="S199" s="48">
        <v>0</v>
      </c>
      <c r="T199" s="48">
        <v>1</v>
      </c>
      <c r="U199" s="49">
        <v>0</v>
      </c>
      <c r="V199" s="49">
        <v>0.002967</v>
      </c>
      <c r="W199" s="49">
        <v>0.005479</v>
      </c>
      <c r="X199" s="49">
        <v>0.542005</v>
      </c>
      <c r="Y199" s="49">
        <v>0</v>
      </c>
      <c r="Z199" s="49">
        <v>0</v>
      </c>
      <c r="AA199" s="71">
        <v>199</v>
      </c>
      <c r="AB199" s="71"/>
      <c r="AC199" s="72"/>
      <c r="AD199" s="78" t="s">
        <v>2254</v>
      </c>
      <c r="AE199" s="78">
        <v>59</v>
      </c>
      <c r="AF199" s="78">
        <v>276</v>
      </c>
      <c r="AG199" s="78">
        <v>7853</v>
      </c>
      <c r="AH199" s="78">
        <v>3794</v>
      </c>
      <c r="AI199" s="78"/>
      <c r="AJ199" s="78" t="s">
        <v>2623</v>
      </c>
      <c r="AK199" s="78"/>
      <c r="AL199" s="78"/>
      <c r="AM199" s="78"/>
      <c r="AN199" s="80">
        <v>42553.51662037037</v>
      </c>
      <c r="AO199" s="83" t="s">
        <v>3390</v>
      </c>
      <c r="AP199" s="78" t="b">
        <v>0</v>
      </c>
      <c r="AQ199" s="78" t="b">
        <v>0</v>
      </c>
      <c r="AR199" s="78" t="b">
        <v>0</v>
      </c>
      <c r="AS199" s="78" t="s">
        <v>1996</v>
      </c>
      <c r="AT199" s="78">
        <v>3</v>
      </c>
      <c r="AU199" s="83" t="s">
        <v>3544</v>
      </c>
      <c r="AV199" s="78" t="b">
        <v>0</v>
      </c>
      <c r="AW199" s="78" t="s">
        <v>3626</v>
      </c>
      <c r="AX199" s="83" t="s">
        <v>3823</v>
      </c>
      <c r="AY199" s="78" t="s">
        <v>66</v>
      </c>
      <c r="AZ199" s="78" t="str">
        <f>REPLACE(INDEX(GroupVertices[Group],MATCH(Vertices[[#This Row],[Vertex]],GroupVertices[Vertex],0)),1,1,"")</f>
        <v>1</v>
      </c>
      <c r="BA199" s="48"/>
      <c r="BB199" s="48"/>
      <c r="BC199" s="48"/>
      <c r="BD199" s="48"/>
      <c r="BE199" s="48"/>
      <c r="BF199" s="48"/>
      <c r="BG199" s="120" t="s">
        <v>4922</v>
      </c>
      <c r="BH199" s="120" t="s">
        <v>4922</v>
      </c>
      <c r="BI199" s="120" t="s">
        <v>5035</v>
      </c>
      <c r="BJ199" s="120" t="s">
        <v>5035</v>
      </c>
      <c r="BK199" s="120">
        <v>0</v>
      </c>
      <c r="BL199" s="123">
        <v>0</v>
      </c>
      <c r="BM199" s="120">
        <v>1</v>
      </c>
      <c r="BN199" s="123">
        <v>3.8461538461538463</v>
      </c>
      <c r="BO199" s="120">
        <v>1</v>
      </c>
      <c r="BP199" s="123">
        <v>3.8461538461538463</v>
      </c>
      <c r="BQ199" s="120">
        <v>25</v>
      </c>
      <c r="BR199" s="123">
        <v>96.15384615384616</v>
      </c>
      <c r="BS199" s="120">
        <v>26</v>
      </c>
      <c r="BT199" s="2"/>
      <c r="BU199" s="3"/>
      <c r="BV199" s="3"/>
      <c r="BW199" s="3"/>
      <c r="BX199" s="3"/>
    </row>
    <row r="200" spans="1:76" ht="15">
      <c r="A200" s="64" t="s">
        <v>389</v>
      </c>
      <c r="B200" s="65"/>
      <c r="C200" s="65" t="s">
        <v>64</v>
      </c>
      <c r="D200" s="66">
        <v>163.20785444199018</v>
      </c>
      <c r="E200" s="68"/>
      <c r="F200" s="100" t="s">
        <v>1003</v>
      </c>
      <c r="G200" s="65"/>
      <c r="H200" s="69" t="s">
        <v>389</v>
      </c>
      <c r="I200" s="70"/>
      <c r="J200" s="70"/>
      <c r="K200" s="69" t="s">
        <v>4212</v>
      </c>
      <c r="L200" s="73">
        <v>1</v>
      </c>
      <c r="M200" s="74">
        <v>1231.893798828125</v>
      </c>
      <c r="N200" s="74">
        <v>8769.052734375</v>
      </c>
      <c r="O200" s="75"/>
      <c r="P200" s="76"/>
      <c r="Q200" s="76"/>
      <c r="R200" s="86"/>
      <c r="S200" s="48">
        <v>0</v>
      </c>
      <c r="T200" s="48">
        <v>1</v>
      </c>
      <c r="U200" s="49">
        <v>0</v>
      </c>
      <c r="V200" s="49">
        <v>0.002967</v>
      </c>
      <c r="W200" s="49">
        <v>0.005479</v>
      </c>
      <c r="X200" s="49">
        <v>0.542005</v>
      </c>
      <c r="Y200" s="49">
        <v>0</v>
      </c>
      <c r="Z200" s="49">
        <v>0</v>
      </c>
      <c r="AA200" s="71">
        <v>200</v>
      </c>
      <c r="AB200" s="71"/>
      <c r="AC200" s="72"/>
      <c r="AD200" s="78" t="s">
        <v>2255</v>
      </c>
      <c r="AE200" s="78">
        <v>261</v>
      </c>
      <c r="AF200" s="78">
        <v>231</v>
      </c>
      <c r="AG200" s="78">
        <v>41678</v>
      </c>
      <c r="AH200" s="78">
        <v>41752</v>
      </c>
      <c r="AI200" s="78"/>
      <c r="AJ200" s="78" t="s">
        <v>2624</v>
      </c>
      <c r="AK200" s="78"/>
      <c r="AL200" s="78"/>
      <c r="AM200" s="78"/>
      <c r="AN200" s="80">
        <v>42161.547638888886</v>
      </c>
      <c r="AO200" s="83" t="s">
        <v>3391</v>
      </c>
      <c r="AP200" s="78" t="b">
        <v>0</v>
      </c>
      <c r="AQ200" s="78" t="b">
        <v>0</v>
      </c>
      <c r="AR200" s="78" t="b">
        <v>0</v>
      </c>
      <c r="AS200" s="78" t="s">
        <v>1996</v>
      </c>
      <c r="AT200" s="78">
        <v>6</v>
      </c>
      <c r="AU200" s="83" t="s">
        <v>3544</v>
      </c>
      <c r="AV200" s="78" t="b">
        <v>0</v>
      </c>
      <c r="AW200" s="78" t="s">
        <v>3626</v>
      </c>
      <c r="AX200" s="83" t="s">
        <v>3824</v>
      </c>
      <c r="AY200" s="78" t="s">
        <v>66</v>
      </c>
      <c r="AZ200" s="78" t="str">
        <f>REPLACE(INDEX(GroupVertices[Group],MATCH(Vertices[[#This Row],[Vertex]],GroupVertices[Vertex],0)),1,1,"")</f>
        <v>1</v>
      </c>
      <c r="BA200" s="48"/>
      <c r="BB200" s="48"/>
      <c r="BC200" s="48"/>
      <c r="BD200" s="48"/>
      <c r="BE200" s="48"/>
      <c r="BF200" s="48"/>
      <c r="BG200" s="120" t="s">
        <v>4922</v>
      </c>
      <c r="BH200" s="120" t="s">
        <v>4922</v>
      </c>
      <c r="BI200" s="120" t="s">
        <v>5035</v>
      </c>
      <c r="BJ200" s="120" t="s">
        <v>5035</v>
      </c>
      <c r="BK200" s="120">
        <v>0</v>
      </c>
      <c r="BL200" s="123">
        <v>0</v>
      </c>
      <c r="BM200" s="120">
        <v>1</v>
      </c>
      <c r="BN200" s="123">
        <v>3.8461538461538463</v>
      </c>
      <c r="BO200" s="120">
        <v>1</v>
      </c>
      <c r="BP200" s="123">
        <v>3.8461538461538463</v>
      </c>
      <c r="BQ200" s="120">
        <v>25</v>
      </c>
      <c r="BR200" s="123">
        <v>96.15384615384616</v>
      </c>
      <c r="BS200" s="120">
        <v>26</v>
      </c>
      <c r="BT200" s="2"/>
      <c r="BU200" s="3"/>
      <c r="BV200" s="3"/>
      <c r="BW200" s="3"/>
      <c r="BX200" s="3"/>
    </row>
    <row r="201" spans="1:76" ht="15">
      <c r="A201" s="64" t="s">
        <v>390</v>
      </c>
      <c r="B201" s="65"/>
      <c r="C201" s="65" t="s">
        <v>64</v>
      </c>
      <c r="D201" s="66">
        <v>162.2405251269764</v>
      </c>
      <c r="E201" s="68"/>
      <c r="F201" s="100" t="s">
        <v>1004</v>
      </c>
      <c r="G201" s="65"/>
      <c r="H201" s="69" t="s">
        <v>390</v>
      </c>
      <c r="I201" s="70"/>
      <c r="J201" s="70"/>
      <c r="K201" s="69" t="s">
        <v>4213</v>
      </c>
      <c r="L201" s="73">
        <v>1</v>
      </c>
      <c r="M201" s="74">
        <v>1834.0843505859375</v>
      </c>
      <c r="N201" s="74">
        <v>2416.01025390625</v>
      </c>
      <c r="O201" s="75"/>
      <c r="P201" s="76"/>
      <c r="Q201" s="76"/>
      <c r="R201" s="86"/>
      <c r="S201" s="48">
        <v>0</v>
      </c>
      <c r="T201" s="48">
        <v>1</v>
      </c>
      <c r="U201" s="49">
        <v>0</v>
      </c>
      <c r="V201" s="49">
        <v>0.002967</v>
      </c>
      <c r="W201" s="49">
        <v>0.005479</v>
      </c>
      <c r="X201" s="49">
        <v>0.542005</v>
      </c>
      <c r="Y201" s="49">
        <v>0</v>
      </c>
      <c r="Z201" s="49">
        <v>0</v>
      </c>
      <c r="AA201" s="71">
        <v>201</v>
      </c>
      <c r="AB201" s="71"/>
      <c r="AC201" s="72"/>
      <c r="AD201" s="78" t="s">
        <v>2256</v>
      </c>
      <c r="AE201" s="78">
        <v>1849</v>
      </c>
      <c r="AF201" s="78">
        <v>46</v>
      </c>
      <c r="AG201" s="78">
        <v>27803</v>
      </c>
      <c r="AH201" s="78">
        <v>21445</v>
      </c>
      <c r="AI201" s="78"/>
      <c r="AJ201" s="78" t="s">
        <v>2625</v>
      </c>
      <c r="AK201" s="78" t="s">
        <v>2912</v>
      </c>
      <c r="AL201" s="83" t="s">
        <v>3078</v>
      </c>
      <c r="AM201" s="78"/>
      <c r="AN201" s="80">
        <v>41128.59125</v>
      </c>
      <c r="AO201" s="83" t="s">
        <v>3392</v>
      </c>
      <c r="AP201" s="78" t="b">
        <v>0</v>
      </c>
      <c r="AQ201" s="78" t="b">
        <v>0</v>
      </c>
      <c r="AR201" s="78" t="b">
        <v>0</v>
      </c>
      <c r="AS201" s="78" t="s">
        <v>1995</v>
      </c>
      <c r="AT201" s="78">
        <v>0</v>
      </c>
      <c r="AU201" s="83" t="s">
        <v>3544</v>
      </c>
      <c r="AV201" s="78" t="b">
        <v>0</v>
      </c>
      <c r="AW201" s="78" t="s">
        <v>3626</v>
      </c>
      <c r="AX201" s="83" t="s">
        <v>3825</v>
      </c>
      <c r="AY201" s="78" t="s">
        <v>66</v>
      </c>
      <c r="AZ201" s="78" t="str">
        <f>REPLACE(INDEX(GroupVertices[Group],MATCH(Vertices[[#This Row],[Vertex]],GroupVertices[Vertex],0)),1,1,"")</f>
        <v>1</v>
      </c>
      <c r="BA201" s="48"/>
      <c r="BB201" s="48"/>
      <c r="BC201" s="48"/>
      <c r="BD201" s="48"/>
      <c r="BE201" s="48"/>
      <c r="BF201" s="48"/>
      <c r="BG201" s="120" t="s">
        <v>4922</v>
      </c>
      <c r="BH201" s="120" t="s">
        <v>4922</v>
      </c>
      <c r="BI201" s="120" t="s">
        <v>5035</v>
      </c>
      <c r="BJ201" s="120" t="s">
        <v>5035</v>
      </c>
      <c r="BK201" s="120">
        <v>0</v>
      </c>
      <c r="BL201" s="123">
        <v>0</v>
      </c>
      <c r="BM201" s="120">
        <v>1</v>
      </c>
      <c r="BN201" s="123">
        <v>3.8461538461538463</v>
      </c>
      <c r="BO201" s="120">
        <v>1</v>
      </c>
      <c r="BP201" s="123">
        <v>3.8461538461538463</v>
      </c>
      <c r="BQ201" s="120">
        <v>25</v>
      </c>
      <c r="BR201" s="123">
        <v>96.15384615384616</v>
      </c>
      <c r="BS201" s="120">
        <v>26</v>
      </c>
      <c r="BT201" s="2"/>
      <c r="BU201" s="3"/>
      <c r="BV201" s="3"/>
      <c r="BW201" s="3"/>
      <c r="BX201" s="3"/>
    </row>
    <row r="202" spans="1:76" ht="15">
      <c r="A202" s="64" t="s">
        <v>392</v>
      </c>
      <c r="B202" s="65"/>
      <c r="C202" s="65" t="s">
        <v>64</v>
      </c>
      <c r="D202" s="66">
        <v>162.00522880710818</v>
      </c>
      <c r="E202" s="68"/>
      <c r="F202" s="100" t="s">
        <v>1005</v>
      </c>
      <c r="G202" s="65"/>
      <c r="H202" s="69" t="s">
        <v>392</v>
      </c>
      <c r="I202" s="70"/>
      <c r="J202" s="70"/>
      <c r="K202" s="69" t="s">
        <v>4214</v>
      </c>
      <c r="L202" s="73">
        <v>1</v>
      </c>
      <c r="M202" s="74">
        <v>3623.1943359375</v>
      </c>
      <c r="N202" s="74">
        <v>2119.5439453125</v>
      </c>
      <c r="O202" s="75"/>
      <c r="P202" s="76"/>
      <c r="Q202" s="76"/>
      <c r="R202" s="86"/>
      <c r="S202" s="48">
        <v>0</v>
      </c>
      <c r="T202" s="48">
        <v>1</v>
      </c>
      <c r="U202" s="49">
        <v>0</v>
      </c>
      <c r="V202" s="49">
        <v>0.002967</v>
      </c>
      <c r="W202" s="49">
        <v>0.005479</v>
      </c>
      <c r="X202" s="49">
        <v>0.542005</v>
      </c>
      <c r="Y202" s="49">
        <v>0</v>
      </c>
      <c r="Z202" s="49">
        <v>0</v>
      </c>
      <c r="AA202" s="71">
        <v>202</v>
      </c>
      <c r="AB202" s="71"/>
      <c r="AC202" s="72"/>
      <c r="AD202" s="78" t="s">
        <v>2257</v>
      </c>
      <c r="AE202" s="78">
        <v>34</v>
      </c>
      <c r="AF202" s="78">
        <v>1</v>
      </c>
      <c r="AG202" s="78">
        <v>698</v>
      </c>
      <c r="AH202" s="78">
        <v>3549</v>
      </c>
      <c r="AI202" s="78"/>
      <c r="AJ202" s="78" t="s">
        <v>2626</v>
      </c>
      <c r="AK202" s="78"/>
      <c r="AL202" s="78"/>
      <c r="AM202" s="78"/>
      <c r="AN202" s="80">
        <v>42786.09443287037</v>
      </c>
      <c r="AO202" s="78"/>
      <c r="AP202" s="78" t="b">
        <v>1</v>
      </c>
      <c r="AQ202" s="78" t="b">
        <v>0</v>
      </c>
      <c r="AR202" s="78" t="b">
        <v>0</v>
      </c>
      <c r="AS202" s="78" t="s">
        <v>1996</v>
      </c>
      <c r="AT202" s="78">
        <v>0</v>
      </c>
      <c r="AU202" s="78"/>
      <c r="AV202" s="78" t="b">
        <v>0</v>
      </c>
      <c r="AW202" s="78" t="s">
        <v>3626</v>
      </c>
      <c r="AX202" s="83" t="s">
        <v>3826</v>
      </c>
      <c r="AY202" s="78" t="s">
        <v>66</v>
      </c>
      <c r="AZ202" s="78" t="str">
        <f>REPLACE(INDEX(GroupVertices[Group],MATCH(Vertices[[#This Row],[Vertex]],GroupVertices[Vertex],0)),1,1,"")</f>
        <v>1</v>
      </c>
      <c r="BA202" s="48"/>
      <c r="BB202" s="48"/>
      <c r="BC202" s="48"/>
      <c r="BD202" s="48"/>
      <c r="BE202" s="48"/>
      <c r="BF202" s="48"/>
      <c r="BG202" s="120" t="s">
        <v>4922</v>
      </c>
      <c r="BH202" s="120" t="s">
        <v>4922</v>
      </c>
      <c r="BI202" s="120" t="s">
        <v>5035</v>
      </c>
      <c r="BJ202" s="120" t="s">
        <v>5035</v>
      </c>
      <c r="BK202" s="120">
        <v>0</v>
      </c>
      <c r="BL202" s="123">
        <v>0</v>
      </c>
      <c r="BM202" s="120">
        <v>1</v>
      </c>
      <c r="BN202" s="123">
        <v>3.8461538461538463</v>
      </c>
      <c r="BO202" s="120">
        <v>1</v>
      </c>
      <c r="BP202" s="123">
        <v>3.8461538461538463</v>
      </c>
      <c r="BQ202" s="120">
        <v>25</v>
      </c>
      <c r="BR202" s="123">
        <v>96.15384615384616</v>
      </c>
      <c r="BS202" s="120">
        <v>26</v>
      </c>
      <c r="BT202" s="2"/>
      <c r="BU202" s="3"/>
      <c r="BV202" s="3"/>
      <c r="BW202" s="3"/>
      <c r="BX202" s="3"/>
    </row>
    <row r="203" spans="1:76" ht="15">
      <c r="A203" s="64" t="s">
        <v>393</v>
      </c>
      <c r="B203" s="65"/>
      <c r="C203" s="65" t="s">
        <v>64</v>
      </c>
      <c r="D203" s="66">
        <v>226.31432743064656</v>
      </c>
      <c r="E203" s="68"/>
      <c r="F203" s="100" t="s">
        <v>1006</v>
      </c>
      <c r="G203" s="65"/>
      <c r="H203" s="69" t="s">
        <v>393</v>
      </c>
      <c r="I203" s="70"/>
      <c r="J203" s="70"/>
      <c r="K203" s="69" t="s">
        <v>4215</v>
      </c>
      <c r="L203" s="73">
        <v>1</v>
      </c>
      <c r="M203" s="74">
        <v>7832.224609375</v>
      </c>
      <c r="N203" s="74">
        <v>8999.099609375</v>
      </c>
      <c r="O203" s="75"/>
      <c r="P203" s="76"/>
      <c r="Q203" s="76"/>
      <c r="R203" s="86"/>
      <c r="S203" s="48">
        <v>1</v>
      </c>
      <c r="T203" s="48">
        <v>1</v>
      </c>
      <c r="U203" s="49">
        <v>0</v>
      </c>
      <c r="V203" s="49">
        <v>0</v>
      </c>
      <c r="W203" s="49">
        <v>0</v>
      </c>
      <c r="X203" s="49">
        <v>0.999999</v>
      </c>
      <c r="Y203" s="49">
        <v>0</v>
      </c>
      <c r="Z203" s="49" t="s">
        <v>5416</v>
      </c>
      <c r="AA203" s="71">
        <v>203</v>
      </c>
      <c r="AB203" s="71"/>
      <c r="AC203" s="72"/>
      <c r="AD203" s="78" t="s">
        <v>2258</v>
      </c>
      <c r="AE203" s="78">
        <v>13722</v>
      </c>
      <c r="AF203" s="78">
        <v>12300</v>
      </c>
      <c r="AG203" s="78">
        <v>329011</v>
      </c>
      <c r="AH203" s="78">
        <v>35375</v>
      </c>
      <c r="AI203" s="78"/>
      <c r="AJ203" s="78" t="s">
        <v>2627</v>
      </c>
      <c r="AK203" s="78" t="s">
        <v>2913</v>
      </c>
      <c r="AL203" s="83" t="s">
        <v>3079</v>
      </c>
      <c r="AM203" s="78"/>
      <c r="AN203" s="80">
        <v>39201.03792824074</v>
      </c>
      <c r="AO203" s="83" t="s">
        <v>3393</v>
      </c>
      <c r="AP203" s="78" t="b">
        <v>0</v>
      </c>
      <c r="AQ203" s="78" t="b">
        <v>0</v>
      </c>
      <c r="AR203" s="78" t="b">
        <v>1</v>
      </c>
      <c r="AS203" s="78" t="s">
        <v>1995</v>
      </c>
      <c r="AT203" s="78">
        <v>2068</v>
      </c>
      <c r="AU203" s="83" t="s">
        <v>3549</v>
      </c>
      <c r="AV203" s="78" t="b">
        <v>0</v>
      </c>
      <c r="AW203" s="78" t="s">
        <v>3626</v>
      </c>
      <c r="AX203" s="83" t="s">
        <v>3827</v>
      </c>
      <c r="AY203" s="78" t="s">
        <v>66</v>
      </c>
      <c r="AZ203" s="78" t="str">
        <f>REPLACE(INDEX(GroupVertices[Group],MATCH(Vertices[[#This Row],[Vertex]],GroupVertices[Vertex],0)),1,1,"")</f>
        <v>4</v>
      </c>
      <c r="BA203" s="48" t="s">
        <v>723</v>
      </c>
      <c r="BB203" s="48" t="s">
        <v>723</v>
      </c>
      <c r="BC203" s="48" t="s">
        <v>763</v>
      </c>
      <c r="BD203" s="48" t="s">
        <v>763</v>
      </c>
      <c r="BE203" s="48"/>
      <c r="BF203" s="48"/>
      <c r="BG203" s="120" t="s">
        <v>4926</v>
      </c>
      <c r="BH203" s="120" t="s">
        <v>4926</v>
      </c>
      <c r="BI203" s="120" t="s">
        <v>5038</v>
      </c>
      <c r="BJ203" s="120" t="s">
        <v>5038</v>
      </c>
      <c r="BK203" s="120">
        <v>0</v>
      </c>
      <c r="BL203" s="123">
        <v>0</v>
      </c>
      <c r="BM203" s="120">
        <v>0</v>
      </c>
      <c r="BN203" s="123">
        <v>0</v>
      </c>
      <c r="BO203" s="120">
        <v>0</v>
      </c>
      <c r="BP203" s="123">
        <v>0</v>
      </c>
      <c r="BQ203" s="120">
        <v>7</v>
      </c>
      <c r="BR203" s="123">
        <v>100</v>
      </c>
      <c r="BS203" s="120">
        <v>7</v>
      </c>
      <c r="BT203" s="2"/>
      <c r="BU203" s="3"/>
      <c r="BV203" s="3"/>
      <c r="BW203" s="3"/>
      <c r="BX203" s="3"/>
    </row>
    <row r="204" spans="1:76" ht="15">
      <c r="A204" s="64" t="s">
        <v>394</v>
      </c>
      <c r="B204" s="65"/>
      <c r="C204" s="65" t="s">
        <v>64</v>
      </c>
      <c r="D204" s="66">
        <v>162.04705926397364</v>
      </c>
      <c r="E204" s="68"/>
      <c r="F204" s="100" t="s">
        <v>1007</v>
      </c>
      <c r="G204" s="65"/>
      <c r="H204" s="69" t="s">
        <v>394</v>
      </c>
      <c r="I204" s="70"/>
      <c r="J204" s="70"/>
      <c r="K204" s="69" t="s">
        <v>4216</v>
      </c>
      <c r="L204" s="73">
        <v>1</v>
      </c>
      <c r="M204" s="74">
        <v>7516.46728515625</v>
      </c>
      <c r="N204" s="74">
        <v>8999.099609375</v>
      </c>
      <c r="O204" s="75"/>
      <c r="P204" s="76"/>
      <c r="Q204" s="76"/>
      <c r="R204" s="86"/>
      <c r="S204" s="48">
        <v>1</v>
      </c>
      <c r="T204" s="48">
        <v>1</v>
      </c>
      <c r="U204" s="49">
        <v>0</v>
      </c>
      <c r="V204" s="49">
        <v>0</v>
      </c>
      <c r="W204" s="49">
        <v>0</v>
      </c>
      <c r="X204" s="49">
        <v>0.999999</v>
      </c>
      <c r="Y204" s="49">
        <v>0</v>
      </c>
      <c r="Z204" s="49" t="s">
        <v>5416</v>
      </c>
      <c r="AA204" s="71">
        <v>204</v>
      </c>
      <c r="AB204" s="71"/>
      <c r="AC204" s="72"/>
      <c r="AD204" s="78" t="s">
        <v>2259</v>
      </c>
      <c r="AE204" s="78">
        <v>14</v>
      </c>
      <c r="AF204" s="78">
        <v>9</v>
      </c>
      <c r="AG204" s="78">
        <v>1988</v>
      </c>
      <c r="AH204" s="78">
        <v>48</v>
      </c>
      <c r="AI204" s="78"/>
      <c r="AJ204" s="78" t="s">
        <v>2628</v>
      </c>
      <c r="AK204" s="78" t="s">
        <v>2914</v>
      </c>
      <c r="AL204" s="83" t="s">
        <v>3080</v>
      </c>
      <c r="AM204" s="78"/>
      <c r="AN204" s="80">
        <v>43427.76836805556</v>
      </c>
      <c r="AO204" s="83" t="s">
        <v>3394</v>
      </c>
      <c r="AP204" s="78" t="b">
        <v>0</v>
      </c>
      <c r="AQ204" s="78" t="b">
        <v>0</v>
      </c>
      <c r="AR204" s="78" t="b">
        <v>0</v>
      </c>
      <c r="AS204" s="78" t="s">
        <v>1995</v>
      </c>
      <c r="AT204" s="78">
        <v>0</v>
      </c>
      <c r="AU204" s="83" t="s">
        <v>3544</v>
      </c>
      <c r="AV204" s="78" t="b">
        <v>0</v>
      </c>
      <c r="AW204" s="78" t="s">
        <v>3626</v>
      </c>
      <c r="AX204" s="83" t="s">
        <v>3828</v>
      </c>
      <c r="AY204" s="78" t="s">
        <v>66</v>
      </c>
      <c r="AZ204" s="78" t="str">
        <f>REPLACE(INDEX(GroupVertices[Group],MATCH(Vertices[[#This Row],[Vertex]],GroupVertices[Vertex],0)),1,1,"")</f>
        <v>4</v>
      </c>
      <c r="BA204" s="48" t="s">
        <v>724</v>
      </c>
      <c r="BB204" s="48" t="s">
        <v>724</v>
      </c>
      <c r="BC204" s="48" t="s">
        <v>763</v>
      </c>
      <c r="BD204" s="48" t="s">
        <v>763</v>
      </c>
      <c r="BE204" s="48"/>
      <c r="BF204" s="48"/>
      <c r="BG204" s="120" t="s">
        <v>4927</v>
      </c>
      <c r="BH204" s="120" t="s">
        <v>4927</v>
      </c>
      <c r="BI204" s="120" t="s">
        <v>5039</v>
      </c>
      <c r="BJ204" s="120" t="s">
        <v>5039</v>
      </c>
      <c r="BK204" s="120">
        <v>1</v>
      </c>
      <c r="BL204" s="123">
        <v>3.125</v>
      </c>
      <c r="BM204" s="120">
        <v>1</v>
      </c>
      <c r="BN204" s="123">
        <v>3.125</v>
      </c>
      <c r="BO204" s="120">
        <v>0</v>
      </c>
      <c r="BP204" s="123">
        <v>0</v>
      </c>
      <c r="BQ204" s="120">
        <v>30</v>
      </c>
      <c r="BR204" s="123">
        <v>93.75</v>
      </c>
      <c r="BS204" s="120">
        <v>32</v>
      </c>
      <c r="BT204" s="2"/>
      <c r="BU204" s="3"/>
      <c r="BV204" s="3"/>
      <c r="BW204" s="3"/>
      <c r="BX204" s="3"/>
    </row>
    <row r="205" spans="1:76" ht="15">
      <c r="A205" s="64" t="s">
        <v>395</v>
      </c>
      <c r="B205" s="65"/>
      <c r="C205" s="65" t="s">
        <v>64</v>
      </c>
      <c r="D205" s="66">
        <v>199.302309909775</v>
      </c>
      <c r="E205" s="68"/>
      <c r="F205" s="100" t="s">
        <v>3579</v>
      </c>
      <c r="G205" s="65"/>
      <c r="H205" s="69" t="s">
        <v>395</v>
      </c>
      <c r="I205" s="70"/>
      <c r="J205" s="70"/>
      <c r="K205" s="69" t="s">
        <v>4217</v>
      </c>
      <c r="L205" s="73">
        <v>1</v>
      </c>
      <c r="M205" s="74">
        <v>8559.8974609375</v>
      </c>
      <c r="N205" s="74">
        <v>2255.65673828125</v>
      </c>
      <c r="O205" s="75"/>
      <c r="P205" s="76"/>
      <c r="Q205" s="76"/>
      <c r="R205" s="86"/>
      <c r="S205" s="48">
        <v>2</v>
      </c>
      <c r="T205" s="48">
        <v>1</v>
      </c>
      <c r="U205" s="49">
        <v>0</v>
      </c>
      <c r="V205" s="49">
        <v>1</v>
      </c>
      <c r="W205" s="49">
        <v>0</v>
      </c>
      <c r="X205" s="49">
        <v>1.298244</v>
      </c>
      <c r="Y205" s="49">
        <v>0</v>
      </c>
      <c r="Z205" s="49">
        <v>0</v>
      </c>
      <c r="AA205" s="71">
        <v>205</v>
      </c>
      <c r="AB205" s="71"/>
      <c r="AC205" s="72"/>
      <c r="AD205" s="78" t="s">
        <v>2260</v>
      </c>
      <c r="AE205" s="78">
        <v>4714</v>
      </c>
      <c r="AF205" s="78">
        <v>7134</v>
      </c>
      <c r="AG205" s="78">
        <v>45646</v>
      </c>
      <c r="AH205" s="78">
        <v>22571</v>
      </c>
      <c r="AI205" s="78"/>
      <c r="AJ205" s="78" t="s">
        <v>2629</v>
      </c>
      <c r="AK205" s="78" t="s">
        <v>2915</v>
      </c>
      <c r="AL205" s="83" t="s">
        <v>3081</v>
      </c>
      <c r="AM205" s="78"/>
      <c r="AN205" s="80">
        <v>39491.883263888885</v>
      </c>
      <c r="AO205" s="83" t="s">
        <v>3395</v>
      </c>
      <c r="AP205" s="78" t="b">
        <v>0</v>
      </c>
      <c r="AQ205" s="78" t="b">
        <v>0</v>
      </c>
      <c r="AR205" s="78" t="b">
        <v>0</v>
      </c>
      <c r="AS205" s="78" t="s">
        <v>1995</v>
      </c>
      <c r="AT205" s="78">
        <v>566</v>
      </c>
      <c r="AU205" s="83" t="s">
        <v>3544</v>
      </c>
      <c r="AV205" s="78" t="b">
        <v>0</v>
      </c>
      <c r="AW205" s="78" t="s">
        <v>3626</v>
      </c>
      <c r="AX205" s="83" t="s">
        <v>3829</v>
      </c>
      <c r="AY205" s="78" t="s">
        <v>66</v>
      </c>
      <c r="AZ205" s="78" t="str">
        <f>REPLACE(INDEX(GroupVertices[Group],MATCH(Vertices[[#This Row],[Vertex]],GroupVertices[Vertex],0)),1,1,"")</f>
        <v>29</v>
      </c>
      <c r="BA205" s="48" t="s">
        <v>725</v>
      </c>
      <c r="BB205" s="48" t="s">
        <v>725</v>
      </c>
      <c r="BC205" s="48" t="s">
        <v>763</v>
      </c>
      <c r="BD205" s="48" t="s">
        <v>763</v>
      </c>
      <c r="BE205" s="48" t="s">
        <v>787</v>
      </c>
      <c r="BF205" s="48" t="s">
        <v>787</v>
      </c>
      <c r="BG205" s="120" t="s">
        <v>4695</v>
      </c>
      <c r="BH205" s="120" t="s">
        <v>4695</v>
      </c>
      <c r="BI205" s="120" t="s">
        <v>4802</v>
      </c>
      <c r="BJ205" s="120" t="s">
        <v>4802</v>
      </c>
      <c r="BK205" s="120">
        <v>0</v>
      </c>
      <c r="BL205" s="123">
        <v>0</v>
      </c>
      <c r="BM205" s="120">
        <v>2</v>
      </c>
      <c r="BN205" s="123">
        <v>7.407407407407407</v>
      </c>
      <c r="BO205" s="120">
        <v>2</v>
      </c>
      <c r="BP205" s="123">
        <v>7.407407407407407</v>
      </c>
      <c r="BQ205" s="120">
        <v>25</v>
      </c>
      <c r="BR205" s="123">
        <v>92.5925925925926</v>
      </c>
      <c r="BS205" s="120">
        <v>27</v>
      </c>
      <c r="BT205" s="2"/>
      <c r="BU205" s="3"/>
      <c r="BV205" s="3"/>
      <c r="BW205" s="3"/>
      <c r="BX205" s="3"/>
    </row>
    <row r="206" spans="1:76" ht="15">
      <c r="A206" s="64" t="s">
        <v>396</v>
      </c>
      <c r="B206" s="65"/>
      <c r="C206" s="65" t="s">
        <v>64</v>
      </c>
      <c r="D206" s="66">
        <v>164.4993697977113</v>
      </c>
      <c r="E206" s="68"/>
      <c r="F206" s="100" t="s">
        <v>1008</v>
      </c>
      <c r="G206" s="65"/>
      <c r="H206" s="69" t="s">
        <v>396</v>
      </c>
      <c r="I206" s="70"/>
      <c r="J206" s="70"/>
      <c r="K206" s="69" t="s">
        <v>4218</v>
      </c>
      <c r="L206" s="73">
        <v>1</v>
      </c>
      <c r="M206" s="74">
        <v>8559.8974609375</v>
      </c>
      <c r="N206" s="74">
        <v>2038.031494140625</v>
      </c>
      <c r="O206" s="75"/>
      <c r="P206" s="76"/>
      <c r="Q206" s="76"/>
      <c r="R206" s="86"/>
      <c r="S206" s="48">
        <v>0</v>
      </c>
      <c r="T206" s="48">
        <v>1</v>
      </c>
      <c r="U206" s="49">
        <v>0</v>
      </c>
      <c r="V206" s="49">
        <v>1</v>
      </c>
      <c r="W206" s="49">
        <v>0</v>
      </c>
      <c r="X206" s="49">
        <v>0.701753</v>
      </c>
      <c r="Y206" s="49">
        <v>0</v>
      </c>
      <c r="Z206" s="49">
        <v>0</v>
      </c>
      <c r="AA206" s="71">
        <v>206</v>
      </c>
      <c r="AB206" s="71"/>
      <c r="AC206" s="72"/>
      <c r="AD206" s="78" t="s">
        <v>2261</v>
      </c>
      <c r="AE206" s="78">
        <v>472</v>
      </c>
      <c r="AF206" s="78">
        <v>478</v>
      </c>
      <c r="AG206" s="78">
        <v>886</v>
      </c>
      <c r="AH206" s="78">
        <v>789</v>
      </c>
      <c r="AI206" s="78"/>
      <c r="AJ206" s="78" t="s">
        <v>2630</v>
      </c>
      <c r="AK206" s="78" t="s">
        <v>2916</v>
      </c>
      <c r="AL206" s="83" t="s">
        <v>3082</v>
      </c>
      <c r="AM206" s="78"/>
      <c r="AN206" s="80">
        <v>39810.92221064815</v>
      </c>
      <c r="AO206" s="83" t="s">
        <v>3396</v>
      </c>
      <c r="AP206" s="78" t="b">
        <v>0</v>
      </c>
      <c r="AQ206" s="78" t="b">
        <v>0</v>
      </c>
      <c r="AR206" s="78" t="b">
        <v>1</v>
      </c>
      <c r="AS206" s="78" t="s">
        <v>1995</v>
      </c>
      <c r="AT206" s="78">
        <v>25</v>
      </c>
      <c r="AU206" s="83" t="s">
        <v>3544</v>
      </c>
      <c r="AV206" s="78" t="b">
        <v>0</v>
      </c>
      <c r="AW206" s="78" t="s">
        <v>3626</v>
      </c>
      <c r="AX206" s="83" t="s">
        <v>3830</v>
      </c>
      <c r="AY206" s="78" t="s">
        <v>66</v>
      </c>
      <c r="AZ206" s="78" t="str">
        <f>REPLACE(INDEX(GroupVertices[Group],MATCH(Vertices[[#This Row],[Vertex]],GroupVertices[Vertex],0)),1,1,"")</f>
        <v>29</v>
      </c>
      <c r="BA206" s="48"/>
      <c r="BB206" s="48"/>
      <c r="BC206" s="48"/>
      <c r="BD206" s="48"/>
      <c r="BE206" s="48" t="s">
        <v>788</v>
      </c>
      <c r="BF206" s="48" t="s">
        <v>788</v>
      </c>
      <c r="BG206" s="120" t="s">
        <v>4928</v>
      </c>
      <c r="BH206" s="120" t="s">
        <v>4928</v>
      </c>
      <c r="BI206" s="120" t="s">
        <v>5040</v>
      </c>
      <c r="BJ206" s="120" t="s">
        <v>5040</v>
      </c>
      <c r="BK206" s="120">
        <v>0</v>
      </c>
      <c r="BL206" s="123">
        <v>0</v>
      </c>
      <c r="BM206" s="120">
        <v>1</v>
      </c>
      <c r="BN206" s="123">
        <v>5.2631578947368425</v>
      </c>
      <c r="BO206" s="120">
        <v>1</v>
      </c>
      <c r="BP206" s="123">
        <v>5.2631578947368425</v>
      </c>
      <c r="BQ206" s="120">
        <v>18</v>
      </c>
      <c r="BR206" s="123">
        <v>94.73684210526316</v>
      </c>
      <c r="BS206" s="120">
        <v>19</v>
      </c>
      <c r="BT206" s="2"/>
      <c r="BU206" s="3"/>
      <c r="BV206" s="3"/>
      <c r="BW206" s="3"/>
      <c r="BX206" s="3"/>
    </row>
    <row r="207" spans="1:76" ht="15">
      <c r="A207" s="64" t="s">
        <v>397</v>
      </c>
      <c r="B207" s="65"/>
      <c r="C207" s="65" t="s">
        <v>64</v>
      </c>
      <c r="D207" s="66">
        <v>163.64184543196936</v>
      </c>
      <c r="E207" s="68"/>
      <c r="F207" s="100" t="s">
        <v>1009</v>
      </c>
      <c r="G207" s="65"/>
      <c r="H207" s="69" t="s">
        <v>397</v>
      </c>
      <c r="I207" s="70"/>
      <c r="J207" s="70"/>
      <c r="K207" s="69" t="s">
        <v>4219</v>
      </c>
      <c r="L207" s="73">
        <v>46.82763878134686</v>
      </c>
      <c r="M207" s="74">
        <v>5133.5712890625</v>
      </c>
      <c r="N207" s="74">
        <v>5124.46435546875</v>
      </c>
      <c r="O207" s="75"/>
      <c r="P207" s="76"/>
      <c r="Q207" s="76"/>
      <c r="R207" s="86"/>
      <c r="S207" s="48">
        <v>0</v>
      </c>
      <c r="T207" s="48">
        <v>4</v>
      </c>
      <c r="U207" s="49">
        <v>130.13986</v>
      </c>
      <c r="V207" s="49">
        <v>0.002924</v>
      </c>
      <c r="W207" s="49">
        <v>0</v>
      </c>
      <c r="X207" s="49">
        <v>1.161975</v>
      </c>
      <c r="Y207" s="49">
        <v>0.3333333333333333</v>
      </c>
      <c r="Z207" s="49">
        <v>0</v>
      </c>
      <c r="AA207" s="71">
        <v>207</v>
      </c>
      <c r="AB207" s="71"/>
      <c r="AC207" s="72"/>
      <c r="AD207" s="78" t="s">
        <v>2262</v>
      </c>
      <c r="AE207" s="78">
        <v>396</v>
      </c>
      <c r="AF207" s="78">
        <v>314</v>
      </c>
      <c r="AG207" s="78">
        <v>230</v>
      </c>
      <c r="AH207" s="78">
        <v>412</v>
      </c>
      <c r="AI207" s="78"/>
      <c r="AJ207" s="78" t="s">
        <v>2631</v>
      </c>
      <c r="AK207" s="78" t="s">
        <v>2917</v>
      </c>
      <c r="AL207" s="83" t="s">
        <v>3083</v>
      </c>
      <c r="AM207" s="78"/>
      <c r="AN207" s="80">
        <v>40367.48165509259</v>
      </c>
      <c r="AO207" s="83" t="s">
        <v>3397</v>
      </c>
      <c r="AP207" s="78" t="b">
        <v>0</v>
      </c>
      <c r="AQ207" s="78" t="b">
        <v>0</v>
      </c>
      <c r="AR207" s="78" t="b">
        <v>1</v>
      </c>
      <c r="AS207" s="78" t="s">
        <v>1995</v>
      </c>
      <c r="AT207" s="78">
        <v>4</v>
      </c>
      <c r="AU207" s="83" t="s">
        <v>3544</v>
      </c>
      <c r="AV207" s="78" t="b">
        <v>0</v>
      </c>
      <c r="AW207" s="78" t="s">
        <v>3626</v>
      </c>
      <c r="AX207" s="83" t="s">
        <v>3831</v>
      </c>
      <c r="AY207" s="78" t="s">
        <v>66</v>
      </c>
      <c r="AZ207" s="78" t="str">
        <f>REPLACE(INDEX(GroupVertices[Group],MATCH(Vertices[[#This Row],[Vertex]],GroupVertices[Vertex],0)),1,1,"")</f>
        <v>2</v>
      </c>
      <c r="BA207" s="48"/>
      <c r="BB207" s="48"/>
      <c r="BC207" s="48"/>
      <c r="BD207" s="48"/>
      <c r="BE207" s="48" t="s">
        <v>785</v>
      </c>
      <c r="BF207" s="48" t="s">
        <v>785</v>
      </c>
      <c r="BG207" s="120" t="s">
        <v>4909</v>
      </c>
      <c r="BH207" s="120" t="s">
        <v>4909</v>
      </c>
      <c r="BI207" s="120" t="s">
        <v>5022</v>
      </c>
      <c r="BJ207" s="120" t="s">
        <v>5022</v>
      </c>
      <c r="BK207" s="120">
        <v>0</v>
      </c>
      <c r="BL207" s="123">
        <v>0</v>
      </c>
      <c r="BM207" s="120">
        <v>0</v>
      </c>
      <c r="BN207" s="123">
        <v>0</v>
      </c>
      <c r="BO207" s="120">
        <v>0</v>
      </c>
      <c r="BP207" s="123">
        <v>0</v>
      </c>
      <c r="BQ207" s="120">
        <v>19</v>
      </c>
      <c r="BR207" s="123">
        <v>100</v>
      </c>
      <c r="BS207" s="120">
        <v>19</v>
      </c>
      <c r="BT207" s="2"/>
      <c r="BU207" s="3"/>
      <c r="BV207" s="3"/>
      <c r="BW207" s="3"/>
      <c r="BX207" s="3"/>
    </row>
    <row r="208" spans="1:76" ht="15">
      <c r="A208" s="64" t="s">
        <v>398</v>
      </c>
      <c r="B208" s="65"/>
      <c r="C208" s="65" t="s">
        <v>64</v>
      </c>
      <c r="D208" s="66">
        <v>169.00660152496474</v>
      </c>
      <c r="E208" s="68"/>
      <c r="F208" s="100" t="s">
        <v>1010</v>
      </c>
      <c r="G208" s="65"/>
      <c r="H208" s="69" t="s">
        <v>398</v>
      </c>
      <c r="I208" s="70"/>
      <c r="J208" s="70"/>
      <c r="K208" s="69" t="s">
        <v>4220</v>
      </c>
      <c r="L208" s="73">
        <v>1.1760707241476471</v>
      </c>
      <c r="M208" s="74">
        <v>9036.9228515625</v>
      </c>
      <c r="N208" s="74">
        <v>9646.09375</v>
      </c>
      <c r="O208" s="75"/>
      <c r="P208" s="76"/>
      <c r="Q208" s="76"/>
      <c r="R208" s="86"/>
      <c r="S208" s="48">
        <v>0</v>
      </c>
      <c r="T208" s="48">
        <v>3</v>
      </c>
      <c r="U208" s="49">
        <v>0.5</v>
      </c>
      <c r="V208" s="49">
        <v>0.002155</v>
      </c>
      <c r="W208" s="49">
        <v>0</v>
      </c>
      <c r="X208" s="49">
        <v>0.76418</v>
      </c>
      <c r="Y208" s="49">
        <v>0.3333333333333333</v>
      </c>
      <c r="Z208" s="49">
        <v>0</v>
      </c>
      <c r="AA208" s="71">
        <v>208</v>
      </c>
      <c r="AB208" s="71"/>
      <c r="AC208" s="72"/>
      <c r="AD208" s="78" t="s">
        <v>2263</v>
      </c>
      <c r="AE208" s="78">
        <v>299</v>
      </c>
      <c r="AF208" s="78">
        <v>1340</v>
      </c>
      <c r="AG208" s="78">
        <v>88705</v>
      </c>
      <c r="AH208" s="78">
        <v>17160</v>
      </c>
      <c r="AI208" s="78"/>
      <c r="AJ208" s="78" t="s">
        <v>2632</v>
      </c>
      <c r="AK208" s="78" t="s">
        <v>2918</v>
      </c>
      <c r="AL208" s="78"/>
      <c r="AM208" s="78"/>
      <c r="AN208" s="80">
        <v>41611.28077546296</v>
      </c>
      <c r="AO208" s="83" t="s">
        <v>3398</v>
      </c>
      <c r="AP208" s="78" t="b">
        <v>1</v>
      </c>
      <c r="AQ208" s="78" t="b">
        <v>0</v>
      </c>
      <c r="AR208" s="78" t="b">
        <v>1</v>
      </c>
      <c r="AS208" s="78" t="s">
        <v>1995</v>
      </c>
      <c r="AT208" s="78">
        <v>3877</v>
      </c>
      <c r="AU208" s="83" t="s">
        <v>3544</v>
      </c>
      <c r="AV208" s="78" t="b">
        <v>0</v>
      </c>
      <c r="AW208" s="78" t="s">
        <v>3626</v>
      </c>
      <c r="AX208" s="83" t="s">
        <v>3832</v>
      </c>
      <c r="AY208" s="78" t="s">
        <v>66</v>
      </c>
      <c r="AZ208" s="78" t="str">
        <f>REPLACE(INDEX(GroupVertices[Group],MATCH(Vertices[[#This Row],[Vertex]],GroupVertices[Vertex],0)),1,1,"")</f>
        <v>6</v>
      </c>
      <c r="BA208" s="48"/>
      <c r="BB208" s="48"/>
      <c r="BC208" s="48"/>
      <c r="BD208" s="48"/>
      <c r="BE208" s="48" t="s">
        <v>789</v>
      </c>
      <c r="BF208" s="48" t="s">
        <v>789</v>
      </c>
      <c r="BG208" s="120" t="s">
        <v>4929</v>
      </c>
      <c r="BH208" s="120" t="s">
        <v>4929</v>
      </c>
      <c r="BI208" s="120" t="s">
        <v>5041</v>
      </c>
      <c r="BJ208" s="120" t="s">
        <v>5041</v>
      </c>
      <c r="BK208" s="120">
        <v>1</v>
      </c>
      <c r="BL208" s="123">
        <v>5.555555555555555</v>
      </c>
      <c r="BM208" s="120">
        <v>0</v>
      </c>
      <c r="BN208" s="123">
        <v>0</v>
      </c>
      <c r="BO208" s="120">
        <v>0</v>
      </c>
      <c r="BP208" s="123">
        <v>0</v>
      </c>
      <c r="BQ208" s="120">
        <v>17</v>
      </c>
      <c r="BR208" s="123">
        <v>94.44444444444444</v>
      </c>
      <c r="BS208" s="120">
        <v>18</v>
      </c>
      <c r="BT208" s="2"/>
      <c r="BU208" s="3"/>
      <c r="BV208" s="3"/>
      <c r="BW208" s="3"/>
      <c r="BX208" s="3"/>
    </row>
    <row r="209" spans="1:76" ht="15">
      <c r="A209" s="64" t="s">
        <v>557</v>
      </c>
      <c r="B209" s="65"/>
      <c r="C209" s="65" t="s">
        <v>64</v>
      </c>
      <c r="D209" s="66">
        <v>168.73993236244743</v>
      </c>
      <c r="E209" s="68"/>
      <c r="F209" s="100" t="s">
        <v>3580</v>
      </c>
      <c r="G209" s="65"/>
      <c r="H209" s="69" t="s">
        <v>557</v>
      </c>
      <c r="I209" s="70"/>
      <c r="J209" s="70"/>
      <c r="K209" s="69" t="s">
        <v>4221</v>
      </c>
      <c r="L209" s="73">
        <v>1.46952181367991</v>
      </c>
      <c r="M209" s="74">
        <v>9586.29296875</v>
      </c>
      <c r="N209" s="74">
        <v>9444.8935546875</v>
      </c>
      <c r="O209" s="75"/>
      <c r="P209" s="76"/>
      <c r="Q209" s="76"/>
      <c r="R209" s="86"/>
      <c r="S209" s="48">
        <v>4</v>
      </c>
      <c r="T209" s="48">
        <v>0</v>
      </c>
      <c r="U209" s="49">
        <v>1.333333</v>
      </c>
      <c r="V209" s="49">
        <v>0.00216</v>
      </c>
      <c r="W209" s="49">
        <v>0</v>
      </c>
      <c r="X209" s="49">
        <v>0.973055</v>
      </c>
      <c r="Y209" s="49">
        <v>0.5</v>
      </c>
      <c r="Z209" s="49">
        <v>0</v>
      </c>
      <c r="AA209" s="71">
        <v>209</v>
      </c>
      <c r="AB209" s="71"/>
      <c r="AC209" s="72"/>
      <c r="AD209" s="78" t="s">
        <v>2264</v>
      </c>
      <c r="AE209" s="78">
        <v>143</v>
      </c>
      <c r="AF209" s="78">
        <v>1289</v>
      </c>
      <c r="AG209" s="78">
        <v>505</v>
      </c>
      <c r="AH209" s="78">
        <v>512</v>
      </c>
      <c r="AI209" s="78"/>
      <c r="AJ209" s="78" t="s">
        <v>2633</v>
      </c>
      <c r="AK209" s="78" t="s">
        <v>2919</v>
      </c>
      <c r="AL209" s="83" t="s">
        <v>3084</v>
      </c>
      <c r="AM209" s="78"/>
      <c r="AN209" s="80">
        <v>42753.4071412037</v>
      </c>
      <c r="AO209" s="83" t="s">
        <v>3399</v>
      </c>
      <c r="AP209" s="78" t="b">
        <v>1</v>
      </c>
      <c r="AQ209" s="78" t="b">
        <v>0</v>
      </c>
      <c r="AR209" s="78" t="b">
        <v>0</v>
      </c>
      <c r="AS209" s="78" t="s">
        <v>1995</v>
      </c>
      <c r="AT209" s="78">
        <v>20</v>
      </c>
      <c r="AU209" s="78"/>
      <c r="AV209" s="78" t="b">
        <v>0</v>
      </c>
      <c r="AW209" s="78" t="s">
        <v>3626</v>
      </c>
      <c r="AX209" s="83" t="s">
        <v>3833</v>
      </c>
      <c r="AY209" s="78" t="s">
        <v>65</v>
      </c>
      <c r="AZ209" s="78" t="str">
        <f>REPLACE(INDEX(GroupVertices[Group],MATCH(Vertices[[#This Row],[Vertex]],GroupVertices[Vertex],0)),1,1,"")</f>
        <v>6</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558</v>
      </c>
      <c r="B210" s="65"/>
      <c r="C210" s="65" t="s">
        <v>64</v>
      </c>
      <c r="D210" s="66">
        <v>165.4614703056169</v>
      </c>
      <c r="E210" s="68"/>
      <c r="F210" s="100" t="s">
        <v>3581</v>
      </c>
      <c r="G210" s="65"/>
      <c r="H210" s="69" t="s">
        <v>558</v>
      </c>
      <c r="I210" s="70"/>
      <c r="J210" s="70"/>
      <c r="K210" s="69" t="s">
        <v>4222</v>
      </c>
      <c r="L210" s="73">
        <v>1.46952181367991</v>
      </c>
      <c r="M210" s="74">
        <v>8857.8837890625</v>
      </c>
      <c r="N210" s="74">
        <v>9153.376953125</v>
      </c>
      <c r="O210" s="75"/>
      <c r="P210" s="76"/>
      <c r="Q210" s="76"/>
      <c r="R210" s="86"/>
      <c r="S210" s="48">
        <v>4</v>
      </c>
      <c r="T210" s="48">
        <v>0</v>
      </c>
      <c r="U210" s="49">
        <v>1.333333</v>
      </c>
      <c r="V210" s="49">
        <v>0.00216</v>
      </c>
      <c r="W210" s="49">
        <v>0</v>
      </c>
      <c r="X210" s="49">
        <v>0.973055</v>
      </c>
      <c r="Y210" s="49">
        <v>0.5</v>
      </c>
      <c r="Z210" s="49">
        <v>0</v>
      </c>
      <c r="AA210" s="71">
        <v>210</v>
      </c>
      <c r="AB210" s="71"/>
      <c r="AC210" s="72"/>
      <c r="AD210" s="78" t="s">
        <v>2265</v>
      </c>
      <c r="AE210" s="78">
        <v>207</v>
      </c>
      <c r="AF210" s="78">
        <v>662</v>
      </c>
      <c r="AG210" s="78">
        <v>79</v>
      </c>
      <c r="AH210" s="78">
        <v>33</v>
      </c>
      <c r="AI210" s="78"/>
      <c r="AJ210" s="78" t="s">
        <v>2634</v>
      </c>
      <c r="AK210" s="78" t="s">
        <v>2920</v>
      </c>
      <c r="AL210" s="83" t="s">
        <v>3085</v>
      </c>
      <c r="AM210" s="78"/>
      <c r="AN210" s="80">
        <v>42038.54755787037</v>
      </c>
      <c r="AO210" s="83" t="s">
        <v>3400</v>
      </c>
      <c r="AP210" s="78" t="b">
        <v>0</v>
      </c>
      <c r="AQ210" s="78" t="b">
        <v>0</v>
      </c>
      <c r="AR210" s="78" t="b">
        <v>1</v>
      </c>
      <c r="AS210" s="78" t="s">
        <v>1995</v>
      </c>
      <c r="AT210" s="78">
        <v>19</v>
      </c>
      <c r="AU210" s="83" t="s">
        <v>3544</v>
      </c>
      <c r="AV210" s="78" t="b">
        <v>0</v>
      </c>
      <c r="AW210" s="78" t="s">
        <v>3626</v>
      </c>
      <c r="AX210" s="83" t="s">
        <v>3834</v>
      </c>
      <c r="AY210" s="78" t="s">
        <v>65</v>
      </c>
      <c r="AZ210" s="78" t="str">
        <f>REPLACE(INDEX(GroupVertices[Group],MATCH(Vertices[[#This Row],[Vertex]],GroupVertices[Vertex],0)),1,1,"")</f>
        <v>6</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410</v>
      </c>
      <c r="B211" s="65"/>
      <c r="C211" s="65" t="s">
        <v>64</v>
      </c>
      <c r="D211" s="66">
        <v>163.9242010158112</v>
      </c>
      <c r="E211" s="68"/>
      <c r="F211" s="100" t="s">
        <v>1021</v>
      </c>
      <c r="G211" s="65"/>
      <c r="H211" s="69" t="s">
        <v>410</v>
      </c>
      <c r="I211" s="70"/>
      <c r="J211" s="70"/>
      <c r="K211" s="69" t="s">
        <v>4223</v>
      </c>
      <c r="L211" s="73">
        <v>214.45640802571148</v>
      </c>
      <c r="M211" s="74">
        <v>9235.9189453125</v>
      </c>
      <c r="N211" s="74">
        <v>8980.7783203125</v>
      </c>
      <c r="O211" s="75"/>
      <c r="P211" s="76"/>
      <c r="Q211" s="76"/>
      <c r="R211" s="86"/>
      <c r="S211" s="48">
        <v>3</v>
      </c>
      <c r="T211" s="48">
        <v>7</v>
      </c>
      <c r="U211" s="49">
        <v>606.166667</v>
      </c>
      <c r="V211" s="49">
        <v>0.002933</v>
      </c>
      <c r="W211" s="49">
        <v>0</v>
      </c>
      <c r="X211" s="49">
        <v>1.888302</v>
      </c>
      <c r="Y211" s="49">
        <v>0.21428571428571427</v>
      </c>
      <c r="Z211" s="49">
        <v>0.25</v>
      </c>
      <c r="AA211" s="71">
        <v>211</v>
      </c>
      <c r="AB211" s="71"/>
      <c r="AC211" s="72"/>
      <c r="AD211" s="78" t="s">
        <v>2266</v>
      </c>
      <c r="AE211" s="78">
        <v>755</v>
      </c>
      <c r="AF211" s="78">
        <v>368</v>
      </c>
      <c r="AG211" s="78">
        <v>396</v>
      </c>
      <c r="AH211" s="78">
        <v>1481</v>
      </c>
      <c r="AI211" s="78"/>
      <c r="AJ211" s="78" t="s">
        <v>2635</v>
      </c>
      <c r="AK211" s="78" t="s">
        <v>2030</v>
      </c>
      <c r="AL211" s="83" t="s">
        <v>3086</v>
      </c>
      <c r="AM211" s="78"/>
      <c r="AN211" s="80">
        <v>39906.21741898148</v>
      </c>
      <c r="AO211" s="78"/>
      <c r="AP211" s="78" t="b">
        <v>0</v>
      </c>
      <c r="AQ211" s="78" t="b">
        <v>0</v>
      </c>
      <c r="AR211" s="78" t="b">
        <v>1</v>
      </c>
      <c r="AS211" s="78" t="s">
        <v>1995</v>
      </c>
      <c r="AT211" s="78">
        <v>13</v>
      </c>
      <c r="AU211" s="83" t="s">
        <v>3544</v>
      </c>
      <c r="AV211" s="78" t="b">
        <v>0</v>
      </c>
      <c r="AW211" s="78" t="s">
        <v>3626</v>
      </c>
      <c r="AX211" s="83" t="s">
        <v>3835</v>
      </c>
      <c r="AY211" s="78" t="s">
        <v>66</v>
      </c>
      <c r="AZ211" s="78" t="str">
        <f>REPLACE(INDEX(GroupVertices[Group],MATCH(Vertices[[#This Row],[Vertex]],GroupVertices[Vertex],0)),1,1,"")</f>
        <v>6</v>
      </c>
      <c r="BA211" s="48" t="s">
        <v>4887</v>
      </c>
      <c r="BB211" s="48" t="s">
        <v>4887</v>
      </c>
      <c r="BC211" s="48" t="s">
        <v>4895</v>
      </c>
      <c r="BD211" s="48" t="s">
        <v>4895</v>
      </c>
      <c r="BE211" s="48" t="s">
        <v>4902</v>
      </c>
      <c r="BF211" s="48" t="s">
        <v>4902</v>
      </c>
      <c r="BG211" s="120" t="s">
        <v>4930</v>
      </c>
      <c r="BH211" s="120" t="s">
        <v>5005</v>
      </c>
      <c r="BI211" s="120" t="s">
        <v>5042</v>
      </c>
      <c r="BJ211" s="120" t="s">
        <v>5110</v>
      </c>
      <c r="BK211" s="120">
        <v>2</v>
      </c>
      <c r="BL211" s="123">
        <v>2.0408163265306123</v>
      </c>
      <c r="BM211" s="120">
        <v>0</v>
      </c>
      <c r="BN211" s="123">
        <v>0</v>
      </c>
      <c r="BO211" s="120">
        <v>0</v>
      </c>
      <c r="BP211" s="123">
        <v>0</v>
      </c>
      <c r="BQ211" s="120">
        <v>96</v>
      </c>
      <c r="BR211" s="123">
        <v>97.95918367346938</v>
      </c>
      <c r="BS211" s="120">
        <v>98</v>
      </c>
      <c r="BT211" s="2"/>
      <c r="BU211" s="3"/>
      <c r="BV211" s="3"/>
      <c r="BW211" s="3"/>
      <c r="BX211" s="3"/>
    </row>
    <row r="212" spans="1:76" ht="15">
      <c r="A212" s="64" t="s">
        <v>399</v>
      </c>
      <c r="B212" s="65"/>
      <c r="C212" s="65" t="s">
        <v>64</v>
      </c>
      <c r="D212" s="66">
        <v>178.83675888834813</v>
      </c>
      <c r="E212" s="68"/>
      <c r="F212" s="100" t="s">
        <v>3582</v>
      </c>
      <c r="G212" s="65"/>
      <c r="H212" s="69" t="s">
        <v>399</v>
      </c>
      <c r="I212" s="70"/>
      <c r="J212" s="70"/>
      <c r="K212" s="69" t="s">
        <v>4224</v>
      </c>
      <c r="L212" s="73">
        <v>5.225697379543534</v>
      </c>
      <c r="M212" s="74">
        <v>9466.240234375</v>
      </c>
      <c r="N212" s="74">
        <v>5658.2578125</v>
      </c>
      <c r="O212" s="75"/>
      <c r="P212" s="76"/>
      <c r="Q212" s="76"/>
      <c r="R212" s="86"/>
      <c r="S212" s="48">
        <v>0</v>
      </c>
      <c r="T212" s="48">
        <v>4</v>
      </c>
      <c r="U212" s="49">
        <v>12</v>
      </c>
      <c r="V212" s="49">
        <v>0.25</v>
      </c>
      <c r="W212" s="49">
        <v>0</v>
      </c>
      <c r="X212" s="49">
        <v>2.378375</v>
      </c>
      <c r="Y212" s="49">
        <v>0</v>
      </c>
      <c r="Z212" s="49">
        <v>0</v>
      </c>
      <c r="AA212" s="71">
        <v>212</v>
      </c>
      <c r="AB212" s="71"/>
      <c r="AC212" s="72"/>
      <c r="AD212" s="78" t="s">
        <v>2267</v>
      </c>
      <c r="AE212" s="78">
        <v>2779</v>
      </c>
      <c r="AF212" s="78">
        <v>3220</v>
      </c>
      <c r="AG212" s="78">
        <v>7605</v>
      </c>
      <c r="AH212" s="78">
        <v>10724</v>
      </c>
      <c r="AI212" s="78"/>
      <c r="AJ212" s="78" t="s">
        <v>2636</v>
      </c>
      <c r="AK212" s="78" t="s">
        <v>2921</v>
      </c>
      <c r="AL212" s="83" t="s">
        <v>3087</v>
      </c>
      <c r="AM212" s="78"/>
      <c r="AN212" s="80">
        <v>39720.19248842593</v>
      </c>
      <c r="AO212" s="83" t="s">
        <v>3401</v>
      </c>
      <c r="AP212" s="78" t="b">
        <v>0</v>
      </c>
      <c r="AQ212" s="78" t="b">
        <v>0</v>
      </c>
      <c r="AR212" s="78" t="b">
        <v>1</v>
      </c>
      <c r="AS212" s="78" t="s">
        <v>1995</v>
      </c>
      <c r="AT212" s="78">
        <v>115</v>
      </c>
      <c r="AU212" s="83" t="s">
        <v>3551</v>
      </c>
      <c r="AV212" s="78" t="b">
        <v>0</v>
      </c>
      <c r="AW212" s="78" t="s">
        <v>3626</v>
      </c>
      <c r="AX212" s="83" t="s">
        <v>3836</v>
      </c>
      <c r="AY212" s="78" t="s">
        <v>66</v>
      </c>
      <c r="AZ212" s="78" t="str">
        <f>REPLACE(INDEX(GroupVertices[Group],MATCH(Vertices[[#This Row],[Vertex]],GroupVertices[Vertex],0)),1,1,"")</f>
        <v>13</v>
      </c>
      <c r="BA212" s="48" t="s">
        <v>726</v>
      </c>
      <c r="BB212" s="48" t="s">
        <v>726</v>
      </c>
      <c r="BC212" s="48" t="s">
        <v>765</v>
      </c>
      <c r="BD212" s="48" t="s">
        <v>765</v>
      </c>
      <c r="BE212" s="48"/>
      <c r="BF212" s="48"/>
      <c r="BG212" s="120" t="s">
        <v>4931</v>
      </c>
      <c r="BH212" s="120" t="s">
        <v>4931</v>
      </c>
      <c r="BI212" s="120" t="s">
        <v>5043</v>
      </c>
      <c r="BJ212" s="120" t="s">
        <v>5043</v>
      </c>
      <c r="BK212" s="120">
        <v>2</v>
      </c>
      <c r="BL212" s="123">
        <v>4.878048780487805</v>
      </c>
      <c r="BM212" s="120">
        <v>0</v>
      </c>
      <c r="BN212" s="123">
        <v>0</v>
      </c>
      <c r="BO212" s="120">
        <v>0</v>
      </c>
      <c r="BP212" s="123">
        <v>0</v>
      </c>
      <c r="BQ212" s="120">
        <v>39</v>
      </c>
      <c r="BR212" s="123">
        <v>95.1219512195122</v>
      </c>
      <c r="BS212" s="120">
        <v>41</v>
      </c>
      <c r="BT212" s="2"/>
      <c r="BU212" s="3"/>
      <c r="BV212" s="3"/>
      <c r="BW212" s="3"/>
      <c r="BX212" s="3"/>
    </row>
    <row r="213" spans="1:76" ht="15">
      <c r="A213" s="64" t="s">
        <v>559</v>
      </c>
      <c r="B213" s="65"/>
      <c r="C213" s="65" t="s">
        <v>64</v>
      </c>
      <c r="D213" s="66">
        <v>190.24601599840264</v>
      </c>
      <c r="E213" s="68"/>
      <c r="F213" s="100" t="s">
        <v>3583</v>
      </c>
      <c r="G213" s="65"/>
      <c r="H213" s="69" t="s">
        <v>559</v>
      </c>
      <c r="I213" s="70"/>
      <c r="J213" s="70"/>
      <c r="K213" s="69" t="s">
        <v>4225</v>
      </c>
      <c r="L213" s="73">
        <v>1</v>
      </c>
      <c r="M213" s="74">
        <v>9804.087890625</v>
      </c>
      <c r="N213" s="74">
        <v>5532.65283203125</v>
      </c>
      <c r="O213" s="75"/>
      <c r="P213" s="76"/>
      <c r="Q213" s="76"/>
      <c r="R213" s="86"/>
      <c r="S213" s="48">
        <v>1</v>
      </c>
      <c r="T213" s="48">
        <v>0</v>
      </c>
      <c r="U213" s="49">
        <v>0</v>
      </c>
      <c r="V213" s="49">
        <v>0.142857</v>
      </c>
      <c r="W213" s="49">
        <v>0</v>
      </c>
      <c r="X213" s="49">
        <v>0.655405</v>
      </c>
      <c r="Y213" s="49">
        <v>0</v>
      </c>
      <c r="Z213" s="49">
        <v>0</v>
      </c>
      <c r="AA213" s="71">
        <v>213</v>
      </c>
      <c r="AB213" s="71"/>
      <c r="AC213" s="72"/>
      <c r="AD213" s="78" t="s">
        <v>2268</v>
      </c>
      <c r="AE213" s="78">
        <v>6194</v>
      </c>
      <c r="AF213" s="78">
        <v>5402</v>
      </c>
      <c r="AG213" s="78">
        <v>1524</v>
      </c>
      <c r="AH213" s="78">
        <v>8311</v>
      </c>
      <c r="AI213" s="78"/>
      <c r="AJ213" s="78" t="s">
        <v>2637</v>
      </c>
      <c r="AK213" s="78" t="s">
        <v>2026</v>
      </c>
      <c r="AL213" s="83" t="s">
        <v>3088</v>
      </c>
      <c r="AM213" s="78"/>
      <c r="AN213" s="80">
        <v>40247.93883101852</v>
      </c>
      <c r="AO213" s="83" t="s">
        <v>3402</v>
      </c>
      <c r="AP213" s="78" t="b">
        <v>0</v>
      </c>
      <c r="AQ213" s="78" t="b">
        <v>0</v>
      </c>
      <c r="AR213" s="78" t="b">
        <v>1</v>
      </c>
      <c r="AS213" s="78" t="s">
        <v>1995</v>
      </c>
      <c r="AT213" s="78">
        <v>115</v>
      </c>
      <c r="AU213" s="83" t="s">
        <v>3551</v>
      </c>
      <c r="AV213" s="78" t="b">
        <v>0</v>
      </c>
      <c r="AW213" s="78" t="s">
        <v>3626</v>
      </c>
      <c r="AX213" s="83" t="s">
        <v>3837</v>
      </c>
      <c r="AY213" s="78" t="s">
        <v>65</v>
      </c>
      <c r="AZ213" s="78" t="str">
        <f>REPLACE(INDEX(GroupVertices[Group],MATCH(Vertices[[#This Row],[Vertex]],GroupVertices[Vertex],0)),1,1,"")</f>
        <v>13</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560</v>
      </c>
      <c r="B214" s="65"/>
      <c r="C214" s="65" t="s">
        <v>64</v>
      </c>
      <c r="D214" s="66">
        <v>628.4566533138657</v>
      </c>
      <c r="E214" s="68"/>
      <c r="F214" s="100" t="s">
        <v>3584</v>
      </c>
      <c r="G214" s="65"/>
      <c r="H214" s="69" t="s">
        <v>560</v>
      </c>
      <c r="I214" s="70"/>
      <c r="J214" s="70"/>
      <c r="K214" s="69" t="s">
        <v>4226</v>
      </c>
      <c r="L214" s="73">
        <v>1</v>
      </c>
      <c r="M214" s="74">
        <v>9128.3916015625</v>
      </c>
      <c r="N214" s="74">
        <v>5783.8623046875</v>
      </c>
      <c r="O214" s="75"/>
      <c r="P214" s="76"/>
      <c r="Q214" s="76"/>
      <c r="R214" s="86"/>
      <c r="S214" s="48">
        <v>1</v>
      </c>
      <c r="T214" s="48">
        <v>0</v>
      </c>
      <c r="U214" s="49">
        <v>0</v>
      </c>
      <c r="V214" s="49">
        <v>0.142857</v>
      </c>
      <c r="W214" s="49">
        <v>0</v>
      </c>
      <c r="X214" s="49">
        <v>0.655405</v>
      </c>
      <c r="Y214" s="49">
        <v>0</v>
      </c>
      <c r="Z214" s="49">
        <v>0</v>
      </c>
      <c r="AA214" s="71">
        <v>214</v>
      </c>
      <c r="AB214" s="71"/>
      <c r="AC214" s="72"/>
      <c r="AD214" s="78" t="s">
        <v>2269</v>
      </c>
      <c r="AE214" s="78">
        <v>3351</v>
      </c>
      <c r="AF214" s="78">
        <v>89209</v>
      </c>
      <c r="AG214" s="78">
        <v>31280</v>
      </c>
      <c r="AH214" s="78">
        <v>44584</v>
      </c>
      <c r="AI214" s="78"/>
      <c r="AJ214" s="78" t="s">
        <v>2638</v>
      </c>
      <c r="AK214" s="78" t="s">
        <v>2922</v>
      </c>
      <c r="AL214" s="78"/>
      <c r="AM214" s="78"/>
      <c r="AN214" s="80">
        <v>39184.096342592595</v>
      </c>
      <c r="AO214" s="83" t="s">
        <v>3403</v>
      </c>
      <c r="AP214" s="78" t="b">
        <v>0</v>
      </c>
      <c r="AQ214" s="78" t="b">
        <v>0</v>
      </c>
      <c r="AR214" s="78" t="b">
        <v>0</v>
      </c>
      <c r="AS214" s="78" t="s">
        <v>1995</v>
      </c>
      <c r="AT214" s="78">
        <v>2079</v>
      </c>
      <c r="AU214" s="83" t="s">
        <v>3556</v>
      </c>
      <c r="AV214" s="78" t="b">
        <v>1</v>
      </c>
      <c r="AW214" s="78" t="s">
        <v>3626</v>
      </c>
      <c r="AX214" s="83" t="s">
        <v>3838</v>
      </c>
      <c r="AY214" s="78" t="s">
        <v>65</v>
      </c>
      <c r="AZ214" s="78" t="str">
        <f>REPLACE(INDEX(GroupVertices[Group],MATCH(Vertices[[#This Row],[Vertex]],GroupVertices[Vertex],0)),1,1,"")</f>
        <v>13</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561</v>
      </c>
      <c r="B215" s="65"/>
      <c r="C215" s="65" t="s">
        <v>64</v>
      </c>
      <c r="D215" s="66">
        <v>202.33501803252094</v>
      </c>
      <c r="E215" s="68"/>
      <c r="F215" s="100" t="s">
        <v>3585</v>
      </c>
      <c r="G215" s="65"/>
      <c r="H215" s="69" t="s">
        <v>561</v>
      </c>
      <c r="I215" s="70"/>
      <c r="J215" s="70"/>
      <c r="K215" s="69" t="s">
        <v>4227</v>
      </c>
      <c r="L215" s="73">
        <v>1</v>
      </c>
      <c r="M215" s="74">
        <v>9386.0771484375</v>
      </c>
      <c r="N215" s="74">
        <v>5128.89892578125</v>
      </c>
      <c r="O215" s="75"/>
      <c r="P215" s="76"/>
      <c r="Q215" s="76"/>
      <c r="R215" s="86"/>
      <c r="S215" s="48">
        <v>1</v>
      </c>
      <c r="T215" s="48">
        <v>0</v>
      </c>
      <c r="U215" s="49">
        <v>0</v>
      </c>
      <c r="V215" s="49">
        <v>0.142857</v>
      </c>
      <c r="W215" s="49">
        <v>0</v>
      </c>
      <c r="X215" s="49">
        <v>0.655405</v>
      </c>
      <c r="Y215" s="49">
        <v>0</v>
      </c>
      <c r="Z215" s="49">
        <v>0</v>
      </c>
      <c r="AA215" s="71">
        <v>215</v>
      </c>
      <c r="AB215" s="71"/>
      <c r="AC215" s="72"/>
      <c r="AD215" s="78" t="s">
        <v>2270</v>
      </c>
      <c r="AE215" s="78">
        <v>3547</v>
      </c>
      <c r="AF215" s="78">
        <v>7714</v>
      </c>
      <c r="AG215" s="78">
        <v>28733</v>
      </c>
      <c r="AH215" s="78">
        <v>38046</v>
      </c>
      <c r="AI215" s="78"/>
      <c r="AJ215" s="78" t="s">
        <v>2639</v>
      </c>
      <c r="AK215" s="78" t="s">
        <v>2920</v>
      </c>
      <c r="AL215" s="83" t="s">
        <v>3089</v>
      </c>
      <c r="AM215" s="78"/>
      <c r="AN215" s="80">
        <v>39870.94498842592</v>
      </c>
      <c r="AO215" s="83" t="s">
        <v>3404</v>
      </c>
      <c r="AP215" s="78" t="b">
        <v>0</v>
      </c>
      <c r="AQ215" s="78" t="b">
        <v>0</v>
      </c>
      <c r="AR215" s="78" t="b">
        <v>1</v>
      </c>
      <c r="AS215" s="78" t="s">
        <v>1995</v>
      </c>
      <c r="AT215" s="78">
        <v>151</v>
      </c>
      <c r="AU215" s="83" t="s">
        <v>3547</v>
      </c>
      <c r="AV215" s="78" t="b">
        <v>0</v>
      </c>
      <c r="AW215" s="78" t="s">
        <v>3626</v>
      </c>
      <c r="AX215" s="83" t="s">
        <v>3839</v>
      </c>
      <c r="AY215" s="78" t="s">
        <v>65</v>
      </c>
      <c r="AZ215" s="78" t="str">
        <f>REPLACE(INDEX(GroupVertices[Group],MATCH(Vertices[[#This Row],[Vertex]],GroupVertices[Vertex],0)),1,1,"")</f>
        <v>13</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562</v>
      </c>
      <c r="B216" s="65"/>
      <c r="C216" s="65" t="s">
        <v>64</v>
      </c>
      <c r="D216" s="66">
        <v>165.15819949334232</v>
      </c>
      <c r="E216" s="68"/>
      <c r="F216" s="100" t="s">
        <v>3586</v>
      </c>
      <c r="G216" s="65"/>
      <c r="H216" s="69" t="s">
        <v>562</v>
      </c>
      <c r="I216" s="70"/>
      <c r="J216" s="70"/>
      <c r="K216" s="69" t="s">
        <v>4228</v>
      </c>
      <c r="L216" s="73">
        <v>1</v>
      </c>
      <c r="M216" s="74">
        <v>9546.4033203125</v>
      </c>
      <c r="N216" s="74">
        <v>6187.61669921875</v>
      </c>
      <c r="O216" s="75"/>
      <c r="P216" s="76"/>
      <c r="Q216" s="76"/>
      <c r="R216" s="86"/>
      <c r="S216" s="48">
        <v>1</v>
      </c>
      <c r="T216" s="48">
        <v>0</v>
      </c>
      <c r="U216" s="49">
        <v>0</v>
      </c>
      <c r="V216" s="49">
        <v>0.142857</v>
      </c>
      <c r="W216" s="49">
        <v>0</v>
      </c>
      <c r="X216" s="49">
        <v>0.655405</v>
      </c>
      <c r="Y216" s="49">
        <v>0</v>
      </c>
      <c r="Z216" s="49">
        <v>0</v>
      </c>
      <c r="AA216" s="71">
        <v>216</v>
      </c>
      <c r="AB216" s="71"/>
      <c r="AC216" s="72"/>
      <c r="AD216" s="78" t="s">
        <v>2271</v>
      </c>
      <c r="AE216" s="78">
        <v>629</v>
      </c>
      <c r="AF216" s="78">
        <v>604</v>
      </c>
      <c r="AG216" s="78">
        <v>505</v>
      </c>
      <c r="AH216" s="78">
        <v>514</v>
      </c>
      <c r="AI216" s="78"/>
      <c r="AJ216" s="78" t="s">
        <v>2640</v>
      </c>
      <c r="AK216" s="78" t="s">
        <v>2916</v>
      </c>
      <c r="AL216" s="83" t="s">
        <v>3090</v>
      </c>
      <c r="AM216" s="78"/>
      <c r="AN216" s="80">
        <v>41187.840266203704</v>
      </c>
      <c r="AO216" s="83" t="s">
        <v>3405</v>
      </c>
      <c r="AP216" s="78" t="b">
        <v>1</v>
      </c>
      <c r="AQ216" s="78" t="b">
        <v>0</v>
      </c>
      <c r="AR216" s="78" t="b">
        <v>0</v>
      </c>
      <c r="AS216" s="78" t="s">
        <v>1995</v>
      </c>
      <c r="AT216" s="78">
        <v>11</v>
      </c>
      <c r="AU216" s="83" t="s">
        <v>3544</v>
      </c>
      <c r="AV216" s="78" t="b">
        <v>0</v>
      </c>
      <c r="AW216" s="78" t="s">
        <v>3626</v>
      </c>
      <c r="AX216" s="83" t="s">
        <v>3840</v>
      </c>
      <c r="AY216" s="78" t="s">
        <v>65</v>
      </c>
      <c r="AZ216" s="78" t="str">
        <f>REPLACE(INDEX(GroupVertices[Group],MATCH(Vertices[[#This Row],[Vertex]],GroupVertices[Vertex],0)),1,1,"")</f>
        <v>13</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400</v>
      </c>
      <c r="B217" s="65"/>
      <c r="C217" s="65" t="s">
        <v>64</v>
      </c>
      <c r="D217" s="66">
        <v>166.69546878314802</v>
      </c>
      <c r="E217" s="68"/>
      <c r="F217" s="100" t="s">
        <v>1011</v>
      </c>
      <c r="G217" s="65"/>
      <c r="H217" s="69" t="s">
        <v>400</v>
      </c>
      <c r="I217" s="70"/>
      <c r="J217" s="70"/>
      <c r="K217" s="69" t="s">
        <v>4229</v>
      </c>
      <c r="L217" s="73">
        <v>518.6479289940828</v>
      </c>
      <c r="M217" s="74">
        <v>8488.4296875</v>
      </c>
      <c r="N217" s="74">
        <v>7269.861328125</v>
      </c>
      <c r="O217" s="75"/>
      <c r="P217" s="76"/>
      <c r="Q217" s="76"/>
      <c r="R217" s="86"/>
      <c r="S217" s="48">
        <v>0</v>
      </c>
      <c r="T217" s="48">
        <v>7</v>
      </c>
      <c r="U217" s="49">
        <v>1470</v>
      </c>
      <c r="V217" s="49">
        <v>0.002933</v>
      </c>
      <c r="W217" s="49">
        <v>0</v>
      </c>
      <c r="X217" s="49">
        <v>3.06737</v>
      </c>
      <c r="Y217" s="49">
        <v>0</v>
      </c>
      <c r="Z217" s="49">
        <v>0</v>
      </c>
      <c r="AA217" s="71">
        <v>217</v>
      </c>
      <c r="AB217" s="71"/>
      <c r="AC217" s="72"/>
      <c r="AD217" s="78" t="s">
        <v>2272</v>
      </c>
      <c r="AE217" s="78">
        <v>2321</v>
      </c>
      <c r="AF217" s="78">
        <v>898</v>
      </c>
      <c r="AG217" s="78">
        <v>10062</v>
      </c>
      <c r="AH217" s="78">
        <v>656</v>
      </c>
      <c r="AI217" s="78"/>
      <c r="AJ217" s="78" t="s">
        <v>2641</v>
      </c>
      <c r="AK217" s="78"/>
      <c r="AL217" s="78"/>
      <c r="AM217" s="78"/>
      <c r="AN217" s="80">
        <v>41060.08280092593</v>
      </c>
      <c r="AO217" s="83" t="s">
        <v>3406</v>
      </c>
      <c r="AP217" s="78" t="b">
        <v>0</v>
      </c>
      <c r="AQ217" s="78" t="b">
        <v>0</v>
      </c>
      <c r="AR217" s="78" t="b">
        <v>1</v>
      </c>
      <c r="AS217" s="78" t="s">
        <v>1995</v>
      </c>
      <c r="AT217" s="78">
        <v>6</v>
      </c>
      <c r="AU217" s="83" t="s">
        <v>3544</v>
      </c>
      <c r="AV217" s="78" t="b">
        <v>0</v>
      </c>
      <c r="AW217" s="78" t="s">
        <v>3626</v>
      </c>
      <c r="AX217" s="83" t="s">
        <v>3841</v>
      </c>
      <c r="AY217" s="78" t="s">
        <v>66</v>
      </c>
      <c r="AZ217" s="78" t="str">
        <f>REPLACE(INDEX(GroupVertices[Group],MATCH(Vertices[[#This Row],[Vertex]],GroupVertices[Vertex],0)),1,1,"")</f>
        <v>8</v>
      </c>
      <c r="BA217" s="48"/>
      <c r="BB217" s="48"/>
      <c r="BC217" s="48"/>
      <c r="BD217" s="48"/>
      <c r="BE217" s="48"/>
      <c r="BF217" s="48"/>
      <c r="BG217" s="120" t="s">
        <v>4932</v>
      </c>
      <c r="BH217" s="120" t="s">
        <v>4932</v>
      </c>
      <c r="BI217" s="120" t="s">
        <v>5044</v>
      </c>
      <c r="BJ217" s="120" t="s">
        <v>5044</v>
      </c>
      <c r="BK217" s="120">
        <v>1</v>
      </c>
      <c r="BL217" s="123">
        <v>7.142857142857143</v>
      </c>
      <c r="BM217" s="120">
        <v>0</v>
      </c>
      <c r="BN217" s="123">
        <v>0</v>
      </c>
      <c r="BO217" s="120">
        <v>0</v>
      </c>
      <c r="BP217" s="123">
        <v>0</v>
      </c>
      <c r="BQ217" s="120">
        <v>13</v>
      </c>
      <c r="BR217" s="123">
        <v>92.85714285714286</v>
      </c>
      <c r="BS217" s="120">
        <v>14</v>
      </c>
      <c r="BT217" s="2"/>
      <c r="BU217" s="3"/>
      <c r="BV217" s="3"/>
      <c r="BW217" s="3"/>
      <c r="BX217" s="3"/>
    </row>
    <row r="218" spans="1:76" ht="15">
      <c r="A218" s="64" t="s">
        <v>563</v>
      </c>
      <c r="B218" s="65"/>
      <c r="C218" s="65" t="s">
        <v>64</v>
      </c>
      <c r="D218" s="66">
        <v>165.99480863065153</v>
      </c>
      <c r="E218" s="68"/>
      <c r="F218" s="100" t="s">
        <v>3587</v>
      </c>
      <c r="G218" s="65"/>
      <c r="H218" s="69" t="s">
        <v>563</v>
      </c>
      <c r="I218" s="70"/>
      <c r="J218" s="70"/>
      <c r="K218" s="69" t="s">
        <v>4230</v>
      </c>
      <c r="L218" s="73">
        <v>1</v>
      </c>
      <c r="M218" s="74">
        <v>8862.01171875</v>
      </c>
      <c r="N218" s="74">
        <v>7579.884765625</v>
      </c>
      <c r="O218" s="75"/>
      <c r="P218" s="76"/>
      <c r="Q218" s="76"/>
      <c r="R218" s="86"/>
      <c r="S218" s="48">
        <v>1</v>
      </c>
      <c r="T218" s="48">
        <v>0</v>
      </c>
      <c r="U218" s="49">
        <v>0</v>
      </c>
      <c r="V218" s="49">
        <v>0.002146</v>
      </c>
      <c r="W218" s="49">
        <v>0</v>
      </c>
      <c r="X218" s="49">
        <v>0.522466</v>
      </c>
      <c r="Y218" s="49">
        <v>0</v>
      </c>
      <c r="Z218" s="49">
        <v>0</v>
      </c>
      <c r="AA218" s="71">
        <v>218</v>
      </c>
      <c r="AB218" s="71"/>
      <c r="AC218" s="72"/>
      <c r="AD218" s="78" t="s">
        <v>2273</v>
      </c>
      <c r="AE218" s="78">
        <v>193</v>
      </c>
      <c r="AF218" s="78">
        <v>764</v>
      </c>
      <c r="AG218" s="78">
        <v>1279</v>
      </c>
      <c r="AH218" s="78">
        <v>185</v>
      </c>
      <c r="AI218" s="78"/>
      <c r="AJ218" s="78" t="s">
        <v>2642</v>
      </c>
      <c r="AK218" s="78" t="s">
        <v>2923</v>
      </c>
      <c r="AL218" s="83" t="s">
        <v>3091</v>
      </c>
      <c r="AM218" s="78"/>
      <c r="AN218" s="80">
        <v>39775.99105324074</v>
      </c>
      <c r="AO218" s="83" t="s">
        <v>3407</v>
      </c>
      <c r="AP218" s="78" t="b">
        <v>1</v>
      </c>
      <c r="AQ218" s="78" t="b">
        <v>0</v>
      </c>
      <c r="AR218" s="78" t="b">
        <v>1</v>
      </c>
      <c r="AS218" s="78" t="s">
        <v>1995</v>
      </c>
      <c r="AT218" s="78">
        <v>84</v>
      </c>
      <c r="AU218" s="83" t="s">
        <v>3544</v>
      </c>
      <c r="AV218" s="78" t="b">
        <v>0</v>
      </c>
      <c r="AW218" s="78" t="s">
        <v>3626</v>
      </c>
      <c r="AX218" s="83" t="s">
        <v>3842</v>
      </c>
      <c r="AY218" s="78" t="s">
        <v>65</v>
      </c>
      <c r="AZ218" s="78" t="str">
        <f>REPLACE(INDEX(GroupVertices[Group],MATCH(Vertices[[#This Row],[Vertex]],GroupVertices[Vertex],0)),1,1,"")</f>
        <v>8</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564</v>
      </c>
      <c r="B219" s="65"/>
      <c r="C219" s="65" t="s">
        <v>64</v>
      </c>
      <c r="D219" s="66">
        <v>274.70170840976874</v>
      </c>
      <c r="E219" s="68"/>
      <c r="F219" s="100" t="s">
        <v>3588</v>
      </c>
      <c r="G219" s="65"/>
      <c r="H219" s="69" t="s">
        <v>564</v>
      </c>
      <c r="I219" s="70"/>
      <c r="J219" s="70"/>
      <c r="K219" s="69" t="s">
        <v>4231</v>
      </c>
      <c r="L219" s="73">
        <v>1</v>
      </c>
      <c r="M219" s="74">
        <v>8452.8837890625</v>
      </c>
      <c r="N219" s="74">
        <v>6540.5224609375</v>
      </c>
      <c r="O219" s="75"/>
      <c r="P219" s="76"/>
      <c r="Q219" s="76"/>
      <c r="R219" s="86"/>
      <c r="S219" s="48">
        <v>1</v>
      </c>
      <c r="T219" s="48">
        <v>0</v>
      </c>
      <c r="U219" s="49">
        <v>0</v>
      </c>
      <c r="V219" s="49">
        <v>0.002146</v>
      </c>
      <c r="W219" s="49">
        <v>0</v>
      </c>
      <c r="X219" s="49">
        <v>0.522466</v>
      </c>
      <c r="Y219" s="49">
        <v>0</v>
      </c>
      <c r="Z219" s="49">
        <v>0</v>
      </c>
      <c r="AA219" s="71">
        <v>219</v>
      </c>
      <c r="AB219" s="71"/>
      <c r="AC219" s="72"/>
      <c r="AD219" s="78" t="s">
        <v>2274</v>
      </c>
      <c r="AE219" s="78">
        <v>1202</v>
      </c>
      <c r="AF219" s="78">
        <v>21554</v>
      </c>
      <c r="AG219" s="78">
        <v>26288</v>
      </c>
      <c r="AH219" s="78">
        <v>28616</v>
      </c>
      <c r="AI219" s="78"/>
      <c r="AJ219" s="78" t="s">
        <v>2643</v>
      </c>
      <c r="AK219" s="78" t="s">
        <v>2924</v>
      </c>
      <c r="AL219" s="83" t="s">
        <v>3092</v>
      </c>
      <c r="AM219" s="78"/>
      <c r="AN219" s="80">
        <v>41215.27587962963</v>
      </c>
      <c r="AO219" s="83" t="s">
        <v>3408</v>
      </c>
      <c r="AP219" s="78" t="b">
        <v>0</v>
      </c>
      <c r="AQ219" s="78" t="b">
        <v>0</v>
      </c>
      <c r="AR219" s="78" t="b">
        <v>0</v>
      </c>
      <c r="AS219" s="78" t="s">
        <v>1995</v>
      </c>
      <c r="AT219" s="78">
        <v>529</v>
      </c>
      <c r="AU219" s="83" t="s">
        <v>3555</v>
      </c>
      <c r="AV219" s="78" t="b">
        <v>1</v>
      </c>
      <c r="AW219" s="78" t="s">
        <v>3626</v>
      </c>
      <c r="AX219" s="83" t="s">
        <v>3843</v>
      </c>
      <c r="AY219" s="78" t="s">
        <v>65</v>
      </c>
      <c r="AZ219" s="78" t="str">
        <f>REPLACE(INDEX(GroupVertices[Group],MATCH(Vertices[[#This Row],[Vertex]],GroupVertices[Vertex],0)),1,1,"")</f>
        <v>8</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565</v>
      </c>
      <c r="B220" s="65"/>
      <c r="C220" s="65" t="s">
        <v>64</v>
      </c>
      <c r="D220" s="66">
        <v>163.97126027978487</v>
      </c>
      <c r="E220" s="68"/>
      <c r="F220" s="100" t="s">
        <v>3589</v>
      </c>
      <c r="G220" s="65"/>
      <c r="H220" s="69" t="s">
        <v>565</v>
      </c>
      <c r="I220" s="70"/>
      <c r="J220" s="70"/>
      <c r="K220" s="69" t="s">
        <v>4232</v>
      </c>
      <c r="L220" s="73">
        <v>1</v>
      </c>
      <c r="M220" s="74">
        <v>8150.3935546875</v>
      </c>
      <c r="N220" s="74">
        <v>7689.17626953125</v>
      </c>
      <c r="O220" s="75"/>
      <c r="P220" s="76"/>
      <c r="Q220" s="76"/>
      <c r="R220" s="86"/>
      <c r="S220" s="48">
        <v>1</v>
      </c>
      <c r="T220" s="48">
        <v>0</v>
      </c>
      <c r="U220" s="49">
        <v>0</v>
      </c>
      <c r="V220" s="49">
        <v>0.002146</v>
      </c>
      <c r="W220" s="49">
        <v>0</v>
      </c>
      <c r="X220" s="49">
        <v>0.522466</v>
      </c>
      <c r="Y220" s="49">
        <v>0</v>
      </c>
      <c r="Z220" s="49">
        <v>0</v>
      </c>
      <c r="AA220" s="71">
        <v>220</v>
      </c>
      <c r="AB220" s="71"/>
      <c r="AC220" s="72"/>
      <c r="AD220" s="78" t="s">
        <v>2275</v>
      </c>
      <c r="AE220" s="78">
        <v>433</v>
      </c>
      <c r="AF220" s="78">
        <v>377</v>
      </c>
      <c r="AG220" s="78">
        <v>1243</v>
      </c>
      <c r="AH220" s="78">
        <v>862</v>
      </c>
      <c r="AI220" s="78"/>
      <c r="AJ220" s="78" t="s">
        <v>2644</v>
      </c>
      <c r="AK220" s="78" t="s">
        <v>2823</v>
      </c>
      <c r="AL220" s="83" t="s">
        <v>3093</v>
      </c>
      <c r="AM220" s="78"/>
      <c r="AN220" s="80">
        <v>39959.59755787037</v>
      </c>
      <c r="AO220" s="83" t="s">
        <v>3409</v>
      </c>
      <c r="AP220" s="78" t="b">
        <v>1</v>
      </c>
      <c r="AQ220" s="78" t="b">
        <v>0</v>
      </c>
      <c r="AR220" s="78" t="b">
        <v>1</v>
      </c>
      <c r="AS220" s="78" t="s">
        <v>1995</v>
      </c>
      <c r="AT220" s="78">
        <v>30</v>
      </c>
      <c r="AU220" s="83" t="s">
        <v>3544</v>
      </c>
      <c r="AV220" s="78" t="b">
        <v>0</v>
      </c>
      <c r="AW220" s="78" t="s">
        <v>3626</v>
      </c>
      <c r="AX220" s="83" t="s">
        <v>3844</v>
      </c>
      <c r="AY220" s="78" t="s">
        <v>65</v>
      </c>
      <c r="AZ220" s="78" t="str">
        <f>REPLACE(INDEX(GroupVertices[Group],MATCH(Vertices[[#This Row],[Vertex]],GroupVertices[Vertex],0)),1,1,"")</f>
        <v>8</v>
      </c>
      <c r="BA220" s="48"/>
      <c r="BB220" s="48"/>
      <c r="BC220" s="48"/>
      <c r="BD220" s="48"/>
      <c r="BE220" s="48"/>
      <c r="BF220" s="48"/>
      <c r="BG220" s="48"/>
      <c r="BH220" s="48"/>
      <c r="BI220" s="48"/>
      <c r="BJ220" s="48"/>
      <c r="BK220" s="48"/>
      <c r="BL220" s="49"/>
      <c r="BM220" s="48"/>
      <c r="BN220" s="49"/>
      <c r="BO220" s="48"/>
      <c r="BP220" s="49"/>
      <c r="BQ220" s="48"/>
      <c r="BR220" s="49"/>
      <c r="BS220" s="48"/>
      <c r="BT220" s="2"/>
      <c r="BU220" s="3"/>
      <c r="BV220" s="3"/>
      <c r="BW220" s="3"/>
      <c r="BX220" s="3"/>
    </row>
    <row r="221" spans="1:76" ht="15">
      <c r="A221" s="64" t="s">
        <v>566</v>
      </c>
      <c r="B221" s="65"/>
      <c r="C221" s="65" t="s">
        <v>64</v>
      </c>
      <c r="D221" s="66">
        <v>1000</v>
      </c>
      <c r="E221" s="68"/>
      <c r="F221" s="100" t="s">
        <v>3590</v>
      </c>
      <c r="G221" s="65"/>
      <c r="H221" s="69" t="s">
        <v>566</v>
      </c>
      <c r="I221" s="70"/>
      <c r="J221" s="70"/>
      <c r="K221" s="69" t="s">
        <v>4233</v>
      </c>
      <c r="L221" s="73">
        <v>1</v>
      </c>
      <c r="M221" s="74">
        <v>8826.466796875</v>
      </c>
      <c r="N221" s="74">
        <v>6850.5458984375</v>
      </c>
      <c r="O221" s="75"/>
      <c r="P221" s="76"/>
      <c r="Q221" s="76"/>
      <c r="R221" s="86"/>
      <c r="S221" s="48">
        <v>1</v>
      </c>
      <c r="T221" s="48">
        <v>0</v>
      </c>
      <c r="U221" s="49">
        <v>0</v>
      </c>
      <c r="V221" s="49">
        <v>0.002146</v>
      </c>
      <c r="W221" s="49">
        <v>0</v>
      </c>
      <c r="X221" s="49">
        <v>0.522466</v>
      </c>
      <c r="Y221" s="49">
        <v>0</v>
      </c>
      <c r="Z221" s="49">
        <v>0</v>
      </c>
      <c r="AA221" s="71">
        <v>221</v>
      </c>
      <c r="AB221" s="71"/>
      <c r="AC221" s="72"/>
      <c r="AD221" s="78" t="s">
        <v>2276</v>
      </c>
      <c r="AE221" s="78">
        <v>347</v>
      </c>
      <c r="AF221" s="78">
        <v>10341468</v>
      </c>
      <c r="AG221" s="78">
        <v>100057</v>
      </c>
      <c r="AH221" s="78">
        <v>1989</v>
      </c>
      <c r="AI221" s="78"/>
      <c r="AJ221" s="78" t="s">
        <v>2645</v>
      </c>
      <c r="AK221" s="78" t="s">
        <v>2925</v>
      </c>
      <c r="AL221" s="83" t="s">
        <v>3094</v>
      </c>
      <c r="AM221" s="78"/>
      <c r="AN221" s="80">
        <v>39158.414872685185</v>
      </c>
      <c r="AO221" s="83" t="s">
        <v>3410</v>
      </c>
      <c r="AP221" s="78" t="b">
        <v>0</v>
      </c>
      <c r="AQ221" s="78" t="b">
        <v>0</v>
      </c>
      <c r="AR221" s="78" t="b">
        <v>0</v>
      </c>
      <c r="AS221" s="78" t="s">
        <v>1995</v>
      </c>
      <c r="AT221" s="78">
        <v>91535</v>
      </c>
      <c r="AU221" s="83" t="s">
        <v>3544</v>
      </c>
      <c r="AV221" s="78" t="b">
        <v>1</v>
      </c>
      <c r="AW221" s="78" t="s">
        <v>3626</v>
      </c>
      <c r="AX221" s="83" t="s">
        <v>3845</v>
      </c>
      <c r="AY221" s="78" t="s">
        <v>65</v>
      </c>
      <c r="AZ221" s="78" t="str">
        <f>REPLACE(INDEX(GroupVertices[Group],MATCH(Vertices[[#This Row],[Vertex]],GroupVertices[Vertex],0)),1,1,"")</f>
        <v>8</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567</v>
      </c>
      <c r="B222" s="65"/>
      <c r="C222" s="65" t="s">
        <v>64</v>
      </c>
      <c r="D222" s="66">
        <v>176.38967716171865</v>
      </c>
      <c r="E222" s="68"/>
      <c r="F222" s="100" t="s">
        <v>3591</v>
      </c>
      <c r="G222" s="65"/>
      <c r="H222" s="69" t="s">
        <v>567</v>
      </c>
      <c r="I222" s="70"/>
      <c r="J222" s="70"/>
      <c r="K222" s="69" t="s">
        <v>4234</v>
      </c>
      <c r="L222" s="73">
        <v>1</v>
      </c>
      <c r="M222" s="74">
        <v>8523.9755859375</v>
      </c>
      <c r="N222" s="74">
        <v>7999.2001953125</v>
      </c>
      <c r="O222" s="75"/>
      <c r="P222" s="76"/>
      <c r="Q222" s="76"/>
      <c r="R222" s="86"/>
      <c r="S222" s="48">
        <v>1</v>
      </c>
      <c r="T222" s="48">
        <v>0</v>
      </c>
      <c r="U222" s="49">
        <v>0</v>
      </c>
      <c r="V222" s="49">
        <v>0.002146</v>
      </c>
      <c r="W222" s="49">
        <v>0</v>
      </c>
      <c r="X222" s="49">
        <v>0.522466</v>
      </c>
      <c r="Y222" s="49">
        <v>0</v>
      </c>
      <c r="Z222" s="49">
        <v>0</v>
      </c>
      <c r="AA222" s="71">
        <v>222</v>
      </c>
      <c r="AB222" s="71"/>
      <c r="AC222" s="72"/>
      <c r="AD222" s="78" t="s">
        <v>2277</v>
      </c>
      <c r="AE222" s="78">
        <v>1099</v>
      </c>
      <c r="AF222" s="78">
        <v>2752</v>
      </c>
      <c r="AG222" s="78">
        <v>5695</v>
      </c>
      <c r="AH222" s="78">
        <v>2015</v>
      </c>
      <c r="AI222" s="78"/>
      <c r="AJ222" s="78" t="s">
        <v>2646</v>
      </c>
      <c r="AK222" s="78" t="s">
        <v>2823</v>
      </c>
      <c r="AL222" s="83" t="s">
        <v>3095</v>
      </c>
      <c r="AM222" s="78"/>
      <c r="AN222" s="80">
        <v>39600.19368055555</v>
      </c>
      <c r="AO222" s="78"/>
      <c r="AP222" s="78" t="b">
        <v>1</v>
      </c>
      <c r="AQ222" s="78" t="b">
        <v>0</v>
      </c>
      <c r="AR222" s="78" t="b">
        <v>0</v>
      </c>
      <c r="AS222" s="78" t="s">
        <v>1995</v>
      </c>
      <c r="AT222" s="78">
        <v>177</v>
      </c>
      <c r="AU222" s="83" t="s">
        <v>3544</v>
      </c>
      <c r="AV222" s="78" t="b">
        <v>0</v>
      </c>
      <c r="AW222" s="78" t="s">
        <v>3626</v>
      </c>
      <c r="AX222" s="83" t="s">
        <v>3846</v>
      </c>
      <c r="AY222" s="78" t="s">
        <v>65</v>
      </c>
      <c r="AZ222" s="78" t="str">
        <f>REPLACE(INDEX(GroupVertices[Group],MATCH(Vertices[[#This Row],[Vertex]],GroupVertices[Vertex],0)),1,1,"")</f>
        <v>8</v>
      </c>
      <c r="BA222" s="48"/>
      <c r="BB222" s="48"/>
      <c r="BC222" s="48"/>
      <c r="BD222" s="48"/>
      <c r="BE222" s="48"/>
      <c r="BF222" s="48"/>
      <c r="BG222" s="48"/>
      <c r="BH222" s="48"/>
      <c r="BI222" s="48"/>
      <c r="BJ222" s="48"/>
      <c r="BK222" s="48"/>
      <c r="BL222" s="49"/>
      <c r="BM222" s="48"/>
      <c r="BN222" s="49"/>
      <c r="BO222" s="48"/>
      <c r="BP222" s="49"/>
      <c r="BQ222" s="48"/>
      <c r="BR222" s="49"/>
      <c r="BS222" s="48"/>
      <c r="BT222" s="2"/>
      <c r="BU222" s="3"/>
      <c r="BV222" s="3"/>
      <c r="BW222" s="3"/>
      <c r="BX222" s="3"/>
    </row>
    <row r="223" spans="1:76" ht="15">
      <c r="A223" s="64" t="s">
        <v>568</v>
      </c>
      <c r="B223" s="65"/>
      <c r="C223" s="65" t="s">
        <v>64</v>
      </c>
      <c r="D223" s="66">
        <v>313.80272796475856</v>
      </c>
      <c r="E223" s="68"/>
      <c r="F223" s="100" t="s">
        <v>3592</v>
      </c>
      <c r="G223" s="65"/>
      <c r="H223" s="69" t="s">
        <v>568</v>
      </c>
      <c r="I223" s="70"/>
      <c r="J223" s="70"/>
      <c r="K223" s="69" t="s">
        <v>4235</v>
      </c>
      <c r="L223" s="73">
        <v>1</v>
      </c>
      <c r="M223" s="74">
        <v>8114.84814453125</v>
      </c>
      <c r="N223" s="74">
        <v>6959.837890625</v>
      </c>
      <c r="O223" s="75"/>
      <c r="P223" s="76"/>
      <c r="Q223" s="76"/>
      <c r="R223" s="86"/>
      <c r="S223" s="48">
        <v>1</v>
      </c>
      <c r="T223" s="48">
        <v>0</v>
      </c>
      <c r="U223" s="49">
        <v>0</v>
      </c>
      <c r="V223" s="49">
        <v>0.002146</v>
      </c>
      <c r="W223" s="49">
        <v>0</v>
      </c>
      <c r="X223" s="49">
        <v>0.522466</v>
      </c>
      <c r="Y223" s="49">
        <v>0</v>
      </c>
      <c r="Z223" s="49">
        <v>0</v>
      </c>
      <c r="AA223" s="71">
        <v>223</v>
      </c>
      <c r="AB223" s="71"/>
      <c r="AC223" s="72"/>
      <c r="AD223" s="78" t="s">
        <v>2278</v>
      </c>
      <c r="AE223" s="78">
        <v>2336</v>
      </c>
      <c r="AF223" s="78">
        <v>29032</v>
      </c>
      <c r="AG223" s="78">
        <v>22157</v>
      </c>
      <c r="AH223" s="78">
        <v>13098</v>
      </c>
      <c r="AI223" s="78"/>
      <c r="AJ223" s="78" t="s">
        <v>2647</v>
      </c>
      <c r="AK223" s="78" t="s">
        <v>2926</v>
      </c>
      <c r="AL223" s="83" t="s">
        <v>3096</v>
      </c>
      <c r="AM223" s="78"/>
      <c r="AN223" s="80">
        <v>39612.17932870371</v>
      </c>
      <c r="AO223" s="83" t="s">
        <v>3411</v>
      </c>
      <c r="AP223" s="78" t="b">
        <v>0</v>
      </c>
      <c r="AQ223" s="78" t="b">
        <v>0</v>
      </c>
      <c r="AR223" s="78" t="b">
        <v>1</v>
      </c>
      <c r="AS223" s="78" t="s">
        <v>1995</v>
      </c>
      <c r="AT223" s="78">
        <v>1180</v>
      </c>
      <c r="AU223" s="83" t="s">
        <v>3544</v>
      </c>
      <c r="AV223" s="78" t="b">
        <v>1</v>
      </c>
      <c r="AW223" s="78" t="s">
        <v>3626</v>
      </c>
      <c r="AX223" s="83" t="s">
        <v>3847</v>
      </c>
      <c r="AY223" s="78" t="s">
        <v>65</v>
      </c>
      <c r="AZ223" s="78" t="str">
        <f>REPLACE(INDEX(GroupVertices[Group],MATCH(Vertices[[#This Row],[Vertex]],GroupVertices[Vertex],0)),1,1,"")</f>
        <v>8</v>
      </c>
      <c r="BA223" s="48"/>
      <c r="BB223" s="48"/>
      <c r="BC223" s="48"/>
      <c r="BD223" s="48"/>
      <c r="BE223" s="48"/>
      <c r="BF223" s="48"/>
      <c r="BG223" s="48"/>
      <c r="BH223" s="48"/>
      <c r="BI223" s="48"/>
      <c r="BJ223" s="48"/>
      <c r="BK223" s="48"/>
      <c r="BL223" s="49"/>
      <c r="BM223" s="48"/>
      <c r="BN223" s="49"/>
      <c r="BO223" s="48"/>
      <c r="BP223" s="49"/>
      <c r="BQ223" s="48"/>
      <c r="BR223" s="49"/>
      <c r="BS223" s="48"/>
      <c r="BT223" s="2"/>
      <c r="BU223" s="3"/>
      <c r="BV223" s="3"/>
      <c r="BW223" s="3"/>
      <c r="BX223" s="3"/>
    </row>
    <row r="224" spans="1:76" ht="15">
      <c r="A224" s="64" t="s">
        <v>401</v>
      </c>
      <c r="B224" s="65"/>
      <c r="C224" s="65" t="s">
        <v>64</v>
      </c>
      <c r="D224" s="66">
        <v>162.94118527947288</v>
      </c>
      <c r="E224" s="68"/>
      <c r="F224" s="100" t="s">
        <v>1012</v>
      </c>
      <c r="G224" s="65"/>
      <c r="H224" s="69" t="s">
        <v>401</v>
      </c>
      <c r="I224" s="70"/>
      <c r="J224" s="70"/>
      <c r="K224" s="69" t="s">
        <v>4236</v>
      </c>
      <c r="L224" s="73">
        <v>1</v>
      </c>
      <c r="M224" s="74">
        <v>5820.751953125</v>
      </c>
      <c r="N224" s="74">
        <v>4282.9384765625</v>
      </c>
      <c r="O224" s="75"/>
      <c r="P224" s="76"/>
      <c r="Q224" s="76"/>
      <c r="R224" s="86"/>
      <c r="S224" s="48">
        <v>0</v>
      </c>
      <c r="T224" s="48">
        <v>1</v>
      </c>
      <c r="U224" s="49">
        <v>0</v>
      </c>
      <c r="V224" s="49">
        <v>0.002833</v>
      </c>
      <c r="W224" s="49">
        <v>0</v>
      </c>
      <c r="X224" s="49">
        <v>0.402792</v>
      </c>
      <c r="Y224" s="49">
        <v>0</v>
      </c>
      <c r="Z224" s="49">
        <v>0</v>
      </c>
      <c r="AA224" s="71">
        <v>224</v>
      </c>
      <c r="AB224" s="71"/>
      <c r="AC224" s="72"/>
      <c r="AD224" s="78" t="s">
        <v>2279</v>
      </c>
      <c r="AE224" s="78">
        <v>427</v>
      </c>
      <c r="AF224" s="78">
        <v>180</v>
      </c>
      <c r="AG224" s="78">
        <v>525</v>
      </c>
      <c r="AH224" s="78">
        <v>582</v>
      </c>
      <c r="AI224" s="78"/>
      <c r="AJ224" s="78" t="s">
        <v>2648</v>
      </c>
      <c r="AK224" s="78" t="s">
        <v>2810</v>
      </c>
      <c r="AL224" s="83" t="s">
        <v>3097</v>
      </c>
      <c r="AM224" s="78"/>
      <c r="AN224" s="80">
        <v>42186.57166666666</v>
      </c>
      <c r="AO224" s="83" t="s">
        <v>3412</v>
      </c>
      <c r="AP224" s="78" t="b">
        <v>1</v>
      </c>
      <c r="AQ224" s="78" t="b">
        <v>0</v>
      </c>
      <c r="AR224" s="78" t="b">
        <v>0</v>
      </c>
      <c r="AS224" s="78" t="s">
        <v>1995</v>
      </c>
      <c r="AT224" s="78">
        <v>9</v>
      </c>
      <c r="AU224" s="83" t="s">
        <v>3544</v>
      </c>
      <c r="AV224" s="78" t="b">
        <v>0</v>
      </c>
      <c r="AW224" s="78" t="s">
        <v>3626</v>
      </c>
      <c r="AX224" s="83" t="s">
        <v>3848</v>
      </c>
      <c r="AY224" s="78" t="s">
        <v>66</v>
      </c>
      <c r="AZ224" s="78" t="str">
        <f>REPLACE(INDEX(GroupVertices[Group],MATCH(Vertices[[#This Row],[Vertex]],GroupVertices[Vertex],0)),1,1,"")</f>
        <v>2</v>
      </c>
      <c r="BA224" s="48" t="s">
        <v>727</v>
      </c>
      <c r="BB224" s="48" t="s">
        <v>727</v>
      </c>
      <c r="BC224" s="48" t="s">
        <v>764</v>
      </c>
      <c r="BD224" s="48" t="s">
        <v>764</v>
      </c>
      <c r="BE224" s="48"/>
      <c r="BF224" s="48"/>
      <c r="BG224" s="120" t="s">
        <v>4933</v>
      </c>
      <c r="BH224" s="120" t="s">
        <v>4933</v>
      </c>
      <c r="BI224" s="120" t="s">
        <v>5045</v>
      </c>
      <c r="BJ224" s="120" t="s">
        <v>5045</v>
      </c>
      <c r="BK224" s="120">
        <v>0</v>
      </c>
      <c r="BL224" s="123">
        <v>0</v>
      </c>
      <c r="BM224" s="120">
        <v>0</v>
      </c>
      <c r="BN224" s="123">
        <v>0</v>
      </c>
      <c r="BO224" s="120">
        <v>0</v>
      </c>
      <c r="BP224" s="123">
        <v>0</v>
      </c>
      <c r="BQ224" s="120">
        <v>17</v>
      </c>
      <c r="BR224" s="123">
        <v>100</v>
      </c>
      <c r="BS224" s="120">
        <v>17</v>
      </c>
      <c r="BT224" s="2"/>
      <c r="BU224" s="3"/>
      <c r="BV224" s="3"/>
      <c r="BW224" s="3"/>
      <c r="BX224" s="3"/>
    </row>
    <row r="225" spans="1:76" ht="15">
      <c r="A225" s="64" t="s">
        <v>402</v>
      </c>
      <c r="B225" s="65"/>
      <c r="C225" s="65" t="s">
        <v>64</v>
      </c>
      <c r="D225" s="66">
        <v>175.1922803339448</v>
      </c>
      <c r="E225" s="68"/>
      <c r="F225" s="100" t="s">
        <v>1013</v>
      </c>
      <c r="G225" s="65"/>
      <c r="H225" s="69" t="s">
        <v>402</v>
      </c>
      <c r="I225" s="70"/>
      <c r="J225" s="70"/>
      <c r="K225" s="69" t="s">
        <v>4237</v>
      </c>
      <c r="L225" s="73">
        <v>1</v>
      </c>
      <c r="M225" s="74">
        <v>5389.27734375</v>
      </c>
      <c r="N225" s="74">
        <v>4444.419921875</v>
      </c>
      <c r="O225" s="75"/>
      <c r="P225" s="76"/>
      <c r="Q225" s="76"/>
      <c r="R225" s="86"/>
      <c r="S225" s="48">
        <v>0</v>
      </c>
      <c r="T225" s="48">
        <v>1</v>
      </c>
      <c r="U225" s="49">
        <v>0</v>
      </c>
      <c r="V225" s="49">
        <v>0.002833</v>
      </c>
      <c r="W225" s="49">
        <v>0</v>
      </c>
      <c r="X225" s="49">
        <v>0.402792</v>
      </c>
      <c r="Y225" s="49">
        <v>0</v>
      </c>
      <c r="Z225" s="49">
        <v>0</v>
      </c>
      <c r="AA225" s="71">
        <v>225</v>
      </c>
      <c r="AB225" s="71"/>
      <c r="AC225" s="72"/>
      <c r="AD225" s="78" t="s">
        <v>2280</v>
      </c>
      <c r="AE225" s="78">
        <v>1897</v>
      </c>
      <c r="AF225" s="78">
        <v>2523</v>
      </c>
      <c r="AG225" s="78">
        <v>5742</v>
      </c>
      <c r="AH225" s="78">
        <v>5845</v>
      </c>
      <c r="AI225" s="78"/>
      <c r="AJ225" s="78" t="s">
        <v>2649</v>
      </c>
      <c r="AK225" s="78" t="s">
        <v>2927</v>
      </c>
      <c r="AL225" s="83" t="s">
        <v>3098</v>
      </c>
      <c r="AM225" s="78"/>
      <c r="AN225" s="80">
        <v>40253.977013888885</v>
      </c>
      <c r="AO225" s="83" t="s">
        <v>3413</v>
      </c>
      <c r="AP225" s="78" t="b">
        <v>0</v>
      </c>
      <c r="AQ225" s="78" t="b">
        <v>0</v>
      </c>
      <c r="AR225" s="78" t="b">
        <v>1</v>
      </c>
      <c r="AS225" s="78" t="s">
        <v>3538</v>
      </c>
      <c r="AT225" s="78">
        <v>226</v>
      </c>
      <c r="AU225" s="83" t="s">
        <v>3544</v>
      </c>
      <c r="AV225" s="78" t="b">
        <v>0</v>
      </c>
      <c r="AW225" s="78" t="s">
        <v>3626</v>
      </c>
      <c r="AX225" s="83" t="s">
        <v>3849</v>
      </c>
      <c r="AY225" s="78" t="s">
        <v>66</v>
      </c>
      <c r="AZ225" s="78" t="str">
        <f>REPLACE(INDEX(GroupVertices[Group],MATCH(Vertices[[#This Row],[Vertex]],GroupVertices[Vertex],0)),1,1,"")</f>
        <v>2</v>
      </c>
      <c r="BA225" s="48" t="s">
        <v>727</v>
      </c>
      <c r="BB225" s="48" t="s">
        <v>727</v>
      </c>
      <c r="BC225" s="48" t="s">
        <v>764</v>
      </c>
      <c r="BD225" s="48" t="s">
        <v>764</v>
      </c>
      <c r="BE225" s="48"/>
      <c r="BF225" s="48"/>
      <c r="BG225" s="120" t="s">
        <v>4934</v>
      </c>
      <c r="BH225" s="120" t="s">
        <v>4934</v>
      </c>
      <c r="BI225" s="120" t="s">
        <v>5045</v>
      </c>
      <c r="BJ225" s="120" t="s">
        <v>5045</v>
      </c>
      <c r="BK225" s="120">
        <v>0</v>
      </c>
      <c r="BL225" s="123">
        <v>0</v>
      </c>
      <c r="BM225" s="120">
        <v>0</v>
      </c>
      <c r="BN225" s="123">
        <v>0</v>
      </c>
      <c r="BO225" s="120">
        <v>0</v>
      </c>
      <c r="BP225" s="123">
        <v>0</v>
      </c>
      <c r="BQ225" s="120">
        <v>17</v>
      </c>
      <c r="BR225" s="123">
        <v>100</v>
      </c>
      <c r="BS225" s="120">
        <v>17</v>
      </c>
      <c r="BT225" s="2"/>
      <c r="BU225" s="3"/>
      <c r="BV225" s="3"/>
      <c r="BW225" s="3"/>
      <c r="BX225" s="3"/>
    </row>
    <row r="226" spans="1:76" ht="15">
      <c r="A226" s="64" t="s">
        <v>403</v>
      </c>
      <c r="B226" s="65"/>
      <c r="C226" s="65" t="s">
        <v>64</v>
      </c>
      <c r="D226" s="66">
        <v>172.87068997791172</v>
      </c>
      <c r="E226" s="68"/>
      <c r="F226" s="100" t="s">
        <v>1014</v>
      </c>
      <c r="G226" s="65"/>
      <c r="H226" s="69" t="s">
        <v>403</v>
      </c>
      <c r="I226" s="70"/>
      <c r="J226" s="70"/>
      <c r="K226" s="69" t="s">
        <v>4238</v>
      </c>
      <c r="L226" s="73">
        <v>1</v>
      </c>
      <c r="M226" s="74">
        <v>6017.4501953125</v>
      </c>
      <c r="N226" s="74">
        <v>5042.75</v>
      </c>
      <c r="O226" s="75"/>
      <c r="P226" s="76"/>
      <c r="Q226" s="76"/>
      <c r="R226" s="86"/>
      <c r="S226" s="48">
        <v>0</v>
      </c>
      <c r="T226" s="48">
        <v>1</v>
      </c>
      <c r="U226" s="49">
        <v>0</v>
      </c>
      <c r="V226" s="49">
        <v>0.002833</v>
      </c>
      <c r="W226" s="49">
        <v>0</v>
      </c>
      <c r="X226" s="49">
        <v>0.402792</v>
      </c>
      <c r="Y226" s="49">
        <v>0</v>
      </c>
      <c r="Z226" s="49">
        <v>0</v>
      </c>
      <c r="AA226" s="71">
        <v>226</v>
      </c>
      <c r="AB226" s="71"/>
      <c r="AC226" s="72"/>
      <c r="AD226" s="78" t="s">
        <v>2281</v>
      </c>
      <c r="AE226" s="78">
        <v>5007</v>
      </c>
      <c r="AF226" s="78">
        <v>2079</v>
      </c>
      <c r="AG226" s="78">
        <v>29910</v>
      </c>
      <c r="AH226" s="78">
        <v>10346</v>
      </c>
      <c r="AI226" s="78"/>
      <c r="AJ226" s="78" t="s">
        <v>2650</v>
      </c>
      <c r="AK226" s="78" t="s">
        <v>2928</v>
      </c>
      <c r="AL226" s="83" t="s">
        <v>3099</v>
      </c>
      <c r="AM226" s="78"/>
      <c r="AN226" s="80">
        <v>41457.4796875</v>
      </c>
      <c r="AO226" s="83" t="s">
        <v>3414</v>
      </c>
      <c r="AP226" s="78" t="b">
        <v>0</v>
      </c>
      <c r="AQ226" s="78" t="b">
        <v>0</v>
      </c>
      <c r="AR226" s="78" t="b">
        <v>1</v>
      </c>
      <c r="AS226" s="78" t="s">
        <v>1995</v>
      </c>
      <c r="AT226" s="78">
        <v>333</v>
      </c>
      <c r="AU226" s="83" t="s">
        <v>3548</v>
      </c>
      <c r="AV226" s="78" t="b">
        <v>0</v>
      </c>
      <c r="AW226" s="78" t="s">
        <v>3626</v>
      </c>
      <c r="AX226" s="83" t="s">
        <v>3850</v>
      </c>
      <c r="AY226" s="78" t="s">
        <v>66</v>
      </c>
      <c r="AZ226" s="78" t="str">
        <f>REPLACE(INDEX(GroupVertices[Group],MATCH(Vertices[[#This Row],[Vertex]],GroupVertices[Vertex],0)),1,1,"")</f>
        <v>2</v>
      </c>
      <c r="BA226" s="48" t="s">
        <v>727</v>
      </c>
      <c r="BB226" s="48" t="s">
        <v>727</v>
      </c>
      <c r="BC226" s="48" t="s">
        <v>764</v>
      </c>
      <c r="BD226" s="48" t="s">
        <v>764</v>
      </c>
      <c r="BE226" s="48"/>
      <c r="BF226" s="48"/>
      <c r="BG226" s="120" t="s">
        <v>4934</v>
      </c>
      <c r="BH226" s="120" t="s">
        <v>4934</v>
      </c>
      <c r="BI226" s="120" t="s">
        <v>5045</v>
      </c>
      <c r="BJ226" s="120" t="s">
        <v>5045</v>
      </c>
      <c r="BK226" s="120">
        <v>0</v>
      </c>
      <c r="BL226" s="123">
        <v>0</v>
      </c>
      <c r="BM226" s="120">
        <v>0</v>
      </c>
      <c r="BN226" s="123">
        <v>0</v>
      </c>
      <c r="BO226" s="120">
        <v>0</v>
      </c>
      <c r="BP226" s="123">
        <v>0</v>
      </c>
      <c r="BQ226" s="120">
        <v>17</v>
      </c>
      <c r="BR226" s="123">
        <v>100</v>
      </c>
      <c r="BS226" s="120">
        <v>17</v>
      </c>
      <c r="BT226" s="2"/>
      <c r="BU226" s="3"/>
      <c r="BV226" s="3"/>
      <c r="BW226" s="3"/>
      <c r="BX226" s="3"/>
    </row>
    <row r="227" spans="1:76" ht="15">
      <c r="A227" s="64" t="s">
        <v>404</v>
      </c>
      <c r="B227" s="65"/>
      <c r="C227" s="65" t="s">
        <v>64</v>
      </c>
      <c r="D227" s="66">
        <v>171.4955137084597</v>
      </c>
      <c r="E227" s="68"/>
      <c r="F227" s="100" t="s">
        <v>1015</v>
      </c>
      <c r="G227" s="65"/>
      <c r="H227" s="69" t="s">
        <v>404</v>
      </c>
      <c r="I227" s="70"/>
      <c r="J227" s="70"/>
      <c r="K227" s="69" t="s">
        <v>4239</v>
      </c>
      <c r="L227" s="73">
        <v>1</v>
      </c>
      <c r="M227" s="74">
        <v>5480.45703125</v>
      </c>
      <c r="N227" s="74">
        <v>4959.15625</v>
      </c>
      <c r="O227" s="75"/>
      <c r="P227" s="76"/>
      <c r="Q227" s="76"/>
      <c r="R227" s="86"/>
      <c r="S227" s="48">
        <v>0</v>
      </c>
      <c r="T227" s="48">
        <v>1</v>
      </c>
      <c r="U227" s="49">
        <v>0</v>
      </c>
      <c r="V227" s="49">
        <v>0.002833</v>
      </c>
      <c r="W227" s="49">
        <v>0</v>
      </c>
      <c r="X227" s="49">
        <v>0.402792</v>
      </c>
      <c r="Y227" s="49">
        <v>0</v>
      </c>
      <c r="Z227" s="49">
        <v>0</v>
      </c>
      <c r="AA227" s="71">
        <v>227</v>
      </c>
      <c r="AB227" s="71"/>
      <c r="AC227" s="72"/>
      <c r="AD227" s="78" t="s">
        <v>2282</v>
      </c>
      <c r="AE227" s="78">
        <v>641</v>
      </c>
      <c r="AF227" s="78">
        <v>1816</v>
      </c>
      <c r="AG227" s="78">
        <v>13790</v>
      </c>
      <c r="AH227" s="78">
        <v>5813</v>
      </c>
      <c r="AI227" s="78"/>
      <c r="AJ227" s="78" t="s">
        <v>2651</v>
      </c>
      <c r="AK227" s="78" t="s">
        <v>2929</v>
      </c>
      <c r="AL227" s="83" t="s">
        <v>3100</v>
      </c>
      <c r="AM227" s="78"/>
      <c r="AN227" s="80">
        <v>40593.49376157407</v>
      </c>
      <c r="AO227" s="83" t="s">
        <v>3415</v>
      </c>
      <c r="AP227" s="78" t="b">
        <v>1</v>
      </c>
      <c r="AQ227" s="78" t="b">
        <v>0</v>
      </c>
      <c r="AR227" s="78" t="b">
        <v>0</v>
      </c>
      <c r="AS227" s="78" t="s">
        <v>3538</v>
      </c>
      <c r="AT227" s="78">
        <v>112</v>
      </c>
      <c r="AU227" s="83" t="s">
        <v>3544</v>
      </c>
      <c r="AV227" s="78" t="b">
        <v>0</v>
      </c>
      <c r="AW227" s="78" t="s">
        <v>3626</v>
      </c>
      <c r="AX227" s="83" t="s">
        <v>3851</v>
      </c>
      <c r="AY227" s="78" t="s">
        <v>66</v>
      </c>
      <c r="AZ227" s="78" t="str">
        <f>REPLACE(INDEX(GroupVertices[Group],MATCH(Vertices[[#This Row],[Vertex]],GroupVertices[Vertex],0)),1,1,"")</f>
        <v>2</v>
      </c>
      <c r="BA227" s="48" t="s">
        <v>727</v>
      </c>
      <c r="BB227" s="48" t="s">
        <v>727</v>
      </c>
      <c r="BC227" s="48" t="s">
        <v>764</v>
      </c>
      <c r="BD227" s="48" t="s">
        <v>764</v>
      </c>
      <c r="BE227" s="48"/>
      <c r="BF227" s="48"/>
      <c r="BG227" s="120" t="s">
        <v>4934</v>
      </c>
      <c r="BH227" s="120" t="s">
        <v>4934</v>
      </c>
      <c r="BI227" s="120" t="s">
        <v>5045</v>
      </c>
      <c r="BJ227" s="120" t="s">
        <v>5045</v>
      </c>
      <c r="BK227" s="120">
        <v>0</v>
      </c>
      <c r="BL227" s="123">
        <v>0</v>
      </c>
      <c r="BM227" s="120">
        <v>0</v>
      </c>
      <c r="BN227" s="123">
        <v>0</v>
      </c>
      <c r="BO227" s="120">
        <v>0</v>
      </c>
      <c r="BP227" s="123">
        <v>0</v>
      </c>
      <c r="BQ227" s="120">
        <v>17</v>
      </c>
      <c r="BR227" s="123">
        <v>100</v>
      </c>
      <c r="BS227" s="120">
        <v>17</v>
      </c>
      <c r="BT227" s="2"/>
      <c r="BU227" s="3"/>
      <c r="BV227" s="3"/>
      <c r="BW227" s="3"/>
      <c r="BX227" s="3"/>
    </row>
    <row r="228" spans="1:76" ht="15">
      <c r="A228" s="64" t="s">
        <v>405</v>
      </c>
      <c r="B228" s="65"/>
      <c r="C228" s="65" t="s">
        <v>64</v>
      </c>
      <c r="D228" s="66">
        <v>164.6771492393895</v>
      </c>
      <c r="E228" s="68"/>
      <c r="F228" s="100" t="s">
        <v>1016</v>
      </c>
      <c r="G228" s="65"/>
      <c r="H228" s="69" t="s">
        <v>405</v>
      </c>
      <c r="I228" s="70"/>
      <c r="J228" s="70"/>
      <c r="K228" s="69" t="s">
        <v>4240</v>
      </c>
      <c r="L228" s="73">
        <v>1</v>
      </c>
      <c r="M228" s="74">
        <v>6191.84521484375</v>
      </c>
      <c r="N228" s="74">
        <v>5161.58984375</v>
      </c>
      <c r="O228" s="75"/>
      <c r="P228" s="76"/>
      <c r="Q228" s="76"/>
      <c r="R228" s="86"/>
      <c r="S228" s="48">
        <v>0</v>
      </c>
      <c r="T228" s="48">
        <v>1</v>
      </c>
      <c r="U228" s="49">
        <v>0</v>
      </c>
      <c r="V228" s="49">
        <v>0.002833</v>
      </c>
      <c r="W228" s="49">
        <v>0</v>
      </c>
      <c r="X228" s="49">
        <v>0.402792</v>
      </c>
      <c r="Y228" s="49">
        <v>0</v>
      </c>
      <c r="Z228" s="49">
        <v>0</v>
      </c>
      <c r="AA228" s="71">
        <v>228</v>
      </c>
      <c r="AB228" s="71"/>
      <c r="AC228" s="72"/>
      <c r="AD228" s="78" t="s">
        <v>2283</v>
      </c>
      <c r="AE228" s="78">
        <v>233</v>
      </c>
      <c r="AF228" s="78">
        <v>512</v>
      </c>
      <c r="AG228" s="78">
        <v>2661</v>
      </c>
      <c r="AH228" s="78">
        <v>602</v>
      </c>
      <c r="AI228" s="78"/>
      <c r="AJ228" s="78" t="s">
        <v>2652</v>
      </c>
      <c r="AK228" s="78"/>
      <c r="AL228" s="78"/>
      <c r="AM228" s="78"/>
      <c r="AN228" s="80">
        <v>40284.74759259259</v>
      </c>
      <c r="AO228" s="78"/>
      <c r="AP228" s="78" t="b">
        <v>0</v>
      </c>
      <c r="AQ228" s="78" t="b">
        <v>0</v>
      </c>
      <c r="AR228" s="78" t="b">
        <v>0</v>
      </c>
      <c r="AS228" s="78" t="s">
        <v>1995</v>
      </c>
      <c r="AT228" s="78">
        <v>13</v>
      </c>
      <c r="AU228" s="83" t="s">
        <v>3549</v>
      </c>
      <c r="AV228" s="78" t="b">
        <v>0</v>
      </c>
      <c r="AW228" s="78" t="s">
        <v>3626</v>
      </c>
      <c r="AX228" s="83" t="s">
        <v>3852</v>
      </c>
      <c r="AY228" s="78" t="s">
        <v>66</v>
      </c>
      <c r="AZ228" s="78" t="str">
        <f>REPLACE(INDEX(GroupVertices[Group],MATCH(Vertices[[#This Row],[Vertex]],GroupVertices[Vertex],0)),1,1,"")</f>
        <v>2</v>
      </c>
      <c r="BA228" s="48" t="s">
        <v>727</v>
      </c>
      <c r="BB228" s="48" t="s">
        <v>727</v>
      </c>
      <c r="BC228" s="48" t="s">
        <v>764</v>
      </c>
      <c r="BD228" s="48" t="s">
        <v>764</v>
      </c>
      <c r="BE228" s="48"/>
      <c r="BF228" s="48"/>
      <c r="BG228" s="120" t="s">
        <v>4934</v>
      </c>
      <c r="BH228" s="120" t="s">
        <v>4934</v>
      </c>
      <c r="BI228" s="120" t="s">
        <v>5045</v>
      </c>
      <c r="BJ228" s="120" t="s">
        <v>5045</v>
      </c>
      <c r="BK228" s="120">
        <v>0</v>
      </c>
      <c r="BL228" s="123">
        <v>0</v>
      </c>
      <c r="BM228" s="120">
        <v>0</v>
      </c>
      <c r="BN228" s="123">
        <v>0</v>
      </c>
      <c r="BO228" s="120">
        <v>0</v>
      </c>
      <c r="BP228" s="123">
        <v>0</v>
      </c>
      <c r="BQ228" s="120">
        <v>17</v>
      </c>
      <c r="BR228" s="123">
        <v>100</v>
      </c>
      <c r="BS228" s="120">
        <v>17</v>
      </c>
      <c r="BT228" s="2"/>
      <c r="BU228" s="3"/>
      <c r="BV228" s="3"/>
      <c r="BW228" s="3"/>
      <c r="BX228" s="3"/>
    </row>
    <row r="229" spans="1:76" ht="15">
      <c r="A229" s="64" t="s">
        <v>406</v>
      </c>
      <c r="B229" s="65"/>
      <c r="C229" s="65" t="s">
        <v>64</v>
      </c>
      <c r="D229" s="66">
        <v>169.2262114235084</v>
      </c>
      <c r="E229" s="68"/>
      <c r="F229" s="100" t="s">
        <v>1017</v>
      </c>
      <c r="G229" s="65"/>
      <c r="H229" s="69" t="s">
        <v>406</v>
      </c>
      <c r="I229" s="70"/>
      <c r="J229" s="70"/>
      <c r="K229" s="69" t="s">
        <v>4241</v>
      </c>
      <c r="L229" s="73">
        <v>1</v>
      </c>
      <c r="M229" s="74">
        <v>6240.99267578125</v>
      </c>
      <c r="N229" s="74">
        <v>6519.2578125</v>
      </c>
      <c r="O229" s="75"/>
      <c r="P229" s="76"/>
      <c r="Q229" s="76"/>
      <c r="R229" s="86"/>
      <c r="S229" s="48">
        <v>0</v>
      </c>
      <c r="T229" s="48">
        <v>1</v>
      </c>
      <c r="U229" s="49">
        <v>0</v>
      </c>
      <c r="V229" s="49">
        <v>0.002833</v>
      </c>
      <c r="W229" s="49">
        <v>0</v>
      </c>
      <c r="X229" s="49">
        <v>0.402792</v>
      </c>
      <c r="Y229" s="49">
        <v>0</v>
      </c>
      <c r="Z229" s="49">
        <v>0</v>
      </c>
      <c r="AA229" s="71">
        <v>229</v>
      </c>
      <c r="AB229" s="71"/>
      <c r="AC229" s="72"/>
      <c r="AD229" s="78" t="s">
        <v>2284</v>
      </c>
      <c r="AE229" s="78">
        <v>833</v>
      </c>
      <c r="AF229" s="78">
        <v>1382</v>
      </c>
      <c r="AG229" s="78">
        <v>1052</v>
      </c>
      <c r="AH229" s="78">
        <v>2311</v>
      </c>
      <c r="AI229" s="78"/>
      <c r="AJ229" s="78" t="s">
        <v>2653</v>
      </c>
      <c r="AK229" s="78" t="s">
        <v>2930</v>
      </c>
      <c r="AL229" s="83" t="s">
        <v>3101</v>
      </c>
      <c r="AM229" s="78"/>
      <c r="AN229" s="80">
        <v>40932.10430555556</v>
      </c>
      <c r="AO229" s="78"/>
      <c r="AP229" s="78" t="b">
        <v>0</v>
      </c>
      <c r="AQ229" s="78" t="b">
        <v>0</v>
      </c>
      <c r="AR229" s="78" t="b">
        <v>1</v>
      </c>
      <c r="AS229" s="78" t="s">
        <v>1995</v>
      </c>
      <c r="AT229" s="78">
        <v>42</v>
      </c>
      <c r="AU229" s="83" t="s">
        <v>3544</v>
      </c>
      <c r="AV229" s="78" t="b">
        <v>0</v>
      </c>
      <c r="AW229" s="78" t="s">
        <v>3626</v>
      </c>
      <c r="AX229" s="83" t="s">
        <v>3853</v>
      </c>
      <c r="AY229" s="78" t="s">
        <v>66</v>
      </c>
      <c r="AZ229" s="78" t="str">
        <f>REPLACE(INDEX(GroupVertices[Group],MATCH(Vertices[[#This Row],[Vertex]],GroupVertices[Vertex],0)),1,1,"")</f>
        <v>2</v>
      </c>
      <c r="BA229" s="48" t="s">
        <v>727</v>
      </c>
      <c r="BB229" s="48" t="s">
        <v>727</v>
      </c>
      <c r="BC229" s="48" t="s">
        <v>764</v>
      </c>
      <c r="BD229" s="48" t="s">
        <v>764</v>
      </c>
      <c r="BE229" s="48"/>
      <c r="BF229" s="48"/>
      <c r="BG229" s="120" t="s">
        <v>4934</v>
      </c>
      <c r="BH229" s="120" t="s">
        <v>4934</v>
      </c>
      <c r="BI229" s="120" t="s">
        <v>5045</v>
      </c>
      <c r="BJ229" s="120" t="s">
        <v>5045</v>
      </c>
      <c r="BK229" s="120">
        <v>0</v>
      </c>
      <c r="BL229" s="123">
        <v>0</v>
      </c>
      <c r="BM229" s="120">
        <v>0</v>
      </c>
      <c r="BN229" s="123">
        <v>0</v>
      </c>
      <c r="BO229" s="120">
        <v>0</v>
      </c>
      <c r="BP229" s="123">
        <v>0</v>
      </c>
      <c r="BQ229" s="120">
        <v>17</v>
      </c>
      <c r="BR229" s="123">
        <v>100</v>
      </c>
      <c r="BS229" s="120">
        <v>17</v>
      </c>
      <c r="BT229" s="2"/>
      <c r="BU229" s="3"/>
      <c r="BV229" s="3"/>
      <c r="BW229" s="3"/>
      <c r="BX229" s="3"/>
    </row>
    <row r="230" spans="1:76" ht="15">
      <c r="A230" s="64" t="s">
        <v>407</v>
      </c>
      <c r="B230" s="65"/>
      <c r="C230" s="65" t="s">
        <v>64</v>
      </c>
      <c r="D230" s="66">
        <v>196.7401944267655</v>
      </c>
      <c r="E230" s="68"/>
      <c r="F230" s="100" t="s">
        <v>1018</v>
      </c>
      <c r="G230" s="65"/>
      <c r="H230" s="69" t="s">
        <v>407</v>
      </c>
      <c r="I230" s="70"/>
      <c r="J230" s="70"/>
      <c r="K230" s="69" t="s">
        <v>4242</v>
      </c>
      <c r="L230" s="73">
        <v>1</v>
      </c>
      <c r="M230" s="74">
        <v>5856.26318359375</v>
      </c>
      <c r="N230" s="74">
        <v>6455.01416015625</v>
      </c>
      <c r="O230" s="75"/>
      <c r="P230" s="76"/>
      <c r="Q230" s="76"/>
      <c r="R230" s="86"/>
      <c r="S230" s="48">
        <v>0</v>
      </c>
      <c r="T230" s="48">
        <v>1</v>
      </c>
      <c r="U230" s="49">
        <v>0</v>
      </c>
      <c r="V230" s="49">
        <v>0.002833</v>
      </c>
      <c r="W230" s="49">
        <v>0</v>
      </c>
      <c r="X230" s="49">
        <v>0.402792</v>
      </c>
      <c r="Y230" s="49">
        <v>0</v>
      </c>
      <c r="Z230" s="49">
        <v>0</v>
      </c>
      <c r="AA230" s="71">
        <v>230</v>
      </c>
      <c r="AB230" s="71"/>
      <c r="AC230" s="72"/>
      <c r="AD230" s="78" t="s">
        <v>2285</v>
      </c>
      <c r="AE230" s="78">
        <v>29</v>
      </c>
      <c r="AF230" s="78">
        <v>6644</v>
      </c>
      <c r="AG230" s="78">
        <v>99948</v>
      </c>
      <c r="AH230" s="78">
        <v>295</v>
      </c>
      <c r="AI230" s="78"/>
      <c r="AJ230" s="78" t="s">
        <v>2654</v>
      </c>
      <c r="AK230" s="78" t="s">
        <v>2931</v>
      </c>
      <c r="AL230" s="83" t="s">
        <v>3102</v>
      </c>
      <c r="AM230" s="78"/>
      <c r="AN230" s="80">
        <v>42365.361921296295</v>
      </c>
      <c r="AO230" s="83" t="s">
        <v>3416</v>
      </c>
      <c r="AP230" s="78" t="b">
        <v>0</v>
      </c>
      <c r="AQ230" s="78" t="b">
        <v>0</v>
      </c>
      <c r="AR230" s="78" t="b">
        <v>0</v>
      </c>
      <c r="AS230" s="78" t="s">
        <v>3539</v>
      </c>
      <c r="AT230" s="78">
        <v>3052</v>
      </c>
      <c r="AU230" s="83" t="s">
        <v>3544</v>
      </c>
      <c r="AV230" s="78" t="b">
        <v>0</v>
      </c>
      <c r="AW230" s="78" t="s">
        <v>3626</v>
      </c>
      <c r="AX230" s="83" t="s">
        <v>3854</v>
      </c>
      <c r="AY230" s="78" t="s">
        <v>66</v>
      </c>
      <c r="AZ230" s="78" t="str">
        <f>REPLACE(INDEX(GroupVertices[Group],MATCH(Vertices[[#This Row],[Vertex]],GroupVertices[Vertex],0)),1,1,"")</f>
        <v>2</v>
      </c>
      <c r="BA230" s="48" t="s">
        <v>727</v>
      </c>
      <c r="BB230" s="48" t="s">
        <v>727</v>
      </c>
      <c r="BC230" s="48" t="s">
        <v>764</v>
      </c>
      <c r="BD230" s="48" t="s">
        <v>764</v>
      </c>
      <c r="BE230" s="48"/>
      <c r="BF230" s="48"/>
      <c r="BG230" s="120" t="s">
        <v>4934</v>
      </c>
      <c r="BH230" s="120" t="s">
        <v>4934</v>
      </c>
      <c r="BI230" s="120" t="s">
        <v>5045</v>
      </c>
      <c r="BJ230" s="120" t="s">
        <v>5045</v>
      </c>
      <c r="BK230" s="120">
        <v>0</v>
      </c>
      <c r="BL230" s="123">
        <v>0</v>
      </c>
      <c r="BM230" s="120">
        <v>0</v>
      </c>
      <c r="BN230" s="123">
        <v>0</v>
      </c>
      <c r="BO230" s="120">
        <v>0</v>
      </c>
      <c r="BP230" s="123">
        <v>0</v>
      </c>
      <c r="BQ230" s="120">
        <v>17</v>
      </c>
      <c r="BR230" s="123">
        <v>100</v>
      </c>
      <c r="BS230" s="120">
        <v>17</v>
      </c>
      <c r="BT230" s="2"/>
      <c r="BU230" s="3"/>
      <c r="BV230" s="3"/>
      <c r="BW230" s="3"/>
      <c r="BX230" s="3"/>
    </row>
    <row r="231" spans="1:76" ht="15">
      <c r="A231" s="64" t="s">
        <v>408</v>
      </c>
      <c r="B231" s="65"/>
      <c r="C231" s="65" t="s">
        <v>64</v>
      </c>
      <c r="D231" s="66">
        <v>168.03927220995095</v>
      </c>
      <c r="E231" s="68"/>
      <c r="F231" s="100" t="s">
        <v>1019</v>
      </c>
      <c r="G231" s="65"/>
      <c r="H231" s="69" t="s">
        <v>408</v>
      </c>
      <c r="I231" s="70"/>
      <c r="J231" s="70"/>
      <c r="K231" s="69" t="s">
        <v>4243</v>
      </c>
      <c r="L231" s="73">
        <v>1</v>
      </c>
      <c r="M231" s="74">
        <v>6284.640625</v>
      </c>
      <c r="N231" s="74">
        <v>6187.5634765625</v>
      </c>
      <c r="O231" s="75"/>
      <c r="P231" s="76"/>
      <c r="Q231" s="76"/>
      <c r="R231" s="86"/>
      <c r="S231" s="48">
        <v>0</v>
      </c>
      <c r="T231" s="48">
        <v>1</v>
      </c>
      <c r="U231" s="49">
        <v>0</v>
      </c>
      <c r="V231" s="49">
        <v>0.002833</v>
      </c>
      <c r="W231" s="49">
        <v>0</v>
      </c>
      <c r="X231" s="49">
        <v>0.402792</v>
      </c>
      <c r="Y231" s="49">
        <v>0</v>
      </c>
      <c r="Z231" s="49">
        <v>0</v>
      </c>
      <c r="AA231" s="71">
        <v>231</v>
      </c>
      <c r="AB231" s="71"/>
      <c r="AC231" s="72"/>
      <c r="AD231" s="78" t="s">
        <v>2286</v>
      </c>
      <c r="AE231" s="78">
        <v>607</v>
      </c>
      <c r="AF231" s="78">
        <v>1155</v>
      </c>
      <c r="AG231" s="78">
        <v>1076</v>
      </c>
      <c r="AH231" s="78">
        <v>13383</v>
      </c>
      <c r="AI231" s="78"/>
      <c r="AJ231" s="78"/>
      <c r="AK231" s="78"/>
      <c r="AL231" s="83" t="s">
        <v>3103</v>
      </c>
      <c r="AM231" s="78"/>
      <c r="AN231" s="80">
        <v>40035.093680555554</v>
      </c>
      <c r="AO231" s="78"/>
      <c r="AP231" s="78" t="b">
        <v>1</v>
      </c>
      <c r="AQ231" s="78" t="b">
        <v>0</v>
      </c>
      <c r="AR231" s="78" t="b">
        <v>0</v>
      </c>
      <c r="AS231" s="78" t="s">
        <v>1995</v>
      </c>
      <c r="AT231" s="78">
        <v>29</v>
      </c>
      <c r="AU231" s="83" t="s">
        <v>3544</v>
      </c>
      <c r="AV231" s="78" t="b">
        <v>0</v>
      </c>
      <c r="AW231" s="78" t="s">
        <v>3626</v>
      </c>
      <c r="AX231" s="83" t="s">
        <v>3855</v>
      </c>
      <c r="AY231" s="78" t="s">
        <v>66</v>
      </c>
      <c r="AZ231" s="78" t="str">
        <f>REPLACE(INDEX(GroupVertices[Group],MATCH(Vertices[[#This Row],[Vertex]],GroupVertices[Vertex],0)),1,1,"")</f>
        <v>2</v>
      </c>
      <c r="BA231" s="48" t="s">
        <v>727</v>
      </c>
      <c r="BB231" s="48" t="s">
        <v>727</v>
      </c>
      <c r="BC231" s="48" t="s">
        <v>764</v>
      </c>
      <c r="BD231" s="48" t="s">
        <v>764</v>
      </c>
      <c r="BE231" s="48"/>
      <c r="BF231" s="48"/>
      <c r="BG231" s="120" t="s">
        <v>4934</v>
      </c>
      <c r="BH231" s="120" t="s">
        <v>4934</v>
      </c>
      <c r="BI231" s="120" t="s">
        <v>5045</v>
      </c>
      <c r="BJ231" s="120" t="s">
        <v>5045</v>
      </c>
      <c r="BK231" s="120">
        <v>0</v>
      </c>
      <c r="BL231" s="123">
        <v>0</v>
      </c>
      <c r="BM231" s="120">
        <v>0</v>
      </c>
      <c r="BN231" s="123">
        <v>0</v>
      </c>
      <c r="BO231" s="120">
        <v>0</v>
      </c>
      <c r="BP231" s="123">
        <v>0</v>
      </c>
      <c r="BQ231" s="120">
        <v>17</v>
      </c>
      <c r="BR231" s="123">
        <v>100</v>
      </c>
      <c r="BS231" s="120">
        <v>17</v>
      </c>
      <c r="BT231" s="2"/>
      <c r="BU231" s="3"/>
      <c r="BV231" s="3"/>
      <c r="BW231" s="3"/>
      <c r="BX231" s="3"/>
    </row>
    <row r="232" spans="1:76" ht="15">
      <c r="A232" s="64" t="s">
        <v>409</v>
      </c>
      <c r="B232" s="65"/>
      <c r="C232" s="65" t="s">
        <v>64</v>
      </c>
      <c r="D232" s="66">
        <v>176.53085495363956</v>
      </c>
      <c r="E232" s="68"/>
      <c r="F232" s="100" t="s">
        <v>1020</v>
      </c>
      <c r="G232" s="65"/>
      <c r="H232" s="69" t="s">
        <v>409</v>
      </c>
      <c r="I232" s="70"/>
      <c r="J232" s="70"/>
      <c r="K232" s="69" t="s">
        <v>4244</v>
      </c>
      <c r="L232" s="73">
        <v>128.76865537242884</v>
      </c>
      <c r="M232" s="74">
        <v>9310.626953125</v>
      </c>
      <c r="N232" s="74">
        <v>8629.119140625</v>
      </c>
      <c r="O232" s="75"/>
      <c r="P232" s="76"/>
      <c r="Q232" s="76"/>
      <c r="R232" s="86"/>
      <c r="S232" s="48">
        <v>1</v>
      </c>
      <c r="T232" s="48">
        <v>7</v>
      </c>
      <c r="U232" s="49">
        <v>362.833333</v>
      </c>
      <c r="V232" s="49">
        <v>0.002924</v>
      </c>
      <c r="W232" s="49">
        <v>0</v>
      </c>
      <c r="X232" s="49">
        <v>1.66967</v>
      </c>
      <c r="Y232" s="49">
        <v>0.2619047619047619</v>
      </c>
      <c r="Z232" s="49">
        <v>0.14285714285714285</v>
      </c>
      <c r="AA232" s="71">
        <v>232</v>
      </c>
      <c r="AB232" s="71"/>
      <c r="AC232" s="72"/>
      <c r="AD232" s="78" t="s">
        <v>2287</v>
      </c>
      <c r="AE232" s="78">
        <v>905</v>
      </c>
      <c r="AF232" s="78">
        <v>2779</v>
      </c>
      <c r="AG232" s="78">
        <v>3046</v>
      </c>
      <c r="AH232" s="78">
        <v>1545</v>
      </c>
      <c r="AI232" s="78"/>
      <c r="AJ232" s="78" t="s">
        <v>2655</v>
      </c>
      <c r="AK232" s="78" t="s">
        <v>2932</v>
      </c>
      <c r="AL232" s="83" t="s">
        <v>3104</v>
      </c>
      <c r="AM232" s="78"/>
      <c r="AN232" s="80">
        <v>42367.86207175926</v>
      </c>
      <c r="AO232" s="83" t="s">
        <v>3417</v>
      </c>
      <c r="AP232" s="78" t="b">
        <v>1</v>
      </c>
      <c r="AQ232" s="78" t="b">
        <v>0</v>
      </c>
      <c r="AR232" s="78" t="b">
        <v>1</v>
      </c>
      <c r="AS232" s="78" t="s">
        <v>1995</v>
      </c>
      <c r="AT232" s="78">
        <v>52</v>
      </c>
      <c r="AU232" s="78"/>
      <c r="AV232" s="78" t="b">
        <v>0</v>
      </c>
      <c r="AW232" s="78" t="s">
        <v>3626</v>
      </c>
      <c r="AX232" s="83" t="s">
        <v>3856</v>
      </c>
      <c r="AY232" s="78" t="s">
        <v>66</v>
      </c>
      <c r="AZ232" s="78" t="str">
        <f>REPLACE(INDEX(GroupVertices[Group],MATCH(Vertices[[#This Row],[Vertex]],GroupVertices[Vertex],0)),1,1,"")</f>
        <v>6</v>
      </c>
      <c r="BA232" s="48" t="s">
        <v>728</v>
      </c>
      <c r="BB232" s="48" t="s">
        <v>728</v>
      </c>
      <c r="BC232" s="48" t="s">
        <v>766</v>
      </c>
      <c r="BD232" s="48" t="s">
        <v>766</v>
      </c>
      <c r="BE232" s="48" t="s">
        <v>558</v>
      </c>
      <c r="BF232" s="48" t="s">
        <v>558</v>
      </c>
      <c r="BG232" s="120" t="s">
        <v>4935</v>
      </c>
      <c r="BH232" s="120" t="s">
        <v>5006</v>
      </c>
      <c r="BI232" s="120" t="s">
        <v>5046</v>
      </c>
      <c r="BJ232" s="120" t="s">
        <v>5111</v>
      </c>
      <c r="BK232" s="120">
        <v>0</v>
      </c>
      <c r="BL232" s="123">
        <v>0</v>
      </c>
      <c r="BM232" s="120">
        <v>1</v>
      </c>
      <c r="BN232" s="123">
        <v>1.2195121951219512</v>
      </c>
      <c r="BO232" s="120">
        <v>0</v>
      </c>
      <c r="BP232" s="123">
        <v>0</v>
      </c>
      <c r="BQ232" s="120">
        <v>81</v>
      </c>
      <c r="BR232" s="123">
        <v>98.78048780487805</v>
      </c>
      <c r="BS232" s="120">
        <v>82</v>
      </c>
      <c r="BT232" s="2"/>
      <c r="BU232" s="3"/>
      <c r="BV232" s="3"/>
      <c r="BW232" s="3"/>
      <c r="BX232" s="3"/>
    </row>
    <row r="233" spans="1:76" ht="15">
      <c r="A233" s="64" t="s">
        <v>569</v>
      </c>
      <c r="B233" s="65"/>
      <c r="C233" s="65" t="s">
        <v>64</v>
      </c>
      <c r="D233" s="66">
        <v>205.61870889645962</v>
      </c>
      <c r="E233" s="68"/>
      <c r="F233" s="100" t="s">
        <v>3593</v>
      </c>
      <c r="G233" s="65"/>
      <c r="H233" s="69" t="s">
        <v>569</v>
      </c>
      <c r="I233" s="70"/>
      <c r="J233" s="70"/>
      <c r="K233" s="69" t="s">
        <v>4245</v>
      </c>
      <c r="L233" s="73">
        <v>1</v>
      </c>
      <c r="M233" s="74">
        <v>8816.5322265625</v>
      </c>
      <c r="N233" s="74">
        <v>8352.10546875</v>
      </c>
      <c r="O233" s="75"/>
      <c r="P233" s="76"/>
      <c r="Q233" s="76"/>
      <c r="R233" s="86"/>
      <c r="S233" s="48">
        <v>2</v>
      </c>
      <c r="T233" s="48">
        <v>0</v>
      </c>
      <c r="U233" s="49">
        <v>0</v>
      </c>
      <c r="V233" s="49">
        <v>0.002151</v>
      </c>
      <c r="W233" s="49">
        <v>0</v>
      </c>
      <c r="X233" s="49">
        <v>0.553378</v>
      </c>
      <c r="Y233" s="49">
        <v>1</v>
      </c>
      <c r="Z233" s="49">
        <v>0</v>
      </c>
      <c r="AA233" s="71">
        <v>233</v>
      </c>
      <c r="AB233" s="71"/>
      <c r="AC233" s="72"/>
      <c r="AD233" s="78" t="s">
        <v>2288</v>
      </c>
      <c r="AE233" s="78">
        <v>669</v>
      </c>
      <c r="AF233" s="78">
        <v>8342</v>
      </c>
      <c r="AG233" s="78">
        <v>1494</v>
      </c>
      <c r="AH233" s="78">
        <v>1502</v>
      </c>
      <c r="AI233" s="78"/>
      <c r="AJ233" s="78" t="s">
        <v>2656</v>
      </c>
      <c r="AK233" s="78" t="s">
        <v>2932</v>
      </c>
      <c r="AL233" s="83" t="s">
        <v>3105</v>
      </c>
      <c r="AM233" s="78"/>
      <c r="AN233" s="80">
        <v>41624.71976851852</v>
      </c>
      <c r="AO233" s="83" t="s">
        <v>3418</v>
      </c>
      <c r="AP233" s="78" t="b">
        <v>0</v>
      </c>
      <c r="AQ233" s="78" t="b">
        <v>0</v>
      </c>
      <c r="AR233" s="78" t="b">
        <v>1</v>
      </c>
      <c r="AS233" s="78" t="s">
        <v>1995</v>
      </c>
      <c r="AT233" s="78">
        <v>168</v>
      </c>
      <c r="AU233" s="83" t="s">
        <v>3544</v>
      </c>
      <c r="AV233" s="78" t="b">
        <v>0</v>
      </c>
      <c r="AW233" s="78" t="s">
        <v>3626</v>
      </c>
      <c r="AX233" s="83" t="s">
        <v>3857</v>
      </c>
      <c r="AY233" s="78" t="s">
        <v>65</v>
      </c>
      <c r="AZ233" s="78" t="str">
        <f>REPLACE(INDEX(GroupVertices[Group],MATCH(Vertices[[#This Row],[Vertex]],GroupVertices[Vertex],0)),1,1,"")</f>
        <v>6</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64" t="s">
        <v>411</v>
      </c>
      <c r="B234" s="65"/>
      <c r="C234" s="65" t="s">
        <v>64</v>
      </c>
      <c r="D234" s="66">
        <v>167.55822195599816</v>
      </c>
      <c r="E234" s="68"/>
      <c r="F234" s="100" t="s">
        <v>1022</v>
      </c>
      <c r="G234" s="65"/>
      <c r="H234" s="69" t="s">
        <v>411</v>
      </c>
      <c r="I234" s="70"/>
      <c r="J234" s="70"/>
      <c r="K234" s="69" t="s">
        <v>4246</v>
      </c>
      <c r="L234" s="73">
        <v>85.45525723210763</v>
      </c>
      <c r="M234" s="74">
        <v>9708.150390625</v>
      </c>
      <c r="N234" s="74">
        <v>8982.7890625</v>
      </c>
      <c r="O234" s="75"/>
      <c r="P234" s="76"/>
      <c r="Q234" s="76"/>
      <c r="R234" s="86"/>
      <c r="S234" s="48">
        <v>2</v>
      </c>
      <c r="T234" s="48">
        <v>5</v>
      </c>
      <c r="U234" s="49">
        <v>239.833333</v>
      </c>
      <c r="V234" s="49">
        <v>0.002915</v>
      </c>
      <c r="W234" s="49">
        <v>0</v>
      </c>
      <c r="X234" s="49">
        <v>1.434071</v>
      </c>
      <c r="Y234" s="49">
        <v>0.3333333333333333</v>
      </c>
      <c r="Z234" s="49">
        <v>0.16666666666666666</v>
      </c>
      <c r="AA234" s="71">
        <v>234</v>
      </c>
      <c r="AB234" s="71"/>
      <c r="AC234" s="72"/>
      <c r="AD234" s="78" t="s">
        <v>2289</v>
      </c>
      <c r="AE234" s="78">
        <v>1638</v>
      </c>
      <c r="AF234" s="78">
        <v>1063</v>
      </c>
      <c r="AG234" s="78">
        <v>5758</v>
      </c>
      <c r="AH234" s="78">
        <v>2881</v>
      </c>
      <c r="AI234" s="78"/>
      <c r="AJ234" s="78" t="s">
        <v>2657</v>
      </c>
      <c r="AK234" s="78" t="s">
        <v>2932</v>
      </c>
      <c r="AL234" s="83" t="s">
        <v>3106</v>
      </c>
      <c r="AM234" s="78"/>
      <c r="AN234" s="80">
        <v>40347.66438657408</v>
      </c>
      <c r="AO234" s="83" t="s">
        <v>3419</v>
      </c>
      <c r="AP234" s="78" t="b">
        <v>0</v>
      </c>
      <c r="AQ234" s="78" t="b">
        <v>0</v>
      </c>
      <c r="AR234" s="78" t="b">
        <v>1</v>
      </c>
      <c r="AS234" s="78" t="s">
        <v>1995</v>
      </c>
      <c r="AT234" s="78">
        <v>181</v>
      </c>
      <c r="AU234" s="83" t="s">
        <v>3543</v>
      </c>
      <c r="AV234" s="78" t="b">
        <v>0</v>
      </c>
      <c r="AW234" s="78" t="s">
        <v>3626</v>
      </c>
      <c r="AX234" s="83" t="s">
        <v>3858</v>
      </c>
      <c r="AY234" s="78" t="s">
        <v>66</v>
      </c>
      <c r="AZ234" s="78" t="str">
        <f>REPLACE(INDEX(GroupVertices[Group],MATCH(Vertices[[#This Row],[Vertex]],GroupVertices[Vertex],0)),1,1,"")</f>
        <v>6</v>
      </c>
      <c r="BA234" s="48" t="s">
        <v>730</v>
      </c>
      <c r="BB234" s="48" t="s">
        <v>730</v>
      </c>
      <c r="BC234" s="48" t="s">
        <v>768</v>
      </c>
      <c r="BD234" s="48" t="s">
        <v>768</v>
      </c>
      <c r="BE234" s="48" t="s">
        <v>790</v>
      </c>
      <c r="BF234" s="48" t="s">
        <v>790</v>
      </c>
      <c r="BG234" s="120" t="s">
        <v>4936</v>
      </c>
      <c r="BH234" s="120" t="s">
        <v>4936</v>
      </c>
      <c r="BI234" s="120" t="s">
        <v>5047</v>
      </c>
      <c r="BJ234" s="120" t="s">
        <v>5047</v>
      </c>
      <c r="BK234" s="120">
        <v>1</v>
      </c>
      <c r="BL234" s="123">
        <v>3.8461538461538463</v>
      </c>
      <c r="BM234" s="120">
        <v>0</v>
      </c>
      <c r="BN234" s="123">
        <v>0</v>
      </c>
      <c r="BO234" s="120">
        <v>0</v>
      </c>
      <c r="BP234" s="123">
        <v>0</v>
      </c>
      <c r="BQ234" s="120">
        <v>25</v>
      </c>
      <c r="BR234" s="123">
        <v>96.15384615384616</v>
      </c>
      <c r="BS234" s="120">
        <v>26</v>
      </c>
      <c r="BT234" s="2"/>
      <c r="BU234" s="3"/>
      <c r="BV234" s="3"/>
      <c r="BW234" s="3"/>
      <c r="BX234" s="3"/>
    </row>
    <row r="235" spans="1:76" ht="15">
      <c r="A235" s="64" t="s">
        <v>570</v>
      </c>
      <c r="B235" s="65"/>
      <c r="C235" s="65" t="s">
        <v>64</v>
      </c>
      <c r="D235" s="66">
        <v>209.9690764104676</v>
      </c>
      <c r="E235" s="68"/>
      <c r="F235" s="100" t="s">
        <v>3594</v>
      </c>
      <c r="G235" s="65"/>
      <c r="H235" s="69" t="s">
        <v>570</v>
      </c>
      <c r="I235" s="70"/>
      <c r="J235" s="70"/>
      <c r="K235" s="69" t="s">
        <v>4247</v>
      </c>
      <c r="L235" s="73">
        <v>1</v>
      </c>
      <c r="M235" s="74">
        <v>9804.087890625</v>
      </c>
      <c r="N235" s="74">
        <v>8475.39453125</v>
      </c>
      <c r="O235" s="75"/>
      <c r="P235" s="76"/>
      <c r="Q235" s="76"/>
      <c r="R235" s="86"/>
      <c r="S235" s="48">
        <v>3</v>
      </c>
      <c r="T235" s="48">
        <v>0</v>
      </c>
      <c r="U235" s="49">
        <v>0</v>
      </c>
      <c r="V235" s="49">
        <v>0.002155</v>
      </c>
      <c r="W235" s="49">
        <v>0</v>
      </c>
      <c r="X235" s="49">
        <v>0.756538</v>
      </c>
      <c r="Y235" s="49">
        <v>0.8333333333333334</v>
      </c>
      <c r="Z235" s="49">
        <v>0</v>
      </c>
      <c r="AA235" s="71">
        <v>235</v>
      </c>
      <c r="AB235" s="71"/>
      <c r="AC235" s="72"/>
      <c r="AD235" s="78" t="s">
        <v>2290</v>
      </c>
      <c r="AE235" s="78">
        <v>2295</v>
      </c>
      <c r="AF235" s="78">
        <v>9174</v>
      </c>
      <c r="AG235" s="78">
        <v>4595</v>
      </c>
      <c r="AH235" s="78">
        <v>2660</v>
      </c>
      <c r="AI235" s="78"/>
      <c r="AJ235" s="78" t="s">
        <v>2658</v>
      </c>
      <c r="AK235" s="78" t="s">
        <v>2933</v>
      </c>
      <c r="AL235" s="83" t="s">
        <v>3107</v>
      </c>
      <c r="AM235" s="78"/>
      <c r="AN235" s="80">
        <v>41305.71178240741</v>
      </c>
      <c r="AO235" s="83" t="s">
        <v>3420</v>
      </c>
      <c r="AP235" s="78" t="b">
        <v>0</v>
      </c>
      <c r="AQ235" s="78" t="b">
        <v>0</v>
      </c>
      <c r="AR235" s="78" t="b">
        <v>1</v>
      </c>
      <c r="AS235" s="78" t="s">
        <v>1995</v>
      </c>
      <c r="AT235" s="78">
        <v>476</v>
      </c>
      <c r="AU235" s="83" t="s">
        <v>3557</v>
      </c>
      <c r="AV235" s="78" t="b">
        <v>0</v>
      </c>
      <c r="AW235" s="78" t="s">
        <v>3626</v>
      </c>
      <c r="AX235" s="83" t="s">
        <v>3859</v>
      </c>
      <c r="AY235" s="78" t="s">
        <v>65</v>
      </c>
      <c r="AZ235" s="78" t="str">
        <f>REPLACE(INDEX(GroupVertices[Group],MATCH(Vertices[[#This Row],[Vertex]],GroupVertices[Vertex],0)),1,1,"")</f>
        <v>6</v>
      </c>
      <c r="BA235" s="48"/>
      <c r="BB235" s="48"/>
      <c r="BC235" s="48"/>
      <c r="BD235" s="48"/>
      <c r="BE235" s="48"/>
      <c r="BF235" s="48"/>
      <c r="BG235" s="48"/>
      <c r="BH235" s="48"/>
      <c r="BI235" s="48"/>
      <c r="BJ235" s="48"/>
      <c r="BK235" s="48"/>
      <c r="BL235" s="49"/>
      <c r="BM235" s="48"/>
      <c r="BN235" s="49"/>
      <c r="BO235" s="48"/>
      <c r="BP235" s="49"/>
      <c r="BQ235" s="48"/>
      <c r="BR235" s="49"/>
      <c r="BS235" s="48"/>
      <c r="BT235" s="2"/>
      <c r="BU235" s="3"/>
      <c r="BV235" s="3"/>
      <c r="BW235" s="3"/>
      <c r="BX235" s="3"/>
    </row>
    <row r="236" spans="1:76" ht="15">
      <c r="A236" s="64" t="s">
        <v>412</v>
      </c>
      <c r="B236" s="65"/>
      <c r="C236" s="65" t="s">
        <v>64</v>
      </c>
      <c r="D236" s="66">
        <v>178.5125728476408</v>
      </c>
      <c r="E236" s="68"/>
      <c r="F236" s="100" t="s">
        <v>1023</v>
      </c>
      <c r="G236" s="65"/>
      <c r="H236" s="69" t="s">
        <v>412</v>
      </c>
      <c r="I236" s="70"/>
      <c r="J236" s="70"/>
      <c r="K236" s="69" t="s">
        <v>4248</v>
      </c>
      <c r="L236" s="73">
        <v>1</v>
      </c>
      <c r="M236" s="74">
        <v>5696.81982421875</v>
      </c>
      <c r="N236" s="74">
        <v>4585.07177734375</v>
      </c>
      <c r="O236" s="75"/>
      <c r="P236" s="76"/>
      <c r="Q236" s="76"/>
      <c r="R236" s="86"/>
      <c r="S236" s="48">
        <v>0</v>
      </c>
      <c r="T236" s="48">
        <v>1</v>
      </c>
      <c r="U236" s="49">
        <v>0</v>
      </c>
      <c r="V236" s="49">
        <v>0.002833</v>
      </c>
      <c r="W236" s="49">
        <v>0</v>
      </c>
      <c r="X236" s="49">
        <v>0.402792</v>
      </c>
      <c r="Y236" s="49">
        <v>0</v>
      </c>
      <c r="Z236" s="49">
        <v>0</v>
      </c>
      <c r="AA236" s="71">
        <v>236</v>
      </c>
      <c r="AB236" s="71"/>
      <c r="AC236" s="72"/>
      <c r="AD236" s="78" t="s">
        <v>2291</v>
      </c>
      <c r="AE236" s="78">
        <v>594</v>
      </c>
      <c r="AF236" s="78">
        <v>3158</v>
      </c>
      <c r="AG236" s="78">
        <v>6302</v>
      </c>
      <c r="AH236" s="78">
        <v>883</v>
      </c>
      <c r="AI236" s="78"/>
      <c r="AJ236" s="78" t="s">
        <v>2659</v>
      </c>
      <c r="AK236" s="78" t="s">
        <v>2934</v>
      </c>
      <c r="AL236" s="83" t="s">
        <v>3108</v>
      </c>
      <c r="AM236" s="78"/>
      <c r="AN236" s="80">
        <v>39964.26097222222</v>
      </c>
      <c r="AO236" s="78"/>
      <c r="AP236" s="78" t="b">
        <v>0</v>
      </c>
      <c r="AQ236" s="78" t="b">
        <v>0</v>
      </c>
      <c r="AR236" s="78" t="b">
        <v>1</v>
      </c>
      <c r="AS236" s="78" t="s">
        <v>1995</v>
      </c>
      <c r="AT236" s="78">
        <v>211</v>
      </c>
      <c r="AU236" s="83" t="s">
        <v>3549</v>
      </c>
      <c r="AV236" s="78" t="b">
        <v>0</v>
      </c>
      <c r="AW236" s="78" t="s">
        <v>3626</v>
      </c>
      <c r="AX236" s="83" t="s">
        <v>3860</v>
      </c>
      <c r="AY236" s="78" t="s">
        <v>66</v>
      </c>
      <c r="AZ236" s="78" t="str">
        <f>REPLACE(INDEX(GroupVertices[Group],MATCH(Vertices[[#This Row],[Vertex]],GroupVertices[Vertex],0)),1,1,"")</f>
        <v>2</v>
      </c>
      <c r="BA236" s="48" t="s">
        <v>727</v>
      </c>
      <c r="BB236" s="48" t="s">
        <v>727</v>
      </c>
      <c r="BC236" s="48" t="s">
        <v>764</v>
      </c>
      <c r="BD236" s="48" t="s">
        <v>764</v>
      </c>
      <c r="BE236" s="48"/>
      <c r="BF236" s="48"/>
      <c r="BG236" s="120" t="s">
        <v>4934</v>
      </c>
      <c r="BH236" s="120" t="s">
        <v>4934</v>
      </c>
      <c r="BI236" s="120" t="s">
        <v>5045</v>
      </c>
      <c r="BJ236" s="120" t="s">
        <v>5045</v>
      </c>
      <c r="BK236" s="120">
        <v>0</v>
      </c>
      <c r="BL236" s="123">
        <v>0</v>
      </c>
      <c r="BM236" s="120">
        <v>0</v>
      </c>
      <c r="BN236" s="123">
        <v>0</v>
      </c>
      <c r="BO236" s="120">
        <v>0</v>
      </c>
      <c r="BP236" s="123">
        <v>0</v>
      </c>
      <c r="BQ236" s="120">
        <v>17</v>
      </c>
      <c r="BR236" s="123">
        <v>100</v>
      </c>
      <c r="BS236" s="120">
        <v>17</v>
      </c>
      <c r="BT236" s="2"/>
      <c r="BU236" s="3"/>
      <c r="BV236" s="3"/>
      <c r="BW236" s="3"/>
      <c r="BX236" s="3"/>
    </row>
    <row r="237" spans="1:76" ht="15">
      <c r="A237" s="64" t="s">
        <v>413</v>
      </c>
      <c r="B237" s="65"/>
      <c r="C237" s="65" t="s">
        <v>64</v>
      </c>
      <c r="D237" s="66">
        <v>162.24575393408458</v>
      </c>
      <c r="E237" s="68"/>
      <c r="F237" s="100" t="s">
        <v>1024</v>
      </c>
      <c r="G237" s="65"/>
      <c r="H237" s="69" t="s">
        <v>413</v>
      </c>
      <c r="I237" s="70"/>
      <c r="J237" s="70"/>
      <c r="K237" s="69" t="s">
        <v>4249</v>
      </c>
      <c r="L237" s="73">
        <v>1</v>
      </c>
      <c r="M237" s="74">
        <v>5931.291015625</v>
      </c>
      <c r="N237" s="74">
        <v>4421.0869140625</v>
      </c>
      <c r="O237" s="75"/>
      <c r="P237" s="76"/>
      <c r="Q237" s="76"/>
      <c r="R237" s="86"/>
      <c r="S237" s="48">
        <v>0</v>
      </c>
      <c r="T237" s="48">
        <v>1</v>
      </c>
      <c r="U237" s="49">
        <v>0</v>
      </c>
      <c r="V237" s="49">
        <v>0.002833</v>
      </c>
      <c r="W237" s="49">
        <v>0</v>
      </c>
      <c r="X237" s="49">
        <v>0.402792</v>
      </c>
      <c r="Y237" s="49">
        <v>0</v>
      </c>
      <c r="Z237" s="49">
        <v>0</v>
      </c>
      <c r="AA237" s="71">
        <v>237</v>
      </c>
      <c r="AB237" s="71"/>
      <c r="AC237" s="72"/>
      <c r="AD237" s="78" t="s">
        <v>2292</v>
      </c>
      <c r="AE237" s="78">
        <v>353</v>
      </c>
      <c r="AF237" s="78">
        <v>47</v>
      </c>
      <c r="AG237" s="78">
        <v>243</v>
      </c>
      <c r="AH237" s="78">
        <v>0</v>
      </c>
      <c r="AI237" s="78"/>
      <c r="AJ237" s="78" t="s">
        <v>2660</v>
      </c>
      <c r="AK237" s="78" t="s">
        <v>2935</v>
      </c>
      <c r="AL237" s="83" t="s">
        <v>3109</v>
      </c>
      <c r="AM237" s="78"/>
      <c r="AN237" s="80">
        <v>42480.808900462966</v>
      </c>
      <c r="AO237" s="83" t="s">
        <v>3421</v>
      </c>
      <c r="AP237" s="78" t="b">
        <v>0</v>
      </c>
      <c r="AQ237" s="78" t="b">
        <v>0</v>
      </c>
      <c r="AR237" s="78" t="b">
        <v>0</v>
      </c>
      <c r="AS237" s="78" t="s">
        <v>1995</v>
      </c>
      <c r="AT237" s="78">
        <v>0</v>
      </c>
      <c r="AU237" s="83" t="s">
        <v>3544</v>
      </c>
      <c r="AV237" s="78" t="b">
        <v>0</v>
      </c>
      <c r="AW237" s="78" t="s">
        <v>3626</v>
      </c>
      <c r="AX237" s="83" t="s">
        <v>3861</v>
      </c>
      <c r="AY237" s="78" t="s">
        <v>66</v>
      </c>
      <c r="AZ237" s="78" t="str">
        <f>REPLACE(INDEX(GroupVertices[Group],MATCH(Vertices[[#This Row],[Vertex]],GroupVertices[Vertex],0)),1,1,"")</f>
        <v>2</v>
      </c>
      <c r="BA237" s="48" t="s">
        <v>727</v>
      </c>
      <c r="BB237" s="48" t="s">
        <v>727</v>
      </c>
      <c r="BC237" s="48" t="s">
        <v>764</v>
      </c>
      <c r="BD237" s="48" t="s">
        <v>764</v>
      </c>
      <c r="BE237" s="48"/>
      <c r="BF237" s="48"/>
      <c r="BG237" s="120" t="s">
        <v>4934</v>
      </c>
      <c r="BH237" s="120" t="s">
        <v>4934</v>
      </c>
      <c r="BI237" s="120" t="s">
        <v>5045</v>
      </c>
      <c r="BJ237" s="120" t="s">
        <v>5045</v>
      </c>
      <c r="BK237" s="120">
        <v>0</v>
      </c>
      <c r="BL237" s="123">
        <v>0</v>
      </c>
      <c r="BM237" s="120">
        <v>0</v>
      </c>
      <c r="BN237" s="123">
        <v>0</v>
      </c>
      <c r="BO237" s="120">
        <v>0</v>
      </c>
      <c r="BP237" s="123">
        <v>0</v>
      </c>
      <c r="BQ237" s="120">
        <v>17</v>
      </c>
      <c r="BR237" s="123">
        <v>100</v>
      </c>
      <c r="BS237" s="120">
        <v>17</v>
      </c>
      <c r="BT237" s="2"/>
      <c r="BU237" s="3"/>
      <c r="BV237" s="3"/>
      <c r="BW237" s="3"/>
      <c r="BX237" s="3"/>
    </row>
    <row r="238" spans="1:76" ht="15">
      <c r="A238" s="64" t="s">
        <v>414</v>
      </c>
      <c r="B238" s="65"/>
      <c r="C238" s="65" t="s">
        <v>64</v>
      </c>
      <c r="D238" s="66">
        <v>171.35433591653876</v>
      </c>
      <c r="E238" s="68"/>
      <c r="F238" s="100" t="s">
        <v>1025</v>
      </c>
      <c r="G238" s="65"/>
      <c r="H238" s="69" t="s">
        <v>414</v>
      </c>
      <c r="I238" s="70"/>
      <c r="J238" s="70"/>
      <c r="K238" s="69" t="s">
        <v>4250</v>
      </c>
      <c r="L238" s="73">
        <v>1</v>
      </c>
      <c r="M238" s="74">
        <v>6043.85986328125</v>
      </c>
      <c r="N238" s="74">
        <v>6590.23583984375</v>
      </c>
      <c r="O238" s="75"/>
      <c r="P238" s="76"/>
      <c r="Q238" s="76"/>
      <c r="R238" s="86"/>
      <c r="S238" s="48">
        <v>0</v>
      </c>
      <c r="T238" s="48">
        <v>1</v>
      </c>
      <c r="U238" s="49">
        <v>0</v>
      </c>
      <c r="V238" s="49">
        <v>0.002833</v>
      </c>
      <c r="W238" s="49">
        <v>0</v>
      </c>
      <c r="X238" s="49">
        <v>0.402792</v>
      </c>
      <c r="Y238" s="49">
        <v>0</v>
      </c>
      <c r="Z238" s="49">
        <v>0</v>
      </c>
      <c r="AA238" s="71">
        <v>238</v>
      </c>
      <c r="AB238" s="71"/>
      <c r="AC238" s="72"/>
      <c r="AD238" s="78" t="s">
        <v>2293</v>
      </c>
      <c r="AE238" s="78">
        <v>3097</v>
      </c>
      <c r="AF238" s="78">
        <v>1789</v>
      </c>
      <c r="AG238" s="78">
        <v>38784</v>
      </c>
      <c r="AH238" s="78">
        <v>23649</v>
      </c>
      <c r="AI238" s="78"/>
      <c r="AJ238" s="78" t="s">
        <v>2661</v>
      </c>
      <c r="AK238" s="78" t="s">
        <v>2936</v>
      </c>
      <c r="AL238" s="83" t="s">
        <v>3110</v>
      </c>
      <c r="AM238" s="78"/>
      <c r="AN238" s="80">
        <v>40379.484826388885</v>
      </c>
      <c r="AO238" s="78"/>
      <c r="AP238" s="78" t="b">
        <v>0</v>
      </c>
      <c r="AQ238" s="78" t="b">
        <v>0</v>
      </c>
      <c r="AR238" s="78" t="b">
        <v>1</v>
      </c>
      <c r="AS238" s="78" t="s">
        <v>1997</v>
      </c>
      <c r="AT238" s="78">
        <v>347</v>
      </c>
      <c r="AU238" s="83" t="s">
        <v>3548</v>
      </c>
      <c r="AV238" s="78" t="b">
        <v>0</v>
      </c>
      <c r="AW238" s="78" t="s">
        <v>3626</v>
      </c>
      <c r="AX238" s="83" t="s">
        <v>3862</v>
      </c>
      <c r="AY238" s="78" t="s">
        <v>66</v>
      </c>
      <c r="AZ238" s="78" t="str">
        <f>REPLACE(INDEX(GroupVertices[Group],MATCH(Vertices[[#This Row],[Vertex]],GroupVertices[Vertex],0)),1,1,"")</f>
        <v>2</v>
      </c>
      <c r="BA238" s="48" t="s">
        <v>727</v>
      </c>
      <c r="BB238" s="48" t="s">
        <v>727</v>
      </c>
      <c r="BC238" s="48" t="s">
        <v>764</v>
      </c>
      <c r="BD238" s="48" t="s">
        <v>764</v>
      </c>
      <c r="BE238" s="48"/>
      <c r="BF238" s="48"/>
      <c r="BG238" s="120" t="s">
        <v>4934</v>
      </c>
      <c r="BH238" s="120" t="s">
        <v>4934</v>
      </c>
      <c r="BI238" s="120" t="s">
        <v>5045</v>
      </c>
      <c r="BJ238" s="120" t="s">
        <v>5045</v>
      </c>
      <c r="BK238" s="120">
        <v>0</v>
      </c>
      <c r="BL238" s="123">
        <v>0</v>
      </c>
      <c r="BM238" s="120">
        <v>0</v>
      </c>
      <c r="BN238" s="123">
        <v>0</v>
      </c>
      <c r="BO238" s="120">
        <v>0</v>
      </c>
      <c r="BP238" s="123">
        <v>0</v>
      </c>
      <c r="BQ238" s="120">
        <v>17</v>
      </c>
      <c r="BR238" s="123">
        <v>100</v>
      </c>
      <c r="BS238" s="120">
        <v>17</v>
      </c>
      <c r="BT238" s="2"/>
      <c r="BU238" s="3"/>
      <c r="BV238" s="3"/>
      <c r="BW238" s="3"/>
      <c r="BX238" s="3"/>
    </row>
    <row r="239" spans="1:76" ht="15">
      <c r="A239" s="64" t="s">
        <v>415</v>
      </c>
      <c r="B239" s="65"/>
      <c r="C239" s="65" t="s">
        <v>64</v>
      </c>
      <c r="D239" s="66">
        <v>192.7663010245467</v>
      </c>
      <c r="E239" s="68"/>
      <c r="F239" s="100" t="s">
        <v>1026</v>
      </c>
      <c r="G239" s="65"/>
      <c r="H239" s="69" t="s">
        <v>415</v>
      </c>
      <c r="I239" s="70"/>
      <c r="J239" s="70"/>
      <c r="K239" s="69" t="s">
        <v>4251</v>
      </c>
      <c r="L239" s="73">
        <v>1</v>
      </c>
      <c r="M239" s="74">
        <v>8336.478515625</v>
      </c>
      <c r="N239" s="74">
        <v>6187.61669921875</v>
      </c>
      <c r="O239" s="75"/>
      <c r="P239" s="76"/>
      <c r="Q239" s="76"/>
      <c r="R239" s="86"/>
      <c r="S239" s="48">
        <v>0</v>
      </c>
      <c r="T239" s="48">
        <v>1</v>
      </c>
      <c r="U239" s="49">
        <v>0</v>
      </c>
      <c r="V239" s="49">
        <v>0.111111</v>
      </c>
      <c r="W239" s="49">
        <v>0</v>
      </c>
      <c r="X239" s="49">
        <v>0.585365</v>
      </c>
      <c r="Y239" s="49">
        <v>0</v>
      </c>
      <c r="Z239" s="49">
        <v>0</v>
      </c>
      <c r="AA239" s="71">
        <v>239</v>
      </c>
      <c r="AB239" s="71"/>
      <c r="AC239" s="72"/>
      <c r="AD239" s="78" t="s">
        <v>2294</v>
      </c>
      <c r="AE239" s="78">
        <v>6007</v>
      </c>
      <c r="AF239" s="78">
        <v>5884</v>
      </c>
      <c r="AG239" s="78">
        <v>349247</v>
      </c>
      <c r="AH239" s="78">
        <v>297442</v>
      </c>
      <c r="AI239" s="78"/>
      <c r="AJ239" s="78" t="s">
        <v>2662</v>
      </c>
      <c r="AK239" s="78" t="s">
        <v>2937</v>
      </c>
      <c r="AL239" s="83" t="s">
        <v>3111</v>
      </c>
      <c r="AM239" s="78"/>
      <c r="AN239" s="80">
        <v>40756.00989583333</v>
      </c>
      <c r="AO239" s="83" t="s">
        <v>3422</v>
      </c>
      <c r="AP239" s="78" t="b">
        <v>0</v>
      </c>
      <c r="AQ239" s="78" t="b">
        <v>0</v>
      </c>
      <c r="AR239" s="78" t="b">
        <v>1</v>
      </c>
      <c r="AS239" s="78" t="s">
        <v>1995</v>
      </c>
      <c r="AT239" s="78">
        <v>156</v>
      </c>
      <c r="AU239" s="83" t="s">
        <v>3544</v>
      </c>
      <c r="AV239" s="78" t="b">
        <v>0</v>
      </c>
      <c r="AW239" s="78" t="s">
        <v>3626</v>
      </c>
      <c r="AX239" s="83" t="s">
        <v>3863</v>
      </c>
      <c r="AY239" s="78" t="s">
        <v>66</v>
      </c>
      <c r="AZ239" s="78" t="str">
        <f>REPLACE(INDEX(GroupVertices[Group],MATCH(Vertices[[#This Row],[Vertex]],GroupVertices[Vertex],0)),1,1,"")</f>
        <v>9</v>
      </c>
      <c r="BA239" s="48"/>
      <c r="BB239" s="48"/>
      <c r="BC239" s="48"/>
      <c r="BD239" s="48"/>
      <c r="BE239" s="48"/>
      <c r="BF239" s="48"/>
      <c r="BG239" s="120" t="s">
        <v>4682</v>
      </c>
      <c r="BH239" s="120" t="s">
        <v>4682</v>
      </c>
      <c r="BI239" s="120" t="s">
        <v>5048</v>
      </c>
      <c r="BJ239" s="120" t="s">
        <v>5048</v>
      </c>
      <c r="BK239" s="120">
        <v>0</v>
      </c>
      <c r="BL239" s="123">
        <v>0</v>
      </c>
      <c r="BM239" s="120">
        <v>1</v>
      </c>
      <c r="BN239" s="123">
        <v>4.545454545454546</v>
      </c>
      <c r="BO239" s="120">
        <v>0</v>
      </c>
      <c r="BP239" s="123">
        <v>0</v>
      </c>
      <c r="BQ239" s="120">
        <v>21</v>
      </c>
      <c r="BR239" s="123">
        <v>95.45454545454545</v>
      </c>
      <c r="BS239" s="120">
        <v>22</v>
      </c>
      <c r="BT239" s="2"/>
      <c r="BU239" s="3"/>
      <c r="BV239" s="3"/>
      <c r="BW239" s="3"/>
      <c r="BX239" s="3"/>
    </row>
    <row r="240" spans="1:76" ht="15">
      <c r="A240" s="64" t="s">
        <v>416</v>
      </c>
      <c r="B240" s="65"/>
      <c r="C240" s="65" t="s">
        <v>64</v>
      </c>
      <c r="D240" s="66">
        <v>165.02225050852957</v>
      </c>
      <c r="E240" s="68"/>
      <c r="F240" s="100" t="s">
        <v>1027</v>
      </c>
      <c r="G240" s="65"/>
      <c r="H240" s="69" t="s">
        <v>416</v>
      </c>
      <c r="I240" s="70"/>
      <c r="J240" s="70"/>
      <c r="K240" s="69" t="s">
        <v>4252</v>
      </c>
      <c r="L240" s="73">
        <v>1</v>
      </c>
      <c r="M240" s="74">
        <v>8457.826171875</v>
      </c>
      <c r="N240" s="74">
        <v>5128.89892578125</v>
      </c>
      <c r="O240" s="75"/>
      <c r="P240" s="76"/>
      <c r="Q240" s="76"/>
      <c r="R240" s="86"/>
      <c r="S240" s="48">
        <v>0</v>
      </c>
      <c r="T240" s="48">
        <v>1</v>
      </c>
      <c r="U240" s="49">
        <v>0</v>
      </c>
      <c r="V240" s="49">
        <v>0.111111</v>
      </c>
      <c r="W240" s="49">
        <v>0</v>
      </c>
      <c r="X240" s="49">
        <v>0.585365</v>
      </c>
      <c r="Y240" s="49">
        <v>0</v>
      </c>
      <c r="Z240" s="49">
        <v>0</v>
      </c>
      <c r="AA240" s="71">
        <v>240</v>
      </c>
      <c r="AB240" s="71"/>
      <c r="AC240" s="72"/>
      <c r="AD240" s="78" t="s">
        <v>2295</v>
      </c>
      <c r="AE240" s="78">
        <v>1690</v>
      </c>
      <c r="AF240" s="78">
        <v>578</v>
      </c>
      <c r="AG240" s="78">
        <v>53669</v>
      </c>
      <c r="AH240" s="78">
        <v>11370</v>
      </c>
      <c r="AI240" s="78"/>
      <c r="AJ240" s="78"/>
      <c r="AK240" s="78" t="s">
        <v>2938</v>
      </c>
      <c r="AL240" s="78"/>
      <c r="AM240" s="78"/>
      <c r="AN240" s="80">
        <v>39971.93690972222</v>
      </c>
      <c r="AO240" s="78"/>
      <c r="AP240" s="78" t="b">
        <v>0</v>
      </c>
      <c r="AQ240" s="78" t="b">
        <v>0</v>
      </c>
      <c r="AR240" s="78" t="b">
        <v>1</v>
      </c>
      <c r="AS240" s="78" t="s">
        <v>1995</v>
      </c>
      <c r="AT240" s="78">
        <v>8</v>
      </c>
      <c r="AU240" s="83" t="s">
        <v>3543</v>
      </c>
      <c r="AV240" s="78" t="b">
        <v>0</v>
      </c>
      <c r="AW240" s="78" t="s">
        <v>3626</v>
      </c>
      <c r="AX240" s="83" t="s">
        <v>3864</v>
      </c>
      <c r="AY240" s="78" t="s">
        <v>66</v>
      </c>
      <c r="AZ240" s="78" t="str">
        <f>REPLACE(INDEX(GroupVertices[Group],MATCH(Vertices[[#This Row],[Vertex]],GroupVertices[Vertex],0)),1,1,"")</f>
        <v>9</v>
      </c>
      <c r="BA240" s="48"/>
      <c r="BB240" s="48"/>
      <c r="BC240" s="48"/>
      <c r="BD240" s="48"/>
      <c r="BE240" s="48"/>
      <c r="BF240" s="48"/>
      <c r="BG240" s="120" t="s">
        <v>4682</v>
      </c>
      <c r="BH240" s="120" t="s">
        <v>4682</v>
      </c>
      <c r="BI240" s="120" t="s">
        <v>5048</v>
      </c>
      <c r="BJ240" s="120" t="s">
        <v>5048</v>
      </c>
      <c r="BK240" s="120">
        <v>0</v>
      </c>
      <c r="BL240" s="123">
        <v>0</v>
      </c>
      <c r="BM240" s="120">
        <v>1</v>
      </c>
      <c r="BN240" s="123">
        <v>4.545454545454546</v>
      </c>
      <c r="BO240" s="120">
        <v>0</v>
      </c>
      <c r="BP240" s="123">
        <v>0</v>
      </c>
      <c r="BQ240" s="120">
        <v>21</v>
      </c>
      <c r="BR240" s="123">
        <v>95.45454545454545</v>
      </c>
      <c r="BS240" s="120">
        <v>22</v>
      </c>
      <c r="BT240" s="2"/>
      <c r="BU240" s="3"/>
      <c r="BV240" s="3"/>
      <c r="BW240" s="3"/>
      <c r="BX240" s="3"/>
    </row>
    <row r="241" spans="1:76" ht="15">
      <c r="A241" s="64" t="s">
        <v>418</v>
      </c>
      <c r="B241" s="65"/>
      <c r="C241" s="65" t="s">
        <v>64</v>
      </c>
      <c r="D241" s="66">
        <v>165.80657157475696</v>
      </c>
      <c r="E241" s="68"/>
      <c r="F241" s="100" t="s">
        <v>1029</v>
      </c>
      <c r="G241" s="65"/>
      <c r="H241" s="69" t="s">
        <v>418</v>
      </c>
      <c r="I241" s="70"/>
      <c r="J241" s="70"/>
      <c r="K241" s="69" t="s">
        <v>4253</v>
      </c>
      <c r="L241" s="73">
        <v>1</v>
      </c>
      <c r="M241" s="74">
        <v>8088.85986328125</v>
      </c>
      <c r="N241" s="74">
        <v>5603.2646484375</v>
      </c>
      <c r="O241" s="75"/>
      <c r="P241" s="76"/>
      <c r="Q241" s="76"/>
      <c r="R241" s="86"/>
      <c r="S241" s="48">
        <v>0</v>
      </c>
      <c r="T241" s="48">
        <v>1</v>
      </c>
      <c r="U241" s="49">
        <v>0</v>
      </c>
      <c r="V241" s="49">
        <v>0.111111</v>
      </c>
      <c r="W241" s="49">
        <v>0</v>
      </c>
      <c r="X241" s="49">
        <v>0.585365</v>
      </c>
      <c r="Y241" s="49">
        <v>0</v>
      </c>
      <c r="Z241" s="49">
        <v>0</v>
      </c>
      <c r="AA241" s="71">
        <v>241</v>
      </c>
      <c r="AB241" s="71"/>
      <c r="AC241" s="72"/>
      <c r="AD241" s="78" t="s">
        <v>418</v>
      </c>
      <c r="AE241" s="78">
        <v>188</v>
      </c>
      <c r="AF241" s="78">
        <v>728</v>
      </c>
      <c r="AG241" s="78">
        <v>29629</v>
      </c>
      <c r="AH241" s="78">
        <v>15635</v>
      </c>
      <c r="AI241" s="78"/>
      <c r="AJ241" s="78"/>
      <c r="AK241" s="78"/>
      <c r="AL241" s="78"/>
      <c r="AM241" s="78"/>
      <c r="AN241" s="80">
        <v>41232.076886574076</v>
      </c>
      <c r="AO241" s="83" t="s">
        <v>3423</v>
      </c>
      <c r="AP241" s="78" t="b">
        <v>1</v>
      </c>
      <c r="AQ241" s="78" t="b">
        <v>0</v>
      </c>
      <c r="AR241" s="78" t="b">
        <v>0</v>
      </c>
      <c r="AS241" s="78" t="s">
        <v>1995</v>
      </c>
      <c r="AT241" s="78">
        <v>34</v>
      </c>
      <c r="AU241" s="83" t="s">
        <v>3544</v>
      </c>
      <c r="AV241" s="78" t="b">
        <v>0</v>
      </c>
      <c r="AW241" s="78" t="s">
        <v>3626</v>
      </c>
      <c r="AX241" s="83" t="s">
        <v>3865</v>
      </c>
      <c r="AY241" s="78" t="s">
        <v>66</v>
      </c>
      <c r="AZ241" s="78" t="str">
        <f>REPLACE(INDEX(GroupVertices[Group],MATCH(Vertices[[#This Row],[Vertex]],GroupVertices[Vertex],0)),1,1,"")</f>
        <v>9</v>
      </c>
      <c r="BA241" s="48"/>
      <c r="BB241" s="48"/>
      <c r="BC241" s="48"/>
      <c r="BD241" s="48"/>
      <c r="BE241" s="48"/>
      <c r="BF241" s="48"/>
      <c r="BG241" s="120" t="s">
        <v>4682</v>
      </c>
      <c r="BH241" s="120" t="s">
        <v>4682</v>
      </c>
      <c r="BI241" s="120" t="s">
        <v>5048</v>
      </c>
      <c r="BJ241" s="120" t="s">
        <v>5048</v>
      </c>
      <c r="BK241" s="120">
        <v>0</v>
      </c>
      <c r="BL241" s="123">
        <v>0</v>
      </c>
      <c r="BM241" s="120">
        <v>1</v>
      </c>
      <c r="BN241" s="123">
        <v>4.545454545454546</v>
      </c>
      <c r="BO241" s="120">
        <v>0</v>
      </c>
      <c r="BP241" s="123">
        <v>0</v>
      </c>
      <c r="BQ241" s="120">
        <v>21</v>
      </c>
      <c r="BR241" s="123">
        <v>95.45454545454545</v>
      </c>
      <c r="BS241" s="120">
        <v>22</v>
      </c>
      <c r="BT241" s="2"/>
      <c r="BU241" s="3"/>
      <c r="BV241" s="3"/>
      <c r="BW241" s="3"/>
      <c r="BX241" s="3"/>
    </row>
    <row r="242" spans="1:76" ht="15">
      <c r="A242" s="64" t="s">
        <v>419</v>
      </c>
      <c r="B242" s="65"/>
      <c r="C242" s="65" t="s">
        <v>64</v>
      </c>
      <c r="D242" s="66">
        <v>166.49677411303708</v>
      </c>
      <c r="E242" s="68"/>
      <c r="F242" s="100" t="s">
        <v>1030</v>
      </c>
      <c r="G242" s="65"/>
      <c r="H242" s="69" t="s">
        <v>419</v>
      </c>
      <c r="I242" s="70"/>
      <c r="J242" s="70"/>
      <c r="K242" s="69" t="s">
        <v>4254</v>
      </c>
      <c r="L242" s="73">
        <v>1</v>
      </c>
      <c r="M242" s="74">
        <v>5024.52783203125</v>
      </c>
      <c r="N242" s="74">
        <v>3823.14697265625</v>
      </c>
      <c r="O242" s="75"/>
      <c r="P242" s="76"/>
      <c r="Q242" s="76"/>
      <c r="R242" s="86"/>
      <c r="S242" s="48">
        <v>1</v>
      </c>
      <c r="T242" s="48">
        <v>1</v>
      </c>
      <c r="U242" s="49">
        <v>0</v>
      </c>
      <c r="V242" s="49">
        <v>0.001757</v>
      </c>
      <c r="W242" s="49">
        <v>0</v>
      </c>
      <c r="X242" s="49">
        <v>0.433157</v>
      </c>
      <c r="Y242" s="49">
        <v>0</v>
      </c>
      <c r="Z242" s="49">
        <v>1</v>
      </c>
      <c r="AA242" s="71">
        <v>242</v>
      </c>
      <c r="AB242" s="71"/>
      <c r="AC242" s="72"/>
      <c r="AD242" s="78" t="s">
        <v>2296</v>
      </c>
      <c r="AE242" s="78">
        <v>1350</v>
      </c>
      <c r="AF242" s="78">
        <v>860</v>
      </c>
      <c r="AG242" s="78">
        <v>11438</v>
      </c>
      <c r="AH242" s="78">
        <v>4630</v>
      </c>
      <c r="AI242" s="78"/>
      <c r="AJ242" s="78" t="s">
        <v>2663</v>
      </c>
      <c r="AK242" s="78"/>
      <c r="AL242" s="83" t="s">
        <v>3112</v>
      </c>
      <c r="AM242" s="78"/>
      <c r="AN242" s="80">
        <v>40491.71199074074</v>
      </c>
      <c r="AO242" s="83" t="s">
        <v>3424</v>
      </c>
      <c r="AP242" s="78" t="b">
        <v>1</v>
      </c>
      <c r="AQ242" s="78" t="b">
        <v>0</v>
      </c>
      <c r="AR242" s="78" t="b">
        <v>1</v>
      </c>
      <c r="AS242" s="78" t="s">
        <v>1997</v>
      </c>
      <c r="AT242" s="78">
        <v>280</v>
      </c>
      <c r="AU242" s="83" t="s">
        <v>3544</v>
      </c>
      <c r="AV242" s="78" t="b">
        <v>0</v>
      </c>
      <c r="AW242" s="78" t="s">
        <v>3626</v>
      </c>
      <c r="AX242" s="83" t="s">
        <v>3866</v>
      </c>
      <c r="AY242" s="78" t="s">
        <v>66</v>
      </c>
      <c r="AZ242" s="78" t="str">
        <f>REPLACE(INDEX(GroupVertices[Group],MATCH(Vertices[[#This Row],[Vertex]],GroupVertices[Vertex],0)),1,1,"")</f>
        <v>3</v>
      </c>
      <c r="BA242" s="48" t="s">
        <v>733</v>
      </c>
      <c r="BB242" s="48" t="s">
        <v>733</v>
      </c>
      <c r="BC242" s="48" t="s">
        <v>771</v>
      </c>
      <c r="BD242" s="48" t="s">
        <v>771</v>
      </c>
      <c r="BE242" s="48" t="s">
        <v>791</v>
      </c>
      <c r="BF242" s="48" t="s">
        <v>791</v>
      </c>
      <c r="BG242" s="120" t="s">
        <v>4937</v>
      </c>
      <c r="BH242" s="120" t="s">
        <v>4937</v>
      </c>
      <c r="BI242" s="120" t="s">
        <v>5049</v>
      </c>
      <c r="BJ242" s="120" t="s">
        <v>5049</v>
      </c>
      <c r="BK242" s="120">
        <v>0</v>
      </c>
      <c r="BL242" s="123">
        <v>0</v>
      </c>
      <c r="BM242" s="120">
        <v>0</v>
      </c>
      <c r="BN242" s="123">
        <v>0</v>
      </c>
      <c r="BO242" s="120">
        <v>0</v>
      </c>
      <c r="BP242" s="123">
        <v>0</v>
      </c>
      <c r="BQ242" s="120">
        <v>7</v>
      </c>
      <c r="BR242" s="123">
        <v>100</v>
      </c>
      <c r="BS242" s="120">
        <v>7</v>
      </c>
      <c r="BT242" s="2"/>
      <c r="BU242" s="3"/>
      <c r="BV242" s="3"/>
      <c r="BW242" s="3"/>
      <c r="BX242" s="3"/>
    </row>
    <row r="243" spans="1:76" ht="15">
      <c r="A243" s="64" t="s">
        <v>422</v>
      </c>
      <c r="B243" s="65"/>
      <c r="C243" s="65" t="s">
        <v>64</v>
      </c>
      <c r="D243" s="66">
        <v>164.21178540676127</v>
      </c>
      <c r="E243" s="68"/>
      <c r="F243" s="100" t="s">
        <v>1032</v>
      </c>
      <c r="G243" s="65"/>
      <c r="H243" s="69" t="s">
        <v>422</v>
      </c>
      <c r="I243" s="70"/>
      <c r="J243" s="70"/>
      <c r="K243" s="69" t="s">
        <v>4255</v>
      </c>
      <c r="L243" s="73">
        <v>1</v>
      </c>
      <c r="M243" s="74">
        <v>7516.46728515625</v>
      </c>
      <c r="N243" s="74">
        <v>8567.7705078125</v>
      </c>
      <c r="O243" s="75"/>
      <c r="P243" s="76"/>
      <c r="Q243" s="76"/>
      <c r="R243" s="86"/>
      <c r="S243" s="48">
        <v>1</v>
      </c>
      <c r="T243" s="48">
        <v>1</v>
      </c>
      <c r="U243" s="49">
        <v>0</v>
      </c>
      <c r="V243" s="49">
        <v>0</v>
      </c>
      <c r="W243" s="49">
        <v>0</v>
      </c>
      <c r="X243" s="49">
        <v>0.999999</v>
      </c>
      <c r="Y243" s="49">
        <v>0</v>
      </c>
      <c r="Z243" s="49" t="s">
        <v>5416</v>
      </c>
      <c r="AA243" s="71">
        <v>243</v>
      </c>
      <c r="AB243" s="71"/>
      <c r="AC243" s="72"/>
      <c r="AD243" s="78" t="s">
        <v>2297</v>
      </c>
      <c r="AE243" s="78">
        <v>330</v>
      </c>
      <c r="AF243" s="78">
        <v>423</v>
      </c>
      <c r="AG243" s="78">
        <v>1216</v>
      </c>
      <c r="AH243" s="78">
        <v>186</v>
      </c>
      <c r="AI243" s="78"/>
      <c r="AJ243" s="78" t="s">
        <v>2664</v>
      </c>
      <c r="AK243" s="78"/>
      <c r="AL243" s="83" t="s">
        <v>3113</v>
      </c>
      <c r="AM243" s="78"/>
      <c r="AN243" s="80">
        <v>41360.89178240741</v>
      </c>
      <c r="AO243" s="83" t="s">
        <v>3425</v>
      </c>
      <c r="AP243" s="78" t="b">
        <v>0</v>
      </c>
      <c r="AQ243" s="78" t="b">
        <v>0</v>
      </c>
      <c r="AR243" s="78" t="b">
        <v>0</v>
      </c>
      <c r="AS243" s="78" t="s">
        <v>1995</v>
      </c>
      <c r="AT243" s="78">
        <v>16</v>
      </c>
      <c r="AU243" s="83" t="s">
        <v>3544</v>
      </c>
      <c r="AV243" s="78" t="b">
        <v>0</v>
      </c>
      <c r="AW243" s="78" t="s">
        <v>3626</v>
      </c>
      <c r="AX243" s="83" t="s">
        <v>3867</v>
      </c>
      <c r="AY243" s="78" t="s">
        <v>66</v>
      </c>
      <c r="AZ243" s="78" t="str">
        <f>REPLACE(INDEX(GroupVertices[Group],MATCH(Vertices[[#This Row],[Vertex]],GroupVertices[Vertex],0)),1,1,"")</f>
        <v>4</v>
      </c>
      <c r="BA243" s="48" t="s">
        <v>734</v>
      </c>
      <c r="BB243" s="48" t="s">
        <v>734</v>
      </c>
      <c r="BC243" s="48" t="s">
        <v>764</v>
      </c>
      <c r="BD243" s="48" t="s">
        <v>764</v>
      </c>
      <c r="BE243" s="48"/>
      <c r="BF243" s="48"/>
      <c r="BG243" s="120" t="s">
        <v>4938</v>
      </c>
      <c r="BH243" s="120" t="s">
        <v>4938</v>
      </c>
      <c r="BI243" s="120" t="s">
        <v>5050</v>
      </c>
      <c r="BJ243" s="120" t="s">
        <v>5050</v>
      </c>
      <c r="BK243" s="120">
        <v>1</v>
      </c>
      <c r="BL243" s="123">
        <v>2.9411764705882355</v>
      </c>
      <c r="BM243" s="120">
        <v>0</v>
      </c>
      <c r="BN243" s="123">
        <v>0</v>
      </c>
      <c r="BO243" s="120">
        <v>0</v>
      </c>
      <c r="BP243" s="123">
        <v>0</v>
      </c>
      <c r="BQ243" s="120">
        <v>33</v>
      </c>
      <c r="BR243" s="123">
        <v>97.05882352941177</v>
      </c>
      <c r="BS243" s="120">
        <v>34</v>
      </c>
      <c r="BT243" s="2"/>
      <c r="BU243" s="3"/>
      <c r="BV243" s="3"/>
      <c r="BW243" s="3"/>
      <c r="BX243" s="3"/>
    </row>
    <row r="244" spans="1:76" ht="15">
      <c r="A244" s="64" t="s">
        <v>423</v>
      </c>
      <c r="B244" s="65"/>
      <c r="C244" s="65" t="s">
        <v>64</v>
      </c>
      <c r="D244" s="66">
        <v>175.22365317659393</v>
      </c>
      <c r="E244" s="68"/>
      <c r="F244" s="100" t="s">
        <v>1033</v>
      </c>
      <c r="G244" s="65"/>
      <c r="H244" s="69" t="s">
        <v>423</v>
      </c>
      <c r="I244" s="70"/>
      <c r="J244" s="70"/>
      <c r="K244" s="69" t="s">
        <v>4256</v>
      </c>
      <c r="L244" s="73">
        <v>1</v>
      </c>
      <c r="M244" s="74">
        <v>7707.75</v>
      </c>
      <c r="N244" s="74">
        <v>7999.15234375</v>
      </c>
      <c r="O244" s="75"/>
      <c r="P244" s="76"/>
      <c r="Q244" s="76"/>
      <c r="R244" s="86"/>
      <c r="S244" s="48">
        <v>0</v>
      </c>
      <c r="T244" s="48">
        <v>2</v>
      </c>
      <c r="U244" s="49">
        <v>0</v>
      </c>
      <c r="V244" s="49">
        <v>0.001748</v>
      </c>
      <c r="W244" s="49">
        <v>0</v>
      </c>
      <c r="X244" s="49">
        <v>0.618667</v>
      </c>
      <c r="Y244" s="49">
        <v>0.5</v>
      </c>
      <c r="Z244" s="49">
        <v>0</v>
      </c>
      <c r="AA244" s="71">
        <v>244</v>
      </c>
      <c r="AB244" s="71"/>
      <c r="AC244" s="72"/>
      <c r="AD244" s="78" t="s">
        <v>2298</v>
      </c>
      <c r="AE244" s="78">
        <v>64</v>
      </c>
      <c r="AF244" s="78">
        <v>2529</v>
      </c>
      <c r="AG244" s="78">
        <v>374</v>
      </c>
      <c r="AH244" s="78">
        <v>44</v>
      </c>
      <c r="AI244" s="78"/>
      <c r="AJ244" s="78" t="s">
        <v>2665</v>
      </c>
      <c r="AK244" s="78" t="s">
        <v>2939</v>
      </c>
      <c r="AL244" s="83" t="s">
        <v>3114</v>
      </c>
      <c r="AM244" s="78"/>
      <c r="AN244" s="80">
        <v>42866.53189814815</v>
      </c>
      <c r="AO244" s="83" t="s">
        <v>3426</v>
      </c>
      <c r="AP244" s="78" t="b">
        <v>1</v>
      </c>
      <c r="AQ244" s="78" t="b">
        <v>0</v>
      </c>
      <c r="AR244" s="78" t="b">
        <v>0</v>
      </c>
      <c r="AS244" s="78" t="s">
        <v>1995</v>
      </c>
      <c r="AT244" s="78">
        <v>36</v>
      </c>
      <c r="AU244" s="78"/>
      <c r="AV244" s="78" t="b">
        <v>0</v>
      </c>
      <c r="AW244" s="78" t="s">
        <v>3626</v>
      </c>
      <c r="AX244" s="83" t="s">
        <v>3868</v>
      </c>
      <c r="AY244" s="78" t="s">
        <v>66</v>
      </c>
      <c r="AZ244" s="78" t="str">
        <f>REPLACE(INDEX(GroupVertices[Group],MATCH(Vertices[[#This Row],[Vertex]],GroupVertices[Vertex],0)),1,1,"")</f>
        <v>5</v>
      </c>
      <c r="BA244" s="48"/>
      <c r="BB244" s="48"/>
      <c r="BC244" s="48"/>
      <c r="BD244" s="48"/>
      <c r="BE244" s="48"/>
      <c r="BF244" s="48"/>
      <c r="BG244" s="120" t="s">
        <v>4939</v>
      </c>
      <c r="BH244" s="120" t="s">
        <v>4939</v>
      </c>
      <c r="BI244" s="120" t="s">
        <v>5051</v>
      </c>
      <c r="BJ244" s="120" t="s">
        <v>5051</v>
      </c>
      <c r="BK244" s="120">
        <v>0</v>
      </c>
      <c r="BL244" s="123">
        <v>0</v>
      </c>
      <c r="BM244" s="120">
        <v>0</v>
      </c>
      <c r="BN244" s="123">
        <v>0</v>
      </c>
      <c r="BO244" s="120">
        <v>0</v>
      </c>
      <c r="BP244" s="123">
        <v>0</v>
      </c>
      <c r="BQ244" s="120">
        <v>20</v>
      </c>
      <c r="BR244" s="123">
        <v>100</v>
      </c>
      <c r="BS244" s="120">
        <v>20</v>
      </c>
      <c r="BT244" s="2"/>
      <c r="BU244" s="3"/>
      <c r="BV244" s="3"/>
      <c r="BW244" s="3"/>
      <c r="BX244" s="3"/>
    </row>
    <row r="245" spans="1:76" ht="15">
      <c r="A245" s="64" t="s">
        <v>571</v>
      </c>
      <c r="B245" s="65"/>
      <c r="C245" s="65" t="s">
        <v>64</v>
      </c>
      <c r="D245" s="66">
        <v>177.13739657818877</v>
      </c>
      <c r="E245" s="68"/>
      <c r="F245" s="100" t="s">
        <v>3595</v>
      </c>
      <c r="G245" s="65"/>
      <c r="H245" s="69" t="s">
        <v>571</v>
      </c>
      <c r="I245" s="70"/>
      <c r="J245" s="70"/>
      <c r="K245" s="69" t="s">
        <v>4257</v>
      </c>
      <c r="L245" s="73">
        <v>257.71111580726966</v>
      </c>
      <c r="M245" s="74">
        <v>7519.1708984375</v>
      </c>
      <c r="N245" s="74">
        <v>7387.8828125</v>
      </c>
      <c r="O245" s="75"/>
      <c r="P245" s="76"/>
      <c r="Q245" s="76"/>
      <c r="R245" s="86"/>
      <c r="S245" s="48">
        <v>8</v>
      </c>
      <c r="T245" s="48">
        <v>0</v>
      </c>
      <c r="U245" s="49">
        <v>729</v>
      </c>
      <c r="V245" s="49">
        <v>0.002232</v>
      </c>
      <c r="W245" s="49">
        <v>0</v>
      </c>
      <c r="X245" s="49">
        <v>2.205493</v>
      </c>
      <c r="Y245" s="49">
        <v>0.125</v>
      </c>
      <c r="Z245" s="49">
        <v>0</v>
      </c>
      <c r="AA245" s="71">
        <v>245</v>
      </c>
      <c r="AB245" s="71"/>
      <c r="AC245" s="72"/>
      <c r="AD245" s="78" t="s">
        <v>2299</v>
      </c>
      <c r="AE245" s="78">
        <v>252</v>
      </c>
      <c r="AF245" s="78">
        <v>2895</v>
      </c>
      <c r="AG245" s="78">
        <v>2866</v>
      </c>
      <c r="AH245" s="78">
        <v>1091</v>
      </c>
      <c r="AI245" s="78"/>
      <c r="AJ245" s="78"/>
      <c r="AK245" s="78" t="s">
        <v>2940</v>
      </c>
      <c r="AL245" s="83" t="s">
        <v>3115</v>
      </c>
      <c r="AM245" s="78"/>
      <c r="AN245" s="80">
        <v>40135.57728009259</v>
      </c>
      <c r="AO245" s="83" t="s">
        <v>3427</v>
      </c>
      <c r="AP245" s="78" t="b">
        <v>0</v>
      </c>
      <c r="AQ245" s="78" t="b">
        <v>0</v>
      </c>
      <c r="AR245" s="78" t="b">
        <v>1</v>
      </c>
      <c r="AS245" s="78" t="s">
        <v>1995</v>
      </c>
      <c r="AT245" s="78">
        <v>108</v>
      </c>
      <c r="AU245" s="83" t="s">
        <v>3544</v>
      </c>
      <c r="AV245" s="78" t="b">
        <v>0</v>
      </c>
      <c r="AW245" s="78" t="s">
        <v>3626</v>
      </c>
      <c r="AX245" s="83" t="s">
        <v>3869</v>
      </c>
      <c r="AY245" s="78" t="s">
        <v>65</v>
      </c>
      <c r="AZ245" s="78" t="str">
        <f>REPLACE(INDEX(GroupVertices[Group],MATCH(Vertices[[#This Row],[Vertex]],GroupVertices[Vertex],0)),1,1,"")</f>
        <v>5</v>
      </c>
      <c r="BA245" s="48"/>
      <c r="BB245" s="48"/>
      <c r="BC245" s="48"/>
      <c r="BD245" s="48"/>
      <c r="BE245" s="48"/>
      <c r="BF245" s="48"/>
      <c r="BG245" s="48"/>
      <c r="BH245" s="48"/>
      <c r="BI245" s="48"/>
      <c r="BJ245" s="48"/>
      <c r="BK245" s="48"/>
      <c r="BL245" s="49"/>
      <c r="BM245" s="48"/>
      <c r="BN245" s="49"/>
      <c r="BO245" s="48"/>
      <c r="BP245" s="49"/>
      <c r="BQ245" s="48"/>
      <c r="BR245" s="49"/>
      <c r="BS245" s="48"/>
      <c r="BT245" s="2"/>
      <c r="BU245" s="3"/>
      <c r="BV245" s="3"/>
      <c r="BW245" s="3"/>
      <c r="BX245" s="3"/>
    </row>
    <row r="246" spans="1:76" ht="15">
      <c r="A246" s="64" t="s">
        <v>492</v>
      </c>
      <c r="B246" s="65"/>
      <c r="C246" s="65" t="s">
        <v>64</v>
      </c>
      <c r="D246" s="66">
        <v>165.71768185391787</v>
      </c>
      <c r="E246" s="68"/>
      <c r="F246" s="100" t="s">
        <v>1100</v>
      </c>
      <c r="G246" s="65"/>
      <c r="H246" s="69" t="s">
        <v>492</v>
      </c>
      <c r="I246" s="70"/>
      <c r="J246" s="70"/>
      <c r="K246" s="69" t="s">
        <v>4258</v>
      </c>
      <c r="L246" s="73">
        <v>257.71111580726966</v>
      </c>
      <c r="M246" s="74">
        <v>7443.59912109375</v>
      </c>
      <c r="N246" s="74">
        <v>7151.833984375</v>
      </c>
      <c r="O246" s="75"/>
      <c r="P246" s="76"/>
      <c r="Q246" s="76"/>
      <c r="R246" s="86"/>
      <c r="S246" s="48">
        <v>7</v>
      </c>
      <c r="T246" s="48">
        <v>1</v>
      </c>
      <c r="U246" s="49">
        <v>729</v>
      </c>
      <c r="V246" s="49">
        <v>0.002232</v>
      </c>
      <c r="W246" s="49">
        <v>0</v>
      </c>
      <c r="X246" s="49">
        <v>2.205493</v>
      </c>
      <c r="Y246" s="49">
        <v>0.125</v>
      </c>
      <c r="Z246" s="49">
        <v>0</v>
      </c>
      <c r="AA246" s="71">
        <v>246</v>
      </c>
      <c r="AB246" s="71"/>
      <c r="AC246" s="72"/>
      <c r="AD246" s="78" t="s">
        <v>2300</v>
      </c>
      <c r="AE246" s="78">
        <v>165</v>
      </c>
      <c r="AF246" s="78">
        <v>711</v>
      </c>
      <c r="AG246" s="78">
        <v>362</v>
      </c>
      <c r="AH246" s="78">
        <v>876</v>
      </c>
      <c r="AI246" s="78"/>
      <c r="AJ246" s="78" t="s">
        <v>2666</v>
      </c>
      <c r="AK246" s="78" t="s">
        <v>2939</v>
      </c>
      <c r="AL246" s="83" t="s">
        <v>3116</v>
      </c>
      <c r="AM246" s="78"/>
      <c r="AN246" s="80">
        <v>40607.01101851852</v>
      </c>
      <c r="AO246" s="83" t="s">
        <v>3428</v>
      </c>
      <c r="AP246" s="78" t="b">
        <v>1</v>
      </c>
      <c r="AQ246" s="78" t="b">
        <v>0</v>
      </c>
      <c r="AR246" s="78" t="b">
        <v>0</v>
      </c>
      <c r="AS246" s="78" t="s">
        <v>1995</v>
      </c>
      <c r="AT246" s="78">
        <v>22</v>
      </c>
      <c r="AU246" s="83" t="s">
        <v>3544</v>
      </c>
      <c r="AV246" s="78" t="b">
        <v>0</v>
      </c>
      <c r="AW246" s="78" t="s">
        <v>3626</v>
      </c>
      <c r="AX246" s="83" t="s">
        <v>3870</v>
      </c>
      <c r="AY246" s="78" t="s">
        <v>66</v>
      </c>
      <c r="AZ246" s="78" t="str">
        <f>REPLACE(INDEX(GroupVertices[Group],MATCH(Vertices[[#This Row],[Vertex]],GroupVertices[Vertex],0)),1,1,"")</f>
        <v>5</v>
      </c>
      <c r="BA246" s="48" t="s">
        <v>753</v>
      </c>
      <c r="BB246" s="48" t="s">
        <v>753</v>
      </c>
      <c r="BC246" s="48" t="s">
        <v>771</v>
      </c>
      <c r="BD246" s="48" t="s">
        <v>771</v>
      </c>
      <c r="BE246" s="48" t="s">
        <v>457</v>
      </c>
      <c r="BF246" s="48" t="s">
        <v>457</v>
      </c>
      <c r="BG246" s="120" t="s">
        <v>4680</v>
      </c>
      <c r="BH246" s="120" t="s">
        <v>4680</v>
      </c>
      <c r="BI246" s="120" t="s">
        <v>4791</v>
      </c>
      <c r="BJ246" s="120" t="s">
        <v>4791</v>
      </c>
      <c r="BK246" s="120">
        <v>0</v>
      </c>
      <c r="BL246" s="123">
        <v>0</v>
      </c>
      <c r="BM246" s="120">
        <v>0</v>
      </c>
      <c r="BN246" s="123">
        <v>0</v>
      </c>
      <c r="BO246" s="120">
        <v>0</v>
      </c>
      <c r="BP246" s="123">
        <v>0</v>
      </c>
      <c r="BQ246" s="120">
        <v>26</v>
      </c>
      <c r="BR246" s="123">
        <v>100</v>
      </c>
      <c r="BS246" s="120">
        <v>26</v>
      </c>
      <c r="BT246" s="2"/>
      <c r="BU246" s="3"/>
      <c r="BV246" s="3"/>
      <c r="BW246" s="3"/>
      <c r="BX246" s="3"/>
    </row>
    <row r="247" spans="1:76" ht="15">
      <c r="A247" s="64" t="s">
        <v>424</v>
      </c>
      <c r="B247" s="65"/>
      <c r="C247" s="65" t="s">
        <v>64</v>
      </c>
      <c r="D247" s="66">
        <v>163.4170067263175</v>
      </c>
      <c r="E247" s="68"/>
      <c r="F247" s="100" t="s">
        <v>1034</v>
      </c>
      <c r="G247" s="65"/>
      <c r="H247" s="69" t="s">
        <v>424</v>
      </c>
      <c r="I247" s="70"/>
      <c r="J247" s="70"/>
      <c r="K247" s="69" t="s">
        <v>4259</v>
      </c>
      <c r="L247" s="73">
        <v>1</v>
      </c>
      <c r="M247" s="74">
        <v>7042.83056640625</v>
      </c>
      <c r="N247" s="74">
        <v>7291.47998046875</v>
      </c>
      <c r="O247" s="75"/>
      <c r="P247" s="76"/>
      <c r="Q247" s="76"/>
      <c r="R247" s="86"/>
      <c r="S247" s="48">
        <v>0</v>
      </c>
      <c r="T247" s="48">
        <v>2</v>
      </c>
      <c r="U247" s="49">
        <v>0</v>
      </c>
      <c r="V247" s="49">
        <v>0.001748</v>
      </c>
      <c r="W247" s="49">
        <v>0</v>
      </c>
      <c r="X247" s="49">
        <v>0.618667</v>
      </c>
      <c r="Y247" s="49">
        <v>0.5</v>
      </c>
      <c r="Z247" s="49">
        <v>0</v>
      </c>
      <c r="AA247" s="71">
        <v>247</v>
      </c>
      <c r="AB247" s="71"/>
      <c r="AC247" s="72"/>
      <c r="AD247" s="78" t="s">
        <v>2301</v>
      </c>
      <c r="AE247" s="78">
        <v>286</v>
      </c>
      <c r="AF247" s="78">
        <v>271</v>
      </c>
      <c r="AG247" s="78">
        <v>14014</v>
      </c>
      <c r="AH247" s="78">
        <v>1653</v>
      </c>
      <c r="AI247" s="78"/>
      <c r="AJ247" s="78" t="s">
        <v>2667</v>
      </c>
      <c r="AK247" s="78" t="s">
        <v>2939</v>
      </c>
      <c r="AL247" s="78"/>
      <c r="AM247" s="78"/>
      <c r="AN247" s="80">
        <v>39982.50802083333</v>
      </c>
      <c r="AO247" s="78"/>
      <c r="AP247" s="78" t="b">
        <v>1</v>
      </c>
      <c r="AQ247" s="78" t="b">
        <v>0</v>
      </c>
      <c r="AR247" s="78" t="b">
        <v>1</v>
      </c>
      <c r="AS247" s="78" t="s">
        <v>1995</v>
      </c>
      <c r="AT247" s="78">
        <v>40</v>
      </c>
      <c r="AU247" s="83" t="s">
        <v>3544</v>
      </c>
      <c r="AV247" s="78" t="b">
        <v>0</v>
      </c>
      <c r="AW247" s="78" t="s">
        <v>3626</v>
      </c>
      <c r="AX247" s="83" t="s">
        <v>3871</v>
      </c>
      <c r="AY247" s="78" t="s">
        <v>66</v>
      </c>
      <c r="AZ247" s="78" t="str">
        <f>REPLACE(INDEX(GroupVertices[Group],MATCH(Vertices[[#This Row],[Vertex]],GroupVertices[Vertex],0)),1,1,"")</f>
        <v>5</v>
      </c>
      <c r="BA247" s="48"/>
      <c r="BB247" s="48"/>
      <c r="BC247" s="48"/>
      <c r="BD247" s="48"/>
      <c r="BE247" s="48"/>
      <c r="BF247" s="48"/>
      <c r="BG247" s="120" t="s">
        <v>4939</v>
      </c>
      <c r="BH247" s="120" t="s">
        <v>4939</v>
      </c>
      <c r="BI247" s="120" t="s">
        <v>5051</v>
      </c>
      <c r="BJ247" s="120" t="s">
        <v>5051</v>
      </c>
      <c r="BK247" s="120">
        <v>0</v>
      </c>
      <c r="BL247" s="123">
        <v>0</v>
      </c>
      <c r="BM247" s="120">
        <v>0</v>
      </c>
      <c r="BN247" s="123">
        <v>0</v>
      </c>
      <c r="BO247" s="120">
        <v>0</v>
      </c>
      <c r="BP247" s="123">
        <v>0</v>
      </c>
      <c r="BQ247" s="120">
        <v>20</v>
      </c>
      <c r="BR247" s="123">
        <v>100</v>
      </c>
      <c r="BS247" s="120">
        <v>20</v>
      </c>
      <c r="BT247" s="2"/>
      <c r="BU247" s="3"/>
      <c r="BV247" s="3"/>
      <c r="BW247" s="3"/>
      <c r="BX247" s="3"/>
    </row>
    <row r="248" spans="1:76" ht="15">
      <c r="A248" s="64" t="s">
        <v>425</v>
      </c>
      <c r="B248" s="65"/>
      <c r="C248" s="65" t="s">
        <v>64</v>
      </c>
      <c r="D248" s="66">
        <v>162.19869467011094</v>
      </c>
      <c r="E248" s="68"/>
      <c r="F248" s="100" t="s">
        <v>1035</v>
      </c>
      <c r="G248" s="65"/>
      <c r="H248" s="69" t="s">
        <v>425</v>
      </c>
      <c r="I248" s="70"/>
      <c r="J248" s="70"/>
      <c r="K248" s="69" t="s">
        <v>4260</v>
      </c>
      <c r="L248" s="73">
        <v>1</v>
      </c>
      <c r="M248" s="74">
        <v>7255.01513671875</v>
      </c>
      <c r="N248" s="74">
        <v>6540.56689453125</v>
      </c>
      <c r="O248" s="75"/>
      <c r="P248" s="76"/>
      <c r="Q248" s="76"/>
      <c r="R248" s="86"/>
      <c r="S248" s="48">
        <v>0</v>
      </c>
      <c r="T248" s="48">
        <v>2</v>
      </c>
      <c r="U248" s="49">
        <v>0</v>
      </c>
      <c r="V248" s="49">
        <v>0.001748</v>
      </c>
      <c r="W248" s="49">
        <v>0</v>
      </c>
      <c r="X248" s="49">
        <v>0.618667</v>
      </c>
      <c r="Y248" s="49">
        <v>0.5</v>
      </c>
      <c r="Z248" s="49">
        <v>0</v>
      </c>
      <c r="AA248" s="71">
        <v>248</v>
      </c>
      <c r="AB248" s="71"/>
      <c r="AC248" s="72"/>
      <c r="AD248" s="78" t="s">
        <v>2302</v>
      </c>
      <c r="AE248" s="78">
        <v>188</v>
      </c>
      <c r="AF248" s="78">
        <v>38</v>
      </c>
      <c r="AG248" s="78">
        <v>566</v>
      </c>
      <c r="AH248" s="78">
        <v>217</v>
      </c>
      <c r="AI248" s="78"/>
      <c r="AJ248" s="78" t="s">
        <v>2668</v>
      </c>
      <c r="AK248" s="78" t="s">
        <v>2918</v>
      </c>
      <c r="AL248" s="78"/>
      <c r="AM248" s="78"/>
      <c r="AN248" s="80">
        <v>40531.70321759259</v>
      </c>
      <c r="AO248" s="78"/>
      <c r="AP248" s="78" t="b">
        <v>1</v>
      </c>
      <c r="AQ248" s="78" t="b">
        <v>0</v>
      </c>
      <c r="AR248" s="78" t="b">
        <v>1</v>
      </c>
      <c r="AS248" s="78" t="s">
        <v>1995</v>
      </c>
      <c r="AT248" s="78">
        <v>1</v>
      </c>
      <c r="AU248" s="83" t="s">
        <v>3544</v>
      </c>
      <c r="AV248" s="78" t="b">
        <v>0</v>
      </c>
      <c r="AW248" s="78" t="s">
        <v>3626</v>
      </c>
      <c r="AX248" s="83" t="s">
        <v>3872</v>
      </c>
      <c r="AY248" s="78" t="s">
        <v>66</v>
      </c>
      <c r="AZ248" s="78" t="str">
        <f>REPLACE(INDEX(GroupVertices[Group],MATCH(Vertices[[#This Row],[Vertex]],GroupVertices[Vertex],0)),1,1,"")</f>
        <v>5</v>
      </c>
      <c r="BA248" s="48"/>
      <c r="BB248" s="48"/>
      <c r="BC248" s="48"/>
      <c r="BD248" s="48"/>
      <c r="BE248" s="48"/>
      <c r="BF248" s="48"/>
      <c r="BG248" s="120" t="s">
        <v>4939</v>
      </c>
      <c r="BH248" s="120" t="s">
        <v>4939</v>
      </c>
      <c r="BI248" s="120" t="s">
        <v>5051</v>
      </c>
      <c r="BJ248" s="120" t="s">
        <v>5051</v>
      </c>
      <c r="BK248" s="120">
        <v>0</v>
      </c>
      <c r="BL248" s="123">
        <v>0</v>
      </c>
      <c r="BM248" s="120">
        <v>0</v>
      </c>
      <c r="BN248" s="123">
        <v>0</v>
      </c>
      <c r="BO248" s="120">
        <v>0</v>
      </c>
      <c r="BP248" s="123">
        <v>0</v>
      </c>
      <c r="BQ248" s="120">
        <v>20</v>
      </c>
      <c r="BR248" s="123">
        <v>100</v>
      </c>
      <c r="BS248" s="120">
        <v>20</v>
      </c>
      <c r="BT248" s="2"/>
      <c r="BU248" s="3"/>
      <c r="BV248" s="3"/>
      <c r="BW248" s="3"/>
      <c r="BX248" s="3"/>
    </row>
    <row r="249" spans="1:76" ht="15">
      <c r="A249" s="64" t="s">
        <v>426</v>
      </c>
      <c r="B249" s="65"/>
      <c r="C249" s="65" t="s">
        <v>64</v>
      </c>
      <c r="D249" s="66">
        <v>171.23930216015873</v>
      </c>
      <c r="E249" s="68"/>
      <c r="F249" s="100" t="s">
        <v>1036</v>
      </c>
      <c r="G249" s="65"/>
      <c r="H249" s="69" t="s">
        <v>426</v>
      </c>
      <c r="I249" s="70"/>
      <c r="J249" s="70"/>
      <c r="K249" s="69" t="s">
        <v>4261</v>
      </c>
      <c r="L249" s="73">
        <v>1</v>
      </c>
      <c r="M249" s="74">
        <v>7262.89013671875</v>
      </c>
      <c r="N249" s="74">
        <v>7999.2001953125</v>
      </c>
      <c r="O249" s="75"/>
      <c r="P249" s="76"/>
      <c r="Q249" s="76"/>
      <c r="R249" s="86"/>
      <c r="S249" s="48">
        <v>0</v>
      </c>
      <c r="T249" s="48">
        <v>2</v>
      </c>
      <c r="U249" s="49">
        <v>0</v>
      </c>
      <c r="V249" s="49">
        <v>0.001748</v>
      </c>
      <c r="W249" s="49">
        <v>0</v>
      </c>
      <c r="X249" s="49">
        <v>0.618667</v>
      </c>
      <c r="Y249" s="49">
        <v>0.5</v>
      </c>
      <c r="Z249" s="49">
        <v>0</v>
      </c>
      <c r="AA249" s="71">
        <v>249</v>
      </c>
      <c r="AB249" s="71"/>
      <c r="AC249" s="72"/>
      <c r="AD249" s="78" t="s">
        <v>2303</v>
      </c>
      <c r="AE249" s="78">
        <v>367</v>
      </c>
      <c r="AF249" s="78">
        <v>1767</v>
      </c>
      <c r="AG249" s="78">
        <v>356</v>
      </c>
      <c r="AH249" s="78">
        <v>897</v>
      </c>
      <c r="AI249" s="78"/>
      <c r="AJ249" s="78" t="s">
        <v>2669</v>
      </c>
      <c r="AK249" s="78" t="s">
        <v>2939</v>
      </c>
      <c r="AL249" s="83" t="s">
        <v>3117</v>
      </c>
      <c r="AM249" s="78"/>
      <c r="AN249" s="80">
        <v>42627.63034722222</v>
      </c>
      <c r="AO249" s="78"/>
      <c r="AP249" s="78" t="b">
        <v>1</v>
      </c>
      <c r="AQ249" s="78" t="b">
        <v>0</v>
      </c>
      <c r="AR249" s="78" t="b">
        <v>0</v>
      </c>
      <c r="AS249" s="78" t="s">
        <v>1995</v>
      </c>
      <c r="AT249" s="78">
        <v>35</v>
      </c>
      <c r="AU249" s="78"/>
      <c r="AV249" s="78" t="b">
        <v>0</v>
      </c>
      <c r="AW249" s="78" t="s">
        <v>3626</v>
      </c>
      <c r="AX249" s="83" t="s">
        <v>3873</v>
      </c>
      <c r="AY249" s="78" t="s">
        <v>66</v>
      </c>
      <c r="AZ249" s="78" t="str">
        <f>REPLACE(INDEX(GroupVertices[Group],MATCH(Vertices[[#This Row],[Vertex]],GroupVertices[Vertex],0)),1,1,"")</f>
        <v>5</v>
      </c>
      <c r="BA249" s="48"/>
      <c r="BB249" s="48"/>
      <c r="BC249" s="48"/>
      <c r="BD249" s="48"/>
      <c r="BE249" s="48"/>
      <c r="BF249" s="48"/>
      <c r="BG249" s="120" t="s">
        <v>4939</v>
      </c>
      <c r="BH249" s="120" t="s">
        <v>4939</v>
      </c>
      <c r="BI249" s="120" t="s">
        <v>5051</v>
      </c>
      <c r="BJ249" s="120" t="s">
        <v>5051</v>
      </c>
      <c r="BK249" s="120">
        <v>0</v>
      </c>
      <c r="BL249" s="123">
        <v>0</v>
      </c>
      <c r="BM249" s="120">
        <v>0</v>
      </c>
      <c r="BN249" s="123">
        <v>0</v>
      </c>
      <c r="BO249" s="120">
        <v>0</v>
      </c>
      <c r="BP249" s="123">
        <v>0</v>
      </c>
      <c r="BQ249" s="120">
        <v>20</v>
      </c>
      <c r="BR249" s="123">
        <v>100</v>
      </c>
      <c r="BS249" s="120">
        <v>20</v>
      </c>
      <c r="BT249" s="2"/>
      <c r="BU249" s="3"/>
      <c r="BV249" s="3"/>
      <c r="BW249" s="3"/>
      <c r="BX249" s="3"/>
    </row>
    <row r="250" spans="1:76" ht="15">
      <c r="A250" s="64" t="s">
        <v>427</v>
      </c>
      <c r="B250" s="65"/>
      <c r="C250" s="65" t="s">
        <v>64</v>
      </c>
      <c r="D250" s="66">
        <v>164.5621154830095</v>
      </c>
      <c r="E250" s="68"/>
      <c r="F250" s="100" t="s">
        <v>1037</v>
      </c>
      <c r="G250" s="65"/>
      <c r="H250" s="69" t="s">
        <v>427</v>
      </c>
      <c r="I250" s="70"/>
      <c r="J250" s="70"/>
      <c r="K250" s="69" t="s">
        <v>4262</v>
      </c>
      <c r="L250" s="73">
        <v>1</v>
      </c>
      <c r="M250" s="74">
        <v>7699.86962890625</v>
      </c>
      <c r="N250" s="74">
        <v>6540.5224609375</v>
      </c>
      <c r="O250" s="75"/>
      <c r="P250" s="76"/>
      <c r="Q250" s="76"/>
      <c r="R250" s="86"/>
      <c r="S250" s="48">
        <v>0</v>
      </c>
      <c r="T250" s="48">
        <v>2</v>
      </c>
      <c r="U250" s="49">
        <v>0</v>
      </c>
      <c r="V250" s="49">
        <v>0.001748</v>
      </c>
      <c r="W250" s="49">
        <v>0</v>
      </c>
      <c r="X250" s="49">
        <v>0.618667</v>
      </c>
      <c r="Y250" s="49">
        <v>0.5</v>
      </c>
      <c r="Z250" s="49">
        <v>0</v>
      </c>
      <c r="AA250" s="71">
        <v>250</v>
      </c>
      <c r="AB250" s="71"/>
      <c r="AC250" s="72"/>
      <c r="AD250" s="78" t="s">
        <v>2304</v>
      </c>
      <c r="AE250" s="78">
        <v>333</v>
      </c>
      <c r="AF250" s="78">
        <v>490</v>
      </c>
      <c r="AG250" s="78">
        <v>417</v>
      </c>
      <c r="AH250" s="78">
        <v>1049</v>
      </c>
      <c r="AI250" s="78"/>
      <c r="AJ250" s="78" t="s">
        <v>2670</v>
      </c>
      <c r="AK250" s="78" t="s">
        <v>2941</v>
      </c>
      <c r="AL250" s="83" t="s">
        <v>3118</v>
      </c>
      <c r="AM250" s="78"/>
      <c r="AN250" s="80">
        <v>39683.837488425925</v>
      </c>
      <c r="AO250" s="78"/>
      <c r="AP250" s="78" t="b">
        <v>0</v>
      </c>
      <c r="AQ250" s="78" t="b">
        <v>0</v>
      </c>
      <c r="AR250" s="78" t="b">
        <v>1</v>
      </c>
      <c r="AS250" s="78" t="s">
        <v>1995</v>
      </c>
      <c r="AT250" s="78">
        <v>10</v>
      </c>
      <c r="AU250" s="83" t="s">
        <v>3546</v>
      </c>
      <c r="AV250" s="78" t="b">
        <v>0</v>
      </c>
      <c r="AW250" s="78" t="s">
        <v>3626</v>
      </c>
      <c r="AX250" s="83" t="s">
        <v>3874</v>
      </c>
      <c r="AY250" s="78" t="s">
        <v>66</v>
      </c>
      <c r="AZ250" s="78" t="str">
        <f>REPLACE(INDEX(GroupVertices[Group],MATCH(Vertices[[#This Row],[Vertex]],GroupVertices[Vertex],0)),1,1,"")</f>
        <v>5</v>
      </c>
      <c r="BA250" s="48"/>
      <c r="BB250" s="48"/>
      <c r="BC250" s="48"/>
      <c r="BD250" s="48"/>
      <c r="BE250" s="48"/>
      <c r="BF250" s="48"/>
      <c r="BG250" s="120" t="s">
        <v>4939</v>
      </c>
      <c r="BH250" s="120" t="s">
        <v>4939</v>
      </c>
      <c r="BI250" s="120" t="s">
        <v>5051</v>
      </c>
      <c r="BJ250" s="120" t="s">
        <v>5051</v>
      </c>
      <c r="BK250" s="120">
        <v>0</v>
      </c>
      <c r="BL250" s="123">
        <v>0</v>
      </c>
      <c r="BM250" s="120">
        <v>0</v>
      </c>
      <c r="BN250" s="123">
        <v>0</v>
      </c>
      <c r="BO250" s="120">
        <v>0</v>
      </c>
      <c r="BP250" s="123">
        <v>0</v>
      </c>
      <c r="BQ250" s="120">
        <v>20</v>
      </c>
      <c r="BR250" s="123">
        <v>100</v>
      </c>
      <c r="BS250" s="120">
        <v>20</v>
      </c>
      <c r="BT250" s="2"/>
      <c r="BU250" s="3"/>
      <c r="BV250" s="3"/>
      <c r="BW250" s="3"/>
      <c r="BX250" s="3"/>
    </row>
    <row r="251" spans="1:76" ht="15">
      <c r="A251" s="64" t="s">
        <v>428</v>
      </c>
      <c r="B251" s="65"/>
      <c r="C251" s="65" t="s">
        <v>64</v>
      </c>
      <c r="D251" s="66">
        <v>194.43429049205696</v>
      </c>
      <c r="E251" s="68"/>
      <c r="F251" s="100" t="s">
        <v>1038</v>
      </c>
      <c r="G251" s="65"/>
      <c r="H251" s="69" t="s">
        <v>428</v>
      </c>
      <c r="I251" s="70"/>
      <c r="J251" s="70"/>
      <c r="K251" s="69" t="s">
        <v>4263</v>
      </c>
      <c r="L251" s="73">
        <v>1</v>
      </c>
      <c r="M251" s="74">
        <v>5855.27099609375</v>
      </c>
      <c r="N251" s="74">
        <v>5952.83251953125</v>
      </c>
      <c r="O251" s="75"/>
      <c r="P251" s="76"/>
      <c r="Q251" s="76"/>
      <c r="R251" s="86"/>
      <c r="S251" s="48">
        <v>0</v>
      </c>
      <c r="T251" s="48">
        <v>1</v>
      </c>
      <c r="U251" s="49">
        <v>0</v>
      </c>
      <c r="V251" s="49">
        <v>0.002833</v>
      </c>
      <c r="W251" s="49">
        <v>0</v>
      </c>
      <c r="X251" s="49">
        <v>0.402792</v>
      </c>
      <c r="Y251" s="49">
        <v>0</v>
      </c>
      <c r="Z251" s="49">
        <v>0</v>
      </c>
      <c r="AA251" s="71">
        <v>251</v>
      </c>
      <c r="AB251" s="71"/>
      <c r="AC251" s="72"/>
      <c r="AD251" s="78" t="s">
        <v>2305</v>
      </c>
      <c r="AE251" s="78">
        <v>5621</v>
      </c>
      <c r="AF251" s="78">
        <v>6203</v>
      </c>
      <c r="AG251" s="78">
        <v>42337</v>
      </c>
      <c r="AH251" s="78">
        <v>66865</v>
      </c>
      <c r="AI251" s="78"/>
      <c r="AJ251" s="78" t="s">
        <v>2671</v>
      </c>
      <c r="AK251" s="78"/>
      <c r="AL251" s="78"/>
      <c r="AM251" s="78"/>
      <c r="AN251" s="80">
        <v>41810.41244212963</v>
      </c>
      <c r="AO251" s="83" t="s">
        <v>3429</v>
      </c>
      <c r="AP251" s="78" t="b">
        <v>1</v>
      </c>
      <c r="AQ251" s="78" t="b">
        <v>0</v>
      </c>
      <c r="AR251" s="78" t="b">
        <v>1</v>
      </c>
      <c r="AS251" s="78" t="s">
        <v>3538</v>
      </c>
      <c r="AT251" s="78">
        <v>169</v>
      </c>
      <c r="AU251" s="83" t="s">
        <v>3544</v>
      </c>
      <c r="AV251" s="78" t="b">
        <v>0</v>
      </c>
      <c r="AW251" s="78" t="s">
        <v>3626</v>
      </c>
      <c r="AX251" s="83" t="s">
        <v>3875</v>
      </c>
      <c r="AY251" s="78" t="s">
        <v>66</v>
      </c>
      <c r="AZ251" s="78" t="str">
        <f>REPLACE(INDEX(GroupVertices[Group],MATCH(Vertices[[#This Row],[Vertex]],GroupVertices[Vertex],0)),1,1,"")</f>
        <v>2</v>
      </c>
      <c r="BA251" s="48" t="s">
        <v>727</v>
      </c>
      <c r="BB251" s="48" t="s">
        <v>727</v>
      </c>
      <c r="BC251" s="48" t="s">
        <v>764</v>
      </c>
      <c r="BD251" s="48" t="s">
        <v>764</v>
      </c>
      <c r="BE251" s="48"/>
      <c r="BF251" s="48"/>
      <c r="BG251" s="120" t="s">
        <v>4934</v>
      </c>
      <c r="BH251" s="120" t="s">
        <v>4934</v>
      </c>
      <c r="BI251" s="120" t="s">
        <v>5045</v>
      </c>
      <c r="BJ251" s="120" t="s">
        <v>5045</v>
      </c>
      <c r="BK251" s="120">
        <v>0</v>
      </c>
      <c r="BL251" s="123">
        <v>0</v>
      </c>
      <c r="BM251" s="120">
        <v>0</v>
      </c>
      <c r="BN251" s="123">
        <v>0</v>
      </c>
      <c r="BO251" s="120">
        <v>0</v>
      </c>
      <c r="BP251" s="123">
        <v>0</v>
      </c>
      <c r="BQ251" s="120">
        <v>17</v>
      </c>
      <c r="BR251" s="123">
        <v>100</v>
      </c>
      <c r="BS251" s="120">
        <v>17</v>
      </c>
      <c r="BT251" s="2"/>
      <c r="BU251" s="3"/>
      <c r="BV251" s="3"/>
      <c r="BW251" s="3"/>
      <c r="BX251" s="3"/>
    </row>
    <row r="252" spans="1:76" ht="15">
      <c r="A252" s="64" t="s">
        <v>429</v>
      </c>
      <c r="B252" s="65"/>
      <c r="C252" s="65" t="s">
        <v>64</v>
      </c>
      <c r="D252" s="66">
        <v>164.58303071144223</v>
      </c>
      <c r="E252" s="68"/>
      <c r="F252" s="100" t="s">
        <v>1039</v>
      </c>
      <c r="G252" s="65"/>
      <c r="H252" s="69" t="s">
        <v>429</v>
      </c>
      <c r="I252" s="70"/>
      <c r="J252" s="70"/>
      <c r="K252" s="69" t="s">
        <v>4264</v>
      </c>
      <c r="L252" s="73">
        <v>1</v>
      </c>
      <c r="M252" s="74">
        <v>8559.8974609375</v>
      </c>
      <c r="N252" s="74">
        <v>1249.875</v>
      </c>
      <c r="O252" s="75"/>
      <c r="P252" s="76"/>
      <c r="Q252" s="76"/>
      <c r="R252" s="86"/>
      <c r="S252" s="48">
        <v>0</v>
      </c>
      <c r="T252" s="48">
        <v>1</v>
      </c>
      <c r="U252" s="49">
        <v>0</v>
      </c>
      <c r="V252" s="49">
        <v>1</v>
      </c>
      <c r="W252" s="49">
        <v>0</v>
      </c>
      <c r="X252" s="49">
        <v>0.999999</v>
      </c>
      <c r="Y252" s="49">
        <v>0</v>
      </c>
      <c r="Z252" s="49">
        <v>0</v>
      </c>
      <c r="AA252" s="71">
        <v>252</v>
      </c>
      <c r="AB252" s="71"/>
      <c r="AC252" s="72"/>
      <c r="AD252" s="78" t="s">
        <v>2306</v>
      </c>
      <c r="AE252" s="78">
        <v>376</v>
      </c>
      <c r="AF252" s="78">
        <v>494</v>
      </c>
      <c r="AG252" s="78">
        <v>1429</v>
      </c>
      <c r="AH252" s="78">
        <v>1882</v>
      </c>
      <c r="AI252" s="78"/>
      <c r="AJ252" s="78" t="s">
        <v>2672</v>
      </c>
      <c r="AK252" s="78" t="s">
        <v>2942</v>
      </c>
      <c r="AL252" s="83" t="s">
        <v>3119</v>
      </c>
      <c r="AM252" s="78"/>
      <c r="AN252" s="80">
        <v>40063.256261574075</v>
      </c>
      <c r="AO252" s="83" t="s">
        <v>3430</v>
      </c>
      <c r="AP252" s="78" t="b">
        <v>0</v>
      </c>
      <c r="AQ252" s="78" t="b">
        <v>0</v>
      </c>
      <c r="AR252" s="78" t="b">
        <v>0</v>
      </c>
      <c r="AS252" s="78" t="s">
        <v>1995</v>
      </c>
      <c r="AT252" s="78">
        <v>12</v>
      </c>
      <c r="AU252" s="83" t="s">
        <v>3559</v>
      </c>
      <c r="AV252" s="78" t="b">
        <v>0</v>
      </c>
      <c r="AW252" s="78" t="s">
        <v>3626</v>
      </c>
      <c r="AX252" s="83" t="s">
        <v>3876</v>
      </c>
      <c r="AY252" s="78" t="s">
        <v>66</v>
      </c>
      <c r="AZ252" s="78" t="str">
        <f>REPLACE(INDEX(GroupVertices[Group],MATCH(Vertices[[#This Row],[Vertex]],GroupVertices[Vertex],0)),1,1,"")</f>
        <v>28</v>
      </c>
      <c r="BA252" s="48"/>
      <c r="BB252" s="48"/>
      <c r="BC252" s="48"/>
      <c r="BD252" s="48"/>
      <c r="BE252" s="48"/>
      <c r="BF252" s="48"/>
      <c r="BG252" s="120" t="s">
        <v>4940</v>
      </c>
      <c r="BH252" s="120" t="s">
        <v>4940</v>
      </c>
      <c r="BI252" s="120" t="s">
        <v>5052</v>
      </c>
      <c r="BJ252" s="120" t="s">
        <v>5052</v>
      </c>
      <c r="BK252" s="120">
        <v>0</v>
      </c>
      <c r="BL252" s="123">
        <v>0</v>
      </c>
      <c r="BM252" s="120">
        <v>0</v>
      </c>
      <c r="BN252" s="123">
        <v>0</v>
      </c>
      <c r="BO252" s="120">
        <v>0</v>
      </c>
      <c r="BP252" s="123">
        <v>0</v>
      </c>
      <c r="BQ252" s="120">
        <v>23</v>
      </c>
      <c r="BR252" s="123">
        <v>100</v>
      </c>
      <c r="BS252" s="120">
        <v>23</v>
      </c>
      <c r="BT252" s="2"/>
      <c r="BU252" s="3"/>
      <c r="BV252" s="3"/>
      <c r="BW252" s="3"/>
      <c r="BX252" s="3"/>
    </row>
    <row r="253" spans="1:76" ht="15">
      <c r="A253" s="64" t="s">
        <v>572</v>
      </c>
      <c r="B253" s="65"/>
      <c r="C253" s="65" t="s">
        <v>64</v>
      </c>
      <c r="D253" s="66">
        <v>172.59356320117803</v>
      </c>
      <c r="E253" s="68"/>
      <c r="F253" s="100" t="s">
        <v>3596</v>
      </c>
      <c r="G253" s="65"/>
      <c r="H253" s="69" t="s">
        <v>572</v>
      </c>
      <c r="I253" s="70"/>
      <c r="J253" s="70"/>
      <c r="K253" s="69" t="s">
        <v>4265</v>
      </c>
      <c r="L253" s="73">
        <v>1</v>
      </c>
      <c r="M253" s="74">
        <v>8559.8974609375</v>
      </c>
      <c r="N253" s="74">
        <v>1467.500244140625</v>
      </c>
      <c r="O253" s="75"/>
      <c r="P253" s="76"/>
      <c r="Q253" s="76"/>
      <c r="R253" s="86"/>
      <c r="S253" s="48">
        <v>1</v>
      </c>
      <c r="T253" s="48">
        <v>0</v>
      </c>
      <c r="U253" s="49">
        <v>0</v>
      </c>
      <c r="V253" s="49">
        <v>1</v>
      </c>
      <c r="W253" s="49">
        <v>0</v>
      </c>
      <c r="X253" s="49">
        <v>0.999999</v>
      </c>
      <c r="Y253" s="49">
        <v>0</v>
      </c>
      <c r="Z253" s="49">
        <v>0</v>
      </c>
      <c r="AA253" s="71">
        <v>253</v>
      </c>
      <c r="AB253" s="71"/>
      <c r="AC253" s="72"/>
      <c r="AD253" s="78" t="s">
        <v>2307</v>
      </c>
      <c r="AE253" s="78">
        <v>954</v>
      </c>
      <c r="AF253" s="78">
        <v>2026</v>
      </c>
      <c r="AG253" s="78">
        <v>2400</v>
      </c>
      <c r="AH253" s="78">
        <v>2070</v>
      </c>
      <c r="AI253" s="78"/>
      <c r="AJ253" s="78" t="s">
        <v>2673</v>
      </c>
      <c r="AK253" s="78" t="s">
        <v>2943</v>
      </c>
      <c r="AL253" s="83" t="s">
        <v>3120</v>
      </c>
      <c r="AM253" s="78"/>
      <c r="AN253" s="80">
        <v>40730.228680555556</v>
      </c>
      <c r="AO253" s="83" t="s">
        <v>3431</v>
      </c>
      <c r="AP253" s="78" t="b">
        <v>0</v>
      </c>
      <c r="AQ253" s="78" t="b">
        <v>0</v>
      </c>
      <c r="AR253" s="78" t="b">
        <v>1</v>
      </c>
      <c r="AS253" s="78" t="s">
        <v>1995</v>
      </c>
      <c r="AT253" s="78">
        <v>74</v>
      </c>
      <c r="AU253" s="83" t="s">
        <v>3559</v>
      </c>
      <c r="AV253" s="78" t="b">
        <v>0</v>
      </c>
      <c r="AW253" s="78" t="s">
        <v>3626</v>
      </c>
      <c r="AX253" s="83" t="s">
        <v>3877</v>
      </c>
      <c r="AY253" s="78" t="s">
        <v>65</v>
      </c>
      <c r="AZ253" s="78" t="str">
        <f>REPLACE(INDEX(GroupVertices[Group],MATCH(Vertices[[#This Row],[Vertex]],GroupVertices[Vertex],0)),1,1,"")</f>
        <v>28</v>
      </c>
      <c r="BA253" s="48"/>
      <c r="BB253" s="48"/>
      <c r="BC253" s="48"/>
      <c r="BD253" s="48"/>
      <c r="BE253" s="48"/>
      <c r="BF253" s="48"/>
      <c r="BG253" s="48"/>
      <c r="BH253" s="48"/>
      <c r="BI253" s="48"/>
      <c r="BJ253" s="48"/>
      <c r="BK253" s="48"/>
      <c r="BL253" s="49"/>
      <c r="BM253" s="48"/>
      <c r="BN253" s="49"/>
      <c r="BO253" s="48"/>
      <c r="BP253" s="49"/>
      <c r="BQ253" s="48"/>
      <c r="BR253" s="49"/>
      <c r="BS253" s="48"/>
      <c r="BT253" s="2"/>
      <c r="BU253" s="3"/>
      <c r="BV253" s="3"/>
      <c r="BW253" s="3"/>
      <c r="BX253" s="3"/>
    </row>
    <row r="254" spans="1:76" ht="15">
      <c r="A254" s="64" t="s">
        <v>430</v>
      </c>
      <c r="B254" s="65"/>
      <c r="C254" s="65" t="s">
        <v>64</v>
      </c>
      <c r="D254" s="66">
        <v>162.8784395941747</v>
      </c>
      <c r="E254" s="68"/>
      <c r="F254" s="100" t="s">
        <v>1040</v>
      </c>
      <c r="G254" s="65"/>
      <c r="H254" s="69" t="s">
        <v>430</v>
      </c>
      <c r="I254" s="70"/>
      <c r="J254" s="70"/>
      <c r="K254" s="69" t="s">
        <v>4266</v>
      </c>
      <c r="L254" s="73">
        <v>1</v>
      </c>
      <c r="M254" s="74">
        <v>7919.935546875</v>
      </c>
      <c r="N254" s="74">
        <v>7248.25</v>
      </c>
      <c r="O254" s="75"/>
      <c r="P254" s="76"/>
      <c r="Q254" s="76"/>
      <c r="R254" s="86"/>
      <c r="S254" s="48">
        <v>0</v>
      </c>
      <c r="T254" s="48">
        <v>2</v>
      </c>
      <c r="U254" s="49">
        <v>0</v>
      </c>
      <c r="V254" s="49">
        <v>0.001748</v>
      </c>
      <c r="W254" s="49">
        <v>0</v>
      </c>
      <c r="X254" s="49">
        <v>0.618667</v>
      </c>
      <c r="Y254" s="49">
        <v>0.5</v>
      </c>
      <c r="Z254" s="49">
        <v>0</v>
      </c>
      <c r="AA254" s="71">
        <v>254</v>
      </c>
      <c r="AB254" s="71"/>
      <c r="AC254" s="72"/>
      <c r="AD254" s="78" t="s">
        <v>2308</v>
      </c>
      <c r="AE254" s="78">
        <v>945</v>
      </c>
      <c r="AF254" s="78">
        <v>168</v>
      </c>
      <c r="AG254" s="78">
        <v>4186</v>
      </c>
      <c r="AH254" s="78">
        <v>8033</v>
      </c>
      <c r="AI254" s="78"/>
      <c r="AJ254" s="78" t="s">
        <v>2674</v>
      </c>
      <c r="AK254" s="78" t="s">
        <v>2944</v>
      </c>
      <c r="AL254" s="78"/>
      <c r="AM254" s="78"/>
      <c r="AN254" s="80">
        <v>40297.76268518518</v>
      </c>
      <c r="AO254" s="83" t="s">
        <v>3432</v>
      </c>
      <c r="AP254" s="78" t="b">
        <v>1</v>
      </c>
      <c r="AQ254" s="78" t="b">
        <v>0</v>
      </c>
      <c r="AR254" s="78" t="b">
        <v>1</v>
      </c>
      <c r="AS254" s="78" t="s">
        <v>1995</v>
      </c>
      <c r="AT254" s="78">
        <v>3</v>
      </c>
      <c r="AU254" s="83" t="s">
        <v>3544</v>
      </c>
      <c r="AV254" s="78" t="b">
        <v>0</v>
      </c>
      <c r="AW254" s="78" t="s">
        <v>3626</v>
      </c>
      <c r="AX254" s="83" t="s">
        <v>3878</v>
      </c>
      <c r="AY254" s="78" t="s">
        <v>66</v>
      </c>
      <c r="AZ254" s="78" t="str">
        <f>REPLACE(INDEX(GroupVertices[Group],MATCH(Vertices[[#This Row],[Vertex]],GroupVertices[Vertex],0)),1,1,"")</f>
        <v>5</v>
      </c>
      <c r="BA254" s="48"/>
      <c r="BB254" s="48"/>
      <c r="BC254" s="48"/>
      <c r="BD254" s="48"/>
      <c r="BE254" s="48"/>
      <c r="BF254" s="48"/>
      <c r="BG254" s="120" t="s">
        <v>4939</v>
      </c>
      <c r="BH254" s="120" t="s">
        <v>4939</v>
      </c>
      <c r="BI254" s="120" t="s">
        <v>5051</v>
      </c>
      <c r="BJ254" s="120" t="s">
        <v>5051</v>
      </c>
      <c r="BK254" s="120">
        <v>0</v>
      </c>
      <c r="BL254" s="123">
        <v>0</v>
      </c>
      <c r="BM254" s="120">
        <v>0</v>
      </c>
      <c r="BN254" s="123">
        <v>0</v>
      </c>
      <c r="BO254" s="120">
        <v>0</v>
      </c>
      <c r="BP254" s="123">
        <v>0</v>
      </c>
      <c r="BQ254" s="120">
        <v>20</v>
      </c>
      <c r="BR254" s="123">
        <v>100</v>
      </c>
      <c r="BS254" s="120">
        <v>20</v>
      </c>
      <c r="BT254" s="2"/>
      <c r="BU254" s="3"/>
      <c r="BV254" s="3"/>
      <c r="BW254" s="3"/>
      <c r="BX254" s="3"/>
    </row>
    <row r="255" spans="1:76" ht="15">
      <c r="A255" s="64" t="s">
        <v>431</v>
      </c>
      <c r="B255" s="65"/>
      <c r="C255" s="65" t="s">
        <v>64</v>
      </c>
      <c r="D255" s="66">
        <v>179.10342805086543</v>
      </c>
      <c r="E255" s="68"/>
      <c r="F255" s="100" t="s">
        <v>1041</v>
      </c>
      <c r="G255" s="65"/>
      <c r="H255" s="69" t="s">
        <v>431</v>
      </c>
      <c r="I255" s="70"/>
      <c r="J255" s="70"/>
      <c r="K255" s="69" t="s">
        <v>4267</v>
      </c>
      <c r="L255" s="73">
        <v>1</v>
      </c>
      <c r="M255" s="74">
        <v>9128.3916015625</v>
      </c>
      <c r="N255" s="74">
        <v>4046.654052734375</v>
      </c>
      <c r="O255" s="75"/>
      <c r="P255" s="76"/>
      <c r="Q255" s="76"/>
      <c r="R255" s="86"/>
      <c r="S255" s="48">
        <v>1</v>
      </c>
      <c r="T255" s="48">
        <v>1</v>
      </c>
      <c r="U255" s="49">
        <v>0</v>
      </c>
      <c r="V255" s="49">
        <v>0.333333</v>
      </c>
      <c r="W255" s="49">
        <v>0</v>
      </c>
      <c r="X255" s="49">
        <v>0.638297</v>
      </c>
      <c r="Y255" s="49">
        <v>0</v>
      </c>
      <c r="Z255" s="49">
        <v>1</v>
      </c>
      <c r="AA255" s="71">
        <v>255</v>
      </c>
      <c r="AB255" s="71"/>
      <c r="AC255" s="72"/>
      <c r="AD255" s="78" t="s">
        <v>2309</v>
      </c>
      <c r="AE255" s="78">
        <v>1075</v>
      </c>
      <c r="AF255" s="78">
        <v>3271</v>
      </c>
      <c r="AG255" s="78">
        <v>41511</v>
      </c>
      <c r="AH255" s="78">
        <v>1056</v>
      </c>
      <c r="AI255" s="78"/>
      <c r="AJ255" s="78" t="s">
        <v>2675</v>
      </c>
      <c r="AK255" s="78"/>
      <c r="AL255" s="83" t="s">
        <v>3121</v>
      </c>
      <c r="AM255" s="78"/>
      <c r="AN255" s="80">
        <v>40132.59390046296</v>
      </c>
      <c r="AO255" s="83" t="s">
        <v>3433</v>
      </c>
      <c r="AP255" s="78" t="b">
        <v>1</v>
      </c>
      <c r="AQ255" s="78" t="b">
        <v>0</v>
      </c>
      <c r="AR255" s="78" t="b">
        <v>0</v>
      </c>
      <c r="AS255" s="78" t="s">
        <v>2000</v>
      </c>
      <c r="AT255" s="78">
        <v>228</v>
      </c>
      <c r="AU255" s="83" t="s">
        <v>3544</v>
      </c>
      <c r="AV255" s="78" t="b">
        <v>0</v>
      </c>
      <c r="AW255" s="78" t="s">
        <v>3626</v>
      </c>
      <c r="AX255" s="83" t="s">
        <v>3879</v>
      </c>
      <c r="AY255" s="78" t="s">
        <v>66</v>
      </c>
      <c r="AZ255" s="78" t="str">
        <f>REPLACE(INDEX(GroupVertices[Group],MATCH(Vertices[[#This Row],[Vertex]],GroupVertices[Vertex],0)),1,1,"")</f>
        <v>21</v>
      </c>
      <c r="BA255" s="48"/>
      <c r="BB255" s="48"/>
      <c r="BC255" s="48"/>
      <c r="BD255" s="48"/>
      <c r="BE255" s="48"/>
      <c r="BF255" s="48"/>
      <c r="BG255" s="120" t="s">
        <v>4941</v>
      </c>
      <c r="BH255" s="120" t="s">
        <v>5007</v>
      </c>
      <c r="BI255" s="120" t="s">
        <v>5053</v>
      </c>
      <c r="BJ255" s="120" t="s">
        <v>5112</v>
      </c>
      <c r="BK255" s="120">
        <v>0</v>
      </c>
      <c r="BL255" s="123">
        <v>0</v>
      </c>
      <c r="BM255" s="120">
        <v>0</v>
      </c>
      <c r="BN255" s="123">
        <v>0</v>
      </c>
      <c r="BO255" s="120">
        <v>0</v>
      </c>
      <c r="BP255" s="123">
        <v>0</v>
      </c>
      <c r="BQ255" s="120">
        <v>120</v>
      </c>
      <c r="BR255" s="123">
        <v>100</v>
      </c>
      <c r="BS255" s="120">
        <v>120</v>
      </c>
      <c r="BT255" s="2"/>
      <c r="BU255" s="3"/>
      <c r="BV255" s="3"/>
      <c r="BW255" s="3"/>
      <c r="BX255" s="3"/>
    </row>
    <row r="256" spans="1:76" ht="15">
      <c r="A256" s="64" t="s">
        <v>432</v>
      </c>
      <c r="B256" s="65"/>
      <c r="C256" s="65" t="s">
        <v>64</v>
      </c>
      <c r="D256" s="66">
        <v>169.04320317472204</v>
      </c>
      <c r="E256" s="68"/>
      <c r="F256" s="100" t="s">
        <v>1042</v>
      </c>
      <c r="G256" s="65"/>
      <c r="H256" s="69" t="s">
        <v>432</v>
      </c>
      <c r="I256" s="70"/>
      <c r="J256" s="70"/>
      <c r="K256" s="69" t="s">
        <v>4268</v>
      </c>
      <c r="L256" s="73">
        <v>1.704282896590589</v>
      </c>
      <c r="M256" s="74">
        <v>8654.10546875</v>
      </c>
      <c r="N256" s="74">
        <v>4775.9931640625</v>
      </c>
      <c r="O256" s="75"/>
      <c r="P256" s="76"/>
      <c r="Q256" s="76"/>
      <c r="R256" s="86"/>
      <c r="S256" s="48">
        <v>3</v>
      </c>
      <c r="T256" s="48">
        <v>3</v>
      </c>
      <c r="U256" s="49">
        <v>2</v>
      </c>
      <c r="V256" s="49">
        <v>0.5</v>
      </c>
      <c r="W256" s="49">
        <v>0</v>
      </c>
      <c r="X256" s="49">
        <v>1.723402</v>
      </c>
      <c r="Y256" s="49">
        <v>0</v>
      </c>
      <c r="Z256" s="49">
        <v>1</v>
      </c>
      <c r="AA256" s="71">
        <v>256</v>
      </c>
      <c r="AB256" s="71"/>
      <c r="AC256" s="72"/>
      <c r="AD256" s="78" t="s">
        <v>2310</v>
      </c>
      <c r="AE256" s="78">
        <v>957</v>
      </c>
      <c r="AF256" s="78">
        <v>1347</v>
      </c>
      <c r="AG256" s="78">
        <v>35294</v>
      </c>
      <c r="AH256" s="78">
        <v>3792</v>
      </c>
      <c r="AI256" s="78"/>
      <c r="AJ256" s="78" t="s">
        <v>2676</v>
      </c>
      <c r="AK256" s="78" t="s">
        <v>2945</v>
      </c>
      <c r="AL256" s="83" t="s">
        <v>3122</v>
      </c>
      <c r="AM256" s="78"/>
      <c r="AN256" s="80">
        <v>40535.60984953704</v>
      </c>
      <c r="AO256" s="78"/>
      <c r="AP256" s="78" t="b">
        <v>1</v>
      </c>
      <c r="AQ256" s="78" t="b">
        <v>0</v>
      </c>
      <c r="AR256" s="78" t="b">
        <v>0</v>
      </c>
      <c r="AS256" s="78" t="s">
        <v>2000</v>
      </c>
      <c r="AT256" s="78">
        <v>92</v>
      </c>
      <c r="AU256" s="83" t="s">
        <v>3544</v>
      </c>
      <c r="AV256" s="78" t="b">
        <v>0</v>
      </c>
      <c r="AW256" s="78" t="s">
        <v>3626</v>
      </c>
      <c r="AX256" s="83" t="s">
        <v>3880</v>
      </c>
      <c r="AY256" s="78" t="s">
        <v>66</v>
      </c>
      <c r="AZ256" s="78" t="str">
        <f>REPLACE(INDEX(GroupVertices[Group],MATCH(Vertices[[#This Row],[Vertex]],GroupVertices[Vertex],0)),1,1,"")</f>
        <v>21</v>
      </c>
      <c r="BA256" s="48"/>
      <c r="BB256" s="48"/>
      <c r="BC256" s="48"/>
      <c r="BD256" s="48"/>
      <c r="BE256" s="48"/>
      <c r="BF256" s="48"/>
      <c r="BG256" s="120" t="s">
        <v>4942</v>
      </c>
      <c r="BH256" s="120" t="s">
        <v>5008</v>
      </c>
      <c r="BI256" s="120" t="s">
        <v>5054</v>
      </c>
      <c r="BJ256" s="120" t="s">
        <v>5113</v>
      </c>
      <c r="BK256" s="120">
        <v>0</v>
      </c>
      <c r="BL256" s="123">
        <v>0</v>
      </c>
      <c r="BM256" s="120">
        <v>0</v>
      </c>
      <c r="BN256" s="123">
        <v>0</v>
      </c>
      <c r="BO256" s="120">
        <v>0</v>
      </c>
      <c r="BP256" s="123">
        <v>0</v>
      </c>
      <c r="BQ256" s="120">
        <v>184</v>
      </c>
      <c r="BR256" s="123">
        <v>100</v>
      </c>
      <c r="BS256" s="120">
        <v>184</v>
      </c>
      <c r="BT256" s="2"/>
      <c r="BU256" s="3"/>
      <c r="BV256" s="3"/>
      <c r="BW256" s="3"/>
      <c r="BX256" s="3"/>
    </row>
    <row r="257" spans="1:76" ht="15">
      <c r="A257" s="64" t="s">
        <v>433</v>
      </c>
      <c r="B257" s="65"/>
      <c r="C257" s="65" t="s">
        <v>64</v>
      </c>
      <c r="D257" s="66">
        <v>170.99354822607415</v>
      </c>
      <c r="E257" s="68"/>
      <c r="F257" s="100" t="s">
        <v>1043</v>
      </c>
      <c r="G257" s="65"/>
      <c r="H257" s="69" t="s">
        <v>433</v>
      </c>
      <c r="I257" s="70"/>
      <c r="J257" s="70"/>
      <c r="K257" s="69" t="s">
        <v>4269</v>
      </c>
      <c r="L257" s="73">
        <v>1</v>
      </c>
      <c r="M257" s="74">
        <v>8812.201171875</v>
      </c>
      <c r="N257" s="74">
        <v>4532.8798828125</v>
      </c>
      <c r="O257" s="75"/>
      <c r="P257" s="76"/>
      <c r="Q257" s="76"/>
      <c r="R257" s="86"/>
      <c r="S257" s="48">
        <v>1</v>
      </c>
      <c r="T257" s="48">
        <v>1</v>
      </c>
      <c r="U257" s="49">
        <v>0</v>
      </c>
      <c r="V257" s="49">
        <v>0.333333</v>
      </c>
      <c r="W257" s="49">
        <v>0</v>
      </c>
      <c r="X257" s="49">
        <v>0.638297</v>
      </c>
      <c r="Y257" s="49">
        <v>0</v>
      </c>
      <c r="Z257" s="49">
        <v>1</v>
      </c>
      <c r="AA257" s="71">
        <v>257</v>
      </c>
      <c r="AB257" s="71"/>
      <c r="AC257" s="72"/>
      <c r="AD257" s="78" t="s">
        <v>2311</v>
      </c>
      <c r="AE257" s="78">
        <v>912</v>
      </c>
      <c r="AF257" s="78">
        <v>1720</v>
      </c>
      <c r="AG257" s="78">
        <v>32517</v>
      </c>
      <c r="AH257" s="78">
        <v>5436</v>
      </c>
      <c r="AI257" s="78"/>
      <c r="AJ257" s="78" t="s">
        <v>2677</v>
      </c>
      <c r="AK257" s="78" t="s">
        <v>2946</v>
      </c>
      <c r="AL257" s="83" t="s">
        <v>3123</v>
      </c>
      <c r="AM257" s="78"/>
      <c r="AN257" s="80">
        <v>40166.27292824074</v>
      </c>
      <c r="AO257" s="83" t="s">
        <v>3434</v>
      </c>
      <c r="AP257" s="78" t="b">
        <v>0</v>
      </c>
      <c r="AQ257" s="78" t="b">
        <v>0</v>
      </c>
      <c r="AR257" s="78" t="b">
        <v>0</v>
      </c>
      <c r="AS257" s="78" t="s">
        <v>2000</v>
      </c>
      <c r="AT257" s="78">
        <v>109</v>
      </c>
      <c r="AU257" s="83" t="s">
        <v>3560</v>
      </c>
      <c r="AV257" s="78" t="b">
        <v>0</v>
      </c>
      <c r="AW257" s="78" t="s">
        <v>3626</v>
      </c>
      <c r="AX257" s="83" t="s">
        <v>3881</v>
      </c>
      <c r="AY257" s="78" t="s">
        <v>66</v>
      </c>
      <c r="AZ257" s="78" t="str">
        <f>REPLACE(INDEX(GroupVertices[Group],MATCH(Vertices[[#This Row],[Vertex]],GroupVertices[Vertex],0)),1,1,"")</f>
        <v>21</v>
      </c>
      <c r="BA257" s="48"/>
      <c r="BB257" s="48"/>
      <c r="BC257" s="48"/>
      <c r="BD257" s="48"/>
      <c r="BE257" s="48"/>
      <c r="BF257" s="48"/>
      <c r="BG257" s="120" t="s">
        <v>4943</v>
      </c>
      <c r="BH257" s="120" t="s">
        <v>4943</v>
      </c>
      <c r="BI257" s="120" t="s">
        <v>5055</v>
      </c>
      <c r="BJ257" s="120" t="s">
        <v>5055</v>
      </c>
      <c r="BK257" s="120">
        <v>0</v>
      </c>
      <c r="BL257" s="123">
        <v>0</v>
      </c>
      <c r="BM257" s="120">
        <v>0</v>
      </c>
      <c r="BN257" s="123">
        <v>0</v>
      </c>
      <c r="BO257" s="120">
        <v>0</v>
      </c>
      <c r="BP257" s="123">
        <v>0</v>
      </c>
      <c r="BQ257" s="120">
        <v>62</v>
      </c>
      <c r="BR257" s="123">
        <v>100</v>
      </c>
      <c r="BS257" s="120">
        <v>62</v>
      </c>
      <c r="BT257" s="2"/>
      <c r="BU257" s="3"/>
      <c r="BV257" s="3"/>
      <c r="BW257" s="3"/>
      <c r="BX257" s="3"/>
    </row>
    <row r="258" spans="1:76" ht="15">
      <c r="A258" s="64" t="s">
        <v>434</v>
      </c>
      <c r="B258" s="65"/>
      <c r="C258" s="65" t="s">
        <v>64</v>
      </c>
      <c r="D258" s="66">
        <v>195.2970436649071</v>
      </c>
      <c r="E258" s="68"/>
      <c r="F258" s="100" t="s">
        <v>1044</v>
      </c>
      <c r="G258" s="65"/>
      <c r="H258" s="69" t="s">
        <v>434</v>
      </c>
      <c r="I258" s="70"/>
      <c r="J258" s="70"/>
      <c r="K258" s="69" t="s">
        <v>4270</v>
      </c>
      <c r="L258" s="73">
        <v>175.66215835446604</v>
      </c>
      <c r="M258" s="74">
        <v>9443.5</v>
      </c>
      <c r="N258" s="74">
        <v>4228.98876953125</v>
      </c>
      <c r="O258" s="75"/>
      <c r="P258" s="76"/>
      <c r="Q258" s="76"/>
      <c r="R258" s="86"/>
      <c r="S258" s="48">
        <v>1</v>
      </c>
      <c r="T258" s="48">
        <v>2</v>
      </c>
      <c r="U258" s="49">
        <v>496</v>
      </c>
      <c r="V258" s="49">
        <v>0.002865</v>
      </c>
      <c r="W258" s="49">
        <v>0</v>
      </c>
      <c r="X258" s="49">
        <v>1.07463</v>
      </c>
      <c r="Y258" s="49">
        <v>0.16666666666666666</v>
      </c>
      <c r="Z258" s="49">
        <v>0</v>
      </c>
      <c r="AA258" s="71">
        <v>258</v>
      </c>
      <c r="AB258" s="71"/>
      <c r="AC258" s="72"/>
      <c r="AD258" s="78" t="s">
        <v>2312</v>
      </c>
      <c r="AE258" s="78">
        <v>1794</v>
      </c>
      <c r="AF258" s="78">
        <v>6368</v>
      </c>
      <c r="AG258" s="78">
        <v>28826</v>
      </c>
      <c r="AH258" s="78">
        <v>8494</v>
      </c>
      <c r="AI258" s="78"/>
      <c r="AJ258" s="78" t="s">
        <v>2678</v>
      </c>
      <c r="AK258" s="78" t="s">
        <v>2922</v>
      </c>
      <c r="AL258" s="83" t="s">
        <v>3124</v>
      </c>
      <c r="AM258" s="78"/>
      <c r="AN258" s="80">
        <v>39728.589583333334</v>
      </c>
      <c r="AO258" s="83" t="s">
        <v>3435</v>
      </c>
      <c r="AP258" s="78" t="b">
        <v>0</v>
      </c>
      <c r="AQ258" s="78" t="b">
        <v>0</v>
      </c>
      <c r="AR258" s="78" t="b">
        <v>1</v>
      </c>
      <c r="AS258" s="78" t="s">
        <v>1995</v>
      </c>
      <c r="AT258" s="78">
        <v>490</v>
      </c>
      <c r="AU258" s="83" t="s">
        <v>3548</v>
      </c>
      <c r="AV258" s="78" t="b">
        <v>0</v>
      </c>
      <c r="AW258" s="78" t="s">
        <v>3626</v>
      </c>
      <c r="AX258" s="83" t="s">
        <v>3882</v>
      </c>
      <c r="AY258" s="78" t="s">
        <v>66</v>
      </c>
      <c r="AZ258" s="78" t="str">
        <f>REPLACE(INDEX(GroupVertices[Group],MATCH(Vertices[[#This Row],[Vertex]],GroupVertices[Vertex],0)),1,1,"")</f>
        <v>20</v>
      </c>
      <c r="BA258" s="48" t="s">
        <v>4533</v>
      </c>
      <c r="BB258" s="48" t="s">
        <v>4533</v>
      </c>
      <c r="BC258" s="48" t="s">
        <v>4556</v>
      </c>
      <c r="BD258" s="48" t="s">
        <v>4556</v>
      </c>
      <c r="BE258" s="48" t="s">
        <v>457</v>
      </c>
      <c r="BF258" s="48" t="s">
        <v>457</v>
      </c>
      <c r="BG258" s="120" t="s">
        <v>4944</v>
      </c>
      <c r="BH258" s="120" t="s">
        <v>4944</v>
      </c>
      <c r="BI258" s="120" t="s">
        <v>4798</v>
      </c>
      <c r="BJ258" s="120" t="s">
        <v>4798</v>
      </c>
      <c r="BK258" s="120">
        <v>4</v>
      </c>
      <c r="BL258" s="123">
        <v>7.017543859649122</v>
      </c>
      <c r="BM258" s="120">
        <v>2</v>
      </c>
      <c r="BN258" s="123">
        <v>3.508771929824561</v>
      </c>
      <c r="BO258" s="120">
        <v>0</v>
      </c>
      <c r="BP258" s="123">
        <v>0</v>
      </c>
      <c r="BQ258" s="120">
        <v>51</v>
      </c>
      <c r="BR258" s="123">
        <v>89.47368421052632</v>
      </c>
      <c r="BS258" s="120">
        <v>57</v>
      </c>
      <c r="BT258" s="2"/>
      <c r="BU258" s="3"/>
      <c r="BV258" s="3"/>
      <c r="BW258" s="3"/>
      <c r="BX258" s="3"/>
    </row>
    <row r="259" spans="1:76" ht="15">
      <c r="A259" s="64" t="s">
        <v>573</v>
      </c>
      <c r="B259" s="65"/>
      <c r="C259" s="65" t="s">
        <v>64</v>
      </c>
      <c r="D259" s="66">
        <v>164.52028502614402</v>
      </c>
      <c r="E259" s="68"/>
      <c r="F259" s="100" t="s">
        <v>3597</v>
      </c>
      <c r="G259" s="65"/>
      <c r="H259" s="69" t="s">
        <v>573</v>
      </c>
      <c r="I259" s="70"/>
      <c r="J259" s="70"/>
      <c r="K259" s="69" t="s">
        <v>4271</v>
      </c>
      <c r="L259" s="73">
        <v>1</v>
      </c>
      <c r="M259" s="74">
        <v>9443.5</v>
      </c>
      <c r="N259" s="74">
        <v>4593.658203125</v>
      </c>
      <c r="O259" s="75"/>
      <c r="P259" s="76"/>
      <c r="Q259" s="76"/>
      <c r="R259" s="86"/>
      <c r="S259" s="48">
        <v>2</v>
      </c>
      <c r="T259" s="48">
        <v>0</v>
      </c>
      <c r="U259" s="49">
        <v>0</v>
      </c>
      <c r="V259" s="49">
        <v>0.002114</v>
      </c>
      <c r="W259" s="49">
        <v>0</v>
      </c>
      <c r="X259" s="49">
        <v>0.790397</v>
      </c>
      <c r="Y259" s="49">
        <v>0.5</v>
      </c>
      <c r="Z259" s="49">
        <v>0</v>
      </c>
      <c r="AA259" s="71">
        <v>259</v>
      </c>
      <c r="AB259" s="71"/>
      <c r="AC259" s="72"/>
      <c r="AD259" s="78" t="s">
        <v>2313</v>
      </c>
      <c r="AE259" s="78">
        <v>99</v>
      </c>
      <c r="AF259" s="78">
        <v>482</v>
      </c>
      <c r="AG259" s="78">
        <v>411</v>
      </c>
      <c r="AH259" s="78">
        <v>54</v>
      </c>
      <c r="AI259" s="78"/>
      <c r="AJ259" s="78" t="s">
        <v>2679</v>
      </c>
      <c r="AK259" s="78" t="s">
        <v>2947</v>
      </c>
      <c r="AL259" s="83" t="s">
        <v>3125</v>
      </c>
      <c r="AM259" s="78"/>
      <c r="AN259" s="80">
        <v>39603.36041666667</v>
      </c>
      <c r="AO259" s="83" t="s">
        <v>3436</v>
      </c>
      <c r="AP259" s="78" t="b">
        <v>0</v>
      </c>
      <c r="AQ259" s="78" t="b">
        <v>0</v>
      </c>
      <c r="AR259" s="78" t="b">
        <v>1</v>
      </c>
      <c r="AS259" s="78" t="s">
        <v>1995</v>
      </c>
      <c r="AT259" s="78">
        <v>10</v>
      </c>
      <c r="AU259" s="83" t="s">
        <v>3546</v>
      </c>
      <c r="AV259" s="78" t="b">
        <v>0</v>
      </c>
      <c r="AW259" s="78" t="s">
        <v>3626</v>
      </c>
      <c r="AX259" s="83" t="s">
        <v>3883</v>
      </c>
      <c r="AY259" s="78" t="s">
        <v>65</v>
      </c>
      <c r="AZ259" s="78" t="str">
        <f>REPLACE(INDEX(GroupVertices[Group],MATCH(Vertices[[#This Row],[Vertex]],GroupVertices[Vertex],0)),1,1,"")</f>
        <v>20</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435</v>
      </c>
      <c r="B260" s="65"/>
      <c r="C260" s="65" t="s">
        <v>64</v>
      </c>
      <c r="D260" s="66">
        <v>218.48157438258895</v>
      </c>
      <c r="E260" s="68"/>
      <c r="F260" s="100" t="s">
        <v>1045</v>
      </c>
      <c r="G260" s="65"/>
      <c r="H260" s="69" t="s">
        <v>435</v>
      </c>
      <c r="I260" s="70"/>
      <c r="J260" s="70"/>
      <c r="K260" s="69" t="s">
        <v>4272</v>
      </c>
      <c r="L260" s="73">
        <v>1</v>
      </c>
      <c r="M260" s="74">
        <v>9683.892578125</v>
      </c>
      <c r="N260" s="74">
        <v>4593.658203125</v>
      </c>
      <c r="O260" s="75"/>
      <c r="P260" s="76"/>
      <c r="Q260" s="76"/>
      <c r="R260" s="86"/>
      <c r="S260" s="48">
        <v>0</v>
      </c>
      <c r="T260" s="48">
        <v>2</v>
      </c>
      <c r="U260" s="49">
        <v>0</v>
      </c>
      <c r="V260" s="49">
        <v>0.002114</v>
      </c>
      <c r="W260" s="49">
        <v>0</v>
      </c>
      <c r="X260" s="49">
        <v>0.790397</v>
      </c>
      <c r="Y260" s="49">
        <v>0.5</v>
      </c>
      <c r="Z260" s="49">
        <v>0</v>
      </c>
      <c r="AA260" s="71">
        <v>260</v>
      </c>
      <c r="AB260" s="71"/>
      <c r="AC260" s="72"/>
      <c r="AD260" s="78" t="s">
        <v>2314</v>
      </c>
      <c r="AE260" s="78">
        <v>1628</v>
      </c>
      <c r="AF260" s="78">
        <v>10802</v>
      </c>
      <c r="AG260" s="78">
        <v>54911</v>
      </c>
      <c r="AH260" s="78">
        <v>17003</v>
      </c>
      <c r="AI260" s="78"/>
      <c r="AJ260" s="78" t="s">
        <v>2680</v>
      </c>
      <c r="AK260" s="78" t="s">
        <v>2948</v>
      </c>
      <c r="AL260" s="83" t="s">
        <v>3126</v>
      </c>
      <c r="AM260" s="78"/>
      <c r="AN260" s="80">
        <v>39455.596238425926</v>
      </c>
      <c r="AO260" s="83" t="s">
        <v>3437</v>
      </c>
      <c r="AP260" s="78" t="b">
        <v>0</v>
      </c>
      <c r="AQ260" s="78" t="b">
        <v>0</v>
      </c>
      <c r="AR260" s="78" t="b">
        <v>1</v>
      </c>
      <c r="AS260" s="78" t="s">
        <v>1995</v>
      </c>
      <c r="AT260" s="78">
        <v>864</v>
      </c>
      <c r="AU260" s="83" t="s">
        <v>3544</v>
      </c>
      <c r="AV260" s="78" t="b">
        <v>1</v>
      </c>
      <c r="AW260" s="78" t="s">
        <v>3626</v>
      </c>
      <c r="AX260" s="83" t="s">
        <v>3884</v>
      </c>
      <c r="AY260" s="78" t="s">
        <v>66</v>
      </c>
      <c r="AZ260" s="78" t="str">
        <f>REPLACE(INDEX(GroupVertices[Group],MATCH(Vertices[[#This Row],[Vertex]],GroupVertices[Vertex],0)),1,1,"")</f>
        <v>20</v>
      </c>
      <c r="BA260" s="48"/>
      <c r="BB260" s="48"/>
      <c r="BC260" s="48"/>
      <c r="BD260" s="48"/>
      <c r="BE260" s="48" t="s">
        <v>457</v>
      </c>
      <c r="BF260" s="48" t="s">
        <v>457</v>
      </c>
      <c r="BG260" s="120" t="s">
        <v>4945</v>
      </c>
      <c r="BH260" s="120" t="s">
        <v>4945</v>
      </c>
      <c r="BI260" s="120" t="s">
        <v>5056</v>
      </c>
      <c r="BJ260" s="120" t="s">
        <v>5056</v>
      </c>
      <c r="BK260" s="120">
        <v>3</v>
      </c>
      <c r="BL260" s="123">
        <v>15</v>
      </c>
      <c r="BM260" s="120">
        <v>0</v>
      </c>
      <c r="BN260" s="123">
        <v>0</v>
      </c>
      <c r="BO260" s="120">
        <v>0</v>
      </c>
      <c r="BP260" s="123">
        <v>0</v>
      </c>
      <c r="BQ260" s="120">
        <v>17</v>
      </c>
      <c r="BR260" s="123">
        <v>85</v>
      </c>
      <c r="BS260" s="120">
        <v>20</v>
      </c>
      <c r="BT260" s="2"/>
      <c r="BU260" s="3"/>
      <c r="BV260" s="3"/>
      <c r="BW260" s="3"/>
      <c r="BX260" s="3"/>
    </row>
    <row r="261" spans="1:76" ht="15">
      <c r="A261" s="64" t="s">
        <v>436</v>
      </c>
      <c r="B261" s="65"/>
      <c r="C261" s="65" t="s">
        <v>64</v>
      </c>
      <c r="D261" s="66">
        <v>168.3007125653601</v>
      </c>
      <c r="E261" s="68"/>
      <c r="F261" s="100" t="s">
        <v>1046</v>
      </c>
      <c r="G261" s="65"/>
      <c r="H261" s="69" t="s">
        <v>436</v>
      </c>
      <c r="I261" s="70"/>
      <c r="J261" s="70"/>
      <c r="K261" s="69" t="s">
        <v>4273</v>
      </c>
      <c r="L261" s="73">
        <v>1</v>
      </c>
      <c r="M261" s="74">
        <v>5428.2236328125</v>
      </c>
      <c r="N261" s="74">
        <v>5600.9951171875</v>
      </c>
      <c r="O261" s="75"/>
      <c r="P261" s="76"/>
      <c r="Q261" s="76"/>
      <c r="R261" s="86"/>
      <c r="S261" s="48">
        <v>0</v>
      </c>
      <c r="T261" s="48">
        <v>2</v>
      </c>
      <c r="U261" s="49">
        <v>0</v>
      </c>
      <c r="V261" s="49">
        <v>0.002849</v>
      </c>
      <c r="W261" s="49">
        <v>0</v>
      </c>
      <c r="X261" s="49">
        <v>0.657149</v>
      </c>
      <c r="Y261" s="49">
        <v>1</v>
      </c>
      <c r="Z261" s="49">
        <v>0</v>
      </c>
      <c r="AA261" s="71">
        <v>261</v>
      </c>
      <c r="AB261" s="71"/>
      <c r="AC261" s="72"/>
      <c r="AD261" s="78" t="s">
        <v>2315</v>
      </c>
      <c r="AE261" s="78">
        <v>1502</v>
      </c>
      <c r="AF261" s="78">
        <v>1205</v>
      </c>
      <c r="AG261" s="78">
        <v>6801</v>
      </c>
      <c r="AH261" s="78">
        <v>9530</v>
      </c>
      <c r="AI261" s="78"/>
      <c r="AJ261" s="78" t="s">
        <v>2681</v>
      </c>
      <c r="AK261" s="78" t="s">
        <v>2949</v>
      </c>
      <c r="AL261" s="83" t="s">
        <v>3127</v>
      </c>
      <c r="AM261" s="78"/>
      <c r="AN261" s="80">
        <v>42948.89549768518</v>
      </c>
      <c r="AO261" s="83" t="s">
        <v>3438</v>
      </c>
      <c r="AP261" s="78" t="b">
        <v>0</v>
      </c>
      <c r="AQ261" s="78" t="b">
        <v>0</v>
      </c>
      <c r="AR261" s="78" t="b">
        <v>1</v>
      </c>
      <c r="AS261" s="78" t="s">
        <v>1997</v>
      </c>
      <c r="AT261" s="78">
        <v>22</v>
      </c>
      <c r="AU261" s="83" t="s">
        <v>3544</v>
      </c>
      <c r="AV261" s="78" t="b">
        <v>0</v>
      </c>
      <c r="AW261" s="78" t="s">
        <v>3626</v>
      </c>
      <c r="AX261" s="83" t="s">
        <v>3885</v>
      </c>
      <c r="AY261" s="78" t="s">
        <v>66</v>
      </c>
      <c r="AZ261" s="78" t="str">
        <f>REPLACE(INDEX(GroupVertices[Group],MATCH(Vertices[[#This Row],[Vertex]],GroupVertices[Vertex],0)),1,1,"")</f>
        <v>2</v>
      </c>
      <c r="BA261" s="48" t="s">
        <v>736</v>
      </c>
      <c r="BB261" s="48" t="s">
        <v>736</v>
      </c>
      <c r="BC261" s="48" t="s">
        <v>764</v>
      </c>
      <c r="BD261" s="48" t="s">
        <v>764</v>
      </c>
      <c r="BE261" s="48"/>
      <c r="BF261" s="48"/>
      <c r="BG261" s="120" t="s">
        <v>4946</v>
      </c>
      <c r="BH261" s="120" t="s">
        <v>4946</v>
      </c>
      <c r="BI261" s="120" t="s">
        <v>5057</v>
      </c>
      <c r="BJ261" s="120" t="s">
        <v>5057</v>
      </c>
      <c r="BK261" s="120">
        <v>0</v>
      </c>
      <c r="BL261" s="123">
        <v>0</v>
      </c>
      <c r="BM261" s="120">
        <v>0</v>
      </c>
      <c r="BN261" s="123">
        <v>0</v>
      </c>
      <c r="BO261" s="120">
        <v>0</v>
      </c>
      <c r="BP261" s="123">
        <v>0</v>
      </c>
      <c r="BQ261" s="120">
        <v>17</v>
      </c>
      <c r="BR261" s="123">
        <v>100</v>
      </c>
      <c r="BS261" s="120">
        <v>17</v>
      </c>
      <c r="BT261" s="2"/>
      <c r="BU261" s="3"/>
      <c r="BV261" s="3"/>
      <c r="BW261" s="3"/>
      <c r="BX261" s="3"/>
    </row>
    <row r="262" spans="1:76" ht="15">
      <c r="A262" s="64" t="s">
        <v>461</v>
      </c>
      <c r="B262" s="65"/>
      <c r="C262" s="65" t="s">
        <v>64</v>
      </c>
      <c r="D262" s="66">
        <v>166.36082512822432</v>
      </c>
      <c r="E262" s="68"/>
      <c r="F262" s="100" t="s">
        <v>1093</v>
      </c>
      <c r="G262" s="65"/>
      <c r="H262" s="69" t="s">
        <v>461</v>
      </c>
      <c r="I262" s="70"/>
      <c r="J262" s="70"/>
      <c r="K262" s="69" t="s">
        <v>4274</v>
      </c>
      <c r="L262" s="73">
        <v>108.05100028176952</v>
      </c>
      <c r="M262" s="74">
        <v>5206.66259765625</v>
      </c>
      <c r="N262" s="74">
        <v>6334.2021484375</v>
      </c>
      <c r="O262" s="75"/>
      <c r="P262" s="76"/>
      <c r="Q262" s="76"/>
      <c r="R262" s="86"/>
      <c r="S262" s="48">
        <v>4</v>
      </c>
      <c r="T262" s="48">
        <v>5</v>
      </c>
      <c r="U262" s="49">
        <v>304</v>
      </c>
      <c r="V262" s="49">
        <v>0.00303</v>
      </c>
      <c r="W262" s="49">
        <v>0</v>
      </c>
      <c r="X262" s="49">
        <v>2.094704</v>
      </c>
      <c r="Y262" s="49">
        <v>0.21428571428571427</v>
      </c>
      <c r="Z262" s="49">
        <v>0.2857142857142857</v>
      </c>
      <c r="AA262" s="71">
        <v>262</v>
      </c>
      <c r="AB262" s="71"/>
      <c r="AC262" s="72"/>
      <c r="AD262" s="78" t="s">
        <v>2316</v>
      </c>
      <c r="AE262" s="78">
        <v>666</v>
      </c>
      <c r="AF262" s="78">
        <v>834</v>
      </c>
      <c r="AG262" s="78">
        <v>1849</v>
      </c>
      <c r="AH262" s="78">
        <v>4735</v>
      </c>
      <c r="AI262" s="78"/>
      <c r="AJ262" s="78" t="s">
        <v>2682</v>
      </c>
      <c r="AK262" s="78" t="s">
        <v>2950</v>
      </c>
      <c r="AL262" s="83" t="s">
        <v>3128</v>
      </c>
      <c r="AM262" s="78"/>
      <c r="AN262" s="80">
        <v>41296.77306712963</v>
      </c>
      <c r="AO262" s="83" t="s">
        <v>3439</v>
      </c>
      <c r="AP262" s="78" t="b">
        <v>0</v>
      </c>
      <c r="AQ262" s="78" t="b">
        <v>0</v>
      </c>
      <c r="AR262" s="78" t="b">
        <v>0</v>
      </c>
      <c r="AS262" s="78" t="s">
        <v>1997</v>
      </c>
      <c r="AT262" s="78">
        <v>66</v>
      </c>
      <c r="AU262" s="83" t="s">
        <v>3544</v>
      </c>
      <c r="AV262" s="78" t="b">
        <v>0</v>
      </c>
      <c r="AW262" s="78" t="s">
        <v>3626</v>
      </c>
      <c r="AX262" s="83" t="s">
        <v>3886</v>
      </c>
      <c r="AY262" s="78" t="s">
        <v>66</v>
      </c>
      <c r="AZ262" s="78" t="str">
        <f>REPLACE(INDEX(GroupVertices[Group],MATCH(Vertices[[#This Row],[Vertex]],GroupVertices[Vertex],0)),1,1,"")</f>
        <v>2</v>
      </c>
      <c r="BA262" s="48" t="s">
        <v>4888</v>
      </c>
      <c r="BB262" s="48" t="s">
        <v>4888</v>
      </c>
      <c r="BC262" s="48" t="s">
        <v>764</v>
      </c>
      <c r="BD262" s="48" t="s">
        <v>764</v>
      </c>
      <c r="BE262" s="48" t="s">
        <v>457</v>
      </c>
      <c r="BF262" s="48" t="s">
        <v>457</v>
      </c>
      <c r="BG262" s="120" t="s">
        <v>4947</v>
      </c>
      <c r="BH262" s="120" t="s">
        <v>5009</v>
      </c>
      <c r="BI262" s="120" t="s">
        <v>5058</v>
      </c>
      <c r="BJ262" s="120" t="s">
        <v>5058</v>
      </c>
      <c r="BK262" s="120">
        <v>3</v>
      </c>
      <c r="BL262" s="123">
        <v>2.7027027027027026</v>
      </c>
      <c r="BM262" s="120">
        <v>0</v>
      </c>
      <c r="BN262" s="123">
        <v>0</v>
      </c>
      <c r="BO262" s="120">
        <v>0</v>
      </c>
      <c r="BP262" s="123">
        <v>0</v>
      </c>
      <c r="BQ262" s="120">
        <v>108</v>
      </c>
      <c r="BR262" s="123">
        <v>97.29729729729729</v>
      </c>
      <c r="BS262" s="120">
        <v>111</v>
      </c>
      <c r="BT262" s="2"/>
      <c r="BU262" s="3"/>
      <c r="BV262" s="3"/>
      <c r="BW262" s="3"/>
      <c r="BX262" s="3"/>
    </row>
    <row r="263" spans="1:76" ht="15">
      <c r="A263" s="64" t="s">
        <v>437</v>
      </c>
      <c r="B263" s="65"/>
      <c r="C263" s="65" t="s">
        <v>64</v>
      </c>
      <c r="D263" s="66">
        <v>164.69806446782223</v>
      </c>
      <c r="E263" s="68"/>
      <c r="F263" s="100" t="s">
        <v>1047</v>
      </c>
      <c r="G263" s="65"/>
      <c r="H263" s="69" t="s">
        <v>437</v>
      </c>
      <c r="I263" s="70"/>
      <c r="J263" s="70"/>
      <c r="K263" s="69" t="s">
        <v>4275</v>
      </c>
      <c r="L263" s="73">
        <v>1</v>
      </c>
      <c r="M263" s="74">
        <v>5454.41845703125</v>
      </c>
      <c r="N263" s="74">
        <v>6055.21923828125</v>
      </c>
      <c r="O263" s="75"/>
      <c r="P263" s="76"/>
      <c r="Q263" s="76"/>
      <c r="R263" s="86"/>
      <c r="S263" s="48">
        <v>0</v>
      </c>
      <c r="T263" s="48">
        <v>2</v>
      </c>
      <c r="U263" s="49">
        <v>0</v>
      </c>
      <c r="V263" s="49">
        <v>0.002849</v>
      </c>
      <c r="W263" s="49">
        <v>0</v>
      </c>
      <c r="X263" s="49">
        <v>0.657149</v>
      </c>
      <c r="Y263" s="49">
        <v>1</v>
      </c>
      <c r="Z263" s="49">
        <v>0</v>
      </c>
      <c r="AA263" s="71">
        <v>263</v>
      </c>
      <c r="AB263" s="71"/>
      <c r="AC263" s="72"/>
      <c r="AD263" s="78" t="s">
        <v>2317</v>
      </c>
      <c r="AE263" s="78">
        <v>96</v>
      </c>
      <c r="AF263" s="78">
        <v>516</v>
      </c>
      <c r="AG263" s="78">
        <v>1242</v>
      </c>
      <c r="AH263" s="78">
        <v>528</v>
      </c>
      <c r="AI263" s="78"/>
      <c r="AJ263" s="78" t="s">
        <v>2683</v>
      </c>
      <c r="AK263" s="78" t="s">
        <v>2936</v>
      </c>
      <c r="AL263" s="83" t="s">
        <v>3129</v>
      </c>
      <c r="AM263" s="78"/>
      <c r="AN263" s="80">
        <v>42432.725335648145</v>
      </c>
      <c r="AO263" s="83" t="s">
        <v>3440</v>
      </c>
      <c r="AP263" s="78" t="b">
        <v>0</v>
      </c>
      <c r="AQ263" s="78" t="b">
        <v>0</v>
      </c>
      <c r="AR263" s="78" t="b">
        <v>0</v>
      </c>
      <c r="AS263" s="78" t="s">
        <v>1997</v>
      </c>
      <c r="AT263" s="78">
        <v>21</v>
      </c>
      <c r="AU263" s="83" t="s">
        <v>3544</v>
      </c>
      <c r="AV263" s="78" t="b">
        <v>0</v>
      </c>
      <c r="AW263" s="78" t="s">
        <v>3626</v>
      </c>
      <c r="AX263" s="83" t="s">
        <v>3887</v>
      </c>
      <c r="AY263" s="78" t="s">
        <v>66</v>
      </c>
      <c r="AZ263" s="78" t="str">
        <f>REPLACE(INDEX(GroupVertices[Group],MATCH(Vertices[[#This Row],[Vertex]],GroupVertices[Vertex],0)),1,1,"")</f>
        <v>2</v>
      </c>
      <c r="BA263" s="48" t="s">
        <v>736</v>
      </c>
      <c r="BB263" s="48" t="s">
        <v>736</v>
      </c>
      <c r="BC263" s="48" t="s">
        <v>764</v>
      </c>
      <c r="BD263" s="48" t="s">
        <v>764</v>
      </c>
      <c r="BE263" s="48"/>
      <c r="BF263" s="48"/>
      <c r="BG263" s="120" t="s">
        <v>4946</v>
      </c>
      <c r="BH263" s="120" t="s">
        <v>4946</v>
      </c>
      <c r="BI263" s="120" t="s">
        <v>5057</v>
      </c>
      <c r="BJ263" s="120" t="s">
        <v>5057</v>
      </c>
      <c r="BK263" s="120">
        <v>0</v>
      </c>
      <c r="BL263" s="123">
        <v>0</v>
      </c>
      <c r="BM263" s="120">
        <v>0</v>
      </c>
      <c r="BN263" s="123">
        <v>0</v>
      </c>
      <c r="BO263" s="120">
        <v>0</v>
      </c>
      <c r="BP263" s="123">
        <v>0</v>
      </c>
      <c r="BQ263" s="120">
        <v>17</v>
      </c>
      <c r="BR263" s="123">
        <v>100</v>
      </c>
      <c r="BS263" s="120">
        <v>17</v>
      </c>
      <c r="BT263" s="2"/>
      <c r="BU263" s="3"/>
      <c r="BV263" s="3"/>
      <c r="BW263" s="3"/>
      <c r="BX263" s="3"/>
    </row>
    <row r="264" spans="1:76" ht="15">
      <c r="A264" s="64" t="s">
        <v>438</v>
      </c>
      <c r="B264" s="65"/>
      <c r="C264" s="65" t="s">
        <v>64</v>
      </c>
      <c r="D264" s="66">
        <v>162.9359564723647</v>
      </c>
      <c r="E264" s="68"/>
      <c r="F264" s="100" t="s">
        <v>1048</v>
      </c>
      <c r="G264" s="65"/>
      <c r="H264" s="69" t="s">
        <v>438</v>
      </c>
      <c r="I264" s="70"/>
      <c r="J264" s="70"/>
      <c r="K264" s="69" t="s">
        <v>4276</v>
      </c>
      <c r="L264" s="73">
        <v>1</v>
      </c>
      <c r="M264" s="74">
        <v>5677.56982421875</v>
      </c>
      <c r="N264" s="74">
        <v>4195.05419921875</v>
      </c>
      <c r="O264" s="75"/>
      <c r="P264" s="76"/>
      <c r="Q264" s="76"/>
      <c r="R264" s="86"/>
      <c r="S264" s="48">
        <v>0</v>
      </c>
      <c r="T264" s="48">
        <v>1</v>
      </c>
      <c r="U264" s="49">
        <v>0</v>
      </c>
      <c r="V264" s="49">
        <v>0.002833</v>
      </c>
      <c r="W264" s="49">
        <v>0</v>
      </c>
      <c r="X264" s="49">
        <v>0.402792</v>
      </c>
      <c r="Y264" s="49">
        <v>0</v>
      </c>
      <c r="Z264" s="49">
        <v>0</v>
      </c>
      <c r="AA264" s="71">
        <v>264</v>
      </c>
      <c r="AB264" s="71"/>
      <c r="AC264" s="72"/>
      <c r="AD264" s="78" t="s">
        <v>2318</v>
      </c>
      <c r="AE264" s="78">
        <v>359</v>
      </c>
      <c r="AF264" s="78">
        <v>179</v>
      </c>
      <c r="AG264" s="78">
        <v>6508</v>
      </c>
      <c r="AH264" s="78">
        <v>651</v>
      </c>
      <c r="AI264" s="78"/>
      <c r="AJ264" s="78" t="s">
        <v>2684</v>
      </c>
      <c r="AK264" s="78" t="s">
        <v>2951</v>
      </c>
      <c r="AL264" s="83" t="s">
        <v>3130</v>
      </c>
      <c r="AM264" s="78"/>
      <c r="AN264" s="80">
        <v>39967.458032407405</v>
      </c>
      <c r="AO264" s="83" t="s">
        <v>3441</v>
      </c>
      <c r="AP264" s="78" t="b">
        <v>0</v>
      </c>
      <c r="AQ264" s="78" t="b">
        <v>0</v>
      </c>
      <c r="AR264" s="78" t="b">
        <v>0</v>
      </c>
      <c r="AS264" s="78" t="s">
        <v>1995</v>
      </c>
      <c r="AT264" s="78">
        <v>10</v>
      </c>
      <c r="AU264" s="83" t="s">
        <v>3553</v>
      </c>
      <c r="AV264" s="78" t="b">
        <v>0</v>
      </c>
      <c r="AW264" s="78" t="s">
        <v>3626</v>
      </c>
      <c r="AX264" s="83" t="s">
        <v>3888</v>
      </c>
      <c r="AY264" s="78" t="s">
        <v>66</v>
      </c>
      <c r="AZ264" s="78" t="str">
        <f>REPLACE(INDEX(GroupVertices[Group],MATCH(Vertices[[#This Row],[Vertex]],GroupVertices[Vertex],0)),1,1,"")</f>
        <v>2</v>
      </c>
      <c r="BA264" s="48"/>
      <c r="BB264" s="48"/>
      <c r="BC264" s="48"/>
      <c r="BD264" s="48"/>
      <c r="BE264" s="48"/>
      <c r="BF264" s="48"/>
      <c r="BG264" s="120" t="s">
        <v>4948</v>
      </c>
      <c r="BH264" s="120" t="s">
        <v>4948</v>
      </c>
      <c r="BI264" s="120" t="s">
        <v>5059</v>
      </c>
      <c r="BJ264" s="120" t="s">
        <v>5059</v>
      </c>
      <c r="BK264" s="120">
        <v>1</v>
      </c>
      <c r="BL264" s="123">
        <v>5</v>
      </c>
      <c r="BM264" s="120">
        <v>0</v>
      </c>
      <c r="BN264" s="123">
        <v>0</v>
      </c>
      <c r="BO264" s="120">
        <v>0</v>
      </c>
      <c r="BP264" s="123">
        <v>0</v>
      </c>
      <c r="BQ264" s="120">
        <v>19</v>
      </c>
      <c r="BR264" s="123">
        <v>95</v>
      </c>
      <c r="BS264" s="120">
        <v>20</v>
      </c>
      <c r="BT264" s="2"/>
      <c r="BU264" s="3"/>
      <c r="BV264" s="3"/>
      <c r="BW264" s="3"/>
      <c r="BX264" s="3"/>
    </row>
    <row r="265" spans="1:76" ht="15">
      <c r="A265" s="64" t="s">
        <v>439</v>
      </c>
      <c r="B265" s="65"/>
      <c r="C265" s="65" t="s">
        <v>64</v>
      </c>
      <c r="D265" s="66">
        <v>162.34510126914006</v>
      </c>
      <c r="E265" s="68"/>
      <c r="F265" s="100" t="s">
        <v>1049</v>
      </c>
      <c r="G265" s="65"/>
      <c r="H265" s="69" t="s">
        <v>439</v>
      </c>
      <c r="I265" s="70"/>
      <c r="J265" s="70"/>
      <c r="K265" s="69" t="s">
        <v>4277</v>
      </c>
      <c r="L265" s="73">
        <v>1</v>
      </c>
      <c r="M265" s="74">
        <v>7200.70947265625</v>
      </c>
      <c r="N265" s="74">
        <v>8567.7705078125</v>
      </c>
      <c r="O265" s="75"/>
      <c r="P265" s="76"/>
      <c r="Q265" s="76"/>
      <c r="R265" s="86"/>
      <c r="S265" s="48">
        <v>1</v>
      </c>
      <c r="T265" s="48">
        <v>1</v>
      </c>
      <c r="U265" s="49">
        <v>0</v>
      </c>
      <c r="V265" s="49">
        <v>0</v>
      </c>
      <c r="W265" s="49">
        <v>0</v>
      </c>
      <c r="X265" s="49">
        <v>0.999999</v>
      </c>
      <c r="Y265" s="49">
        <v>0</v>
      </c>
      <c r="Z265" s="49" t="s">
        <v>5416</v>
      </c>
      <c r="AA265" s="71">
        <v>265</v>
      </c>
      <c r="AB265" s="71"/>
      <c r="AC265" s="72"/>
      <c r="AD265" s="78" t="s">
        <v>2319</v>
      </c>
      <c r="AE265" s="78">
        <v>112</v>
      </c>
      <c r="AF265" s="78">
        <v>66</v>
      </c>
      <c r="AG265" s="78">
        <v>1955</v>
      </c>
      <c r="AH265" s="78">
        <v>2889</v>
      </c>
      <c r="AI265" s="78"/>
      <c r="AJ265" s="78" t="s">
        <v>2685</v>
      </c>
      <c r="AK265" s="78"/>
      <c r="AL265" s="78"/>
      <c r="AM265" s="78"/>
      <c r="AN265" s="80">
        <v>42617.923784722225</v>
      </c>
      <c r="AO265" s="83" t="s">
        <v>3442</v>
      </c>
      <c r="AP265" s="78" t="b">
        <v>1</v>
      </c>
      <c r="AQ265" s="78" t="b">
        <v>0</v>
      </c>
      <c r="AR265" s="78" t="b">
        <v>0</v>
      </c>
      <c r="AS265" s="78" t="s">
        <v>3540</v>
      </c>
      <c r="AT265" s="78">
        <v>0</v>
      </c>
      <c r="AU265" s="78"/>
      <c r="AV265" s="78" t="b">
        <v>0</v>
      </c>
      <c r="AW265" s="78" t="s">
        <v>3626</v>
      </c>
      <c r="AX265" s="83" t="s">
        <v>3889</v>
      </c>
      <c r="AY265" s="78" t="s">
        <v>66</v>
      </c>
      <c r="AZ265" s="78" t="str">
        <f>REPLACE(INDEX(GroupVertices[Group],MATCH(Vertices[[#This Row],[Vertex]],GroupVertices[Vertex],0)),1,1,"")</f>
        <v>4</v>
      </c>
      <c r="BA265" s="48" t="s">
        <v>737</v>
      </c>
      <c r="BB265" s="48" t="s">
        <v>737</v>
      </c>
      <c r="BC265" s="48" t="s">
        <v>772</v>
      </c>
      <c r="BD265" s="48" t="s">
        <v>772</v>
      </c>
      <c r="BE265" s="48"/>
      <c r="BF265" s="48"/>
      <c r="BG265" s="120" t="s">
        <v>4949</v>
      </c>
      <c r="BH265" s="120" t="s">
        <v>4949</v>
      </c>
      <c r="BI265" s="120" t="s">
        <v>5060</v>
      </c>
      <c r="BJ265" s="120" t="s">
        <v>5060</v>
      </c>
      <c r="BK265" s="120">
        <v>0</v>
      </c>
      <c r="BL265" s="123">
        <v>0</v>
      </c>
      <c r="BM265" s="120">
        <v>0</v>
      </c>
      <c r="BN265" s="123">
        <v>0</v>
      </c>
      <c r="BO265" s="120">
        <v>0</v>
      </c>
      <c r="BP265" s="123">
        <v>0</v>
      </c>
      <c r="BQ265" s="120">
        <v>24</v>
      </c>
      <c r="BR265" s="123">
        <v>100</v>
      </c>
      <c r="BS265" s="120">
        <v>24</v>
      </c>
      <c r="BT265" s="2"/>
      <c r="BU265" s="3"/>
      <c r="BV265" s="3"/>
      <c r="BW265" s="3"/>
      <c r="BX265" s="3"/>
    </row>
    <row r="266" spans="1:76" ht="15">
      <c r="A266" s="64" t="s">
        <v>440</v>
      </c>
      <c r="B266" s="65"/>
      <c r="C266" s="65" t="s">
        <v>64</v>
      </c>
      <c r="D266" s="66">
        <v>162.601312817441</v>
      </c>
      <c r="E266" s="68"/>
      <c r="F266" s="100" t="s">
        <v>1050</v>
      </c>
      <c r="G266" s="65"/>
      <c r="H266" s="69" t="s">
        <v>440</v>
      </c>
      <c r="I266" s="70"/>
      <c r="J266" s="70"/>
      <c r="K266" s="69" t="s">
        <v>4278</v>
      </c>
      <c r="L266" s="73">
        <v>1</v>
      </c>
      <c r="M266" s="74">
        <v>5511.98974609375</v>
      </c>
      <c r="N266" s="74">
        <v>4558.3525390625</v>
      </c>
      <c r="O266" s="75"/>
      <c r="P266" s="76"/>
      <c r="Q266" s="76"/>
      <c r="R266" s="86"/>
      <c r="S266" s="48">
        <v>1</v>
      </c>
      <c r="T266" s="48">
        <v>2</v>
      </c>
      <c r="U266" s="49">
        <v>0</v>
      </c>
      <c r="V266" s="49">
        <v>0.002833</v>
      </c>
      <c r="W266" s="49">
        <v>0</v>
      </c>
      <c r="X266" s="49">
        <v>0.700508</v>
      </c>
      <c r="Y266" s="49">
        <v>0</v>
      </c>
      <c r="Z266" s="49">
        <v>0</v>
      </c>
      <c r="AA266" s="71">
        <v>266</v>
      </c>
      <c r="AB266" s="71"/>
      <c r="AC266" s="72"/>
      <c r="AD266" s="78" t="s">
        <v>2320</v>
      </c>
      <c r="AE266" s="78">
        <v>649</v>
      </c>
      <c r="AF266" s="78">
        <v>115</v>
      </c>
      <c r="AG266" s="78">
        <v>264</v>
      </c>
      <c r="AH266" s="78">
        <v>493</v>
      </c>
      <c r="AI266" s="78"/>
      <c r="AJ266" s="78" t="s">
        <v>2686</v>
      </c>
      <c r="AK266" s="78" t="s">
        <v>2952</v>
      </c>
      <c r="AL266" s="83" t="s">
        <v>3131</v>
      </c>
      <c r="AM266" s="78"/>
      <c r="AN266" s="80">
        <v>42834.08710648148</v>
      </c>
      <c r="AO266" s="83" t="s">
        <v>3443</v>
      </c>
      <c r="AP266" s="78" t="b">
        <v>1</v>
      </c>
      <c r="AQ266" s="78" t="b">
        <v>0</v>
      </c>
      <c r="AR266" s="78" t="b">
        <v>0</v>
      </c>
      <c r="AS266" s="78" t="s">
        <v>1995</v>
      </c>
      <c r="AT266" s="78">
        <v>1</v>
      </c>
      <c r="AU266" s="78"/>
      <c r="AV266" s="78" t="b">
        <v>0</v>
      </c>
      <c r="AW266" s="78" t="s">
        <v>3626</v>
      </c>
      <c r="AX266" s="83" t="s">
        <v>3890</v>
      </c>
      <c r="AY266" s="78" t="s">
        <v>66</v>
      </c>
      <c r="AZ266" s="78" t="str">
        <f>REPLACE(INDEX(GroupVertices[Group],MATCH(Vertices[[#This Row],[Vertex]],GroupVertices[Vertex],0)),1,1,"")</f>
        <v>2</v>
      </c>
      <c r="BA266" s="48"/>
      <c r="BB266" s="48"/>
      <c r="BC266" s="48"/>
      <c r="BD266" s="48"/>
      <c r="BE266" s="48"/>
      <c r="BF266" s="48"/>
      <c r="BG266" s="120" t="s">
        <v>4950</v>
      </c>
      <c r="BH266" s="120" t="s">
        <v>4950</v>
      </c>
      <c r="BI266" s="120" t="s">
        <v>5059</v>
      </c>
      <c r="BJ266" s="120" t="s">
        <v>5059</v>
      </c>
      <c r="BK266" s="120">
        <v>1</v>
      </c>
      <c r="BL266" s="123">
        <v>2.857142857142857</v>
      </c>
      <c r="BM266" s="120">
        <v>0</v>
      </c>
      <c r="BN266" s="123">
        <v>0</v>
      </c>
      <c r="BO266" s="120">
        <v>0</v>
      </c>
      <c r="BP266" s="123">
        <v>0</v>
      </c>
      <c r="BQ266" s="120">
        <v>34</v>
      </c>
      <c r="BR266" s="123">
        <v>97.14285714285714</v>
      </c>
      <c r="BS266" s="120">
        <v>35</v>
      </c>
      <c r="BT266" s="2"/>
      <c r="BU266" s="3"/>
      <c r="BV266" s="3"/>
      <c r="BW266" s="3"/>
      <c r="BX266" s="3"/>
    </row>
    <row r="267" spans="1:76" ht="15">
      <c r="A267" s="64" t="s">
        <v>441</v>
      </c>
      <c r="B267" s="65"/>
      <c r="C267" s="65" t="s">
        <v>64</v>
      </c>
      <c r="D267" s="66">
        <v>165.66539378283605</v>
      </c>
      <c r="E267" s="68"/>
      <c r="F267" s="100" t="s">
        <v>1051</v>
      </c>
      <c r="G267" s="65"/>
      <c r="H267" s="69" t="s">
        <v>441</v>
      </c>
      <c r="I267" s="70"/>
      <c r="J267" s="70"/>
      <c r="K267" s="69" t="s">
        <v>4279</v>
      </c>
      <c r="L267" s="73">
        <v>1</v>
      </c>
      <c r="M267" s="74">
        <v>9336.2978515625</v>
      </c>
      <c r="N267" s="74">
        <v>529.3588256835938</v>
      </c>
      <c r="O267" s="75"/>
      <c r="P267" s="76"/>
      <c r="Q267" s="76"/>
      <c r="R267" s="86"/>
      <c r="S267" s="48">
        <v>0</v>
      </c>
      <c r="T267" s="48">
        <v>1</v>
      </c>
      <c r="U267" s="49">
        <v>0</v>
      </c>
      <c r="V267" s="49">
        <v>1</v>
      </c>
      <c r="W267" s="49">
        <v>0</v>
      </c>
      <c r="X267" s="49">
        <v>0.999999</v>
      </c>
      <c r="Y267" s="49">
        <v>0</v>
      </c>
      <c r="Z267" s="49">
        <v>0</v>
      </c>
      <c r="AA267" s="71">
        <v>267</v>
      </c>
      <c r="AB267" s="71"/>
      <c r="AC267" s="72"/>
      <c r="AD267" s="78" t="s">
        <v>2321</v>
      </c>
      <c r="AE267" s="78">
        <v>820</v>
      </c>
      <c r="AF267" s="78">
        <v>701</v>
      </c>
      <c r="AG267" s="78">
        <v>27477</v>
      </c>
      <c r="AH267" s="78">
        <v>30358</v>
      </c>
      <c r="AI267" s="78"/>
      <c r="AJ267" s="78" t="s">
        <v>2687</v>
      </c>
      <c r="AK267" s="78" t="s">
        <v>2953</v>
      </c>
      <c r="AL267" s="78"/>
      <c r="AM267" s="78"/>
      <c r="AN267" s="80">
        <v>41685.85372685185</v>
      </c>
      <c r="AO267" s="78"/>
      <c r="AP267" s="78" t="b">
        <v>1</v>
      </c>
      <c r="AQ267" s="78" t="b">
        <v>0</v>
      </c>
      <c r="AR267" s="78" t="b">
        <v>1</v>
      </c>
      <c r="AS267" s="78" t="s">
        <v>1995</v>
      </c>
      <c r="AT267" s="78">
        <v>9</v>
      </c>
      <c r="AU267" s="83" t="s">
        <v>3544</v>
      </c>
      <c r="AV267" s="78" t="b">
        <v>0</v>
      </c>
      <c r="AW267" s="78" t="s">
        <v>3626</v>
      </c>
      <c r="AX267" s="83" t="s">
        <v>3891</v>
      </c>
      <c r="AY267" s="78" t="s">
        <v>66</v>
      </c>
      <c r="AZ267" s="78" t="str">
        <f>REPLACE(INDEX(GroupVertices[Group],MATCH(Vertices[[#This Row],[Vertex]],GroupVertices[Vertex],0)),1,1,"")</f>
        <v>27</v>
      </c>
      <c r="BA267" s="48" t="s">
        <v>738</v>
      </c>
      <c r="BB267" s="48" t="s">
        <v>738</v>
      </c>
      <c r="BC267" s="48" t="s">
        <v>773</v>
      </c>
      <c r="BD267" s="48" t="s">
        <v>773</v>
      </c>
      <c r="BE267" s="48"/>
      <c r="BF267" s="48"/>
      <c r="BG267" s="120" t="s">
        <v>4951</v>
      </c>
      <c r="BH267" s="120" t="s">
        <v>4951</v>
      </c>
      <c r="BI267" s="120" t="s">
        <v>5061</v>
      </c>
      <c r="BJ267" s="120" t="s">
        <v>5061</v>
      </c>
      <c r="BK267" s="120">
        <v>1</v>
      </c>
      <c r="BL267" s="123">
        <v>3.7037037037037037</v>
      </c>
      <c r="BM267" s="120">
        <v>0</v>
      </c>
      <c r="BN267" s="123">
        <v>0</v>
      </c>
      <c r="BO267" s="120">
        <v>0</v>
      </c>
      <c r="BP267" s="123">
        <v>0</v>
      </c>
      <c r="BQ267" s="120">
        <v>26</v>
      </c>
      <c r="BR267" s="123">
        <v>96.29629629629629</v>
      </c>
      <c r="BS267" s="120">
        <v>27</v>
      </c>
      <c r="BT267" s="2"/>
      <c r="BU267" s="3"/>
      <c r="BV267" s="3"/>
      <c r="BW267" s="3"/>
      <c r="BX267" s="3"/>
    </row>
    <row r="268" spans="1:76" ht="15">
      <c r="A268" s="64" t="s">
        <v>574</v>
      </c>
      <c r="B268" s="65"/>
      <c r="C268" s="65" t="s">
        <v>64</v>
      </c>
      <c r="D268" s="66">
        <v>686.9774624686459</v>
      </c>
      <c r="E268" s="68"/>
      <c r="F268" s="100" t="s">
        <v>3598</v>
      </c>
      <c r="G268" s="65"/>
      <c r="H268" s="69" t="s">
        <v>574</v>
      </c>
      <c r="I268" s="70"/>
      <c r="J268" s="70"/>
      <c r="K268" s="69" t="s">
        <v>4280</v>
      </c>
      <c r="L268" s="73">
        <v>1</v>
      </c>
      <c r="M268" s="74">
        <v>9089.4091796875</v>
      </c>
      <c r="N268" s="74">
        <v>529.3588256835938</v>
      </c>
      <c r="O268" s="75"/>
      <c r="P268" s="76"/>
      <c r="Q268" s="76"/>
      <c r="R268" s="86"/>
      <c r="S268" s="48">
        <v>1</v>
      </c>
      <c r="T268" s="48">
        <v>0</v>
      </c>
      <c r="U268" s="49">
        <v>0</v>
      </c>
      <c r="V268" s="49">
        <v>1</v>
      </c>
      <c r="W268" s="49">
        <v>0</v>
      </c>
      <c r="X268" s="49">
        <v>0.999999</v>
      </c>
      <c r="Y268" s="49">
        <v>0</v>
      </c>
      <c r="Z268" s="49">
        <v>0</v>
      </c>
      <c r="AA268" s="71">
        <v>268</v>
      </c>
      <c r="AB268" s="71"/>
      <c r="AC268" s="72"/>
      <c r="AD268" s="78" t="s">
        <v>2322</v>
      </c>
      <c r="AE268" s="78">
        <v>69754</v>
      </c>
      <c r="AF268" s="78">
        <v>100401</v>
      </c>
      <c r="AG268" s="78">
        <v>75642</v>
      </c>
      <c r="AH268" s="78">
        <v>134975</v>
      </c>
      <c r="AI268" s="78"/>
      <c r="AJ268" s="78" t="s">
        <v>2688</v>
      </c>
      <c r="AK268" s="78"/>
      <c r="AL268" s="78"/>
      <c r="AM268" s="78"/>
      <c r="AN268" s="80">
        <v>42918.09737268519</v>
      </c>
      <c r="AO268" s="83" t="s">
        <v>3444</v>
      </c>
      <c r="AP268" s="78" t="b">
        <v>1</v>
      </c>
      <c r="AQ268" s="78" t="b">
        <v>0</v>
      </c>
      <c r="AR268" s="78" t="b">
        <v>0</v>
      </c>
      <c r="AS268" s="78" t="s">
        <v>1995</v>
      </c>
      <c r="AT268" s="78">
        <v>212</v>
      </c>
      <c r="AU268" s="78"/>
      <c r="AV268" s="78" t="b">
        <v>0</v>
      </c>
      <c r="AW268" s="78" t="s">
        <v>3626</v>
      </c>
      <c r="AX268" s="83" t="s">
        <v>3892</v>
      </c>
      <c r="AY268" s="78" t="s">
        <v>65</v>
      </c>
      <c r="AZ268" s="78" t="str">
        <f>REPLACE(INDEX(GroupVertices[Group],MATCH(Vertices[[#This Row],[Vertex]],GroupVertices[Vertex],0)),1,1,"")</f>
        <v>27</v>
      </c>
      <c r="BA268" s="48"/>
      <c r="BB268" s="48"/>
      <c r="BC268" s="48"/>
      <c r="BD268" s="48"/>
      <c r="BE268" s="48"/>
      <c r="BF268" s="48"/>
      <c r="BG268" s="48"/>
      <c r="BH268" s="48"/>
      <c r="BI268" s="48"/>
      <c r="BJ268" s="48"/>
      <c r="BK268" s="48"/>
      <c r="BL268" s="49"/>
      <c r="BM268" s="48"/>
      <c r="BN268" s="49"/>
      <c r="BO268" s="48"/>
      <c r="BP268" s="49"/>
      <c r="BQ268" s="48"/>
      <c r="BR268" s="49"/>
      <c r="BS268" s="48"/>
      <c r="BT268" s="2"/>
      <c r="BU268" s="3"/>
      <c r="BV268" s="3"/>
      <c r="BW268" s="3"/>
      <c r="BX268" s="3"/>
    </row>
    <row r="269" spans="1:76" ht="15">
      <c r="A269" s="64" t="s">
        <v>442</v>
      </c>
      <c r="B269" s="65"/>
      <c r="C269" s="65" t="s">
        <v>64</v>
      </c>
      <c r="D269" s="66">
        <v>163.76210799545754</v>
      </c>
      <c r="E269" s="68"/>
      <c r="F269" s="100" t="s">
        <v>1052</v>
      </c>
      <c r="G269" s="65"/>
      <c r="H269" s="69" t="s">
        <v>442</v>
      </c>
      <c r="I269" s="70"/>
      <c r="J269" s="70"/>
      <c r="K269" s="69" t="s">
        <v>4281</v>
      </c>
      <c r="L269" s="73">
        <v>1</v>
      </c>
      <c r="M269" s="74">
        <v>6137.83251953125</v>
      </c>
      <c r="N269" s="74">
        <v>4803.5224609375</v>
      </c>
      <c r="O269" s="75"/>
      <c r="P269" s="76"/>
      <c r="Q269" s="76"/>
      <c r="R269" s="86"/>
      <c r="S269" s="48">
        <v>0</v>
      </c>
      <c r="T269" s="48">
        <v>1</v>
      </c>
      <c r="U269" s="49">
        <v>0</v>
      </c>
      <c r="V269" s="49">
        <v>0.002833</v>
      </c>
      <c r="W269" s="49">
        <v>0</v>
      </c>
      <c r="X269" s="49">
        <v>0.402792</v>
      </c>
      <c r="Y269" s="49">
        <v>0</v>
      </c>
      <c r="Z269" s="49">
        <v>0</v>
      </c>
      <c r="AA269" s="71">
        <v>269</v>
      </c>
      <c r="AB269" s="71"/>
      <c r="AC269" s="72"/>
      <c r="AD269" s="78" t="s">
        <v>2323</v>
      </c>
      <c r="AE269" s="78">
        <v>722</v>
      </c>
      <c r="AF269" s="78">
        <v>337</v>
      </c>
      <c r="AG269" s="78">
        <v>1328</v>
      </c>
      <c r="AH269" s="78">
        <v>1521</v>
      </c>
      <c r="AI269" s="78"/>
      <c r="AJ269" s="78" t="s">
        <v>2689</v>
      </c>
      <c r="AK269" s="78"/>
      <c r="AL269" s="83" t="s">
        <v>3132</v>
      </c>
      <c r="AM269" s="78"/>
      <c r="AN269" s="80">
        <v>40614.378587962965</v>
      </c>
      <c r="AO269" s="83" t="s">
        <v>3445</v>
      </c>
      <c r="AP269" s="78" t="b">
        <v>1</v>
      </c>
      <c r="AQ269" s="78" t="b">
        <v>0</v>
      </c>
      <c r="AR269" s="78" t="b">
        <v>1</v>
      </c>
      <c r="AS269" s="78" t="s">
        <v>1995</v>
      </c>
      <c r="AT269" s="78">
        <v>8</v>
      </c>
      <c r="AU269" s="83" t="s">
        <v>3544</v>
      </c>
      <c r="AV269" s="78" t="b">
        <v>0</v>
      </c>
      <c r="AW269" s="78" t="s">
        <v>3626</v>
      </c>
      <c r="AX269" s="83" t="s">
        <v>3893</v>
      </c>
      <c r="AY269" s="78" t="s">
        <v>66</v>
      </c>
      <c r="AZ269" s="78" t="str">
        <f>REPLACE(INDEX(GroupVertices[Group],MATCH(Vertices[[#This Row],[Vertex]],GroupVertices[Vertex],0)),1,1,"")</f>
        <v>2</v>
      </c>
      <c r="BA269" s="48"/>
      <c r="BB269" s="48"/>
      <c r="BC269" s="48"/>
      <c r="BD269" s="48"/>
      <c r="BE269" s="48"/>
      <c r="BF269" s="48"/>
      <c r="BG269" s="120" t="s">
        <v>4952</v>
      </c>
      <c r="BH269" s="120" t="s">
        <v>4952</v>
      </c>
      <c r="BI269" s="120" t="s">
        <v>5062</v>
      </c>
      <c r="BJ269" s="120" t="s">
        <v>5062</v>
      </c>
      <c r="BK269" s="120">
        <v>0</v>
      </c>
      <c r="BL269" s="123">
        <v>0</v>
      </c>
      <c r="BM269" s="120">
        <v>0</v>
      </c>
      <c r="BN269" s="123">
        <v>0</v>
      </c>
      <c r="BO269" s="120">
        <v>0</v>
      </c>
      <c r="BP269" s="123">
        <v>0</v>
      </c>
      <c r="BQ269" s="120">
        <v>19</v>
      </c>
      <c r="BR269" s="123">
        <v>100</v>
      </c>
      <c r="BS269" s="120">
        <v>19</v>
      </c>
      <c r="BT269" s="2"/>
      <c r="BU269" s="3"/>
      <c r="BV269" s="3"/>
      <c r="BW269" s="3"/>
      <c r="BX269" s="3"/>
    </row>
    <row r="270" spans="1:76" ht="15">
      <c r="A270" s="64" t="s">
        <v>443</v>
      </c>
      <c r="B270" s="65"/>
      <c r="C270" s="65" t="s">
        <v>64</v>
      </c>
      <c r="D270" s="66">
        <v>167.25495114372356</v>
      </c>
      <c r="E270" s="68"/>
      <c r="F270" s="100" t="s">
        <v>1053</v>
      </c>
      <c r="G270" s="65"/>
      <c r="H270" s="69" t="s">
        <v>443</v>
      </c>
      <c r="I270" s="70"/>
      <c r="J270" s="70"/>
      <c r="K270" s="69" t="s">
        <v>4282</v>
      </c>
      <c r="L270" s="73">
        <v>1</v>
      </c>
      <c r="M270" s="74">
        <v>5306.5615234375</v>
      </c>
      <c r="N270" s="74">
        <v>8297.158203125</v>
      </c>
      <c r="O270" s="75"/>
      <c r="P270" s="76"/>
      <c r="Q270" s="76"/>
      <c r="R270" s="86"/>
      <c r="S270" s="48">
        <v>0</v>
      </c>
      <c r="T270" s="48">
        <v>1</v>
      </c>
      <c r="U270" s="49">
        <v>0</v>
      </c>
      <c r="V270" s="49">
        <v>0.00237</v>
      </c>
      <c r="W270" s="49">
        <v>0</v>
      </c>
      <c r="X270" s="49">
        <v>0.408637</v>
      </c>
      <c r="Y270" s="49">
        <v>0</v>
      </c>
      <c r="Z270" s="49">
        <v>0</v>
      </c>
      <c r="AA270" s="71">
        <v>270</v>
      </c>
      <c r="AB270" s="71"/>
      <c r="AC270" s="72"/>
      <c r="AD270" s="78" t="s">
        <v>2324</v>
      </c>
      <c r="AE270" s="78">
        <v>192</v>
      </c>
      <c r="AF270" s="78">
        <v>1005</v>
      </c>
      <c r="AG270" s="78">
        <v>3286</v>
      </c>
      <c r="AH270" s="78">
        <v>2508</v>
      </c>
      <c r="AI270" s="78"/>
      <c r="AJ270" s="78" t="s">
        <v>2690</v>
      </c>
      <c r="AK270" s="78" t="s">
        <v>2954</v>
      </c>
      <c r="AL270" s="78"/>
      <c r="AM270" s="78"/>
      <c r="AN270" s="80">
        <v>39458.87501157408</v>
      </c>
      <c r="AO270" s="78"/>
      <c r="AP270" s="78" t="b">
        <v>1</v>
      </c>
      <c r="AQ270" s="78" t="b">
        <v>0</v>
      </c>
      <c r="AR270" s="78" t="b">
        <v>0</v>
      </c>
      <c r="AS270" s="78" t="s">
        <v>1995</v>
      </c>
      <c r="AT270" s="78">
        <v>31</v>
      </c>
      <c r="AU270" s="83" t="s">
        <v>3544</v>
      </c>
      <c r="AV270" s="78" t="b">
        <v>0</v>
      </c>
      <c r="AW270" s="78" t="s">
        <v>3626</v>
      </c>
      <c r="AX270" s="83" t="s">
        <v>3894</v>
      </c>
      <c r="AY270" s="78" t="s">
        <v>66</v>
      </c>
      <c r="AZ270" s="78" t="str">
        <f>REPLACE(INDEX(GroupVertices[Group],MATCH(Vertices[[#This Row],[Vertex]],GroupVertices[Vertex],0)),1,1,"")</f>
        <v>2</v>
      </c>
      <c r="BA270" s="48"/>
      <c r="BB270" s="48"/>
      <c r="BC270" s="48"/>
      <c r="BD270" s="48"/>
      <c r="BE270" s="48" t="s">
        <v>457</v>
      </c>
      <c r="BF270" s="48" t="s">
        <v>457</v>
      </c>
      <c r="BG270" s="120" t="s">
        <v>4953</v>
      </c>
      <c r="BH270" s="120" t="s">
        <v>4953</v>
      </c>
      <c r="BI270" s="120" t="s">
        <v>5063</v>
      </c>
      <c r="BJ270" s="120" t="s">
        <v>5063</v>
      </c>
      <c r="BK270" s="120">
        <v>0</v>
      </c>
      <c r="BL270" s="123">
        <v>0</v>
      </c>
      <c r="BM270" s="120">
        <v>0</v>
      </c>
      <c r="BN270" s="123">
        <v>0</v>
      </c>
      <c r="BO270" s="120">
        <v>0</v>
      </c>
      <c r="BP270" s="123">
        <v>0</v>
      </c>
      <c r="BQ270" s="120">
        <v>23</v>
      </c>
      <c r="BR270" s="123">
        <v>100</v>
      </c>
      <c r="BS270" s="120">
        <v>23</v>
      </c>
      <c r="BT270" s="2"/>
      <c r="BU270" s="3"/>
      <c r="BV270" s="3"/>
      <c r="BW270" s="3"/>
      <c r="BX270" s="3"/>
    </row>
    <row r="271" spans="1:76" ht="15">
      <c r="A271" s="64" t="s">
        <v>539</v>
      </c>
      <c r="B271" s="65"/>
      <c r="C271" s="65" t="s">
        <v>64</v>
      </c>
      <c r="D271" s="66">
        <v>166.89416345325895</v>
      </c>
      <c r="E271" s="68"/>
      <c r="F271" s="100" t="s">
        <v>1146</v>
      </c>
      <c r="G271" s="65"/>
      <c r="H271" s="69" t="s">
        <v>539</v>
      </c>
      <c r="I271" s="70"/>
      <c r="J271" s="70"/>
      <c r="K271" s="69" t="s">
        <v>4283</v>
      </c>
      <c r="L271" s="73">
        <v>834.2419379576642</v>
      </c>
      <c r="M271" s="74">
        <v>5205.9912109375</v>
      </c>
      <c r="N271" s="74">
        <v>6886.42578125</v>
      </c>
      <c r="O271" s="75"/>
      <c r="P271" s="76"/>
      <c r="Q271" s="76"/>
      <c r="R271" s="86"/>
      <c r="S271" s="48">
        <v>18</v>
      </c>
      <c r="T271" s="48">
        <v>2</v>
      </c>
      <c r="U271" s="49">
        <v>2366.213753</v>
      </c>
      <c r="V271" s="49">
        <v>0.003367</v>
      </c>
      <c r="W271" s="49">
        <v>0</v>
      </c>
      <c r="X271" s="49">
        <v>5.477016</v>
      </c>
      <c r="Y271" s="49">
        <v>0.051470588235294115</v>
      </c>
      <c r="Z271" s="49">
        <v>0.058823529411764705</v>
      </c>
      <c r="AA271" s="71">
        <v>271</v>
      </c>
      <c r="AB271" s="71"/>
      <c r="AC271" s="72"/>
      <c r="AD271" s="78" t="s">
        <v>2325</v>
      </c>
      <c r="AE271" s="78">
        <v>309</v>
      </c>
      <c r="AF271" s="78">
        <v>936</v>
      </c>
      <c r="AG271" s="78">
        <v>141</v>
      </c>
      <c r="AH271" s="78">
        <v>202</v>
      </c>
      <c r="AI271" s="78"/>
      <c r="AJ271" s="78" t="s">
        <v>2691</v>
      </c>
      <c r="AK271" s="78" t="s">
        <v>2955</v>
      </c>
      <c r="AL271" s="83" t="s">
        <v>3133</v>
      </c>
      <c r="AM271" s="78"/>
      <c r="AN271" s="80">
        <v>39926.85775462963</v>
      </c>
      <c r="AO271" s="83" t="s">
        <v>3446</v>
      </c>
      <c r="AP271" s="78" t="b">
        <v>0</v>
      </c>
      <c r="AQ271" s="78" t="b">
        <v>0</v>
      </c>
      <c r="AR271" s="78" t="b">
        <v>0</v>
      </c>
      <c r="AS271" s="78" t="s">
        <v>1995</v>
      </c>
      <c r="AT271" s="78">
        <v>10</v>
      </c>
      <c r="AU271" s="83" t="s">
        <v>3559</v>
      </c>
      <c r="AV271" s="78" t="b">
        <v>0</v>
      </c>
      <c r="AW271" s="78" t="s">
        <v>3626</v>
      </c>
      <c r="AX271" s="83" t="s">
        <v>3895</v>
      </c>
      <c r="AY271" s="78" t="s">
        <v>66</v>
      </c>
      <c r="AZ271" s="78" t="str">
        <f>REPLACE(INDEX(GroupVertices[Group],MATCH(Vertices[[#This Row],[Vertex]],GroupVertices[Vertex],0)),1,1,"")</f>
        <v>2</v>
      </c>
      <c r="BA271" s="48" t="s">
        <v>4889</v>
      </c>
      <c r="BB271" s="48" t="s">
        <v>4889</v>
      </c>
      <c r="BC271" s="48" t="s">
        <v>4896</v>
      </c>
      <c r="BD271" s="48" t="s">
        <v>4896</v>
      </c>
      <c r="BE271" s="48" t="s">
        <v>457</v>
      </c>
      <c r="BF271" s="48" t="s">
        <v>457</v>
      </c>
      <c r="BG271" s="120" t="s">
        <v>4954</v>
      </c>
      <c r="BH271" s="120" t="s">
        <v>5010</v>
      </c>
      <c r="BI271" s="120" t="s">
        <v>5064</v>
      </c>
      <c r="BJ271" s="120" t="s">
        <v>5064</v>
      </c>
      <c r="BK271" s="120">
        <v>0</v>
      </c>
      <c r="BL271" s="123">
        <v>0</v>
      </c>
      <c r="BM271" s="120">
        <v>0</v>
      </c>
      <c r="BN271" s="123">
        <v>0</v>
      </c>
      <c r="BO271" s="120">
        <v>0</v>
      </c>
      <c r="BP271" s="123">
        <v>0</v>
      </c>
      <c r="BQ271" s="120">
        <v>38</v>
      </c>
      <c r="BR271" s="123">
        <v>100</v>
      </c>
      <c r="BS271" s="120">
        <v>38</v>
      </c>
      <c r="BT271" s="2"/>
      <c r="BU271" s="3"/>
      <c r="BV271" s="3"/>
      <c r="BW271" s="3"/>
      <c r="BX271" s="3"/>
    </row>
    <row r="272" spans="1:76" ht="15">
      <c r="A272" s="64" t="s">
        <v>444</v>
      </c>
      <c r="B272" s="65"/>
      <c r="C272" s="65" t="s">
        <v>64</v>
      </c>
      <c r="D272" s="66">
        <v>183.20281282368063</v>
      </c>
      <c r="E272" s="68"/>
      <c r="F272" s="100" t="s">
        <v>1054</v>
      </c>
      <c r="G272" s="65"/>
      <c r="H272" s="69" t="s">
        <v>444</v>
      </c>
      <c r="I272" s="70"/>
      <c r="J272" s="70"/>
      <c r="K272" s="69" t="s">
        <v>4284</v>
      </c>
      <c r="L272" s="73">
        <v>1</v>
      </c>
      <c r="M272" s="74">
        <v>5424.80126953125</v>
      </c>
      <c r="N272" s="74">
        <v>6865.2080078125</v>
      </c>
      <c r="O272" s="75"/>
      <c r="P272" s="76"/>
      <c r="Q272" s="76"/>
      <c r="R272" s="86"/>
      <c r="S272" s="48">
        <v>0</v>
      </c>
      <c r="T272" s="48">
        <v>2</v>
      </c>
      <c r="U272" s="49">
        <v>0</v>
      </c>
      <c r="V272" s="49">
        <v>0.002915</v>
      </c>
      <c r="W272" s="49">
        <v>0</v>
      </c>
      <c r="X272" s="49">
        <v>0.661429</v>
      </c>
      <c r="Y272" s="49">
        <v>1</v>
      </c>
      <c r="Z272" s="49">
        <v>0</v>
      </c>
      <c r="AA272" s="71">
        <v>272</v>
      </c>
      <c r="AB272" s="71"/>
      <c r="AC272" s="72"/>
      <c r="AD272" s="78" t="s">
        <v>2326</v>
      </c>
      <c r="AE272" s="78">
        <v>1829</v>
      </c>
      <c r="AF272" s="78">
        <v>4055</v>
      </c>
      <c r="AG272" s="78">
        <v>5173</v>
      </c>
      <c r="AH272" s="78">
        <v>23893</v>
      </c>
      <c r="AI272" s="78"/>
      <c r="AJ272" s="78" t="s">
        <v>2692</v>
      </c>
      <c r="AK272" s="78" t="s">
        <v>2956</v>
      </c>
      <c r="AL272" s="83" t="s">
        <v>3134</v>
      </c>
      <c r="AM272" s="78"/>
      <c r="AN272" s="80">
        <v>39082.08561342592</v>
      </c>
      <c r="AO272" s="83" t="s">
        <v>3447</v>
      </c>
      <c r="AP272" s="78" t="b">
        <v>0</v>
      </c>
      <c r="AQ272" s="78" t="b">
        <v>0</v>
      </c>
      <c r="AR272" s="78" t="b">
        <v>1</v>
      </c>
      <c r="AS272" s="78" t="s">
        <v>1995</v>
      </c>
      <c r="AT272" s="78">
        <v>305</v>
      </c>
      <c r="AU272" s="83" t="s">
        <v>3552</v>
      </c>
      <c r="AV272" s="78" t="b">
        <v>0</v>
      </c>
      <c r="AW272" s="78" t="s">
        <v>3626</v>
      </c>
      <c r="AX272" s="83" t="s">
        <v>3896</v>
      </c>
      <c r="AY272" s="78" t="s">
        <v>66</v>
      </c>
      <c r="AZ272" s="78" t="str">
        <f>REPLACE(INDEX(GroupVertices[Group],MATCH(Vertices[[#This Row],[Vertex]],GroupVertices[Vertex],0)),1,1,"")</f>
        <v>2</v>
      </c>
      <c r="BA272" s="48" t="s">
        <v>727</v>
      </c>
      <c r="BB272" s="48" t="s">
        <v>727</v>
      </c>
      <c r="BC272" s="48" t="s">
        <v>764</v>
      </c>
      <c r="BD272" s="48" t="s">
        <v>764</v>
      </c>
      <c r="BE272" s="48" t="s">
        <v>457</v>
      </c>
      <c r="BF272" s="48" t="s">
        <v>457</v>
      </c>
      <c r="BG272" s="120" t="s">
        <v>4955</v>
      </c>
      <c r="BH272" s="120" t="s">
        <v>5011</v>
      </c>
      <c r="BI272" s="120" t="s">
        <v>5063</v>
      </c>
      <c r="BJ272" s="120" t="s">
        <v>5063</v>
      </c>
      <c r="BK272" s="120">
        <v>0</v>
      </c>
      <c r="BL272" s="123">
        <v>0</v>
      </c>
      <c r="BM272" s="120">
        <v>0</v>
      </c>
      <c r="BN272" s="123">
        <v>0</v>
      </c>
      <c r="BO272" s="120">
        <v>0</v>
      </c>
      <c r="BP272" s="123">
        <v>0</v>
      </c>
      <c r="BQ272" s="120">
        <v>40</v>
      </c>
      <c r="BR272" s="123">
        <v>100</v>
      </c>
      <c r="BS272" s="120">
        <v>40</v>
      </c>
      <c r="BT272" s="2"/>
      <c r="BU272" s="3"/>
      <c r="BV272" s="3"/>
      <c r="BW272" s="3"/>
      <c r="BX272" s="3"/>
    </row>
    <row r="273" spans="1:76" ht="15">
      <c r="A273" s="64" t="s">
        <v>445</v>
      </c>
      <c r="B273" s="65"/>
      <c r="C273" s="65" t="s">
        <v>64</v>
      </c>
      <c r="D273" s="66">
        <v>162.27712677673367</v>
      </c>
      <c r="E273" s="68"/>
      <c r="F273" s="100" t="s">
        <v>1055</v>
      </c>
      <c r="G273" s="65"/>
      <c r="H273" s="69" t="s">
        <v>445</v>
      </c>
      <c r="I273" s="70"/>
      <c r="J273" s="70"/>
      <c r="K273" s="69" t="s">
        <v>4285</v>
      </c>
      <c r="L273" s="73">
        <v>1</v>
      </c>
      <c r="M273" s="74">
        <v>5820.7412109375</v>
      </c>
      <c r="N273" s="74">
        <v>6869.58447265625</v>
      </c>
      <c r="O273" s="75"/>
      <c r="P273" s="76"/>
      <c r="Q273" s="76"/>
      <c r="R273" s="86"/>
      <c r="S273" s="48">
        <v>0</v>
      </c>
      <c r="T273" s="48">
        <v>1</v>
      </c>
      <c r="U273" s="49">
        <v>0</v>
      </c>
      <c r="V273" s="49">
        <v>0.002833</v>
      </c>
      <c r="W273" s="49">
        <v>0</v>
      </c>
      <c r="X273" s="49">
        <v>0.402792</v>
      </c>
      <c r="Y273" s="49">
        <v>0</v>
      </c>
      <c r="Z273" s="49">
        <v>0</v>
      </c>
      <c r="AA273" s="71">
        <v>273</v>
      </c>
      <c r="AB273" s="71"/>
      <c r="AC273" s="72"/>
      <c r="AD273" s="78" t="s">
        <v>2327</v>
      </c>
      <c r="AE273" s="78">
        <v>85</v>
      </c>
      <c r="AF273" s="78">
        <v>53</v>
      </c>
      <c r="AG273" s="78">
        <v>487</v>
      </c>
      <c r="AH273" s="78">
        <v>356</v>
      </c>
      <c r="AI273" s="78"/>
      <c r="AJ273" s="78" t="s">
        <v>2693</v>
      </c>
      <c r="AK273" s="78" t="s">
        <v>2957</v>
      </c>
      <c r="AL273" s="83" t="s">
        <v>3135</v>
      </c>
      <c r="AM273" s="78"/>
      <c r="AN273" s="80">
        <v>41395.26920138889</v>
      </c>
      <c r="AO273" s="78"/>
      <c r="AP273" s="78" t="b">
        <v>0</v>
      </c>
      <c r="AQ273" s="78" t="b">
        <v>0</v>
      </c>
      <c r="AR273" s="78" t="b">
        <v>1</v>
      </c>
      <c r="AS273" s="78" t="s">
        <v>1995</v>
      </c>
      <c r="AT273" s="78">
        <v>9</v>
      </c>
      <c r="AU273" s="83" t="s">
        <v>3547</v>
      </c>
      <c r="AV273" s="78" t="b">
        <v>0</v>
      </c>
      <c r="AW273" s="78" t="s">
        <v>3626</v>
      </c>
      <c r="AX273" s="83" t="s">
        <v>3897</v>
      </c>
      <c r="AY273" s="78" t="s">
        <v>66</v>
      </c>
      <c r="AZ273" s="78" t="str">
        <f>REPLACE(INDEX(GroupVertices[Group],MATCH(Vertices[[#This Row],[Vertex]],GroupVertices[Vertex],0)),1,1,"")</f>
        <v>2</v>
      </c>
      <c r="BA273" s="48"/>
      <c r="BB273" s="48"/>
      <c r="BC273" s="48"/>
      <c r="BD273" s="48"/>
      <c r="BE273" s="48" t="s">
        <v>793</v>
      </c>
      <c r="BF273" s="48" t="s">
        <v>793</v>
      </c>
      <c r="BG273" s="120" t="s">
        <v>4956</v>
      </c>
      <c r="BH273" s="120" t="s">
        <v>4956</v>
      </c>
      <c r="BI273" s="120" t="s">
        <v>5065</v>
      </c>
      <c r="BJ273" s="120" t="s">
        <v>5065</v>
      </c>
      <c r="BK273" s="120">
        <v>2</v>
      </c>
      <c r="BL273" s="123">
        <v>6.0606060606060606</v>
      </c>
      <c r="BM273" s="120">
        <v>0</v>
      </c>
      <c r="BN273" s="123">
        <v>0</v>
      </c>
      <c r="BO273" s="120">
        <v>0</v>
      </c>
      <c r="BP273" s="123">
        <v>0</v>
      </c>
      <c r="BQ273" s="120">
        <v>31</v>
      </c>
      <c r="BR273" s="123">
        <v>93.93939393939394</v>
      </c>
      <c r="BS273" s="120">
        <v>33</v>
      </c>
      <c r="BT273" s="2"/>
      <c r="BU273" s="3"/>
      <c r="BV273" s="3"/>
      <c r="BW273" s="3"/>
      <c r="BX273" s="3"/>
    </row>
    <row r="274" spans="1:76" ht="15">
      <c r="A274" s="64" t="s">
        <v>446</v>
      </c>
      <c r="B274" s="65"/>
      <c r="C274" s="65" t="s">
        <v>64</v>
      </c>
      <c r="D274" s="66">
        <v>163.9555738584603</v>
      </c>
      <c r="E274" s="68"/>
      <c r="F274" s="100" t="s">
        <v>1056</v>
      </c>
      <c r="G274" s="65"/>
      <c r="H274" s="69" t="s">
        <v>446</v>
      </c>
      <c r="I274" s="70"/>
      <c r="J274" s="70"/>
      <c r="K274" s="69" t="s">
        <v>4286</v>
      </c>
      <c r="L274" s="73">
        <v>1</v>
      </c>
      <c r="M274" s="74">
        <v>5857.224609375</v>
      </c>
      <c r="N274" s="74">
        <v>7228.78759765625</v>
      </c>
      <c r="O274" s="75"/>
      <c r="P274" s="76"/>
      <c r="Q274" s="76"/>
      <c r="R274" s="86"/>
      <c r="S274" s="48">
        <v>0</v>
      </c>
      <c r="T274" s="48">
        <v>1</v>
      </c>
      <c r="U274" s="49">
        <v>0</v>
      </c>
      <c r="V274" s="49">
        <v>0.002833</v>
      </c>
      <c r="W274" s="49">
        <v>0</v>
      </c>
      <c r="X274" s="49">
        <v>0.402792</v>
      </c>
      <c r="Y274" s="49">
        <v>0</v>
      </c>
      <c r="Z274" s="49">
        <v>0</v>
      </c>
      <c r="AA274" s="71">
        <v>274</v>
      </c>
      <c r="AB274" s="71"/>
      <c r="AC274" s="72"/>
      <c r="AD274" s="78" t="s">
        <v>2328</v>
      </c>
      <c r="AE274" s="78">
        <v>44</v>
      </c>
      <c r="AF274" s="78">
        <v>374</v>
      </c>
      <c r="AG274" s="78">
        <v>51</v>
      </c>
      <c r="AH274" s="78">
        <v>30</v>
      </c>
      <c r="AI274" s="78"/>
      <c r="AJ274" s="78" t="s">
        <v>2694</v>
      </c>
      <c r="AK274" s="78" t="s">
        <v>2958</v>
      </c>
      <c r="AL274" s="83" t="s">
        <v>3136</v>
      </c>
      <c r="AM274" s="78"/>
      <c r="AN274" s="80">
        <v>40442.026967592596</v>
      </c>
      <c r="AO274" s="78"/>
      <c r="AP274" s="78" t="b">
        <v>1</v>
      </c>
      <c r="AQ274" s="78" t="b">
        <v>0</v>
      </c>
      <c r="AR274" s="78" t="b">
        <v>0</v>
      </c>
      <c r="AS274" s="78" t="s">
        <v>1995</v>
      </c>
      <c r="AT274" s="78">
        <v>16</v>
      </c>
      <c r="AU274" s="83" t="s">
        <v>3544</v>
      </c>
      <c r="AV274" s="78" t="b">
        <v>0</v>
      </c>
      <c r="AW274" s="78" t="s">
        <v>3626</v>
      </c>
      <c r="AX274" s="83" t="s">
        <v>3898</v>
      </c>
      <c r="AY274" s="78" t="s">
        <v>66</v>
      </c>
      <c r="AZ274" s="78" t="str">
        <f>REPLACE(INDEX(GroupVertices[Group],MATCH(Vertices[[#This Row],[Vertex]],GroupVertices[Vertex],0)),1,1,"")</f>
        <v>2</v>
      </c>
      <c r="BA274" s="48"/>
      <c r="BB274" s="48"/>
      <c r="BC274" s="48"/>
      <c r="BD274" s="48"/>
      <c r="BE274" s="48"/>
      <c r="BF274" s="48"/>
      <c r="BG274" s="120" t="s">
        <v>4948</v>
      </c>
      <c r="BH274" s="120" t="s">
        <v>4948</v>
      </c>
      <c r="BI274" s="120" t="s">
        <v>5059</v>
      </c>
      <c r="BJ274" s="120" t="s">
        <v>5059</v>
      </c>
      <c r="BK274" s="120">
        <v>1</v>
      </c>
      <c r="BL274" s="123">
        <v>5</v>
      </c>
      <c r="BM274" s="120">
        <v>0</v>
      </c>
      <c r="BN274" s="123">
        <v>0</v>
      </c>
      <c r="BO274" s="120">
        <v>0</v>
      </c>
      <c r="BP274" s="123">
        <v>0</v>
      </c>
      <c r="BQ274" s="120">
        <v>19</v>
      </c>
      <c r="BR274" s="123">
        <v>95</v>
      </c>
      <c r="BS274" s="120">
        <v>20</v>
      </c>
      <c r="BT274" s="2"/>
      <c r="BU274" s="3"/>
      <c r="BV274" s="3"/>
      <c r="BW274" s="3"/>
      <c r="BX274" s="3"/>
    </row>
    <row r="275" spans="1:76" ht="15">
      <c r="A275" s="64" t="s">
        <v>447</v>
      </c>
      <c r="B275" s="65"/>
      <c r="C275" s="65" t="s">
        <v>64</v>
      </c>
      <c r="D275" s="66">
        <v>167.50070507780814</v>
      </c>
      <c r="E275" s="68"/>
      <c r="F275" s="100" t="s">
        <v>1057</v>
      </c>
      <c r="G275" s="65"/>
      <c r="H275" s="69" t="s">
        <v>447</v>
      </c>
      <c r="I275" s="70"/>
      <c r="J275" s="70"/>
      <c r="K275" s="69" t="s">
        <v>4287</v>
      </c>
      <c r="L275" s="73">
        <v>1</v>
      </c>
      <c r="M275" s="74">
        <v>5593.47900390625</v>
      </c>
      <c r="N275" s="74">
        <v>7207.77001953125</v>
      </c>
      <c r="O275" s="75"/>
      <c r="P275" s="76"/>
      <c r="Q275" s="76"/>
      <c r="R275" s="86"/>
      <c r="S275" s="48">
        <v>0</v>
      </c>
      <c r="T275" s="48">
        <v>2</v>
      </c>
      <c r="U275" s="49">
        <v>0</v>
      </c>
      <c r="V275" s="49">
        <v>0.002915</v>
      </c>
      <c r="W275" s="49">
        <v>0</v>
      </c>
      <c r="X275" s="49">
        <v>0.661429</v>
      </c>
      <c r="Y275" s="49">
        <v>1</v>
      </c>
      <c r="Z275" s="49">
        <v>0</v>
      </c>
      <c r="AA275" s="71">
        <v>275</v>
      </c>
      <c r="AB275" s="71"/>
      <c r="AC275" s="72"/>
      <c r="AD275" s="78" t="s">
        <v>2329</v>
      </c>
      <c r="AE275" s="78">
        <v>556</v>
      </c>
      <c r="AF275" s="78">
        <v>1052</v>
      </c>
      <c r="AG275" s="78">
        <v>6775</v>
      </c>
      <c r="AH275" s="78">
        <v>4728</v>
      </c>
      <c r="AI275" s="78"/>
      <c r="AJ275" s="78"/>
      <c r="AK275" s="78" t="s">
        <v>2959</v>
      </c>
      <c r="AL275" s="83" t="s">
        <v>3137</v>
      </c>
      <c r="AM275" s="78"/>
      <c r="AN275" s="80">
        <v>39832.88737268518</v>
      </c>
      <c r="AO275" s="78"/>
      <c r="AP275" s="78" t="b">
        <v>0</v>
      </c>
      <c r="AQ275" s="78" t="b">
        <v>0</v>
      </c>
      <c r="AR275" s="78" t="b">
        <v>1</v>
      </c>
      <c r="AS275" s="78" t="s">
        <v>1995</v>
      </c>
      <c r="AT275" s="78">
        <v>71</v>
      </c>
      <c r="AU275" s="83" t="s">
        <v>3552</v>
      </c>
      <c r="AV275" s="78" t="b">
        <v>0</v>
      </c>
      <c r="AW275" s="78" t="s">
        <v>3626</v>
      </c>
      <c r="AX275" s="83" t="s">
        <v>3899</v>
      </c>
      <c r="AY275" s="78" t="s">
        <v>66</v>
      </c>
      <c r="AZ275" s="78" t="str">
        <f>REPLACE(INDEX(GroupVertices[Group],MATCH(Vertices[[#This Row],[Vertex]],GroupVertices[Vertex],0)),1,1,"")</f>
        <v>2</v>
      </c>
      <c r="BA275" s="48" t="s">
        <v>727</v>
      </c>
      <c r="BB275" s="48" t="s">
        <v>727</v>
      </c>
      <c r="BC275" s="48" t="s">
        <v>764</v>
      </c>
      <c r="BD275" s="48" t="s">
        <v>764</v>
      </c>
      <c r="BE275" s="48" t="s">
        <v>457</v>
      </c>
      <c r="BF275" s="48" t="s">
        <v>457</v>
      </c>
      <c r="BG275" s="120" t="s">
        <v>4955</v>
      </c>
      <c r="BH275" s="120" t="s">
        <v>5011</v>
      </c>
      <c r="BI275" s="120" t="s">
        <v>5063</v>
      </c>
      <c r="BJ275" s="120" t="s">
        <v>5063</v>
      </c>
      <c r="BK275" s="120">
        <v>1</v>
      </c>
      <c r="BL275" s="123">
        <v>1.6666666666666667</v>
      </c>
      <c r="BM275" s="120">
        <v>0</v>
      </c>
      <c r="BN275" s="123">
        <v>0</v>
      </c>
      <c r="BO275" s="120">
        <v>0</v>
      </c>
      <c r="BP275" s="123">
        <v>0</v>
      </c>
      <c r="BQ275" s="120">
        <v>59</v>
      </c>
      <c r="BR275" s="123">
        <v>98.33333333333333</v>
      </c>
      <c r="BS275" s="120">
        <v>60</v>
      </c>
      <c r="BT275" s="2"/>
      <c r="BU275" s="3"/>
      <c r="BV275" s="3"/>
      <c r="BW275" s="3"/>
      <c r="BX275" s="3"/>
    </row>
    <row r="276" spans="1:76" ht="15">
      <c r="A276" s="64" t="s">
        <v>448</v>
      </c>
      <c r="B276" s="65"/>
      <c r="C276" s="65" t="s">
        <v>64</v>
      </c>
      <c r="D276" s="66">
        <v>163.09282068561018</v>
      </c>
      <c r="E276" s="68"/>
      <c r="F276" s="100" t="s">
        <v>1058</v>
      </c>
      <c r="G276" s="65"/>
      <c r="H276" s="69" t="s">
        <v>448</v>
      </c>
      <c r="I276" s="70"/>
      <c r="J276" s="70"/>
      <c r="K276" s="69" t="s">
        <v>4288</v>
      </c>
      <c r="L276" s="73">
        <v>1</v>
      </c>
      <c r="M276" s="74">
        <v>5032.3779296875</v>
      </c>
      <c r="N276" s="74">
        <v>8049.248046875</v>
      </c>
      <c r="O276" s="75"/>
      <c r="P276" s="76"/>
      <c r="Q276" s="76"/>
      <c r="R276" s="86"/>
      <c r="S276" s="48">
        <v>0</v>
      </c>
      <c r="T276" s="48">
        <v>1</v>
      </c>
      <c r="U276" s="49">
        <v>0</v>
      </c>
      <c r="V276" s="49">
        <v>0.00237</v>
      </c>
      <c r="W276" s="49">
        <v>0</v>
      </c>
      <c r="X276" s="49">
        <v>0.408637</v>
      </c>
      <c r="Y276" s="49">
        <v>0</v>
      </c>
      <c r="Z276" s="49">
        <v>0</v>
      </c>
      <c r="AA276" s="71">
        <v>276</v>
      </c>
      <c r="AB276" s="71"/>
      <c r="AC276" s="72"/>
      <c r="AD276" s="78" t="s">
        <v>2330</v>
      </c>
      <c r="AE276" s="78">
        <v>492</v>
      </c>
      <c r="AF276" s="78">
        <v>209</v>
      </c>
      <c r="AG276" s="78">
        <v>784</v>
      </c>
      <c r="AH276" s="78">
        <v>881</v>
      </c>
      <c r="AI276" s="78"/>
      <c r="AJ276" s="78" t="s">
        <v>2695</v>
      </c>
      <c r="AK276" s="78" t="s">
        <v>2960</v>
      </c>
      <c r="AL276" s="83" t="s">
        <v>3138</v>
      </c>
      <c r="AM276" s="78"/>
      <c r="AN276" s="80">
        <v>41456.205671296295</v>
      </c>
      <c r="AO276" s="78"/>
      <c r="AP276" s="78" t="b">
        <v>0</v>
      </c>
      <c r="AQ276" s="78" t="b">
        <v>0</v>
      </c>
      <c r="AR276" s="78" t="b">
        <v>1</v>
      </c>
      <c r="AS276" s="78" t="s">
        <v>1995</v>
      </c>
      <c r="AT276" s="78">
        <v>10</v>
      </c>
      <c r="AU276" s="83" t="s">
        <v>3544</v>
      </c>
      <c r="AV276" s="78" t="b">
        <v>0</v>
      </c>
      <c r="AW276" s="78" t="s">
        <v>3626</v>
      </c>
      <c r="AX276" s="83" t="s">
        <v>3900</v>
      </c>
      <c r="AY276" s="78" t="s">
        <v>66</v>
      </c>
      <c r="AZ276" s="78" t="str">
        <f>REPLACE(INDEX(GroupVertices[Group],MATCH(Vertices[[#This Row],[Vertex]],GroupVertices[Vertex],0)),1,1,"")</f>
        <v>2</v>
      </c>
      <c r="BA276" s="48"/>
      <c r="BB276" s="48"/>
      <c r="BC276" s="48"/>
      <c r="BD276" s="48"/>
      <c r="BE276" s="48" t="s">
        <v>457</v>
      </c>
      <c r="BF276" s="48" t="s">
        <v>457</v>
      </c>
      <c r="BG276" s="120" t="s">
        <v>4953</v>
      </c>
      <c r="BH276" s="120" t="s">
        <v>4953</v>
      </c>
      <c r="BI276" s="120" t="s">
        <v>5063</v>
      </c>
      <c r="BJ276" s="120" t="s">
        <v>5063</v>
      </c>
      <c r="BK276" s="120">
        <v>0</v>
      </c>
      <c r="BL276" s="123">
        <v>0</v>
      </c>
      <c r="BM276" s="120">
        <v>0</v>
      </c>
      <c r="BN276" s="123">
        <v>0</v>
      </c>
      <c r="BO276" s="120">
        <v>0</v>
      </c>
      <c r="BP276" s="123">
        <v>0</v>
      </c>
      <c r="BQ276" s="120">
        <v>23</v>
      </c>
      <c r="BR276" s="123">
        <v>100</v>
      </c>
      <c r="BS276" s="120">
        <v>23</v>
      </c>
      <c r="BT276" s="2"/>
      <c r="BU276" s="3"/>
      <c r="BV276" s="3"/>
      <c r="BW276" s="3"/>
      <c r="BX276" s="3"/>
    </row>
    <row r="277" spans="1:76" ht="15">
      <c r="A277" s="64" t="s">
        <v>449</v>
      </c>
      <c r="B277" s="65"/>
      <c r="C277" s="65" t="s">
        <v>64</v>
      </c>
      <c r="D277" s="66">
        <v>163.8405401020803</v>
      </c>
      <c r="E277" s="68"/>
      <c r="F277" s="100" t="s">
        <v>1059</v>
      </c>
      <c r="G277" s="65"/>
      <c r="H277" s="69" t="s">
        <v>449</v>
      </c>
      <c r="I277" s="70"/>
      <c r="J277" s="70"/>
      <c r="K277" s="69" t="s">
        <v>4289</v>
      </c>
      <c r="L277" s="73">
        <v>1</v>
      </c>
      <c r="M277" s="74">
        <v>5472.32470703125</v>
      </c>
      <c r="N277" s="74">
        <v>8391.4296875</v>
      </c>
      <c r="O277" s="75"/>
      <c r="P277" s="76"/>
      <c r="Q277" s="76"/>
      <c r="R277" s="86"/>
      <c r="S277" s="48">
        <v>0</v>
      </c>
      <c r="T277" s="48">
        <v>1</v>
      </c>
      <c r="U277" s="49">
        <v>0</v>
      </c>
      <c r="V277" s="49">
        <v>0.00237</v>
      </c>
      <c r="W277" s="49">
        <v>0</v>
      </c>
      <c r="X277" s="49">
        <v>0.408637</v>
      </c>
      <c r="Y277" s="49">
        <v>0</v>
      </c>
      <c r="Z277" s="49">
        <v>0</v>
      </c>
      <c r="AA277" s="71">
        <v>277</v>
      </c>
      <c r="AB277" s="71"/>
      <c r="AC277" s="72"/>
      <c r="AD277" s="78" t="s">
        <v>2331</v>
      </c>
      <c r="AE277" s="78">
        <v>360</v>
      </c>
      <c r="AF277" s="78">
        <v>352</v>
      </c>
      <c r="AG277" s="78">
        <v>1183</v>
      </c>
      <c r="AH277" s="78">
        <v>3077</v>
      </c>
      <c r="AI277" s="78"/>
      <c r="AJ277" s="78" t="s">
        <v>2696</v>
      </c>
      <c r="AK277" s="78" t="s">
        <v>2961</v>
      </c>
      <c r="AL277" s="83" t="s">
        <v>3139</v>
      </c>
      <c r="AM277" s="78"/>
      <c r="AN277" s="80">
        <v>40782.751863425925</v>
      </c>
      <c r="AO277" s="83" t="s">
        <v>3448</v>
      </c>
      <c r="AP277" s="78" t="b">
        <v>0</v>
      </c>
      <c r="AQ277" s="78" t="b">
        <v>0</v>
      </c>
      <c r="AR277" s="78" t="b">
        <v>1</v>
      </c>
      <c r="AS277" s="78" t="s">
        <v>1995</v>
      </c>
      <c r="AT277" s="78">
        <v>21</v>
      </c>
      <c r="AU277" s="83" t="s">
        <v>3547</v>
      </c>
      <c r="AV277" s="78" t="b">
        <v>0</v>
      </c>
      <c r="AW277" s="78" t="s">
        <v>3626</v>
      </c>
      <c r="AX277" s="83" t="s">
        <v>3901</v>
      </c>
      <c r="AY277" s="78" t="s">
        <v>66</v>
      </c>
      <c r="AZ277" s="78" t="str">
        <f>REPLACE(INDEX(GroupVertices[Group],MATCH(Vertices[[#This Row],[Vertex]],GroupVertices[Vertex],0)),1,1,"")</f>
        <v>2</v>
      </c>
      <c r="BA277" s="48"/>
      <c r="BB277" s="48"/>
      <c r="BC277" s="48"/>
      <c r="BD277" s="48"/>
      <c r="BE277" s="48" t="s">
        <v>457</v>
      </c>
      <c r="BF277" s="48" t="s">
        <v>457</v>
      </c>
      <c r="BG277" s="120" t="s">
        <v>4953</v>
      </c>
      <c r="BH277" s="120" t="s">
        <v>4953</v>
      </c>
      <c r="BI277" s="120" t="s">
        <v>5063</v>
      </c>
      <c r="BJ277" s="120" t="s">
        <v>5063</v>
      </c>
      <c r="BK277" s="120">
        <v>0</v>
      </c>
      <c r="BL277" s="123">
        <v>0</v>
      </c>
      <c r="BM277" s="120">
        <v>0</v>
      </c>
      <c r="BN277" s="123">
        <v>0</v>
      </c>
      <c r="BO277" s="120">
        <v>0</v>
      </c>
      <c r="BP277" s="123">
        <v>0</v>
      </c>
      <c r="BQ277" s="120">
        <v>23</v>
      </c>
      <c r="BR277" s="123">
        <v>100</v>
      </c>
      <c r="BS277" s="120">
        <v>23</v>
      </c>
      <c r="BT277" s="2"/>
      <c r="BU277" s="3"/>
      <c r="BV277" s="3"/>
      <c r="BW277" s="3"/>
      <c r="BX277" s="3"/>
    </row>
    <row r="278" spans="1:76" ht="15">
      <c r="A278" s="64" t="s">
        <v>450</v>
      </c>
      <c r="B278" s="65"/>
      <c r="C278" s="65" t="s">
        <v>64</v>
      </c>
      <c r="D278" s="66">
        <v>162.89935482260742</v>
      </c>
      <c r="E278" s="68"/>
      <c r="F278" s="100" t="s">
        <v>1060</v>
      </c>
      <c r="G278" s="65"/>
      <c r="H278" s="69" t="s">
        <v>450</v>
      </c>
      <c r="I278" s="70"/>
      <c r="J278" s="70"/>
      <c r="K278" s="69" t="s">
        <v>4290</v>
      </c>
      <c r="L278" s="73">
        <v>89.0353620738236</v>
      </c>
      <c r="M278" s="74">
        <v>5159.85986328125</v>
      </c>
      <c r="N278" s="74">
        <v>8331.3349609375</v>
      </c>
      <c r="O278" s="75"/>
      <c r="P278" s="76"/>
      <c r="Q278" s="76"/>
      <c r="R278" s="86"/>
      <c r="S278" s="48">
        <v>0</v>
      </c>
      <c r="T278" s="48">
        <v>2</v>
      </c>
      <c r="U278" s="49">
        <v>250</v>
      </c>
      <c r="V278" s="49">
        <v>0.002381</v>
      </c>
      <c r="W278" s="49">
        <v>0</v>
      </c>
      <c r="X278" s="49">
        <v>0.839353</v>
      </c>
      <c r="Y278" s="49">
        <v>0</v>
      </c>
      <c r="Z278" s="49">
        <v>0</v>
      </c>
      <c r="AA278" s="71">
        <v>278</v>
      </c>
      <c r="AB278" s="71"/>
      <c r="AC278" s="72"/>
      <c r="AD278" s="78" t="s">
        <v>2332</v>
      </c>
      <c r="AE278" s="78">
        <v>546</v>
      </c>
      <c r="AF278" s="78">
        <v>172</v>
      </c>
      <c r="AG278" s="78">
        <v>516</v>
      </c>
      <c r="AH278" s="78">
        <v>1464</v>
      </c>
      <c r="AI278" s="78"/>
      <c r="AJ278" s="78" t="s">
        <v>2697</v>
      </c>
      <c r="AK278" s="78" t="s">
        <v>2962</v>
      </c>
      <c r="AL278" s="83" t="s">
        <v>3140</v>
      </c>
      <c r="AM278" s="78"/>
      <c r="AN278" s="80">
        <v>41269.35429398148</v>
      </c>
      <c r="AO278" s="78"/>
      <c r="AP278" s="78" t="b">
        <v>1</v>
      </c>
      <c r="AQ278" s="78" t="b">
        <v>0</v>
      </c>
      <c r="AR278" s="78" t="b">
        <v>1</v>
      </c>
      <c r="AS278" s="78" t="s">
        <v>1995</v>
      </c>
      <c r="AT278" s="78">
        <v>49</v>
      </c>
      <c r="AU278" s="83" t="s">
        <v>3544</v>
      </c>
      <c r="AV278" s="78" t="b">
        <v>0</v>
      </c>
      <c r="AW278" s="78" t="s">
        <v>3626</v>
      </c>
      <c r="AX278" s="83" t="s">
        <v>3902</v>
      </c>
      <c r="AY278" s="78" t="s">
        <v>66</v>
      </c>
      <c r="AZ278" s="78" t="str">
        <f>REPLACE(INDEX(GroupVertices[Group],MATCH(Vertices[[#This Row],[Vertex]],GroupVertices[Vertex],0)),1,1,"")</f>
        <v>2</v>
      </c>
      <c r="BA278" s="48" t="s">
        <v>739</v>
      </c>
      <c r="BB278" s="48" t="s">
        <v>739</v>
      </c>
      <c r="BC278" s="48" t="s">
        <v>774</v>
      </c>
      <c r="BD278" s="48" t="s">
        <v>774</v>
      </c>
      <c r="BE278" s="48" t="s">
        <v>457</v>
      </c>
      <c r="BF278" s="48" t="s">
        <v>457</v>
      </c>
      <c r="BG278" s="120" t="s">
        <v>4957</v>
      </c>
      <c r="BH278" s="120" t="s">
        <v>4957</v>
      </c>
      <c r="BI278" s="120" t="s">
        <v>5066</v>
      </c>
      <c r="BJ278" s="120" t="s">
        <v>5066</v>
      </c>
      <c r="BK278" s="120">
        <v>1</v>
      </c>
      <c r="BL278" s="123">
        <v>2.6315789473684212</v>
      </c>
      <c r="BM278" s="120">
        <v>0</v>
      </c>
      <c r="BN278" s="123">
        <v>0</v>
      </c>
      <c r="BO278" s="120">
        <v>0</v>
      </c>
      <c r="BP278" s="123">
        <v>0</v>
      </c>
      <c r="BQ278" s="120">
        <v>37</v>
      </c>
      <c r="BR278" s="123">
        <v>97.36842105263158</v>
      </c>
      <c r="BS278" s="120">
        <v>38</v>
      </c>
      <c r="BT278" s="2"/>
      <c r="BU278" s="3"/>
      <c r="BV278" s="3"/>
      <c r="BW278" s="3"/>
      <c r="BX278" s="3"/>
    </row>
    <row r="279" spans="1:76" ht="15">
      <c r="A279" s="64" t="s">
        <v>575</v>
      </c>
      <c r="B279" s="65"/>
      <c r="C279" s="65" t="s">
        <v>64</v>
      </c>
      <c r="D279" s="66">
        <v>208.05010420176455</v>
      </c>
      <c r="E279" s="68"/>
      <c r="F279" s="100" t="s">
        <v>3599</v>
      </c>
      <c r="G279" s="65"/>
      <c r="H279" s="69" t="s">
        <v>575</v>
      </c>
      <c r="I279" s="70"/>
      <c r="J279" s="70"/>
      <c r="K279" s="69" t="s">
        <v>4291</v>
      </c>
      <c r="L279" s="73">
        <v>1</v>
      </c>
      <c r="M279" s="74">
        <v>5126.14990234375</v>
      </c>
      <c r="N279" s="74">
        <v>9646.09375</v>
      </c>
      <c r="O279" s="75"/>
      <c r="P279" s="76"/>
      <c r="Q279" s="76"/>
      <c r="R279" s="86"/>
      <c r="S279" s="48">
        <v>1</v>
      </c>
      <c r="T279" s="48">
        <v>0</v>
      </c>
      <c r="U279" s="49">
        <v>0</v>
      </c>
      <c r="V279" s="49">
        <v>0.001835</v>
      </c>
      <c r="W279" s="49">
        <v>0</v>
      </c>
      <c r="X279" s="49">
        <v>0.506725</v>
      </c>
      <c r="Y279" s="49">
        <v>0</v>
      </c>
      <c r="Z279" s="49">
        <v>0</v>
      </c>
      <c r="AA279" s="71">
        <v>279</v>
      </c>
      <c r="AB279" s="71"/>
      <c r="AC279" s="72"/>
      <c r="AD279" s="78" t="s">
        <v>2333</v>
      </c>
      <c r="AE279" s="78">
        <v>0</v>
      </c>
      <c r="AF279" s="78">
        <v>8807</v>
      </c>
      <c r="AG279" s="78">
        <v>20521</v>
      </c>
      <c r="AH279" s="78">
        <v>0</v>
      </c>
      <c r="AI279" s="78"/>
      <c r="AJ279" s="78" t="s">
        <v>2698</v>
      </c>
      <c r="AK279" s="78"/>
      <c r="AL279" s="83" t="s">
        <v>3141</v>
      </c>
      <c r="AM279" s="78"/>
      <c r="AN279" s="80">
        <v>42560.46289351852</v>
      </c>
      <c r="AO279" s="83" t="s">
        <v>3449</v>
      </c>
      <c r="AP279" s="78" t="b">
        <v>0</v>
      </c>
      <c r="AQ279" s="78" t="b">
        <v>0</v>
      </c>
      <c r="AR279" s="78" t="b">
        <v>0</v>
      </c>
      <c r="AS279" s="78" t="s">
        <v>1995</v>
      </c>
      <c r="AT279" s="78">
        <v>189</v>
      </c>
      <c r="AU279" s="83" t="s">
        <v>3544</v>
      </c>
      <c r="AV279" s="78" t="b">
        <v>0</v>
      </c>
      <c r="AW279" s="78" t="s">
        <v>3626</v>
      </c>
      <c r="AX279" s="83" t="s">
        <v>3903</v>
      </c>
      <c r="AY279" s="78" t="s">
        <v>65</v>
      </c>
      <c r="AZ279" s="78" t="str">
        <f>REPLACE(INDEX(GroupVertices[Group],MATCH(Vertices[[#This Row],[Vertex]],GroupVertices[Vertex],0)),1,1,"")</f>
        <v>2</v>
      </c>
      <c r="BA279" s="48"/>
      <c r="BB279" s="48"/>
      <c r="BC279" s="48"/>
      <c r="BD279" s="48"/>
      <c r="BE279" s="48"/>
      <c r="BF279" s="48"/>
      <c r="BG279" s="48"/>
      <c r="BH279" s="48"/>
      <c r="BI279" s="48"/>
      <c r="BJ279" s="48"/>
      <c r="BK279" s="48"/>
      <c r="BL279" s="49"/>
      <c r="BM279" s="48"/>
      <c r="BN279" s="49"/>
      <c r="BO279" s="48"/>
      <c r="BP279" s="49"/>
      <c r="BQ279" s="48"/>
      <c r="BR279" s="49"/>
      <c r="BS279" s="48"/>
      <c r="BT279" s="2"/>
      <c r="BU279" s="3"/>
      <c r="BV279" s="3"/>
      <c r="BW279" s="3"/>
      <c r="BX279" s="3"/>
    </row>
    <row r="280" spans="1:76" ht="15">
      <c r="A280" s="64" t="s">
        <v>451</v>
      </c>
      <c r="B280" s="65"/>
      <c r="C280" s="65" t="s">
        <v>64</v>
      </c>
      <c r="D280" s="66">
        <v>163.36471865523566</v>
      </c>
      <c r="E280" s="68"/>
      <c r="F280" s="100" t="s">
        <v>1061</v>
      </c>
      <c r="G280" s="65"/>
      <c r="H280" s="69" t="s">
        <v>451</v>
      </c>
      <c r="I280" s="70"/>
      <c r="J280" s="70"/>
      <c r="K280" s="69" t="s">
        <v>4292</v>
      </c>
      <c r="L280" s="73">
        <v>1</v>
      </c>
      <c r="M280" s="74">
        <v>4719.78271484375</v>
      </c>
      <c r="N280" s="74">
        <v>7473.65185546875</v>
      </c>
      <c r="O280" s="75"/>
      <c r="P280" s="76"/>
      <c r="Q280" s="76"/>
      <c r="R280" s="86"/>
      <c r="S280" s="48">
        <v>0</v>
      </c>
      <c r="T280" s="48">
        <v>1</v>
      </c>
      <c r="U280" s="49">
        <v>0</v>
      </c>
      <c r="V280" s="49">
        <v>0.00237</v>
      </c>
      <c r="W280" s="49">
        <v>0</v>
      </c>
      <c r="X280" s="49">
        <v>0.408637</v>
      </c>
      <c r="Y280" s="49">
        <v>0</v>
      </c>
      <c r="Z280" s="49">
        <v>0</v>
      </c>
      <c r="AA280" s="71">
        <v>280</v>
      </c>
      <c r="AB280" s="71"/>
      <c r="AC280" s="72"/>
      <c r="AD280" s="78" t="s">
        <v>2334</v>
      </c>
      <c r="AE280" s="78">
        <v>754</v>
      </c>
      <c r="AF280" s="78">
        <v>261</v>
      </c>
      <c r="AG280" s="78">
        <v>314</v>
      </c>
      <c r="AH280" s="78">
        <v>956</v>
      </c>
      <c r="AI280" s="78"/>
      <c r="AJ280" s="78" t="s">
        <v>2699</v>
      </c>
      <c r="AK280" s="78" t="s">
        <v>2963</v>
      </c>
      <c r="AL280" s="83" t="s">
        <v>3142</v>
      </c>
      <c r="AM280" s="78"/>
      <c r="AN280" s="80">
        <v>40392.470300925925</v>
      </c>
      <c r="AO280" s="83" t="s">
        <v>3450</v>
      </c>
      <c r="AP280" s="78" t="b">
        <v>0</v>
      </c>
      <c r="AQ280" s="78" t="b">
        <v>0</v>
      </c>
      <c r="AR280" s="78" t="b">
        <v>1</v>
      </c>
      <c r="AS280" s="78" t="s">
        <v>1995</v>
      </c>
      <c r="AT280" s="78">
        <v>3</v>
      </c>
      <c r="AU280" s="83" t="s">
        <v>3547</v>
      </c>
      <c r="AV280" s="78" t="b">
        <v>0</v>
      </c>
      <c r="AW280" s="78" t="s">
        <v>3626</v>
      </c>
      <c r="AX280" s="83" t="s">
        <v>3904</v>
      </c>
      <c r="AY280" s="78" t="s">
        <v>66</v>
      </c>
      <c r="AZ280" s="78" t="str">
        <f>REPLACE(INDEX(GroupVertices[Group],MATCH(Vertices[[#This Row],[Vertex]],GroupVertices[Vertex],0)),1,1,"")</f>
        <v>2</v>
      </c>
      <c r="BA280" s="48"/>
      <c r="BB280" s="48"/>
      <c r="BC280" s="48"/>
      <c r="BD280" s="48"/>
      <c r="BE280" s="48" t="s">
        <v>457</v>
      </c>
      <c r="BF280" s="48" t="s">
        <v>457</v>
      </c>
      <c r="BG280" s="120" t="s">
        <v>4953</v>
      </c>
      <c r="BH280" s="120" t="s">
        <v>4953</v>
      </c>
      <c r="BI280" s="120" t="s">
        <v>5063</v>
      </c>
      <c r="BJ280" s="120" t="s">
        <v>5063</v>
      </c>
      <c r="BK280" s="120">
        <v>0</v>
      </c>
      <c r="BL280" s="123">
        <v>0</v>
      </c>
      <c r="BM280" s="120">
        <v>0</v>
      </c>
      <c r="BN280" s="123">
        <v>0</v>
      </c>
      <c r="BO280" s="120">
        <v>0</v>
      </c>
      <c r="BP280" s="123">
        <v>0</v>
      </c>
      <c r="BQ280" s="120">
        <v>23</v>
      </c>
      <c r="BR280" s="123">
        <v>100</v>
      </c>
      <c r="BS280" s="120">
        <v>23</v>
      </c>
      <c r="BT280" s="2"/>
      <c r="BU280" s="3"/>
      <c r="BV280" s="3"/>
      <c r="BW280" s="3"/>
      <c r="BX280" s="3"/>
    </row>
    <row r="281" spans="1:76" ht="15">
      <c r="A281" s="64" t="s">
        <v>452</v>
      </c>
      <c r="B281" s="65"/>
      <c r="C281" s="65" t="s">
        <v>64</v>
      </c>
      <c r="D281" s="66">
        <v>189.61333033831255</v>
      </c>
      <c r="E281" s="68"/>
      <c r="F281" s="100" t="s">
        <v>1062</v>
      </c>
      <c r="G281" s="65"/>
      <c r="H281" s="69" t="s">
        <v>452</v>
      </c>
      <c r="I281" s="70"/>
      <c r="J281" s="70"/>
      <c r="K281" s="69" t="s">
        <v>4293</v>
      </c>
      <c r="L281" s="73">
        <v>1</v>
      </c>
      <c r="M281" s="74">
        <v>4809.39111328125</v>
      </c>
      <c r="N281" s="74">
        <v>7696.7783203125</v>
      </c>
      <c r="O281" s="75"/>
      <c r="P281" s="76"/>
      <c r="Q281" s="76"/>
      <c r="R281" s="86"/>
      <c r="S281" s="48">
        <v>0</v>
      </c>
      <c r="T281" s="48">
        <v>1</v>
      </c>
      <c r="U281" s="49">
        <v>0</v>
      </c>
      <c r="V281" s="49">
        <v>0.00237</v>
      </c>
      <c r="W281" s="49">
        <v>0</v>
      </c>
      <c r="X281" s="49">
        <v>0.408637</v>
      </c>
      <c r="Y281" s="49">
        <v>0</v>
      </c>
      <c r="Z281" s="49">
        <v>0</v>
      </c>
      <c r="AA281" s="71">
        <v>281</v>
      </c>
      <c r="AB281" s="71"/>
      <c r="AC281" s="72"/>
      <c r="AD281" s="78" t="s">
        <v>2335</v>
      </c>
      <c r="AE281" s="78">
        <v>530</v>
      </c>
      <c r="AF281" s="78">
        <v>5281</v>
      </c>
      <c r="AG281" s="78">
        <v>1810</v>
      </c>
      <c r="AH281" s="78">
        <v>6914</v>
      </c>
      <c r="AI281" s="78"/>
      <c r="AJ281" s="78" t="s">
        <v>2700</v>
      </c>
      <c r="AK281" s="78" t="s">
        <v>2964</v>
      </c>
      <c r="AL281" s="83" t="s">
        <v>3143</v>
      </c>
      <c r="AM281" s="78"/>
      <c r="AN281" s="80">
        <v>39822.68064814815</v>
      </c>
      <c r="AO281" s="78"/>
      <c r="AP281" s="78" t="b">
        <v>0</v>
      </c>
      <c r="AQ281" s="78" t="b">
        <v>0</v>
      </c>
      <c r="AR281" s="78" t="b">
        <v>0</v>
      </c>
      <c r="AS281" s="78" t="s">
        <v>1995</v>
      </c>
      <c r="AT281" s="78">
        <v>382</v>
      </c>
      <c r="AU281" s="83" t="s">
        <v>3544</v>
      </c>
      <c r="AV281" s="78" t="b">
        <v>0</v>
      </c>
      <c r="AW281" s="78" t="s">
        <v>3626</v>
      </c>
      <c r="AX281" s="83" t="s">
        <v>3905</v>
      </c>
      <c r="AY281" s="78" t="s">
        <v>66</v>
      </c>
      <c r="AZ281" s="78" t="str">
        <f>REPLACE(INDEX(GroupVertices[Group],MATCH(Vertices[[#This Row],[Vertex]],GroupVertices[Vertex],0)),1,1,"")</f>
        <v>2</v>
      </c>
      <c r="BA281" s="48"/>
      <c r="BB281" s="48"/>
      <c r="BC281" s="48"/>
      <c r="BD281" s="48"/>
      <c r="BE281" s="48" t="s">
        <v>457</v>
      </c>
      <c r="BF281" s="48" t="s">
        <v>457</v>
      </c>
      <c r="BG281" s="120" t="s">
        <v>4953</v>
      </c>
      <c r="BH281" s="120" t="s">
        <v>4953</v>
      </c>
      <c r="BI281" s="120" t="s">
        <v>5063</v>
      </c>
      <c r="BJ281" s="120" t="s">
        <v>5063</v>
      </c>
      <c r="BK281" s="120">
        <v>0</v>
      </c>
      <c r="BL281" s="123">
        <v>0</v>
      </c>
      <c r="BM281" s="120">
        <v>0</v>
      </c>
      <c r="BN281" s="123">
        <v>0</v>
      </c>
      <c r="BO281" s="120">
        <v>0</v>
      </c>
      <c r="BP281" s="123">
        <v>0</v>
      </c>
      <c r="BQ281" s="120">
        <v>23</v>
      </c>
      <c r="BR281" s="123">
        <v>100</v>
      </c>
      <c r="BS281" s="120">
        <v>23</v>
      </c>
      <c r="BT281" s="2"/>
      <c r="BU281" s="3"/>
      <c r="BV281" s="3"/>
      <c r="BW281" s="3"/>
      <c r="BX281" s="3"/>
    </row>
    <row r="282" spans="1:76" ht="15">
      <c r="A282" s="64" t="s">
        <v>453</v>
      </c>
      <c r="B282" s="65"/>
      <c r="C282" s="65" t="s">
        <v>64</v>
      </c>
      <c r="D282" s="66">
        <v>162.55948236057554</v>
      </c>
      <c r="E282" s="68"/>
      <c r="F282" s="100" t="s">
        <v>1063</v>
      </c>
      <c r="G282" s="65"/>
      <c r="H282" s="69" t="s">
        <v>453</v>
      </c>
      <c r="I282" s="70"/>
      <c r="J282" s="70"/>
      <c r="K282" s="69" t="s">
        <v>4294</v>
      </c>
      <c r="L282" s="73">
        <v>1</v>
      </c>
      <c r="M282" s="74">
        <v>4907.19921875</v>
      </c>
      <c r="N282" s="74">
        <v>7904.078125</v>
      </c>
      <c r="O282" s="75"/>
      <c r="P282" s="76"/>
      <c r="Q282" s="76"/>
      <c r="R282" s="86"/>
      <c r="S282" s="48">
        <v>0</v>
      </c>
      <c r="T282" s="48">
        <v>1</v>
      </c>
      <c r="U282" s="49">
        <v>0</v>
      </c>
      <c r="V282" s="49">
        <v>0.00237</v>
      </c>
      <c r="W282" s="49">
        <v>0</v>
      </c>
      <c r="X282" s="49">
        <v>0.408637</v>
      </c>
      <c r="Y282" s="49">
        <v>0</v>
      </c>
      <c r="Z282" s="49">
        <v>0</v>
      </c>
      <c r="AA282" s="71">
        <v>282</v>
      </c>
      <c r="AB282" s="71"/>
      <c r="AC282" s="72"/>
      <c r="AD282" s="78" t="s">
        <v>2336</v>
      </c>
      <c r="AE282" s="78">
        <v>459</v>
      </c>
      <c r="AF282" s="78">
        <v>107</v>
      </c>
      <c r="AG282" s="78">
        <v>1184</v>
      </c>
      <c r="AH282" s="78">
        <v>34</v>
      </c>
      <c r="AI282" s="78"/>
      <c r="AJ282" s="78" t="s">
        <v>2701</v>
      </c>
      <c r="AK282" s="78" t="s">
        <v>2951</v>
      </c>
      <c r="AL282" s="78"/>
      <c r="AM282" s="78"/>
      <c r="AN282" s="80">
        <v>40689.348125</v>
      </c>
      <c r="AO282" s="83" t="s">
        <v>3451</v>
      </c>
      <c r="AP282" s="78" t="b">
        <v>0</v>
      </c>
      <c r="AQ282" s="78" t="b">
        <v>0</v>
      </c>
      <c r="AR282" s="78" t="b">
        <v>1</v>
      </c>
      <c r="AS282" s="78" t="s">
        <v>1995</v>
      </c>
      <c r="AT282" s="78">
        <v>8</v>
      </c>
      <c r="AU282" s="83" t="s">
        <v>3553</v>
      </c>
      <c r="AV282" s="78" t="b">
        <v>0</v>
      </c>
      <c r="AW282" s="78" t="s">
        <v>3626</v>
      </c>
      <c r="AX282" s="83" t="s">
        <v>3906</v>
      </c>
      <c r="AY282" s="78" t="s">
        <v>66</v>
      </c>
      <c r="AZ282" s="78" t="str">
        <f>REPLACE(INDEX(GroupVertices[Group],MATCH(Vertices[[#This Row],[Vertex]],GroupVertices[Vertex],0)),1,1,"")</f>
        <v>2</v>
      </c>
      <c r="BA282" s="48"/>
      <c r="BB282" s="48"/>
      <c r="BC282" s="48"/>
      <c r="BD282" s="48"/>
      <c r="BE282" s="48" t="s">
        <v>457</v>
      </c>
      <c r="BF282" s="48" t="s">
        <v>457</v>
      </c>
      <c r="BG282" s="120" t="s">
        <v>4953</v>
      </c>
      <c r="BH282" s="120" t="s">
        <v>4953</v>
      </c>
      <c r="BI282" s="120" t="s">
        <v>5063</v>
      </c>
      <c r="BJ282" s="120" t="s">
        <v>5063</v>
      </c>
      <c r="BK282" s="120">
        <v>0</v>
      </c>
      <c r="BL282" s="123">
        <v>0</v>
      </c>
      <c r="BM282" s="120">
        <v>0</v>
      </c>
      <c r="BN282" s="123">
        <v>0</v>
      </c>
      <c r="BO282" s="120">
        <v>0</v>
      </c>
      <c r="BP282" s="123">
        <v>0</v>
      </c>
      <c r="BQ282" s="120">
        <v>23</v>
      </c>
      <c r="BR282" s="123">
        <v>100</v>
      </c>
      <c r="BS282" s="120">
        <v>23</v>
      </c>
      <c r="BT282" s="2"/>
      <c r="BU282" s="3"/>
      <c r="BV282" s="3"/>
      <c r="BW282" s="3"/>
      <c r="BX282" s="3"/>
    </row>
    <row r="283" spans="1:76" ht="15">
      <c r="A283" s="64" t="s">
        <v>454</v>
      </c>
      <c r="B283" s="65"/>
      <c r="C283" s="65" t="s">
        <v>64</v>
      </c>
      <c r="D283" s="66">
        <v>168.36345825065828</v>
      </c>
      <c r="E283" s="68"/>
      <c r="F283" s="100" t="s">
        <v>1064</v>
      </c>
      <c r="G283" s="65"/>
      <c r="H283" s="69" t="s">
        <v>454</v>
      </c>
      <c r="I283" s="70"/>
      <c r="J283" s="70"/>
      <c r="K283" s="69" t="s">
        <v>4295</v>
      </c>
      <c r="L283" s="73">
        <v>1</v>
      </c>
      <c r="M283" s="74">
        <v>5504.96923828125</v>
      </c>
      <c r="N283" s="74">
        <v>7060.72607421875</v>
      </c>
      <c r="O283" s="75"/>
      <c r="P283" s="76"/>
      <c r="Q283" s="76"/>
      <c r="R283" s="86"/>
      <c r="S283" s="48">
        <v>0</v>
      </c>
      <c r="T283" s="48">
        <v>2</v>
      </c>
      <c r="U283" s="49">
        <v>0</v>
      </c>
      <c r="V283" s="49">
        <v>0.002915</v>
      </c>
      <c r="W283" s="49">
        <v>0</v>
      </c>
      <c r="X283" s="49">
        <v>0.661429</v>
      </c>
      <c r="Y283" s="49">
        <v>1</v>
      </c>
      <c r="Z283" s="49">
        <v>0</v>
      </c>
      <c r="AA283" s="71">
        <v>283</v>
      </c>
      <c r="AB283" s="71"/>
      <c r="AC283" s="72"/>
      <c r="AD283" s="78" t="s">
        <v>2337</v>
      </c>
      <c r="AE283" s="78">
        <v>618</v>
      </c>
      <c r="AF283" s="78">
        <v>1217</v>
      </c>
      <c r="AG283" s="78">
        <v>1004</v>
      </c>
      <c r="AH283" s="78">
        <v>880</v>
      </c>
      <c r="AI283" s="78"/>
      <c r="AJ283" s="78" t="s">
        <v>2702</v>
      </c>
      <c r="AK283" s="78" t="s">
        <v>2916</v>
      </c>
      <c r="AL283" s="83" t="s">
        <v>3144</v>
      </c>
      <c r="AM283" s="78"/>
      <c r="AN283" s="80">
        <v>39587.03569444444</v>
      </c>
      <c r="AO283" s="83" t="s">
        <v>3452</v>
      </c>
      <c r="AP283" s="78" t="b">
        <v>1</v>
      </c>
      <c r="AQ283" s="78" t="b">
        <v>0</v>
      </c>
      <c r="AR283" s="78" t="b">
        <v>1</v>
      </c>
      <c r="AS283" s="78" t="s">
        <v>1995</v>
      </c>
      <c r="AT283" s="78">
        <v>35</v>
      </c>
      <c r="AU283" s="83" t="s">
        <v>3544</v>
      </c>
      <c r="AV283" s="78" t="b">
        <v>0</v>
      </c>
      <c r="AW283" s="78" t="s">
        <v>3626</v>
      </c>
      <c r="AX283" s="83" t="s">
        <v>3907</v>
      </c>
      <c r="AY283" s="78" t="s">
        <v>66</v>
      </c>
      <c r="AZ283" s="78" t="str">
        <f>REPLACE(INDEX(GroupVertices[Group],MATCH(Vertices[[#This Row],[Vertex]],GroupVertices[Vertex],0)),1,1,"")</f>
        <v>2</v>
      </c>
      <c r="BA283" s="48" t="s">
        <v>727</v>
      </c>
      <c r="BB283" s="48" t="s">
        <v>727</v>
      </c>
      <c r="BC283" s="48" t="s">
        <v>764</v>
      </c>
      <c r="BD283" s="48" t="s">
        <v>764</v>
      </c>
      <c r="BE283" s="48" t="s">
        <v>457</v>
      </c>
      <c r="BF283" s="48" t="s">
        <v>457</v>
      </c>
      <c r="BG283" s="120" t="s">
        <v>4955</v>
      </c>
      <c r="BH283" s="120" t="s">
        <v>5011</v>
      </c>
      <c r="BI283" s="120" t="s">
        <v>5063</v>
      </c>
      <c r="BJ283" s="120" t="s">
        <v>5063</v>
      </c>
      <c r="BK283" s="120">
        <v>1</v>
      </c>
      <c r="BL283" s="123">
        <v>1.6666666666666667</v>
      </c>
      <c r="BM283" s="120">
        <v>0</v>
      </c>
      <c r="BN283" s="123">
        <v>0</v>
      </c>
      <c r="BO283" s="120">
        <v>0</v>
      </c>
      <c r="BP283" s="123">
        <v>0</v>
      </c>
      <c r="BQ283" s="120">
        <v>59</v>
      </c>
      <c r="BR283" s="123">
        <v>98.33333333333333</v>
      </c>
      <c r="BS283" s="120">
        <v>60</v>
      </c>
      <c r="BT283" s="2"/>
      <c r="BU283" s="3"/>
      <c r="BV283" s="3"/>
      <c r="BW283" s="3"/>
      <c r="BX283" s="3"/>
    </row>
    <row r="284" spans="1:76" ht="15">
      <c r="A284" s="64" t="s">
        <v>455</v>
      </c>
      <c r="B284" s="65"/>
      <c r="C284" s="65" t="s">
        <v>64</v>
      </c>
      <c r="D284" s="66">
        <v>165.51898718380693</v>
      </c>
      <c r="E284" s="68"/>
      <c r="F284" s="100" t="s">
        <v>3600</v>
      </c>
      <c r="G284" s="65"/>
      <c r="H284" s="69" t="s">
        <v>455</v>
      </c>
      <c r="I284" s="70"/>
      <c r="J284" s="70"/>
      <c r="K284" s="69" t="s">
        <v>4296</v>
      </c>
      <c r="L284" s="73">
        <v>1</v>
      </c>
      <c r="M284" s="74">
        <v>6178.2041015625</v>
      </c>
      <c r="N284" s="74">
        <v>6817.23486328125</v>
      </c>
      <c r="O284" s="75"/>
      <c r="P284" s="76"/>
      <c r="Q284" s="76"/>
      <c r="R284" s="86"/>
      <c r="S284" s="48">
        <v>0</v>
      </c>
      <c r="T284" s="48">
        <v>1</v>
      </c>
      <c r="U284" s="49">
        <v>0</v>
      </c>
      <c r="V284" s="49">
        <v>0.002833</v>
      </c>
      <c r="W284" s="49">
        <v>0</v>
      </c>
      <c r="X284" s="49">
        <v>0.402792</v>
      </c>
      <c r="Y284" s="49">
        <v>0</v>
      </c>
      <c r="Z284" s="49">
        <v>0</v>
      </c>
      <c r="AA284" s="71">
        <v>284</v>
      </c>
      <c r="AB284" s="71"/>
      <c r="AC284" s="72"/>
      <c r="AD284" s="78" t="s">
        <v>2338</v>
      </c>
      <c r="AE284" s="78">
        <v>1572</v>
      </c>
      <c r="AF284" s="78">
        <v>673</v>
      </c>
      <c r="AG284" s="78">
        <v>1430</v>
      </c>
      <c r="AH284" s="78">
        <v>5406</v>
      </c>
      <c r="AI284" s="78"/>
      <c r="AJ284" s="78" t="s">
        <v>2703</v>
      </c>
      <c r="AK284" s="78"/>
      <c r="AL284" s="83" t="s">
        <v>3145</v>
      </c>
      <c r="AM284" s="78"/>
      <c r="AN284" s="80">
        <v>39926.372025462966</v>
      </c>
      <c r="AO284" s="83" t="s">
        <v>3453</v>
      </c>
      <c r="AP284" s="78" t="b">
        <v>0</v>
      </c>
      <c r="AQ284" s="78" t="b">
        <v>0</v>
      </c>
      <c r="AR284" s="78" t="b">
        <v>0</v>
      </c>
      <c r="AS284" s="78" t="s">
        <v>1995</v>
      </c>
      <c r="AT284" s="78">
        <v>17</v>
      </c>
      <c r="AU284" s="83" t="s">
        <v>3549</v>
      </c>
      <c r="AV284" s="78" t="b">
        <v>0</v>
      </c>
      <c r="AW284" s="78" t="s">
        <v>3626</v>
      </c>
      <c r="AX284" s="83" t="s">
        <v>3908</v>
      </c>
      <c r="AY284" s="78" t="s">
        <v>66</v>
      </c>
      <c r="AZ284" s="78" t="str">
        <f>REPLACE(INDEX(GroupVertices[Group],MATCH(Vertices[[#This Row],[Vertex]],GroupVertices[Vertex],0)),1,1,"")</f>
        <v>2</v>
      </c>
      <c r="BA284" s="48"/>
      <c r="BB284" s="48"/>
      <c r="BC284" s="48"/>
      <c r="BD284" s="48"/>
      <c r="BE284" s="48" t="s">
        <v>794</v>
      </c>
      <c r="BF284" s="48" t="s">
        <v>794</v>
      </c>
      <c r="BG284" s="120" t="s">
        <v>4958</v>
      </c>
      <c r="BH284" s="120" t="s">
        <v>4958</v>
      </c>
      <c r="BI284" s="120" t="s">
        <v>5067</v>
      </c>
      <c r="BJ284" s="120" t="s">
        <v>5067</v>
      </c>
      <c r="BK284" s="120">
        <v>0</v>
      </c>
      <c r="BL284" s="123">
        <v>0</v>
      </c>
      <c r="BM284" s="120">
        <v>0</v>
      </c>
      <c r="BN284" s="123">
        <v>0</v>
      </c>
      <c r="BO284" s="120">
        <v>0</v>
      </c>
      <c r="BP284" s="123">
        <v>0</v>
      </c>
      <c r="BQ284" s="120">
        <v>13</v>
      </c>
      <c r="BR284" s="123">
        <v>100</v>
      </c>
      <c r="BS284" s="120">
        <v>13</v>
      </c>
      <c r="BT284" s="2"/>
      <c r="BU284" s="3"/>
      <c r="BV284" s="3"/>
      <c r="BW284" s="3"/>
      <c r="BX284" s="3"/>
    </row>
    <row r="285" spans="1:76" ht="15">
      <c r="A285" s="64" t="s">
        <v>456</v>
      </c>
      <c r="B285" s="65"/>
      <c r="C285" s="65" t="s">
        <v>64</v>
      </c>
      <c r="D285" s="66">
        <v>168.76607639798834</v>
      </c>
      <c r="E285" s="68"/>
      <c r="F285" s="100" t="s">
        <v>1065</v>
      </c>
      <c r="G285" s="65"/>
      <c r="H285" s="69" t="s">
        <v>456</v>
      </c>
      <c r="I285" s="70"/>
      <c r="J285" s="70"/>
      <c r="K285" s="69" t="s">
        <v>4297</v>
      </c>
      <c r="L285" s="73">
        <v>1</v>
      </c>
      <c r="M285" s="74">
        <v>4495.4697265625</v>
      </c>
      <c r="N285" s="74">
        <v>5658.427734375</v>
      </c>
      <c r="O285" s="75"/>
      <c r="P285" s="76"/>
      <c r="Q285" s="76"/>
      <c r="R285" s="86"/>
      <c r="S285" s="48">
        <v>0</v>
      </c>
      <c r="T285" s="48">
        <v>1</v>
      </c>
      <c r="U285" s="49">
        <v>0</v>
      </c>
      <c r="V285" s="49">
        <v>0.002237</v>
      </c>
      <c r="W285" s="49">
        <v>0</v>
      </c>
      <c r="X285" s="49">
        <v>0.401707</v>
      </c>
      <c r="Y285" s="49">
        <v>0</v>
      </c>
      <c r="Z285" s="49">
        <v>0</v>
      </c>
      <c r="AA285" s="71">
        <v>285</v>
      </c>
      <c r="AB285" s="71"/>
      <c r="AC285" s="72"/>
      <c r="AD285" s="78" t="s">
        <v>2339</v>
      </c>
      <c r="AE285" s="78">
        <v>831</v>
      </c>
      <c r="AF285" s="78">
        <v>1294</v>
      </c>
      <c r="AG285" s="78">
        <v>5608</v>
      </c>
      <c r="AH285" s="78">
        <v>0</v>
      </c>
      <c r="AI285" s="78"/>
      <c r="AJ285" s="78" t="s">
        <v>2704</v>
      </c>
      <c r="AK285" s="78" t="s">
        <v>2965</v>
      </c>
      <c r="AL285" s="83" t="s">
        <v>3146</v>
      </c>
      <c r="AM285" s="78"/>
      <c r="AN285" s="80">
        <v>41433.71363425926</v>
      </c>
      <c r="AO285" s="83" t="s">
        <v>3454</v>
      </c>
      <c r="AP285" s="78" t="b">
        <v>0</v>
      </c>
      <c r="AQ285" s="78" t="b">
        <v>0</v>
      </c>
      <c r="AR285" s="78" t="b">
        <v>0</v>
      </c>
      <c r="AS285" s="78" t="s">
        <v>1995</v>
      </c>
      <c r="AT285" s="78">
        <v>179</v>
      </c>
      <c r="AU285" s="83" t="s">
        <v>3544</v>
      </c>
      <c r="AV285" s="78" t="b">
        <v>0</v>
      </c>
      <c r="AW285" s="78" t="s">
        <v>3626</v>
      </c>
      <c r="AX285" s="83" t="s">
        <v>3909</v>
      </c>
      <c r="AY285" s="78" t="s">
        <v>66</v>
      </c>
      <c r="AZ285" s="78" t="str">
        <f>REPLACE(INDEX(GroupVertices[Group],MATCH(Vertices[[#This Row],[Vertex]],GroupVertices[Vertex],0)),1,1,"")</f>
        <v>2</v>
      </c>
      <c r="BA285" s="48"/>
      <c r="BB285" s="48"/>
      <c r="BC285" s="48"/>
      <c r="BD285" s="48"/>
      <c r="BE285" s="48"/>
      <c r="BF285" s="48"/>
      <c r="BG285" s="120" t="s">
        <v>4959</v>
      </c>
      <c r="BH285" s="120" t="s">
        <v>4959</v>
      </c>
      <c r="BI285" s="120" t="s">
        <v>5068</v>
      </c>
      <c r="BJ285" s="120" t="s">
        <v>5068</v>
      </c>
      <c r="BK285" s="120">
        <v>2</v>
      </c>
      <c r="BL285" s="123">
        <v>7.6923076923076925</v>
      </c>
      <c r="BM285" s="120">
        <v>0</v>
      </c>
      <c r="BN285" s="123">
        <v>0</v>
      </c>
      <c r="BO285" s="120">
        <v>0</v>
      </c>
      <c r="BP285" s="123">
        <v>0</v>
      </c>
      <c r="BQ285" s="120">
        <v>24</v>
      </c>
      <c r="BR285" s="123">
        <v>92.3076923076923</v>
      </c>
      <c r="BS285" s="120">
        <v>26</v>
      </c>
      <c r="BT285" s="2"/>
      <c r="BU285" s="3"/>
      <c r="BV285" s="3"/>
      <c r="BW285" s="3"/>
      <c r="BX285" s="3"/>
    </row>
    <row r="286" spans="1:76" ht="15">
      <c r="A286" s="64" t="s">
        <v>576</v>
      </c>
      <c r="B286" s="65"/>
      <c r="C286" s="65" t="s">
        <v>64</v>
      </c>
      <c r="D286" s="66">
        <v>181.33089987895124</v>
      </c>
      <c r="E286" s="68"/>
      <c r="F286" s="100" t="s">
        <v>3601</v>
      </c>
      <c r="G286" s="65"/>
      <c r="H286" s="69" t="s">
        <v>576</v>
      </c>
      <c r="I286" s="70"/>
      <c r="J286" s="70"/>
      <c r="K286" s="69" t="s">
        <v>4298</v>
      </c>
      <c r="L286" s="73">
        <v>1</v>
      </c>
      <c r="M286" s="74">
        <v>6025.724609375</v>
      </c>
      <c r="N286" s="74">
        <v>4592.99658203125</v>
      </c>
      <c r="O286" s="75"/>
      <c r="P286" s="76"/>
      <c r="Q286" s="76"/>
      <c r="R286" s="86"/>
      <c r="S286" s="48">
        <v>1</v>
      </c>
      <c r="T286" s="48">
        <v>0</v>
      </c>
      <c r="U286" s="49">
        <v>0</v>
      </c>
      <c r="V286" s="49">
        <v>0.002833</v>
      </c>
      <c r="W286" s="49">
        <v>0</v>
      </c>
      <c r="X286" s="49">
        <v>0.402792</v>
      </c>
      <c r="Y286" s="49">
        <v>0</v>
      </c>
      <c r="Z286" s="49">
        <v>0</v>
      </c>
      <c r="AA286" s="71">
        <v>286</v>
      </c>
      <c r="AB286" s="71"/>
      <c r="AC286" s="72"/>
      <c r="AD286" s="78" t="s">
        <v>2340</v>
      </c>
      <c r="AE286" s="78">
        <v>1456</v>
      </c>
      <c r="AF286" s="78">
        <v>3697</v>
      </c>
      <c r="AG286" s="78">
        <v>10065</v>
      </c>
      <c r="AH286" s="78">
        <v>396</v>
      </c>
      <c r="AI286" s="78">
        <v>-25200</v>
      </c>
      <c r="AJ286" s="78" t="s">
        <v>2705</v>
      </c>
      <c r="AK286" s="78" t="s">
        <v>2823</v>
      </c>
      <c r="AL286" s="83" t="s">
        <v>3147</v>
      </c>
      <c r="AM286" s="78" t="s">
        <v>3224</v>
      </c>
      <c r="AN286" s="80">
        <v>38915.67313657407</v>
      </c>
      <c r="AO286" s="78"/>
      <c r="AP286" s="78" t="b">
        <v>0</v>
      </c>
      <c r="AQ286" s="78" t="b">
        <v>0</v>
      </c>
      <c r="AR286" s="78" t="b">
        <v>1</v>
      </c>
      <c r="AS286" s="78" t="s">
        <v>1995</v>
      </c>
      <c r="AT286" s="78">
        <v>296</v>
      </c>
      <c r="AU286" s="83" t="s">
        <v>3547</v>
      </c>
      <c r="AV286" s="78" t="b">
        <v>0</v>
      </c>
      <c r="AW286" s="78" t="s">
        <v>3626</v>
      </c>
      <c r="AX286" s="83" t="s">
        <v>3910</v>
      </c>
      <c r="AY286" s="78" t="s">
        <v>65</v>
      </c>
      <c r="AZ286" s="78" t="str">
        <f>REPLACE(INDEX(GroupVertices[Group],MATCH(Vertices[[#This Row],[Vertex]],GroupVertices[Vertex],0)),1,1,"")</f>
        <v>2</v>
      </c>
      <c r="BA286" s="48"/>
      <c r="BB286" s="48"/>
      <c r="BC286" s="48"/>
      <c r="BD286" s="48"/>
      <c r="BE286" s="48"/>
      <c r="BF286" s="48"/>
      <c r="BG286" s="48"/>
      <c r="BH286" s="48"/>
      <c r="BI286" s="48"/>
      <c r="BJ286" s="48"/>
      <c r="BK286" s="48"/>
      <c r="BL286" s="49"/>
      <c r="BM286" s="48"/>
      <c r="BN286" s="49"/>
      <c r="BO286" s="48"/>
      <c r="BP286" s="49"/>
      <c r="BQ286" s="48"/>
      <c r="BR286" s="49"/>
      <c r="BS286" s="48"/>
      <c r="BT286" s="2"/>
      <c r="BU286" s="3"/>
      <c r="BV286" s="3"/>
      <c r="BW286" s="3"/>
      <c r="BX286" s="3"/>
    </row>
    <row r="287" spans="1:76" ht="15">
      <c r="A287" s="64" t="s">
        <v>458</v>
      </c>
      <c r="B287" s="65"/>
      <c r="C287" s="65" t="s">
        <v>64</v>
      </c>
      <c r="D287" s="66">
        <v>164.07060761484033</v>
      </c>
      <c r="E287" s="68"/>
      <c r="F287" s="100" t="s">
        <v>1066</v>
      </c>
      <c r="G287" s="65"/>
      <c r="H287" s="69" t="s">
        <v>458</v>
      </c>
      <c r="I287" s="70"/>
      <c r="J287" s="70"/>
      <c r="K287" s="69" t="s">
        <v>4299</v>
      </c>
      <c r="L287" s="73">
        <v>1</v>
      </c>
      <c r="M287" s="74">
        <v>5176.75244140625</v>
      </c>
      <c r="N287" s="74">
        <v>6150.59130859375</v>
      </c>
      <c r="O287" s="75"/>
      <c r="P287" s="76"/>
      <c r="Q287" s="76"/>
      <c r="R287" s="86"/>
      <c r="S287" s="48">
        <v>0</v>
      </c>
      <c r="T287" s="48">
        <v>3</v>
      </c>
      <c r="U287" s="49">
        <v>0</v>
      </c>
      <c r="V287" s="49">
        <v>0.002985</v>
      </c>
      <c r="W287" s="49">
        <v>0</v>
      </c>
      <c r="X287" s="49">
        <v>0.913136</v>
      </c>
      <c r="Y287" s="49">
        <v>0.8333333333333334</v>
      </c>
      <c r="Z287" s="49">
        <v>0</v>
      </c>
      <c r="AA287" s="71">
        <v>287</v>
      </c>
      <c r="AB287" s="71"/>
      <c r="AC287" s="72"/>
      <c r="AD287" s="78" t="s">
        <v>2341</v>
      </c>
      <c r="AE287" s="78">
        <v>628</v>
      </c>
      <c r="AF287" s="78">
        <v>396</v>
      </c>
      <c r="AG287" s="78">
        <v>6644</v>
      </c>
      <c r="AH287" s="78">
        <v>2402</v>
      </c>
      <c r="AI287" s="78"/>
      <c r="AJ287" s="78" t="s">
        <v>2706</v>
      </c>
      <c r="AK287" s="78" t="s">
        <v>2966</v>
      </c>
      <c r="AL287" s="83" t="s">
        <v>3148</v>
      </c>
      <c r="AM287" s="78"/>
      <c r="AN287" s="80">
        <v>39876.84263888889</v>
      </c>
      <c r="AO287" s="83" t="s">
        <v>3455</v>
      </c>
      <c r="AP287" s="78" t="b">
        <v>0</v>
      </c>
      <c r="AQ287" s="78" t="b">
        <v>0</v>
      </c>
      <c r="AR287" s="78" t="b">
        <v>1</v>
      </c>
      <c r="AS287" s="78" t="s">
        <v>1995</v>
      </c>
      <c r="AT287" s="78">
        <v>60</v>
      </c>
      <c r="AU287" s="83" t="s">
        <v>3547</v>
      </c>
      <c r="AV287" s="78" t="b">
        <v>0</v>
      </c>
      <c r="AW287" s="78" t="s">
        <v>3626</v>
      </c>
      <c r="AX287" s="83" t="s">
        <v>3911</v>
      </c>
      <c r="AY287" s="78" t="s">
        <v>66</v>
      </c>
      <c r="AZ287" s="78" t="str">
        <f>REPLACE(INDEX(GroupVertices[Group],MATCH(Vertices[[#This Row],[Vertex]],GroupVertices[Vertex],0)),1,1,"")</f>
        <v>2</v>
      </c>
      <c r="BA287" s="48" t="s">
        <v>727</v>
      </c>
      <c r="BB287" s="48" t="s">
        <v>727</v>
      </c>
      <c r="BC287" s="48" t="s">
        <v>764</v>
      </c>
      <c r="BD287" s="48" t="s">
        <v>764</v>
      </c>
      <c r="BE287" s="48" t="s">
        <v>457</v>
      </c>
      <c r="BF287" s="48" t="s">
        <v>457</v>
      </c>
      <c r="BG287" s="120" t="s">
        <v>4960</v>
      </c>
      <c r="BH287" s="120" t="s">
        <v>5012</v>
      </c>
      <c r="BI287" s="120" t="s">
        <v>5068</v>
      </c>
      <c r="BJ287" s="120" t="s">
        <v>5068</v>
      </c>
      <c r="BK287" s="120">
        <v>2</v>
      </c>
      <c r="BL287" s="123">
        <v>3.0303030303030303</v>
      </c>
      <c r="BM287" s="120">
        <v>0</v>
      </c>
      <c r="BN287" s="123">
        <v>0</v>
      </c>
      <c r="BO287" s="120">
        <v>0</v>
      </c>
      <c r="BP287" s="123">
        <v>0</v>
      </c>
      <c r="BQ287" s="120">
        <v>64</v>
      </c>
      <c r="BR287" s="123">
        <v>96.96969696969697</v>
      </c>
      <c r="BS287" s="120">
        <v>66</v>
      </c>
      <c r="BT287" s="2"/>
      <c r="BU287" s="3"/>
      <c r="BV287" s="3"/>
      <c r="BW287" s="3"/>
      <c r="BX287" s="3"/>
    </row>
    <row r="288" spans="1:76" ht="15">
      <c r="A288" s="64" t="s">
        <v>459</v>
      </c>
      <c r="B288" s="65"/>
      <c r="C288" s="65" t="s">
        <v>64</v>
      </c>
      <c r="D288" s="66">
        <v>166.63272309784983</v>
      </c>
      <c r="E288" s="68"/>
      <c r="F288" s="100" t="s">
        <v>1067</v>
      </c>
      <c r="G288" s="65"/>
      <c r="H288" s="69" t="s">
        <v>459</v>
      </c>
      <c r="I288" s="70"/>
      <c r="J288" s="70"/>
      <c r="K288" s="69" t="s">
        <v>4300</v>
      </c>
      <c r="L288" s="73">
        <v>1.704282896590589</v>
      </c>
      <c r="M288" s="74">
        <v>9076.4150390625</v>
      </c>
      <c r="N288" s="74">
        <v>2880.103759765625</v>
      </c>
      <c r="O288" s="75"/>
      <c r="P288" s="76"/>
      <c r="Q288" s="76"/>
      <c r="R288" s="86"/>
      <c r="S288" s="48">
        <v>0</v>
      </c>
      <c r="T288" s="48">
        <v>2</v>
      </c>
      <c r="U288" s="49">
        <v>2</v>
      </c>
      <c r="V288" s="49">
        <v>0.5</v>
      </c>
      <c r="W288" s="49">
        <v>0</v>
      </c>
      <c r="X288" s="49">
        <v>1.459457</v>
      </c>
      <c r="Y288" s="49">
        <v>0</v>
      </c>
      <c r="Z288" s="49">
        <v>0</v>
      </c>
      <c r="AA288" s="71">
        <v>288</v>
      </c>
      <c r="AB288" s="71"/>
      <c r="AC288" s="72"/>
      <c r="AD288" s="78" t="s">
        <v>2342</v>
      </c>
      <c r="AE288" s="78">
        <v>1337</v>
      </c>
      <c r="AF288" s="78">
        <v>886</v>
      </c>
      <c r="AG288" s="78">
        <v>28380</v>
      </c>
      <c r="AH288" s="78">
        <v>16325</v>
      </c>
      <c r="AI288" s="78"/>
      <c r="AJ288" s="78" t="s">
        <v>2707</v>
      </c>
      <c r="AK288" s="78" t="s">
        <v>2967</v>
      </c>
      <c r="AL288" s="83" t="s">
        <v>3149</v>
      </c>
      <c r="AM288" s="78"/>
      <c r="AN288" s="80">
        <v>39852.637395833335</v>
      </c>
      <c r="AO288" s="83" t="s">
        <v>3456</v>
      </c>
      <c r="AP288" s="78" t="b">
        <v>0</v>
      </c>
      <c r="AQ288" s="78" t="b">
        <v>0</v>
      </c>
      <c r="AR288" s="78" t="b">
        <v>1</v>
      </c>
      <c r="AS288" s="78" t="s">
        <v>1995</v>
      </c>
      <c r="AT288" s="78">
        <v>85</v>
      </c>
      <c r="AU288" s="83" t="s">
        <v>3553</v>
      </c>
      <c r="AV288" s="78" t="b">
        <v>0</v>
      </c>
      <c r="AW288" s="78" t="s">
        <v>3626</v>
      </c>
      <c r="AX288" s="83" t="s">
        <v>3912</v>
      </c>
      <c r="AY288" s="78" t="s">
        <v>66</v>
      </c>
      <c r="AZ288" s="78" t="str">
        <f>REPLACE(INDEX(GroupVertices[Group],MATCH(Vertices[[#This Row],[Vertex]],GroupVertices[Vertex],0)),1,1,"")</f>
        <v>19</v>
      </c>
      <c r="BA288" s="48" t="s">
        <v>740</v>
      </c>
      <c r="BB288" s="48" t="s">
        <v>740</v>
      </c>
      <c r="BC288" s="48" t="s">
        <v>775</v>
      </c>
      <c r="BD288" s="48" t="s">
        <v>775</v>
      </c>
      <c r="BE288" s="48"/>
      <c r="BF288" s="48"/>
      <c r="BG288" s="120" t="s">
        <v>4961</v>
      </c>
      <c r="BH288" s="120" t="s">
        <v>4961</v>
      </c>
      <c r="BI288" s="120" t="s">
        <v>5069</v>
      </c>
      <c r="BJ288" s="120" t="s">
        <v>5069</v>
      </c>
      <c r="BK288" s="120">
        <v>1</v>
      </c>
      <c r="BL288" s="123">
        <v>2.6315789473684212</v>
      </c>
      <c r="BM288" s="120">
        <v>1</v>
      </c>
      <c r="BN288" s="123">
        <v>2.6315789473684212</v>
      </c>
      <c r="BO288" s="120">
        <v>0</v>
      </c>
      <c r="BP288" s="123">
        <v>0</v>
      </c>
      <c r="BQ288" s="120">
        <v>36</v>
      </c>
      <c r="BR288" s="123">
        <v>94.73684210526316</v>
      </c>
      <c r="BS288" s="120">
        <v>38</v>
      </c>
      <c r="BT288" s="2"/>
      <c r="BU288" s="3"/>
      <c r="BV288" s="3"/>
      <c r="BW288" s="3"/>
      <c r="BX288" s="3"/>
    </row>
    <row r="289" spans="1:76" ht="15">
      <c r="A289" s="64" t="s">
        <v>577</v>
      </c>
      <c r="B289" s="65"/>
      <c r="C289" s="65" t="s">
        <v>64</v>
      </c>
      <c r="D289" s="66">
        <v>165.74382588945878</v>
      </c>
      <c r="E289" s="68"/>
      <c r="F289" s="100" t="s">
        <v>3602</v>
      </c>
      <c r="G289" s="65"/>
      <c r="H289" s="69" t="s">
        <v>577</v>
      </c>
      <c r="I289" s="70"/>
      <c r="J289" s="70"/>
      <c r="K289" s="69" t="s">
        <v>4301</v>
      </c>
      <c r="L289" s="73">
        <v>1</v>
      </c>
      <c r="M289" s="74">
        <v>9076.4150390625</v>
      </c>
      <c r="N289" s="74">
        <v>3531.019775390625</v>
      </c>
      <c r="O289" s="75"/>
      <c r="P289" s="76"/>
      <c r="Q289" s="76"/>
      <c r="R289" s="86"/>
      <c r="S289" s="48">
        <v>1</v>
      </c>
      <c r="T289" s="48">
        <v>0</v>
      </c>
      <c r="U289" s="49">
        <v>0</v>
      </c>
      <c r="V289" s="49">
        <v>0.333333</v>
      </c>
      <c r="W289" s="49">
        <v>0</v>
      </c>
      <c r="X289" s="49">
        <v>0.770269</v>
      </c>
      <c r="Y289" s="49">
        <v>0</v>
      </c>
      <c r="Z289" s="49">
        <v>0</v>
      </c>
      <c r="AA289" s="71">
        <v>289</v>
      </c>
      <c r="AB289" s="71"/>
      <c r="AC289" s="72"/>
      <c r="AD289" s="78" t="s">
        <v>2343</v>
      </c>
      <c r="AE289" s="78">
        <v>437</v>
      </c>
      <c r="AF289" s="78">
        <v>716</v>
      </c>
      <c r="AG289" s="78">
        <v>4123</v>
      </c>
      <c r="AH289" s="78">
        <v>973</v>
      </c>
      <c r="AI289" s="78"/>
      <c r="AJ289" s="78" t="s">
        <v>2708</v>
      </c>
      <c r="AK289" s="78" t="s">
        <v>2968</v>
      </c>
      <c r="AL289" s="78"/>
      <c r="AM289" s="78"/>
      <c r="AN289" s="80">
        <v>41081.940671296295</v>
      </c>
      <c r="AO289" s="83" t="s">
        <v>3457</v>
      </c>
      <c r="AP289" s="78" t="b">
        <v>0</v>
      </c>
      <c r="AQ289" s="78" t="b">
        <v>0</v>
      </c>
      <c r="AR289" s="78" t="b">
        <v>1</v>
      </c>
      <c r="AS289" s="78" t="s">
        <v>1995</v>
      </c>
      <c r="AT289" s="78">
        <v>59</v>
      </c>
      <c r="AU289" s="83" t="s">
        <v>3544</v>
      </c>
      <c r="AV289" s="78" t="b">
        <v>0</v>
      </c>
      <c r="AW289" s="78" t="s">
        <v>3626</v>
      </c>
      <c r="AX289" s="83" t="s">
        <v>3913</v>
      </c>
      <c r="AY289" s="78" t="s">
        <v>65</v>
      </c>
      <c r="AZ289" s="78" t="str">
        <f>REPLACE(INDEX(GroupVertices[Group],MATCH(Vertices[[#This Row],[Vertex]],GroupVertices[Vertex],0)),1,1,"")</f>
        <v>19</v>
      </c>
      <c r="BA289" s="48"/>
      <c r="BB289" s="48"/>
      <c r="BC289" s="48"/>
      <c r="BD289" s="48"/>
      <c r="BE289" s="48"/>
      <c r="BF289" s="48"/>
      <c r="BG289" s="48"/>
      <c r="BH289" s="48"/>
      <c r="BI289" s="48"/>
      <c r="BJ289" s="48"/>
      <c r="BK289" s="48"/>
      <c r="BL289" s="49"/>
      <c r="BM289" s="48"/>
      <c r="BN289" s="49"/>
      <c r="BO289" s="48"/>
      <c r="BP289" s="49"/>
      <c r="BQ289" s="48"/>
      <c r="BR289" s="49"/>
      <c r="BS289" s="48"/>
      <c r="BT289" s="2"/>
      <c r="BU289" s="3"/>
      <c r="BV289" s="3"/>
      <c r="BW289" s="3"/>
      <c r="BX289" s="3"/>
    </row>
    <row r="290" spans="1:76" ht="15">
      <c r="A290" s="64" t="s">
        <v>578</v>
      </c>
      <c r="B290" s="65"/>
      <c r="C290" s="65" t="s">
        <v>64</v>
      </c>
      <c r="D290" s="66">
        <v>167.31769682902174</v>
      </c>
      <c r="E290" s="68"/>
      <c r="F290" s="100" t="s">
        <v>3603</v>
      </c>
      <c r="G290" s="65"/>
      <c r="H290" s="69" t="s">
        <v>578</v>
      </c>
      <c r="I290" s="70"/>
      <c r="J290" s="70"/>
      <c r="K290" s="69" t="s">
        <v>4302</v>
      </c>
      <c r="L290" s="73">
        <v>1</v>
      </c>
      <c r="M290" s="74">
        <v>9076.4150390625</v>
      </c>
      <c r="N290" s="74">
        <v>3205.561767578125</v>
      </c>
      <c r="O290" s="75"/>
      <c r="P290" s="76"/>
      <c r="Q290" s="76"/>
      <c r="R290" s="86"/>
      <c r="S290" s="48">
        <v>1</v>
      </c>
      <c r="T290" s="48">
        <v>0</v>
      </c>
      <c r="U290" s="49">
        <v>0</v>
      </c>
      <c r="V290" s="49">
        <v>0.333333</v>
      </c>
      <c r="W290" s="49">
        <v>0</v>
      </c>
      <c r="X290" s="49">
        <v>0.770269</v>
      </c>
      <c r="Y290" s="49">
        <v>0</v>
      </c>
      <c r="Z290" s="49">
        <v>0</v>
      </c>
      <c r="AA290" s="71">
        <v>290</v>
      </c>
      <c r="AB290" s="71"/>
      <c r="AC290" s="72"/>
      <c r="AD290" s="78" t="s">
        <v>2344</v>
      </c>
      <c r="AE290" s="78">
        <v>1176</v>
      </c>
      <c r="AF290" s="78">
        <v>1017</v>
      </c>
      <c r="AG290" s="78">
        <v>3167</v>
      </c>
      <c r="AH290" s="78">
        <v>1007</v>
      </c>
      <c r="AI290" s="78"/>
      <c r="AJ290" s="78" t="s">
        <v>2709</v>
      </c>
      <c r="AK290" s="78" t="s">
        <v>2969</v>
      </c>
      <c r="AL290" s="83" t="s">
        <v>3150</v>
      </c>
      <c r="AM290" s="78"/>
      <c r="AN290" s="80">
        <v>39850.47869212963</v>
      </c>
      <c r="AO290" s="83" t="s">
        <v>3458</v>
      </c>
      <c r="AP290" s="78" t="b">
        <v>0</v>
      </c>
      <c r="AQ290" s="78" t="b">
        <v>0</v>
      </c>
      <c r="AR290" s="78" t="b">
        <v>1</v>
      </c>
      <c r="AS290" s="78" t="s">
        <v>1995</v>
      </c>
      <c r="AT290" s="78">
        <v>38</v>
      </c>
      <c r="AU290" s="83" t="s">
        <v>3550</v>
      </c>
      <c r="AV290" s="78" t="b">
        <v>0</v>
      </c>
      <c r="AW290" s="78" t="s">
        <v>3626</v>
      </c>
      <c r="AX290" s="83" t="s">
        <v>3914</v>
      </c>
      <c r="AY290" s="78" t="s">
        <v>65</v>
      </c>
      <c r="AZ290" s="78" t="str">
        <f>REPLACE(INDEX(GroupVertices[Group],MATCH(Vertices[[#This Row],[Vertex]],GroupVertices[Vertex],0)),1,1,"")</f>
        <v>19</v>
      </c>
      <c r="BA290" s="48"/>
      <c r="BB290" s="48"/>
      <c r="BC290" s="48"/>
      <c r="BD290" s="48"/>
      <c r="BE290" s="48"/>
      <c r="BF290" s="48"/>
      <c r="BG290" s="48"/>
      <c r="BH290" s="48"/>
      <c r="BI290" s="48"/>
      <c r="BJ290" s="48"/>
      <c r="BK290" s="48"/>
      <c r="BL290" s="49"/>
      <c r="BM290" s="48"/>
      <c r="BN290" s="49"/>
      <c r="BO290" s="48"/>
      <c r="BP290" s="49"/>
      <c r="BQ290" s="48"/>
      <c r="BR290" s="49"/>
      <c r="BS290" s="48"/>
      <c r="BT290" s="2"/>
      <c r="BU290" s="3"/>
      <c r="BV290" s="3"/>
      <c r="BW290" s="3"/>
      <c r="BX290" s="3"/>
    </row>
    <row r="291" spans="1:76" ht="15">
      <c r="A291" s="64" t="s">
        <v>460</v>
      </c>
      <c r="B291" s="65"/>
      <c r="C291" s="65" t="s">
        <v>64</v>
      </c>
      <c r="D291" s="66">
        <v>162.1777794416782</v>
      </c>
      <c r="E291" s="68"/>
      <c r="F291" s="100" t="s">
        <v>1068</v>
      </c>
      <c r="G291" s="65"/>
      <c r="H291" s="69" t="s">
        <v>460</v>
      </c>
      <c r="I291" s="70"/>
      <c r="J291" s="70"/>
      <c r="K291" s="69" t="s">
        <v>4303</v>
      </c>
      <c r="L291" s="73">
        <v>1</v>
      </c>
      <c r="M291" s="74">
        <v>4694.69384765625</v>
      </c>
      <c r="N291" s="74">
        <v>6695.48291015625</v>
      </c>
      <c r="O291" s="75"/>
      <c r="P291" s="76"/>
      <c r="Q291" s="76"/>
      <c r="R291" s="86"/>
      <c r="S291" s="48">
        <v>0</v>
      </c>
      <c r="T291" s="48">
        <v>2</v>
      </c>
      <c r="U291" s="49">
        <v>0</v>
      </c>
      <c r="V291" s="49">
        <v>0.002433</v>
      </c>
      <c r="W291" s="49">
        <v>0</v>
      </c>
      <c r="X291" s="49">
        <v>0.660344</v>
      </c>
      <c r="Y291" s="49">
        <v>0.5</v>
      </c>
      <c r="Z291" s="49">
        <v>0</v>
      </c>
      <c r="AA291" s="71">
        <v>291</v>
      </c>
      <c r="AB291" s="71"/>
      <c r="AC291" s="72"/>
      <c r="AD291" s="78" t="s">
        <v>2345</v>
      </c>
      <c r="AE291" s="78">
        <v>93</v>
      </c>
      <c r="AF291" s="78">
        <v>34</v>
      </c>
      <c r="AG291" s="78">
        <v>62</v>
      </c>
      <c r="AH291" s="78">
        <v>36</v>
      </c>
      <c r="AI291" s="78"/>
      <c r="AJ291" s="78"/>
      <c r="AK291" s="78"/>
      <c r="AL291" s="78"/>
      <c r="AM291" s="78"/>
      <c r="AN291" s="80">
        <v>40486.32287037037</v>
      </c>
      <c r="AO291" s="78"/>
      <c r="AP291" s="78" t="b">
        <v>1</v>
      </c>
      <c r="AQ291" s="78" t="b">
        <v>1</v>
      </c>
      <c r="AR291" s="78" t="b">
        <v>1</v>
      </c>
      <c r="AS291" s="78" t="s">
        <v>3541</v>
      </c>
      <c r="AT291" s="78">
        <v>1</v>
      </c>
      <c r="AU291" s="83" t="s">
        <v>3544</v>
      </c>
      <c r="AV291" s="78" t="b">
        <v>0</v>
      </c>
      <c r="AW291" s="78" t="s">
        <v>3626</v>
      </c>
      <c r="AX291" s="83" t="s">
        <v>3915</v>
      </c>
      <c r="AY291" s="78" t="s">
        <v>66</v>
      </c>
      <c r="AZ291" s="78" t="str">
        <f>REPLACE(INDEX(GroupVertices[Group],MATCH(Vertices[[#This Row],[Vertex]],GroupVertices[Vertex],0)),1,1,"")</f>
        <v>2</v>
      </c>
      <c r="BA291" s="48"/>
      <c r="BB291" s="48"/>
      <c r="BC291" s="48"/>
      <c r="BD291" s="48"/>
      <c r="BE291" s="48" t="s">
        <v>457</v>
      </c>
      <c r="BF291" s="48" t="s">
        <v>457</v>
      </c>
      <c r="BG291" s="120" t="s">
        <v>4962</v>
      </c>
      <c r="BH291" s="120" t="s">
        <v>5013</v>
      </c>
      <c r="BI291" s="120" t="s">
        <v>5068</v>
      </c>
      <c r="BJ291" s="120" t="s">
        <v>5068</v>
      </c>
      <c r="BK291" s="120">
        <v>2</v>
      </c>
      <c r="BL291" s="123">
        <v>4.081632653061225</v>
      </c>
      <c r="BM291" s="120">
        <v>0</v>
      </c>
      <c r="BN291" s="123">
        <v>0</v>
      </c>
      <c r="BO291" s="120">
        <v>0</v>
      </c>
      <c r="BP291" s="123">
        <v>0</v>
      </c>
      <c r="BQ291" s="120">
        <v>47</v>
      </c>
      <c r="BR291" s="123">
        <v>95.91836734693878</v>
      </c>
      <c r="BS291" s="120">
        <v>49</v>
      </c>
      <c r="BT291" s="2"/>
      <c r="BU291" s="3"/>
      <c r="BV291" s="3"/>
      <c r="BW291" s="3"/>
      <c r="BX291" s="3"/>
    </row>
    <row r="292" spans="1:76" ht="15">
      <c r="A292" s="64" t="s">
        <v>579</v>
      </c>
      <c r="B292" s="65"/>
      <c r="C292" s="65" t="s">
        <v>64</v>
      </c>
      <c r="D292" s="66">
        <v>164.58825951855042</v>
      </c>
      <c r="E292" s="68"/>
      <c r="F292" s="100" t="s">
        <v>3604</v>
      </c>
      <c r="G292" s="65"/>
      <c r="H292" s="69" t="s">
        <v>579</v>
      </c>
      <c r="I292" s="70"/>
      <c r="J292" s="70"/>
      <c r="K292" s="69" t="s">
        <v>4304</v>
      </c>
      <c r="L292" s="73">
        <v>1</v>
      </c>
      <c r="M292" s="74">
        <v>4513.85302734375</v>
      </c>
      <c r="N292" s="74">
        <v>6763.08544921875</v>
      </c>
      <c r="O292" s="75"/>
      <c r="P292" s="76"/>
      <c r="Q292" s="76"/>
      <c r="R292" s="86"/>
      <c r="S292" s="48">
        <v>1</v>
      </c>
      <c r="T292" s="48">
        <v>0</v>
      </c>
      <c r="U292" s="49">
        <v>0</v>
      </c>
      <c r="V292" s="49">
        <v>0.002198</v>
      </c>
      <c r="W292" s="49">
        <v>0</v>
      </c>
      <c r="X292" s="49">
        <v>0.404357</v>
      </c>
      <c r="Y292" s="49">
        <v>0</v>
      </c>
      <c r="Z292" s="49">
        <v>0</v>
      </c>
      <c r="AA292" s="71">
        <v>292</v>
      </c>
      <c r="AB292" s="71"/>
      <c r="AC292" s="72"/>
      <c r="AD292" s="78" t="s">
        <v>2346</v>
      </c>
      <c r="AE292" s="78">
        <v>41</v>
      </c>
      <c r="AF292" s="78">
        <v>495</v>
      </c>
      <c r="AG292" s="78">
        <v>133</v>
      </c>
      <c r="AH292" s="78">
        <v>8</v>
      </c>
      <c r="AI292" s="78"/>
      <c r="AJ292" s="78" t="s">
        <v>2710</v>
      </c>
      <c r="AK292" s="78"/>
      <c r="AL292" s="83" t="s">
        <v>3151</v>
      </c>
      <c r="AM292" s="78"/>
      <c r="AN292" s="80">
        <v>41060.55987268518</v>
      </c>
      <c r="AO292" s="78"/>
      <c r="AP292" s="78" t="b">
        <v>1</v>
      </c>
      <c r="AQ292" s="78" t="b">
        <v>0</v>
      </c>
      <c r="AR292" s="78" t="b">
        <v>1</v>
      </c>
      <c r="AS292" s="78" t="s">
        <v>1995</v>
      </c>
      <c r="AT292" s="78">
        <v>25</v>
      </c>
      <c r="AU292" s="83" t="s">
        <v>3544</v>
      </c>
      <c r="AV292" s="78" t="b">
        <v>0</v>
      </c>
      <c r="AW292" s="78" t="s">
        <v>3626</v>
      </c>
      <c r="AX292" s="83" t="s">
        <v>3916</v>
      </c>
      <c r="AY292" s="78" t="s">
        <v>65</v>
      </c>
      <c r="AZ292" s="78" t="str">
        <f>REPLACE(INDEX(GroupVertices[Group],MATCH(Vertices[[#This Row],[Vertex]],GroupVertices[Vertex],0)),1,1,"")</f>
        <v>2</v>
      </c>
      <c r="BA292" s="48"/>
      <c r="BB292" s="48"/>
      <c r="BC292" s="48"/>
      <c r="BD292" s="48"/>
      <c r="BE292" s="48"/>
      <c r="BF292" s="48"/>
      <c r="BG292" s="48"/>
      <c r="BH292" s="48"/>
      <c r="BI292" s="48"/>
      <c r="BJ292" s="48"/>
      <c r="BK292" s="48"/>
      <c r="BL292" s="49"/>
      <c r="BM292" s="48"/>
      <c r="BN292" s="49"/>
      <c r="BO292" s="48"/>
      <c r="BP292" s="49"/>
      <c r="BQ292" s="48"/>
      <c r="BR292" s="49"/>
      <c r="BS292" s="48"/>
      <c r="BT292" s="2"/>
      <c r="BU292" s="3"/>
      <c r="BV292" s="3"/>
      <c r="BW292" s="3"/>
      <c r="BX292" s="3"/>
    </row>
    <row r="293" spans="1:76" ht="15">
      <c r="A293" s="64" t="s">
        <v>462</v>
      </c>
      <c r="B293" s="65"/>
      <c r="C293" s="65" t="s">
        <v>64</v>
      </c>
      <c r="D293" s="66">
        <v>172.17002982541524</v>
      </c>
      <c r="E293" s="68"/>
      <c r="F293" s="100" t="s">
        <v>1069</v>
      </c>
      <c r="G293" s="65"/>
      <c r="H293" s="69" t="s">
        <v>462</v>
      </c>
      <c r="I293" s="70"/>
      <c r="J293" s="70"/>
      <c r="K293" s="69" t="s">
        <v>4305</v>
      </c>
      <c r="L293" s="73">
        <v>1</v>
      </c>
      <c r="M293" s="74">
        <v>5581.68603515625</v>
      </c>
      <c r="N293" s="74">
        <v>6405.3544921875</v>
      </c>
      <c r="O293" s="75"/>
      <c r="P293" s="76"/>
      <c r="Q293" s="76"/>
      <c r="R293" s="86"/>
      <c r="S293" s="48">
        <v>2</v>
      </c>
      <c r="T293" s="48">
        <v>1</v>
      </c>
      <c r="U293" s="49">
        <v>0</v>
      </c>
      <c r="V293" s="49">
        <v>0.002849</v>
      </c>
      <c r="W293" s="49">
        <v>0</v>
      </c>
      <c r="X293" s="49">
        <v>0.657149</v>
      </c>
      <c r="Y293" s="49">
        <v>1</v>
      </c>
      <c r="Z293" s="49">
        <v>0.5</v>
      </c>
      <c r="AA293" s="71">
        <v>293</v>
      </c>
      <c r="AB293" s="71"/>
      <c r="AC293" s="72"/>
      <c r="AD293" s="78" t="s">
        <v>2347</v>
      </c>
      <c r="AE293" s="78">
        <v>1164</v>
      </c>
      <c r="AF293" s="78">
        <v>1945</v>
      </c>
      <c r="AG293" s="78">
        <v>2751</v>
      </c>
      <c r="AH293" s="78">
        <v>562</v>
      </c>
      <c r="AI293" s="78"/>
      <c r="AJ293" s="78" t="s">
        <v>2711</v>
      </c>
      <c r="AK293" s="78" t="s">
        <v>2810</v>
      </c>
      <c r="AL293" s="83" t="s">
        <v>3152</v>
      </c>
      <c r="AM293" s="78"/>
      <c r="AN293" s="80">
        <v>39607.38232638889</v>
      </c>
      <c r="AO293" s="83" t="s">
        <v>3459</v>
      </c>
      <c r="AP293" s="78" t="b">
        <v>0</v>
      </c>
      <c r="AQ293" s="78" t="b">
        <v>0</v>
      </c>
      <c r="AR293" s="78" t="b">
        <v>1</v>
      </c>
      <c r="AS293" s="78" t="s">
        <v>1995</v>
      </c>
      <c r="AT293" s="78">
        <v>108</v>
      </c>
      <c r="AU293" s="83" t="s">
        <v>3544</v>
      </c>
      <c r="AV293" s="78" t="b">
        <v>0</v>
      </c>
      <c r="AW293" s="78" t="s">
        <v>3626</v>
      </c>
      <c r="AX293" s="83" t="s">
        <v>3917</v>
      </c>
      <c r="AY293" s="78" t="s">
        <v>66</v>
      </c>
      <c r="AZ293" s="78" t="str">
        <f>REPLACE(INDEX(GroupVertices[Group],MATCH(Vertices[[#This Row],[Vertex]],GroupVertices[Vertex],0)),1,1,"")</f>
        <v>2</v>
      </c>
      <c r="BA293" s="48" t="s">
        <v>727</v>
      </c>
      <c r="BB293" s="48" t="s">
        <v>727</v>
      </c>
      <c r="BC293" s="48" t="s">
        <v>764</v>
      </c>
      <c r="BD293" s="48" t="s">
        <v>764</v>
      </c>
      <c r="BE293" s="48"/>
      <c r="BF293" s="48"/>
      <c r="BG293" s="120" t="s">
        <v>4934</v>
      </c>
      <c r="BH293" s="120" t="s">
        <v>4934</v>
      </c>
      <c r="BI293" s="120" t="s">
        <v>5045</v>
      </c>
      <c r="BJ293" s="120" t="s">
        <v>5045</v>
      </c>
      <c r="BK293" s="120">
        <v>0</v>
      </c>
      <c r="BL293" s="123">
        <v>0</v>
      </c>
      <c r="BM293" s="120">
        <v>0</v>
      </c>
      <c r="BN293" s="123">
        <v>0</v>
      </c>
      <c r="BO293" s="120">
        <v>0</v>
      </c>
      <c r="BP293" s="123">
        <v>0</v>
      </c>
      <c r="BQ293" s="120">
        <v>17</v>
      </c>
      <c r="BR293" s="123">
        <v>100</v>
      </c>
      <c r="BS293" s="120">
        <v>17</v>
      </c>
      <c r="BT293" s="2"/>
      <c r="BU293" s="3"/>
      <c r="BV293" s="3"/>
      <c r="BW293" s="3"/>
      <c r="BX293" s="3"/>
    </row>
    <row r="294" spans="1:76" ht="15">
      <c r="A294" s="64" t="s">
        <v>463</v>
      </c>
      <c r="B294" s="65"/>
      <c r="C294" s="65" t="s">
        <v>64</v>
      </c>
      <c r="D294" s="66">
        <v>198.89446295533673</v>
      </c>
      <c r="E294" s="68"/>
      <c r="F294" s="100" t="s">
        <v>1070</v>
      </c>
      <c r="G294" s="65"/>
      <c r="H294" s="69" t="s">
        <v>463</v>
      </c>
      <c r="I294" s="70"/>
      <c r="J294" s="70"/>
      <c r="K294" s="69" t="s">
        <v>4306</v>
      </c>
      <c r="L294" s="73">
        <v>5.225697379543534</v>
      </c>
      <c r="M294" s="74">
        <v>7302.71337890625</v>
      </c>
      <c r="N294" s="74">
        <v>4099.58984375</v>
      </c>
      <c r="O294" s="75"/>
      <c r="P294" s="76"/>
      <c r="Q294" s="76"/>
      <c r="R294" s="86"/>
      <c r="S294" s="48">
        <v>0</v>
      </c>
      <c r="T294" s="48">
        <v>4</v>
      </c>
      <c r="U294" s="49">
        <v>12</v>
      </c>
      <c r="V294" s="49">
        <v>0.25</v>
      </c>
      <c r="W294" s="49">
        <v>0</v>
      </c>
      <c r="X294" s="49">
        <v>2.137013</v>
      </c>
      <c r="Y294" s="49">
        <v>0</v>
      </c>
      <c r="Z294" s="49">
        <v>0</v>
      </c>
      <c r="AA294" s="71">
        <v>294</v>
      </c>
      <c r="AB294" s="71"/>
      <c r="AC294" s="72"/>
      <c r="AD294" s="78" t="s">
        <v>463</v>
      </c>
      <c r="AE294" s="78">
        <v>1081</v>
      </c>
      <c r="AF294" s="78">
        <v>7056</v>
      </c>
      <c r="AG294" s="78">
        <v>8900</v>
      </c>
      <c r="AH294" s="78">
        <v>6199</v>
      </c>
      <c r="AI294" s="78"/>
      <c r="AJ294" s="78" t="s">
        <v>2712</v>
      </c>
      <c r="AK294" s="78" t="s">
        <v>2970</v>
      </c>
      <c r="AL294" s="83" t="s">
        <v>3153</v>
      </c>
      <c r="AM294" s="78"/>
      <c r="AN294" s="80">
        <v>39133.81097222222</v>
      </c>
      <c r="AO294" s="83" t="s">
        <v>3460</v>
      </c>
      <c r="AP294" s="78" t="b">
        <v>0</v>
      </c>
      <c r="AQ294" s="78" t="b">
        <v>0</v>
      </c>
      <c r="AR294" s="78" t="b">
        <v>1</v>
      </c>
      <c r="AS294" s="78" t="s">
        <v>1995</v>
      </c>
      <c r="AT294" s="78">
        <v>433</v>
      </c>
      <c r="AU294" s="83" t="s">
        <v>3546</v>
      </c>
      <c r="AV294" s="78" t="b">
        <v>0</v>
      </c>
      <c r="AW294" s="78" t="s">
        <v>3626</v>
      </c>
      <c r="AX294" s="83" t="s">
        <v>3918</v>
      </c>
      <c r="AY294" s="78" t="s">
        <v>66</v>
      </c>
      <c r="AZ294" s="78" t="str">
        <f>REPLACE(INDEX(GroupVertices[Group],MATCH(Vertices[[#This Row],[Vertex]],GroupVertices[Vertex],0)),1,1,"")</f>
        <v>12</v>
      </c>
      <c r="BA294" s="48"/>
      <c r="BB294" s="48"/>
      <c r="BC294" s="48"/>
      <c r="BD294" s="48"/>
      <c r="BE294" s="48"/>
      <c r="BF294" s="48"/>
      <c r="BG294" s="120" t="s">
        <v>4963</v>
      </c>
      <c r="BH294" s="120" t="s">
        <v>4963</v>
      </c>
      <c r="BI294" s="120" t="s">
        <v>5070</v>
      </c>
      <c r="BJ294" s="120" t="s">
        <v>5070</v>
      </c>
      <c r="BK294" s="120">
        <v>0</v>
      </c>
      <c r="BL294" s="123">
        <v>0</v>
      </c>
      <c r="BM294" s="120">
        <v>1</v>
      </c>
      <c r="BN294" s="123">
        <v>4.3478260869565215</v>
      </c>
      <c r="BO294" s="120">
        <v>0</v>
      </c>
      <c r="BP294" s="123">
        <v>0</v>
      </c>
      <c r="BQ294" s="120">
        <v>22</v>
      </c>
      <c r="BR294" s="123">
        <v>95.65217391304348</v>
      </c>
      <c r="BS294" s="120">
        <v>23</v>
      </c>
      <c r="BT294" s="2"/>
      <c r="BU294" s="3"/>
      <c r="BV294" s="3"/>
      <c r="BW294" s="3"/>
      <c r="BX294" s="3"/>
    </row>
    <row r="295" spans="1:76" ht="15">
      <c r="A295" s="64" t="s">
        <v>580</v>
      </c>
      <c r="B295" s="65"/>
      <c r="C295" s="65" t="s">
        <v>64</v>
      </c>
      <c r="D295" s="66">
        <v>174.24063744025557</v>
      </c>
      <c r="E295" s="68"/>
      <c r="F295" s="100" t="s">
        <v>3605</v>
      </c>
      <c r="G295" s="65"/>
      <c r="H295" s="69" t="s">
        <v>580</v>
      </c>
      <c r="I295" s="70"/>
      <c r="J295" s="70"/>
      <c r="K295" s="69" t="s">
        <v>4307</v>
      </c>
      <c r="L295" s="73">
        <v>1</v>
      </c>
      <c r="M295" s="74">
        <v>7482.33984375</v>
      </c>
      <c r="N295" s="74">
        <v>3423.18701171875</v>
      </c>
      <c r="O295" s="75"/>
      <c r="P295" s="76"/>
      <c r="Q295" s="76"/>
      <c r="R295" s="86"/>
      <c r="S295" s="48">
        <v>1</v>
      </c>
      <c r="T295" s="48">
        <v>0</v>
      </c>
      <c r="U295" s="49">
        <v>0</v>
      </c>
      <c r="V295" s="49">
        <v>0.142857</v>
      </c>
      <c r="W295" s="49">
        <v>0</v>
      </c>
      <c r="X295" s="49">
        <v>0.604115</v>
      </c>
      <c r="Y295" s="49">
        <v>0</v>
      </c>
      <c r="Z295" s="49">
        <v>0</v>
      </c>
      <c r="AA295" s="71">
        <v>295</v>
      </c>
      <c r="AB295" s="71"/>
      <c r="AC295" s="72"/>
      <c r="AD295" s="78" t="s">
        <v>2348</v>
      </c>
      <c r="AE295" s="78">
        <v>43</v>
      </c>
      <c r="AF295" s="78">
        <v>2341</v>
      </c>
      <c r="AG295" s="78">
        <v>9556</v>
      </c>
      <c r="AH295" s="78">
        <v>134</v>
      </c>
      <c r="AI295" s="78"/>
      <c r="AJ295" s="78" t="s">
        <v>2713</v>
      </c>
      <c r="AK295" s="78"/>
      <c r="AL295" s="78"/>
      <c r="AM295" s="78"/>
      <c r="AN295" s="80">
        <v>40341.2293287037</v>
      </c>
      <c r="AO295" s="78"/>
      <c r="AP295" s="78" t="b">
        <v>0</v>
      </c>
      <c r="AQ295" s="78" t="b">
        <v>0</v>
      </c>
      <c r="AR295" s="78" t="b">
        <v>0</v>
      </c>
      <c r="AS295" s="78" t="s">
        <v>1995</v>
      </c>
      <c r="AT295" s="78">
        <v>89</v>
      </c>
      <c r="AU295" s="83" t="s">
        <v>3544</v>
      </c>
      <c r="AV295" s="78" t="b">
        <v>0</v>
      </c>
      <c r="AW295" s="78" t="s">
        <v>3626</v>
      </c>
      <c r="AX295" s="83" t="s">
        <v>3919</v>
      </c>
      <c r="AY295" s="78" t="s">
        <v>65</v>
      </c>
      <c r="AZ295" s="78" t="str">
        <f>REPLACE(INDEX(GroupVertices[Group],MATCH(Vertices[[#This Row],[Vertex]],GroupVertices[Vertex],0)),1,1,"")</f>
        <v>12</v>
      </c>
      <c r="BA295" s="48"/>
      <c r="BB295" s="48"/>
      <c r="BC295" s="48"/>
      <c r="BD295" s="48"/>
      <c r="BE295" s="48"/>
      <c r="BF295" s="48"/>
      <c r="BG295" s="48"/>
      <c r="BH295" s="48"/>
      <c r="BI295" s="48"/>
      <c r="BJ295" s="48"/>
      <c r="BK295" s="48"/>
      <c r="BL295" s="49"/>
      <c r="BM295" s="48"/>
      <c r="BN295" s="49"/>
      <c r="BO295" s="48"/>
      <c r="BP295" s="49"/>
      <c r="BQ295" s="48"/>
      <c r="BR295" s="49"/>
      <c r="BS295" s="48"/>
      <c r="BT295" s="2"/>
      <c r="BU295" s="3"/>
      <c r="BV295" s="3"/>
      <c r="BW295" s="3"/>
      <c r="BX295" s="3"/>
    </row>
    <row r="296" spans="1:76" ht="15">
      <c r="A296" s="64" t="s">
        <v>581</v>
      </c>
      <c r="B296" s="65"/>
      <c r="C296" s="65" t="s">
        <v>64</v>
      </c>
      <c r="D296" s="66">
        <v>166.41834200641435</v>
      </c>
      <c r="E296" s="68"/>
      <c r="F296" s="100" t="s">
        <v>3606</v>
      </c>
      <c r="G296" s="65"/>
      <c r="H296" s="69" t="s">
        <v>581</v>
      </c>
      <c r="I296" s="70"/>
      <c r="J296" s="70"/>
      <c r="K296" s="69" t="s">
        <v>4308</v>
      </c>
      <c r="L296" s="73">
        <v>1</v>
      </c>
      <c r="M296" s="74">
        <v>7042.83056640625</v>
      </c>
      <c r="N296" s="74">
        <v>3632.074462890625</v>
      </c>
      <c r="O296" s="75"/>
      <c r="P296" s="76"/>
      <c r="Q296" s="76"/>
      <c r="R296" s="86"/>
      <c r="S296" s="48">
        <v>1</v>
      </c>
      <c r="T296" s="48">
        <v>0</v>
      </c>
      <c r="U296" s="49">
        <v>0</v>
      </c>
      <c r="V296" s="49">
        <v>0.142857</v>
      </c>
      <c r="W296" s="49">
        <v>0</v>
      </c>
      <c r="X296" s="49">
        <v>0.604115</v>
      </c>
      <c r="Y296" s="49">
        <v>0</v>
      </c>
      <c r="Z296" s="49">
        <v>0</v>
      </c>
      <c r="AA296" s="71">
        <v>296</v>
      </c>
      <c r="AB296" s="71"/>
      <c r="AC296" s="72"/>
      <c r="AD296" s="78" t="s">
        <v>2349</v>
      </c>
      <c r="AE296" s="78">
        <v>772</v>
      </c>
      <c r="AF296" s="78">
        <v>845</v>
      </c>
      <c r="AG296" s="78">
        <v>3660</v>
      </c>
      <c r="AH296" s="78">
        <v>2119</v>
      </c>
      <c r="AI296" s="78"/>
      <c r="AJ296" s="78" t="s">
        <v>2714</v>
      </c>
      <c r="AK296" s="78"/>
      <c r="AL296" s="83" t="s">
        <v>3154</v>
      </c>
      <c r="AM296" s="78"/>
      <c r="AN296" s="80">
        <v>39972.24931712963</v>
      </c>
      <c r="AO296" s="83" t="s">
        <v>3461</v>
      </c>
      <c r="AP296" s="78" t="b">
        <v>1</v>
      </c>
      <c r="AQ296" s="78" t="b">
        <v>0</v>
      </c>
      <c r="AR296" s="78" t="b">
        <v>0</v>
      </c>
      <c r="AS296" s="78" t="s">
        <v>1995</v>
      </c>
      <c r="AT296" s="78">
        <v>40</v>
      </c>
      <c r="AU296" s="83" t="s">
        <v>3544</v>
      </c>
      <c r="AV296" s="78" t="b">
        <v>0</v>
      </c>
      <c r="AW296" s="78" t="s">
        <v>3626</v>
      </c>
      <c r="AX296" s="83" t="s">
        <v>3920</v>
      </c>
      <c r="AY296" s="78" t="s">
        <v>65</v>
      </c>
      <c r="AZ296" s="78" t="str">
        <f>REPLACE(INDEX(GroupVertices[Group],MATCH(Vertices[[#This Row],[Vertex]],GroupVertices[Vertex],0)),1,1,"")</f>
        <v>12</v>
      </c>
      <c r="BA296" s="48"/>
      <c r="BB296" s="48"/>
      <c r="BC296" s="48"/>
      <c r="BD296" s="48"/>
      <c r="BE296" s="48"/>
      <c r="BF296" s="48"/>
      <c r="BG296" s="48"/>
      <c r="BH296" s="48"/>
      <c r="BI296" s="48"/>
      <c r="BJ296" s="48"/>
      <c r="BK296" s="48"/>
      <c r="BL296" s="49"/>
      <c r="BM296" s="48"/>
      <c r="BN296" s="49"/>
      <c r="BO296" s="48"/>
      <c r="BP296" s="49"/>
      <c r="BQ296" s="48"/>
      <c r="BR296" s="49"/>
      <c r="BS296" s="48"/>
      <c r="BT296" s="2"/>
      <c r="BU296" s="3"/>
      <c r="BV296" s="3"/>
      <c r="BW296" s="3"/>
      <c r="BX296" s="3"/>
    </row>
    <row r="297" spans="1:76" ht="15">
      <c r="A297" s="64" t="s">
        <v>582</v>
      </c>
      <c r="B297" s="65"/>
      <c r="C297" s="65" t="s">
        <v>64</v>
      </c>
      <c r="D297" s="66">
        <v>168.24842449427825</v>
      </c>
      <c r="E297" s="68"/>
      <c r="F297" s="100" t="s">
        <v>3607</v>
      </c>
      <c r="G297" s="65"/>
      <c r="H297" s="69" t="s">
        <v>582</v>
      </c>
      <c r="I297" s="70"/>
      <c r="J297" s="70"/>
      <c r="K297" s="69" t="s">
        <v>4309</v>
      </c>
      <c r="L297" s="73">
        <v>1</v>
      </c>
      <c r="M297" s="74">
        <v>7123.0869140625</v>
      </c>
      <c r="N297" s="74">
        <v>4775.9931640625</v>
      </c>
      <c r="O297" s="75"/>
      <c r="P297" s="76"/>
      <c r="Q297" s="76"/>
      <c r="R297" s="86"/>
      <c r="S297" s="48">
        <v>1</v>
      </c>
      <c r="T297" s="48">
        <v>0</v>
      </c>
      <c r="U297" s="49">
        <v>0</v>
      </c>
      <c r="V297" s="49">
        <v>0.142857</v>
      </c>
      <c r="W297" s="49">
        <v>0</v>
      </c>
      <c r="X297" s="49">
        <v>0.604115</v>
      </c>
      <c r="Y297" s="49">
        <v>0</v>
      </c>
      <c r="Z297" s="49">
        <v>0</v>
      </c>
      <c r="AA297" s="71">
        <v>297</v>
      </c>
      <c r="AB297" s="71"/>
      <c r="AC297" s="72"/>
      <c r="AD297" s="78" t="s">
        <v>2350</v>
      </c>
      <c r="AE297" s="78">
        <v>892</v>
      </c>
      <c r="AF297" s="78">
        <v>1195</v>
      </c>
      <c r="AG297" s="78">
        <v>5313</v>
      </c>
      <c r="AH297" s="78">
        <v>5785</v>
      </c>
      <c r="AI297" s="78"/>
      <c r="AJ297" s="78" t="s">
        <v>2715</v>
      </c>
      <c r="AK297" s="78" t="s">
        <v>2971</v>
      </c>
      <c r="AL297" s="83" t="s">
        <v>3155</v>
      </c>
      <c r="AM297" s="78"/>
      <c r="AN297" s="80">
        <v>40919.66059027778</v>
      </c>
      <c r="AO297" s="83" t="s">
        <v>3462</v>
      </c>
      <c r="AP297" s="78" t="b">
        <v>0</v>
      </c>
      <c r="AQ297" s="78" t="b">
        <v>0</v>
      </c>
      <c r="AR297" s="78" t="b">
        <v>0</v>
      </c>
      <c r="AS297" s="78" t="s">
        <v>1995</v>
      </c>
      <c r="AT297" s="78">
        <v>38</v>
      </c>
      <c r="AU297" s="83" t="s">
        <v>3547</v>
      </c>
      <c r="AV297" s="78" t="b">
        <v>0</v>
      </c>
      <c r="AW297" s="78" t="s">
        <v>3626</v>
      </c>
      <c r="AX297" s="83" t="s">
        <v>3921</v>
      </c>
      <c r="AY297" s="78" t="s">
        <v>65</v>
      </c>
      <c r="AZ297" s="78" t="str">
        <f>REPLACE(INDEX(GroupVertices[Group],MATCH(Vertices[[#This Row],[Vertex]],GroupVertices[Vertex],0)),1,1,"")</f>
        <v>12</v>
      </c>
      <c r="BA297" s="48"/>
      <c r="BB297" s="48"/>
      <c r="BC297" s="48"/>
      <c r="BD297" s="48"/>
      <c r="BE297" s="48"/>
      <c r="BF297" s="48"/>
      <c r="BG297" s="48"/>
      <c r="BH297" s="48"/>
      <c r="BI297" s="48"/>
      <c r="BJ297" s="48"/>
      <c r="BK297" s="48"/>
      <c r="BL297" s="49"/>
      <c r="BM297" s="48"/>
      <c r="BN297" s="49"/>
      <c r="BO297" s="48"/>
      <c r="BP297" s="49"/>
      <c r="BQ297" s="48"/>
      <c r="BR297" s="49"/>
      <c r="BS297" s="48"/>
      <c r="BT297" s="2"/>
      <c r="BU297" s="3"/>
      <c r="BV297" s="3"/>
      <c r="BW297" s="3"/>
      <c r="BX297" s="3"/>
    </row>
    <row r="298" spans="1:76" ht="15">
      <c r="A298" s="64" t="s">
        <v>490</v>
      </c>
      <c r="B298" s="65"/>
      <c r="C298" s="65" t="s">
        <v>64</v>
      </c>
      <c r="D298" s="66">
        <v>178.204073228258</v>
      </c>
      <c r="E298" s="68"/>
      <c r="F298" s="100" t="s">
        <v>3608</v>
      </c>
      <c r="G298" s="65"/>
      <c r="H298" s="69" t="s">
        <v>490</v>
      </c>
      <c r="I298" s="70"/>
      <c r="J298" s="70"/>
      <c r="K298" s="69" t="s">
        <v>4310</v>
      </c>
      <c r="L298" s="73">
        <v>1</v>
      </c>
      <c r="M298" s="74">
        <v>7562.5966796875</v>
      </c>
      <c r="N298" s="74">
        <v>4567.10546875</v>
      </c>
      <c r="O298" s="75"/>
      <c r="P298" s="76"/>
      <c r="Q298" s="76"/>
      <c r="R298" s="86"/>
      <c r="S298" s="48">
        <v>2</v>
      </c>
      <c r="T298" s="48">
        <v>1</v>
      </c>
      <c r="U298" s="49">
        <v>0</v>
      </c>
      <c r="V298" s="49">
        <v>0.142857</v>
      </c>
      <c r="W298" s="49">
        <v>0</v>
      </c>
      <c r="X298" s="49">
        <v>1.050635</v>
      </c>
      <c r="Y298" s="49">
        <v>0</v>
      </c>
      <c r="Z298" s="49">
        <v>0</v>
      </c>
      <c r="AA298" s="71">
        <v>298</v>
      </c>
      <c r="AB298" s="71"/>
      <c r="AC298" s="72"/>
      <c r="AD298" s="78" t="s">
        <v>2351</v>
      </c>
      <c r="AE298" s="78">
        <v>540</v>
      </c>
      <c r="AF298" s="78">
        <v>3099</v>
      </c>
      <c r="AG298" s="78">
        <v>7441</v>
      </c>
      <c r="AH298" s="78">
        <v>6674</v>
      </c>
      <c r="AI298" s="78"/>
      <c r="AJ298" s="78" t="s">
        <v>2716</v>
      </c>
      <c r="AK298" s="78" t="s">
        <v>2955</v>
      </c>
      <c r="AL298" s="83" t="s">
        <v>3156</v>
      </c>
      <c r="AM298" s="78"/>
      <c r="AN298" s="80">
        <v>39051.88715277778</v>
      </c>
      <c r="AO298" s="83" t="s">
        <v>3463</v>
      </c>
      <c r="AP298" s="78" t="b">
        <v>0</v>
      </c>
      <c r="AQ298" s="78" t="b">
        <v>0</v>
      </c>
      <c r="AR298" s="78" t="b">
        <v>1</v>
      </c>
      <c r="AS298" s="78" t="s">
        <v>1995</v>
      </c>
      <c r="AT298" s="78">
        <v>192</v>
      </c>
      <c r="AU298" s="83" t="s">
        <v>3544</v>
      </c>
      <c r="AV298" s="78" t="b">
        <v>0</v>
      </c>
      <c r="AW298" s="78" t="s">
        <v>3626</v>
      </c>
      <c r="AX298" s="83" t="s">
        <v>3922</v>
      </c>
      <c r="AY298" s="78" t="s">
        <v>66</v>
      </c>
      <c r="AZ298" s="78" t="str">
        <f>REPLACE(INDEX(GroupVertices[Group],MATCH(Vertices[[#This Row],[Vertex]],GroupVertices[Vertex],0)),1,1,"")</f>
        <v>12</v>
      </c>
      <c r="BA298" s="48"/>
      <c r="BB298" s="48"/>
      <c r="BC298" s="48"/>
      <c r="BD298" s="48"/>
      <c r="BE298" s="48" t="s">
        <v>800</v>
      </c>
      <c r="BF298" s="48" t="s">
        <v>800</v>
      </c>
      <c r="BG298" s="120" t="s">
        <v>4964</v>
      </c>
      <c r="BH298" s="120" t="s">
        <v>4964</v>
      </c>
      <c r="BI298" s="120" t="s">
        <v>5071</v>
      </c>
      <c r="BJ298" s="120" t="s">
        <v>5071</v>
      </c>
      <c r="BK298" s="120">
        <v>2</v>
      </c>
      <c r="BL298" s="123">
        <v>5.128205128205129</v>
      </c>
      <c r="BM298" s="120">
        <v>0</v>
      </c>
      <c r="BN298" s="123">
        <v>0</v>
      </c>
      <c r="BO298" s="120">
        <v>0</v>
      </c>
      <c r="BP298" s="123">
        <v>0</v>
      </c>
      <c r="BQ298" s="120">
        <v>37</v>
      </c>
      <c r="BR298" s="123">
        <v>94.87179487179488</v>
      </c>
      <c r="BS298" s="120">
        <v>39</v>
      </c>
      <c r="BT298" s="2"/>
      <c r="BU298" s="3"/>
      <c r="BV298" s="3"/>
      <c r="BW298" s="3"/>
      <c r="BX298" s="3"/>
    </row>
    <row r="299" spans="1:76" ht="15">
      <c r="A299" s="64" t="s">
        <v>464</v>
      </c>
      <c r="B299" s="65"/>
      <c r="C299" s="65" t="s">
        <v>64</v>
      </c>
      <c r="D299" s="66">
        <v>163.4797524116157</v>
      </c>
      <c r="E299" s="68"/>
      <c r="F299" s="100" t="s">
        <v>1071</v>
      </c>
      <c r="G299" s="65"/>
      <c r="H299" s="69" t="s">
        <v>464</v>
      </c>
      <c r="I299" s="70"/>
      <c r="J299" s="70"/>
      <c r="K299" s="69" t="s">
        <v>4311</v>
      </c>
      <c r="L299" s="73">
        <v>1</v>
      </c>
      <c r="M299" s="74">
        <v>9729.37109375</v>
      </c>
      <c r="N299" s="74">
        <v>620.5261840820312</v>
      </c>
      <c r="O299" s="75"/>
      <c r="P299" s="76"/>
      <c r="Q299" s="76"/>
      <c r="R299" s="86"/>
      <c r="S299" s="48">
        <v>0</v>
      </c>
      <c r="T299" s="48">
        <v>1</v>
      </c>
      <c r="U299" s="49">
        <v>0</v>
      </c>
      <c r="V299" s="49">
        <v>1</v>
      </c>
      <c r="W299" s="49">
        <v>0</v>
      </c>
      <c r="X299" s="49">
        <v>0.999999</v>
      </c>
      <c r="Y299" s="49">
        <v>0</v>
      </c>
      <c r="Z299" s="49">
        <v>0</v>
      </c>
      <c r="AA299" s="71">
        <v>299</v>
      </c>
      <c r="AB299" s="71"/>
      <c r="AC299" s="72"/>
      <c r="AD299" s="78" t="s">
        <v>2352</v>
      </c>
      <c r="AE299" s="78">
        <v>30</v>
      </c>
      <c r="AF299" s="78">
        <v>283</v>
      </c>
      <c r="AG299" s="78">
        <v>11138</v>
      </c>
      <c r="AH299" s="78">
        <v>86740</v>
      </c>
      <c r="AI299" s="78"/>
      <c r="AJ299" s="78" t="s">
        <v>2717</v>
      </c>
      <c r="AK299" s="78"/>
      <c r="AL299" s="78"/>
      <c r="AM299" s="78"/>
      <c r="AN299" s="80">
        <v>41415.79703703704</v>
      </c>
      <c r="AO299" s="83" t="s">
        <v>3464</v>
      </c>
      <c r="AP299" s="78" t="b">
        <v>0</v>
      </c>
      <c r="AQ299" s="78" t="b">
        <v>0</v>
      </c>
      <c r="AR299" s="78" t="b">
        <v>1</v>
      </c>
      <c r="AS299" s="78" t="s">
        <v>1995</v>
      </c>
      <c r="AT299" s="78">
        <v>28</v>
      </c>
      <c r="AU299" s="83" t="s">
        <v>3544</v>
      </c>
      <c r="AV299" s="78" t="b">
        <v>0</v>
      </c>
      <c r="AW299" s="78" t="s">
        <v>3626</v>
      </c>
      <c r="AX299" s="83" t="s">
        <v>3923</v>
      </c>
      <c r="AY299" s="78" t="s">
        <v>66</v>
      </c>
      <c r="AZ299" s="78" t="str">
        <f>REPLACE(INDEX(GroupVertices[Group],MATCH(Vertices[[#This Row],[Vertex]],GroupVertices[Vertex],0)),1,1,"")</f>
        <v>26</v>
      </c>
      <c r="BA299" s="48" t="s">
        <v>720</v>
      </c>
      <c r="BB299" s="48" t="s">
        <v>720</v>
      </c>
      <c r="BC299" s="48" t="s">
        <v>763</v>
      </c>
      <c r="BD299" s="48" t="s">
        <v>763</v>
      </c>
      <c r="BE299" s="48"/>
      <c r="BF299" s="48"/>
      <c r="BG299" s="120" t="s">
        <v>4965</v>
      </c>
      <c r="BH299" s="120" t="s">
        <v>4965</v>
      </c>
      <c r="BI299" s="120" t="s">
        <v>5072</v>
      </c>
      <c r="BJ299" s="120" t="s">
        <v>5072</v>
      </c>
      <c r="BK299" s="120">
        <v>0</v>
      </c>
      <c r="BL299" s="123">
        <v>0</v>
      </c>
      <c r="BM299" s="120">
        <v>0</v>
      </c>
      <c r="BN299" s="123">
        <v>0</v>
      </c>
      <c r="BO299" s="120">
        <v>0</v>
      </c>
      <c r="BP299" s="123">
        <v>0</v>
      </c>
      <c r="BQ299" s="120">
        <v>27</v>
      </c>
      <c r="BR299" s="123">
        <v>100</v>
      </c>
      <c r="BS299" s="120">
        <v>27</v>
      </c>
      <c r="BT299" s="2"/>
      <c r="BU299" s="3"/>
      <c r="BV299" s="3"/>
      <c r="BW299" s="3"/>
      <c r="BX299" s="3"/>
    </row>
    <row r="300" spans="1:76" ht="15">
      <c r="A300" s="64" t="s">
        <v>583</v>
      </c>
      <c r="B300" s="65"/>
      <c r="C300" s="65" t="s">
        <v>64</v>
      </c>
      <c r="D300" s="66">
        <v>166.6170366765253</v>
      </c>
      <c r="E300" s="68"/>
      <c r="F300" s="100" t="s">
        <v>3609</v>
      </c>
      <c r="G300" s="65"/>
      <c r="H300" s="69" t="s">
        <v>583</v>
      </c>
      <c r="I300" s="70"/>
      <c r="J300" s="70"/>
      <c r="K300" s="69" t="s">
        <v>4312</v>
      </c>
      <c r="L300" s="73">
        <v>1</v>
      </c>
      <c r="M300" s="74">
        <v>9729.37109375</v>
      </c>
      <c r="N300" s="74">
        <v>1155.7667236328125</v>
      </c>
      <c r="O300" s="75"/>
      <c r="P300" s="76"/>
      <c r="Q300" s="76"/>
      <c r="R300" s="86"/>
      <c r="S300" s="48">
        <v>1</v>
      </c>
      <c r="T300" s="48">
        <v>0</v>
      </c>
      <c r="U300" s="49">
        <v>0</v>
      </c>
      <c r="V300" s="49">
        <v>1</v>
      </c>
      <c r="W300" s="49">
        <v>0</v>
      </c>
      <c r="X300" s="49">
        <v>0.999999</v>
      </c>
      <c r="Y300" s="49">
        <v>0</v>
      </c>
      <c r="Z300" s="49">
        <v>0</v>
      </c>
      <c r="AA300" s="71">
        <v>300</v>
      </c>
      <c r="AB300" s="71"/>
      <c r="AC300" s="72"/>
      <c r="AD300" s="78" t="s">
        <v>2353</v>
      </c>
      <c r="AE300" s="78">
        <v>954</v>
      </c>
      <c r="AF300" s="78">
        <v>883</v>
      </c>
      <c r="AG300" s="78">
        <v>21590</v>
      </c>
      <c r="AH300" s="78">
        <v>28171</v>
      </c>
      <c r="AI300" s="78"/>
      <c r="AJ300" s="78" t="s">
        <v>2718</v>
      </c>
      <c r="AK300" s="78" t="s">
        <v>2972</v>
      </c>
      <c r="AL300" s="83" t="s">
        <v>3157</v>
      </c>
      <c r="AM300" s="78"/>
      <c r="AN300" s="80">
        <v>39572.65288194444</v>
      </c>
      <c r="AO300" s="83" t="s">
        <v>3465</v>
      </c>
      <c r="AP300" s="78" t="b">
        <v>0</v>
      </c>
      <c r="AQ300" s="78" t="b">
        <v>0</v>
      </c>
      <c r="AR300" s="78" t="b">
        <v>0</v>
      </c>
      <c r="AS300" s="78" t="s">
        <v>1995</v>
      </c>
      <c r="AT300" s="78">
        <v>50</v>
      </c>
      <c r="AU300" s="83" t="s">
        <v>3544</v>
      </c>
      <c r="AV300" s="78" t="b">
        <v>0</v>
      </c>
      <c r="AW300" s="78" t="s">
        <v>3626</v>
      </c>
      <c r="AX300" s="83" t="s">
        <v>3924</v>
      </c>
      <c r="AY300" s="78" t="s">
        <v>65</v>
      </c>
      <c r="AZ300" s="78" t="str">
        <f>REPLACE(INDEX(GroupVertices[Group],MATCH(Vertices[[#This Row],[Vertex]],GroupVertices[Vertex],0)),1,1,"")</f>
        <v>26</v>
      </c>
      <c r="BA300" s="48"/>
      <c r="BB300" s="48"/>
      <c r="BC300" s="48"/>
      <c r="BD300" s="48"/>
      <c r="BE300" s="48"/>
      <c r="BF300" s="48"/>
      <c r="BG300" s="48"/>
      <c r="BH300" s="48"/>
      <c r="BI300" s="48"/>
      <c r="BJ300" s="48"/>
      <c r="BK300" s="48"/>
      <c r="BL300" s="49"/>
      <c r="BM300" s="48"/>
      <c r="BN300" s="49"/>
      <c r="BO300" s="48"/>
      <c r="BP300" s="49"/>
      <c r="BQ300" s="48"/>
      <c r="BR300" s="49"/>
      <c r="BS300" s="48"/>
      <c r="BT300" s="2"/>
      <c r="BU300" s="3"/>
      <c r="BV300" s="3"/>
      <c r="BW300" s="3"/>
      <c r="BX300" s="3"/>
    </row>
    <row r="301" spans="1:76" ht="15">
      <c r="A301" s="64" t="s">
        <v>465</v>
      </c>
      <c r="B301" s="65"/>
      <c r="C301" s="65" t="s">
        <v>64</v>
      </c>
      <c r="D301" s="66">
        <v>162.52810951792645</v>
      </c>
      <c r="E301" s="68"/>
      <c r="F301" s="100" t="s">
        <v>1072</v>
      </c>
      <c r="G301" s="65"/>
      <c r="H301" s="69" t="s">
        <v>465</v>
      </c>
      <c r="I301" s="70"/>
      <c r="J301" s="70"/>
      <c r="K301" s="69" t="s">
        <v>4313</v>
      </c>
      <c r="L301" s="73">
        <v>5.225697379543534</v>
      </c>
      <c r="M301" s="74">
        <v>7302.71337890625</v>
      </c>
      <c r="N301" s="74">
        <v>2393.878173828125</v>
      </c>
      <c r="O301" s="75"/>
      <c r="P301" s="76"/>
      <c r="Q301" s="76"/>
      <c r="R301" s="86"/>
      <c r="S301" s="48">
        <v>0</v>
      </c>
      <c r="T301" s="48">
        <v>4</v>
      </c>
      <c r="U301" s="49">
        <v>12</v>
      </c>
      <c r="V301" s="49">
        <v>0.25</v>
      </c>
      <c r="W301" s="49">
        <v>0</v>
      </c>
      <c r="X301" s="49">
        <v>2.378375</v>
      </c>
      <c r="Y301" s="49">
        <v>0</v>
      </c>
      <c r="Z301" s="49">
        <v>0</v>
      </c>
      <c r="AA301" s="71">
        <v>301</v>
      </c>
      <c r="AB301" s="71"/>
      <c r="AC301" s="72"/>
      <c r="AD301" s="78" t="s">
        <v>2354</v>
      </c>
      <c r="AE301" s="78">
        <v>784</v>
      </c>
      <c r="AF301" s="78">
        <v>101</v>
      </c>
      <c r="AG301" s="78">
        <v>869</v>
      </c>
      <c r="AH301" s="78">
        <v>14747</v>
      </c>
      <c r="AI301" s="78"/>
      <c r="AJ301" s="78" t="s">
        <v>2719</v>
      </c>
      <c r="AK301" s="78" t="s">
        <v>2973</v>
      </c>
      <c r="AL301" s="78"/>
      <c r="AM301" s="78"/>
      <c r="AN301" s="80">
        <v>41826.97390046297</v>
      </c>
      <c r="AO301" s="78"/>
      <c r="AP301" s="78" t="b">
        <v>1</v>
      </c>
      <c r="AQ301" s="78" t="b">
        <v>0</v>
      </c>
      <c r="AR301" s="78" t="b">
        <v>0</v>
      </c>
      <c r="AS301" s="78" t="s">
        <v>3542</v>
      </c>
      <c r="AT301" s="78">
        <v>0</v>
      </c>
      <c r="AU301" s="83" t="s">
        <v>3544</v>
      </c>
      <c r="AV301" s="78" t="b">
        <v>0</v>
      </c>
      <c r="AW301" s="78" t="s">
        <v>3626</v>
      </c>
      <c r="AX301" s="83" t="s">
        <v>3925</v>
      </c>
      <c r="AY301" s="78" t="s">
        <v>66</v>
      </c>
      <c r="AZ301" s="78" t="str">
        <f>REPLACE(INDEX(GroupVertices[Group],MATCH(Vertices[[#This Row],[Vertex]],GroupVertices[Vertex],0)),1,1,"")</f>
        <v>11</v>
      </c>
      <c r="BA301" s="48" t="s">
        <v>741</v>
      </c>
      <c r="BB301" s="48" t="s">
        <v>741</v>
      </c>
      <c r="BC301" s="48" t="s">
        <v>776</v>
      </c>
      <c r="BD301" s="48" t="s">
        <v>776</v>
      </c>
      <c r="BE301" s="48"/>
      <c r="BF301" s="48"/>
      <c r="BG301" s="120" t="s">
        <v>4966</v>
      </c>
      <c r="BH301" s="120" t="s">
        <v>4966</v>
      </c>
      <c r="BI301" s="120" t="s">
        <v>5073</v>
      </c>
      <c r="BJ301" s="120" t="s">
        <v>5073</v>
      </c>
      <c r="BK301" s="120">
        <v>0</v>
      </c>
      <c r="BL301" s="123">
        <v>0</v>
      </c>
      <c r="BM301" s="120">
        <v>0</v>
      </c>
      <c r="BN301" s="123">
        <v>0</v>
      </c>
      <c r="BO301" s="120">
        <v>0</v>
      </c>
      <c r="BP301" s="123">
        <v>0</v>
      </c>
      <c r="BQ301" s="120">
        <v>23</v>
      </c>
      <c r="BR301" s="123">
        <v>100</v>
      </c>
      <c r="BS301" s="120">
        <v>23</v>
      </c>
      <c r="BT301" s="2"/>
      <c r="BU301" s="3"/>
      <c r="BV301" s="3"/>
      <c r="BW301" s="3"/>
      <c r="BX301" s="3"/>
    </row>
    <row r="302" spans="1:76" ht="15">
      <c r="A302" s="64" t="s">
        <v>584</v>
      </c>
      <c r="B302" s="65"/>
      <c r="C302" s="65" t="s">
        <v>64</v>
      </c>
      <c r="D302" s="66">
        <v>1000</v>
      </c>
      <c r="E302" s="68"/>
      <c r="F302" s="100" t="s">
        <v>3610</v>
      </c>
      <c r="G302" s="65"/>
      <c r="H302" s="69" t="s">
        <v>584</v>
      </c>
      <c r="I302" s="70"/>
      <c r="J302" s="70"/>
      <c r="K302" s="69" t="s">
        <v>4314</v>
      </c>
      <c r="L302" s="73">
        <v>1</v>
      </c>
      <c r="M302" s="74">
        <v>7305.8271484375</v>
      </c>
      <c r="N302" s="74">
        <v>3070.28125</v>
      </c>
      <c r="O302" s="75"/>
      <c r="P302" s="76"/>
      <c r="Q302" s="76"/>
      <c r="R302" s="86"/>
      <c r="S302" s="48">
        <v>1</v>
      </c>
      <c r="T302" s="48">
        <v>0</v>
      </c>
      <c r="U302" s="49">
        <v>0</v>
      </c>
      <c r="V302" s="49">
        <v>0.142857</v>
      </c>
      <c r="W302" s="49">
        <v>0</v>
      </c>
      <c r="X302" s="49">
        <v>0.655405</v>
      </c>
      <c r="Y302" s="49">
        <v>0</v>
      </c>
      <c r="Z302" s="49">
        <v>0</v>
      </c>
      <c r="AA302" s="71">
        <v>302</v>
      </c>
      <c r="AB302" s="71"/>
      <c r="AC302" s="72"/>
      <c r="AD302" s="78" t="s">
        <v>2355</v>
      </c>
      <c r="AE302" s="78">
        <v>2454</v>
      </c>
      <c r="AF302" s="78">
        <v>1915058</v>
      </c>
      <c r="AG302" s="78">
        <v>11211</v>
      </c>
      <c r="AH302" s="78">
        <v>170</v>
      </c>
      <c r="AI302" s="78"/>
      <c r="AJ302" s="78" t="s">
        <v>2720</v>
      </c>
      <c r="AK302" s="78" t="s">
        <v>2815</v>
      </c>
      <c r="AL302" s="83" t="s">
        <v>3158</v>
      </c>
      <c r="AM302" s="78"/>
      <c r="AN302" s="80">
        <v>40235.6565162037</v>
      </c>
      <c r="AO302" s="83" t="s">
        <v>3466</v>
      </c>
      <c r="AP302" s="78" t="b">
        <v>0</v>
      </c>
      <c r="AQ302" s="78" t="b">
        <v>0</v>
      </c>
      <c r="AR302" s="78" t="b">
        <v>0</v>
      </c>
      <c r="AS302" s="78" t="s">
        <v>1995</v>
      </c>
      <c r="AT302" s="78">
        <v>6689</v>
      </c>
      <c r="AU302" s="83" t="s">
        <v>3549</v>
      </c>
      <c r="AV302" s="78" t="b">
        <v>1</v>
      </c>
      <c r="AW302" s="78" t="s">
        <v>3626</v>
      </c>
      <c r="AX302" s="83" t="s">
        <v>3926</v>
      </c>
      <c r="AY302" s="78" t="s">
        <v>65</v>
      </c>
      <c r="AZ302" s="78" t="str">
        <f>REPLACE(INDEX(GroupVertices[Group],MATCH(Vertices[[#This Row],[Vertex]],GroupVertices[Vertex],0)),1,1,"")</f>
        <v>11</v>
      </c>
      <c r="BA302" s="48"/>
      <c r="BB302" s="48"/>
      <c r="BC302" s="48"/>
      <c r="BD302" s="48"/>
      <c r="BE302" s="48"/>
      <c r="BF302" s="48"/>
      <c r="BG302" s="48"/>
      <c r="BH302" s="48"/>
      <c r="BI302" s="48"/>
      <c r="BJ302" s="48"/>
      <c r="BK302" s="48"/>
      <c r="BL302" s="49"/>
      <c r="BM302" s="48"/>
      <c r="BN302" s="49"/>
      <c r="BO302" s="48"/>
      <c r="BP302" s="49"/>
      <c r="BQ302" s="48"/>
      <c r="BR302" s="49"/>
      <c r="BS302" s="48"/>
      <c r="BT302" s="2"/>
      <c r="BU302" s="3"/>
      <c r="BV302" s="3"/>
      <c r="BW302" s="3"/>
      <c r="BX302" s="3"/>
    </row>
    <row r="303" spans="1:76" ht="15">
      <c r="A303" s="64" t="s">
        <v>585</v>
      </c>
      <c r="B303" s="65"/>
      <c r="C303" s="65" t="s">
        <v>64</v>
      </c>
      <c r="D303" s="66">
        <v>364.0306490459611</v>
      </c>
      <c r="E303" s="68"/>
      <c r="F303" s="100" t="s">
        <v>3611</v>
      </c>
      <c r="G303" s="65"/>
      <c r="H303" s="69" t="s">
        <v>585</v>
      </c>
      <c r="I303" s="70"/>
      <c r="J303" s="70"/>
      <c r="K303" s="69" t="s">
        <v>4315</v>
      </c>
      <c r="L303" s="73">
        <v>1</v>
      </c>
      <c r="M303" s="74">
        <v>7042.83056640625</v>
      </c>
      <c r="N303" s="74">
        <v>2401.9814453125</v>
      </c>
      <c r="O303" s="75"/>
      <c r="P303" s="76"/>
      <c r="Q303" s="76"/>
      <c r="R303" s="86"/>
      <c r="S303" s="48">
        <v>1</v>
      </c>
      <c r="T303" s="48">
        <v>0</v>
      </c>
      <c r="U303" s="49">
        <v>0</v>
      </c>
      <c r="V303" s="49">
        <v>0.142857</v>
      </c>
      <c r="W303" s="49">
        <v>0</v>
      </c>
      <c r="X303" s="49">
        <v>0.655405</v>
      </c>
      <c r="Y303" s="49">
        <v>0</v>
      </c>
      <c r="Z303" s="49">
        <v>0</v>
      </c>
      <c r="AA303" s="71">
        <v>303</v>
      </c>
      <c r="AB303" s="71"/>
      <c r="AC303" s="72"/>
      <c r="AD303" s="78" t="s">
        <v>2356</v>
      </c>
      <c r="AE303" s="78">
        <v>719</v>
      </c>
      <c r="AF303" s="78">
        <v>38638</v>
      </c>
      <c r="AG303" s="78">
        <v>6659</v>
      </c>
      <c r="AH303" s="78">
        <v>1005</v>
      </c>
      <c r="AI303" s="78"/>
      <c r="AJ303" s="84" t="s">
        <v>2721</v>
      </c>
      <c r="AK303" s="78" t="s">
        <v>2974</v>
      </c>
      <c r="AL303" s="83" t="s">
        <v>3159</v>
      </c>
      <c r="AM303" s="78"/>
      <c r="AN303" s="80">
        <v>39948.78693287037</v>
      </c>
      <c r="AO303" s="83" t="s">
        <v>3467</v>
      </c>
      <c r="AP303" s="78" t="b">
        <v>0</v>
      </c>
      <c r="AQ303" s="78" t="b">
        <v>0</v>
      </c>
      <c r="AR303" s="78" t="b">
        <v>1</v>
      </c>
      <c r="AS303" s="78" t="s">
        <v>1995</v>
      </c>
      <c r="AT303" s="78">
        <v>383</v>
      </c>
      <c r="AU303" s="83" t="s">
        <v>3544</v>
      </c>
      <c r="AV303" s="78" t="b">
        <v>1</v>
      </c>
      <c r="AW303" s="78" t="s">
        <v>3626</v>
      </c>
      <c r="AX303" s="83" t="s">
        <v>3927</v>
      </c>
      <c r="AY303" s="78" t="s">
        <v>65</v>
      </c>
      <c r="AZ303" s="78" t="str">
        <f>REPLACE(INDEX(GroupVertices[Group],MATCH(Vertices[[#This Row],[Vertex]],GroupVertices[Vertex],0)),1,1,"")</f>
        <v>11</v>
      </c>
      <c r="BA303" s="48"/>
      <c r="BB303" s="48"/>
      <c r="BC303" s="48"/>
      <c r="BD303" s="48"/>
      <c r="BE303" s="48"/>
      <c r="BF303" s="48"/>
      <c r="BG303" s="48"/>
      <c r="BH303" s="48"/>
      <c r="BI303" s="48"/>
      <c r="BJ303" s="48"/>
      <c r="BK303" s="48"/>
      <c r="BL303" s="49"/>
      <c r="BM303" s="48"/>
      <c r="BN303" s="49"/>
      <c r="BO303" s="48"/>
      <c r="BP303" s="49"/>
      <c r="BQ303" s="48"/>
      <c r="BR303" s="49"/>
      <c r="BS303" s="48"/>
      <c r="BT303" s="2"/>
      <c r="BU303" s="3"/>
      <c r="BV303" s="3"/>
      <c r="BW303" s="3"/>
      <c r="BX303" s="3"/>
    </row>
    <row r="304" spans="1:76" ht="15">
      <c r="A304" s="64" t="s">
        <v>586</v>
      </c>
      <c r="B304" s="65"/>
      <c r="C304" s="65" t="s">
        <v>64</v>
      </c>
      <c r="D304" s="66">
        <v>172.32689403866073</v>
      </c>
      <c r="E304" s="68"/>
      <c r="F304" s="100" t="s">
        <v>3612</v>
      </c>
      <c r="G304" s="65"/>
      <c r="H304" s="69" t="s">
        <v>586</v>
      </c>
      <c r="I304" s="70"/>
      <c r="J304" s="70"/>
      <c r="K304" s="69" t="s">
        <v>4316</v>
      </c>
      <c r="L304" s="73">
        <v>1</v>
      </c>
      <c r="M304" s="74">
        <v>7299.599609375</v>
      </c>
      <c r="N304" s="74">
        <v>1717.475341796875</v>
      </c>
      <c r="O304" s="75"/>
      <c r="P304" s="76"/>
      <c r="Q304" s="76"/>
      <c r="R304" s="86"/>
      <c r="S304" s="48">
        <v>1</v>
      </c>
      <c r="T304" s="48">
        <v>0</v>
      </c>
      <c r="U304" s="49">
        <v>0</v>
      </c>
      <c r="V304" s="49">
        <v>0.142857</v>
      </c>
      <c r="W304" s="49">
        <v>0</v>
      </c>
      <c r="X304" s="49">
        <v>0.655405</v>
      </c>
      <c r="Y304" s="49">
        <v>0</v>
      </c>
      <c r="Z304" s="49">
        <v>0</v>
      </c>
      <c r="AA304" s="71">
        <v>304</v>
      </c>
      <c r="AB304" s="71"/>
      <c r="AC304" s="72"/>
      <c r="AD304" s="78" t="s">
        <v>2357</v>
      </c>
      <c r="AE304" s="78">
        <v>694</v>
      </c>
      <c r="AF304" s="78">
        <v>1975</v>
      </c>
      <c r="AG304" s="78">
        <v>1145</v>
      </c>
      <c r="AH304" s="78">
        <v>927</v>
      </c>
      <c r="AI304" s="78"/>
      <c r="AJ304" s="78" t="s">
        <v>2722</v>
      </c>
      <c r="AK304" s="78" t="s">
        <v>2975</v>
      </c>
      <c r="AL304" s="78"/>
      <c r="AM304" s="78"/>
      <c r="AN304" s="80">
        <v>43206.44547453704</v>
      </c>
      <c r="AO304" s="83" t="s">
        <v>3468</v>
      </c>
      <c r="AP304" s="78" t="b">
        <v>0</v>
      </c>
      <c r="AQ304" s="78" t="b">
        <v>0</v>
      </c>
      <c r="AR304" s="78" t="b">
        <v>0</v>
      </c>
      <c r="AS304" s="78" t="s">
        <v>3542</v>
      </c>
      <c r="AT304" s="78">
        <v>9</v>
      </c>
      <c r="AU304" s="83" t="s">
        <v>3544</v>
      </c>
      <c r="AV304" s="78" t="b">
        <v>0</v>
      </c>
      <c r="AW304" s="78" t="s">
        <v>3626</v>
      </c>
      <c r="AX304" s="83" t="s">
        <v>3928</v>
      </c>
      <c r="AY304" s="78" t="s">
        <v>65</v>
      </c>
      <c r="AZ304" s="78" t="str">
        <f>REPLACE(INDEX(GroupVertices[Group],MATCH(Vertices[[#This Row],[Vertex]],GroupVertices[Vertex],0)),1,1,"")</f>
        <v>11</v>
      </c>
      <c r="BA304" s="48"/>
      <c r="BB304" s="48"/>
      <c r="BC304" s="48"/>
      <c r="BD304" s="48"/>
      <c r="BE304" s="48"/>
      <c r="BF304" s="48"/>
      <c r="BG304" s="48"/>
      <c r="BH304" s="48"/>
      <c r="BI304" s="48"/>
      <c r="BJ304" s="48"/>
      <c r="BK304" s="48"/>
      <c r="BL304" s="49"/>
      <c r="BM304" s="48"/>
      <c r="BN304" s="49"/>
      <c r="BO304" s="48"/>
      <c r="BP304" s="49"/>
      <c r="BQ304" s="48"/>
      <c r="BR304" s="49"/>
      <c r="BS304" s="48"/>
      <c r="BT304" s="2"/>
      <c r="BU304" s="3"/>
      <c r="BV304" s="3"/>
      <c r="BW304" s="3"/>
      <c r="BX304" s="3"/>
    </row>
    <row r="305" spans="1:76" ht="15">
      <c r="A305" s="64" t="s">
        <v>587</v>
      </c>
      <c r="B305" s="65"/>
      <c r="C305" s="65" t="s">
        <v>64</v>
      </c>
      <c r="D305" s="66">
        <v>164.5307426403604</v>
      </c>
      <c r="E305" s="68"/>
      <c r="F305" s="100" t="s">
        <v>3613</v>
      </c>
      <c r="G305" s="65"/>
      <c r="H305" s="69" t="s">
        <v>587</v>
      </c>
      <c r="I305" s="70"/>
      <c r="J305" s="70"/>
      <c r="K305" s="69" t="s">
        <v>4317</v>
      </c>
      <c r="L305" s="73">
        <v>1</v>
      </c>
      <c r="M305" s="74">
        <v>7562.5966796875</v>
      </c>
      <c r="N305" s="74">
        <v>2385.77490234375</v>
      </c>
      <c r="O305" s="75"/>
      <c r="P305" s="76"/>
      <c r="Q305" s="76"/>
      <c r="R305" s="86"/>
      <c r="S305" s="48">
        <v>1</v>
      </c>
      <c r="T305" s="48">
        <v>0</v>
      </c>
      <c r="U305" s="49">
        <v>0</v>
      </c>
      <c r="V305" s="49">
        <v>0.142857</v>
      </c>
      <c r="W305" s="49">
        <v>0</v>
      </c>
      <c r="X305" s="49">
        <v>0.655405</v>
      </c>
      <c r="Y305" s="49">
        <v>0</v>
      </c>
      <c r="Z305" s="49">
        <v>0</v>
      </c>
      <c r="AA305" s="71">
        <v>305</v>
      </c>
      <c r="AB305" s="71"/>
      <c r="AC305" s="72"/>
      <c r="AD305" s="78" t="s">
        <v>2358</v>
      </c>
      <c r="AE305" s="78">
        <v>140</v>
      </c>
      <c r="AF305" s="78">
        <v>484</v>
      </c>
      <c r="AG305" s="78">
        <v>8028</v>
      </c>
      <c r="AH305" s="78">
        <v>32940</v>
      </c>
      <c r="AI305" s="78"/>
      <c r="AJ305" s="78" t="s">
        <v>2723</v>
      </c>
      <c r="AK305" s="78" t="s">
        <v>2920</v>
      </c>
      <c r="AL305" s="78"/>
      <c r="AM305" s="78"/>
      <c r="AN305" s="80">
        <v>41323.71983796296</v>
      </c>
      <c r="AO305" s="83" t="s">
        <v>3469</v>
      </c>
      <c r="AP305" s="78" t="b">
        <v>0</v>
      </c>
      <c r="AQ305" s="78" t="b">
        <v>0</v>
      </c>
      <c r="AR305" s="78" t="b">
        <v>0</v>
      </c>
      <c r="AS305" s="78" t="s">
        <v>1995</v>
      </c>
      <c r="AT305" s="78">
        <v>66</v>
      </c>
      <c r="AU305" s="83" t="s">
        <v>3544</v>
      </c>
      <c r="AV305" s="78" t="b">
        <v>0</v>
      </c>
      <c r="AW305" s="78" t="s">
        <v>3626</v>
      </c>
      <c r="AX305" s="83" t="s">
        <v>3929</v>
      </c>
      <c r="AY305" s="78" t="s">
        <v>65</v>
      </c>
      <c r="AZ305" s="78" t="str">
        <f>REPLACE(INDEX(GroupVertices[Group],MATCH(Vertices[[#This Row],[Vertex]],GroupVertices[Vertex],0)),1,1,"")</f>
        <v>11</v>
      </c>
      <c r="BA305" s="48"/>
      <c r="BB305" s="48"/>
      <c r="BC305" s="48"/>
      <c r="BD305" s="48"/>
      <c r="BE305" s="48"/>
      <c r="BF305" s="48"/>
      <c r="BG305" s="48"/>
      <c r="BH305" s="48"/>
      <c r="BI305" s="48"/>
      <c r="BJ305" s="48"/>
      <c r="BK305" s="48"/>
      <c r="BL305" s="49"/>
      <c r="BM305" s="48"/>
      <c r="BN305" s="49"/>
      <c r="BO305" s="48"/>
      <c r="BP305" s="49"/>
      <c r="BQ305" s="48"/>
      <c r="BR305" s="49"/>
      <c r="BS305" s="48"/>
      <c r="BT305" s="2"/>
      <c r="BU305" s="3"/>
      <c r="BV305" s="3"/>
      <c r="BW305" s="3"/>
      <c r="BX305" s="3"/>
    </row>
    <row r="306" spans="1:76" ht="15">
      <c r="A306" s="64" t="s">
        <v>466</v>
      </c>
      <c r="B306" s="65"/>
      <c r="C306" s="65" t="s">
        <v>64</v>
      </c>
      <c r="D306" s="66">
        <v>162.07320329951455</v>
      </c>
      <c r="E306" s="68"/>
      <c r="F306" s="100" t="s">
        <v>1073</v>
      </c>
      <c r="G306" s="65"/>
      <c r="H306" s="69" t="s">
        <v>466</v>
      </c>
      <c r="I306" s="70"/>
      <c r="J306" s="70"/>
      <c r="K306" s="69" t="s">
        <v>4318</v>
      </c>
      <c r="L306" s="73">
        <v>1</v>
      </c>
      <c r="M306" s="74">
        <v>8463.7412109375</v>
      </c>
      <c r="N306" s="74">
        <v>8999.099609375</v>
      </c>
      <c r="O306" s="75"/>
      <c r="P306" s="76"/>
      <c r="Q306" s="76"/>
      <c r="R306" s="86"/>
      <c r="S306" s="48">
        <v>1</v>
      </c>
      <c r="T306" s="48">
        <v>1</v>
      </c>
      <c r="U306" s="49">
        <v>0</v>
      </c>
      <c r="V306" s="49">
        <v>0</v>
      </c>
      <c r="W306" s="49">
        <v>0</v>
      </c>
      <c r="X306" s="49">
        <v>0.999999</v>
      </c>
      <c r="Y306" s="49">
        <v>0</v>
      </c>
      <c r="Z306" s="49" t="s">
        <v>5416</v>
      </c>
      <c r="AA306" s="71">
        <v>306</v>
      </c>
      <c r="AB306" s="71"/>
      <c r="AC306" s="72"/>
      <c r="AD306" s="78" t="s">
        <v>2359</v>
      </c>
      <c r="AE306" s="78">
        <v>93</v>
      </c>
      <c r="AF306" s="78">
        <v>14</v>
      </c>
      <c r="AG306" s="78">
        <v>154</v>
      </c>
      <c r="AH306" s="78">
        <v>52</v>
      </c>
      <c r="AI306" s="78"/>
      <c r="AJ306" s="78" t="s">
        <v>2724</v>
      </c>
      <c r="AK306" s="78" t="s">
        <v>2976</v>
      </c>
      <c r="AL306" s="78"/>
      <c r="AM306" s="78"/>
      <c r="AN306" s="80">
        <v>41124.360601851855</v>
      </c>
      <c r="AO306" s="83" t="s">
        <v>3470</v>
      </c>
      <c r="AP306" s="78" t="b">
        <v>0</v>
      </c>
      <c r="AQ306" s="78" t="b">
        <v>0</v>
      </c>
      <c r="AR306" s="78" t="b">
        <v>1</v>
      </c>
      <c r="AS306" s="78" t="s">
        <v>1995</v>
      </c>
      <c r="AT306" s="78">
        <v>0</v>
      </c>
      <c r="AU306" s="83" t="s">
        <v>3544</v>
      </c>
      <c r="AV306" s="78" t="b">
        <v>0</v>
      </c>
      <c r="AW306" s="78" t="s">
        <v>3626</v>
      </c>
      <c r="AX306" s="83" t="s">
        <v>3930</v>
      </c>
      <c r="AY306" s="78" t="s">
        <v>66</v>
      </c>
      <c r="AZ306" s="78" t="str">
        <f>REPLACE(INDEX(GroupVertices[Group],MATCH(Vertices[[#This Row],[Vertex]],GroupVertices[Vertex],0)),1,1,"")</f>
        <v>4</v>
      </c>
      <c r="BA306" s="48" t="s">
        <v>742</v>
      </c>
      <c r="BB306" s="48" t="s">
        <v>742</v>
      </c>
      <c r="BC306" s="48" t="s">
        <v>763</v>
      </c>
      <c r="BD306" s="48" t="s">
        <v>763</v>
      </c>
      <c r="BE306" s="48"/>
      <c r="BF306" s="48"/>
      <c r="BG306" s="120" t="s">
        <v>4642</v>
      </c>
      <c r="BH306" s="120" t="s">
        <v>4642</v>
      </c>
      <c r="BI306" s="120" t="s">
        <v>5074</v>
      </c>
      <c r="BJ306" s="120" t="s">
        <v>5074</v>
      </c>
      <c r="BK306" s="120">
        <v>0</v>
      </c>
      <c r="BL306" s="123">
        <v>0</v>
      </c>
      <c r="BM306" s="120">
        <v>0</v>
      </c>
      <c r="BN306" s="123">
        <v>0</v>
      </c>
      <c r="BO306" s="120">
        <v>0</v>
      </c>
      <c r="BP306" s="123">
        <v>0</v>
      </c>
      <c r="BQ306" s="120">
        <v>2</v>
      </c>
      <c r="BR306" s="123">
        <v>100</v>
      </c>
      <c r="BS306" s="120">
        <v>2</v>
      </c>
      <c r="BT306" s="2"/>
      <c r="BU306" s="3"/>
      <c r="BV306" s="3"/>
      <c r="BW306" s="3"/>
      <c r="BX306" s="3"/>
    </row>
    <row r="307" spans="1:76" ht="15">
      <c r="A307" s="64" t="s">
        <v>467</v>
      </c>
      <c r="B307" s="65"/>
      <c r="C307" s="65" t="s">
        <v>64</v>
      </c>
      <c r="D307" s="66">
        <v>164.55165786879314</v>
      </c>
      <c r="E307" s="68"/>
      <c r="F307" s="100" t="s">
        <v>1074</v>
      </c>
      <c r="G307" s="65"/>
      <c r="H307" s="69" t="s">
        <v>467</v>
      </c>
      <c r="I307" s="70"/>
      <c r="J307" s="70"/>
      <c r="K307" s="69" t="s">
        <v>4319</v>
      </c>
      <c r="L307" s="73">
        <v>3.112848689771767</v>
      </c>
      <c r="M307" s="74">
        <v>7432.65478515625</v>
      </c>
      <c r="N307" s="74">
        <v>605.82177734375</v>
      </c>
      <c r="O307" s="75"/>
      <c r="P307" s="76"/>
      <c r="Q307" s="76"/>
      <c r="R307" s="86"/>
      <c r="S307" s="48">
        <v>0</v>
      </c>
      <c r="T307" s="48">
        <v>3</v>
      </c>
      <c r="U307" s="49">
        <v>6</v>
      </c>
      <c r="V307" s="49">
        <v>0.333333</v>
      </c>
      <c r="W307" s="49">
        <v>0</v>
      </c>
      <c r="X307" s="49">
        <v>1.918916</v>
      </c>
      <c r="Y307" s="49">
        <v>0</v>
      </c>
      <c r="Z307" s="49">
        <v>0</v>
      </c>
      <c r="AA307" s="71">
        <v>307</v>
      </c>
      <c r="AB307" s="71"/>
      <c r="AC307" s="72"/>
      <c r="AD307" s="78" t="s">
        <v>2360</v>
      </c>
      <c r="AE307" s="78">
        <v>1268</v>
      </c>
      <c r="AF307" s="78">
        <v>488</v>
      </c>
      <c r="AG307" s="78">
        <v>2293</v>
      </c>
      <c r="AH307" s="78">
        <v>8117</v>
      </c>
      <c r="AI307" s="78"/>
      <c r="AJ307" s="78" t="s">
        <v>2725</v>
      </c>
      <c r="AK307" s="78" t="s">
        <v>2977</v>
      </c>
      <c r="AL307" s="83" t="s">
        <v>3160</v>
      </c>
      <c r="AM307" s="78"/>
      <c r="AN307" s="80">
        <v>43114.31165509259</v>
      </c>
      <c r="AO307" s="83" t="s">
        <v>3471</v>
      </c>
      <c r="AP307" s="78" t="b">
        <v>1</v>
      </c>
      <c r="AQ307" s="78" t="b">
        <v>0</v>
      </c>
      <c r="AR307" s="78" t="b">
        <v>1</v>
      </c>
      <c r="AS307" s="78" t="s">
        <v>1995</v>
      </c>
      <c r="AT307" s="78">
        <v>4</v>
      </c>
      <c r="AU307" s="78"/>
      <c r="AV307" s="78" t="b">
        <v>0</v>
      </c>
      <c r="AW307" s="78" t="s">
        <v>3626</v>
      </c>
      <c r="AX307" s="83" t="s">
        <v>3931</v>
      </c>
      <c r="AY307" s="78" t="s">
        <v>66</v>
      </c>
      <c r="AZ307" s="78" t="str">
        <f>REPLACE(INDEX(GroupVertices[Group],MATCH(Vertices[[#This Row],[Vertex]],GroupVertices[Vertex],0)),1,1,"")</f>
        <v>15</v>
      </c>
      <c r="BA307" s="48"/>
      <c r="BB307" s="48"/>
      <c r="BC307" s="48"/>
      <c r="BD307" s="48"/>
      <c r="BE307" s="48"/>
      <c r="BF307" s="48"/>
      <c r="BG307" s="120" t="s">
        <v>4967</v>
      </c>
      <c r="BH307" s="120" t="s">
        <v>4967</v>
      </c>
      <c r="BI307" s="120" t="s">
        <v>5075</v>
      </c>
      <c r="BJ307" s="120" t="s">
        <v>5075</v>
      </c>
      <c r="BK307" s="120">
        <v>3</v>
      </c>
      <c r="BL307" s="123">
        <v>10.344827586206897</v>
      </c>
      <c r="BM307" s="120">
        <v>1</v>
      </c>
      <c r="BN307" s="123">
        <v>3.4482758620689653</v>
      </c>
      <c r="BO307" s="120">
        <v>0</v>
      </c>
      <c r="BP307" s="123">
        <v>0</v>
      </c>
      <c r="BQ307" s="120">
        <v>25</v>
      </c>
      <c r="BR307" s="123">
        <v>86.20689655172414</v>
      </c>
      <c r="BS307" s="120">
        <v>29</v>
      </c>
      <c r="BT307" s="2"/>
      <c r="BU307" s="3"/>
      <c r="BV307" s="3"/>
      <c r="BW307" s="3"/>
      <c r="BX307" s="3"/>
    </row>
    <row r="308" spans="1:76" ht="15">
      <c r="A308" s="64" t="s">
        <v>588</v>
      </c>
      <c r="B308" s="65"/>
      <c r="C308" s="65" t="s">
        <v>64</v>
      </c>
      <c r="D308" s="66">
        <v>167.29678160058901</v>
      </c>
      <c r="E308" s="68"/>
      <c r="F308" s="100" t="s">
        <v>3614</v>
      </c>
      <c r="G308" s="65"/>
      <c r="H308" s="69" t="s">
        <v>588</v>
      </c>
      <c r="I308" s="70"/>
      <c r="J308" s="70"/>
      <c r="K308" s="69" t="s">
        <v>4320</v>
      </c>
      <c r="L308" s="73">
        <v>1</v>
      </c>
      <c r="M308" s="74">
        <v>7432.65478515625</v>
      </c>
      <c r="N308" s="74">
        <v>1111.653564453125</v>
      </c>
      <c r="O308" s="75"/>
      <c r="P308" s="76"/>
      <c r="Q308" s="76"/>
      <c r="R308" s="86"/>
      <c r="S308" s="48">
        <v>1</v>
      </c>
      <c r="T308" s="48">
        <v>0</v>
      </c>
      <c r="U308" s="49">
        <v>0</v>
      </c>
      <c r="V308" s="49">
        <v>0.2</v>
      </c>
      <c r="W308" s="49">
        <v>0</v>
      </c>
      <c r="X308" s="49">
        <v>0.693693</v>
      </c>
      <c r="Y308" s="49">
        <v>0</v>
      </c>
      <c r="Z308" s="49">
        <v>0</v>
      </c>
      <c r="AA308" s="71">
        <v>308</v>
      </c>
      <c r="AB308" s="71"/>
      <c r="AC308" s="72"/>
      <c r="AD308" s="78" t="s">
        <v>2361</v>
      </c>
      <c r="AE308" s="78">
        <v>746</v>
      </c>
      <c r="AF308" s="78">
        <v>1013</v>
      </c>
      <c r="AG308" s="78">
        <v>2490</v>
      </c>
      <c r="AH308" s="78">
        <v>1847</v>
      </c>
      <c r="AI308" s="78"/>
      <c r="AJ308" s="78" t="s">
        <v>2726</v>
      </c>
      <c r="AK308" s="78" t="s">
        <v>2977</v>
      </c>
      <c r="AL308" s="83" t="s">
        <v>3161</v>
      </c>
      <c r="AM308" s="78"/>
      <c r="AN308" s="80">
        <v>39094.93423611111</v>
      </c>
      <c r="AO308" s="78"/>
      <c r="AP308" s="78" t="b">
        <v>0</v>
      </c>
      <c r="AQ308" s="78" t="b">
        <v>0</v>
      </c>
      <c r="AR308" s="78" t="b">
        <v>1</v>
      </c>
      <c r="AS308" s="78" t="s">
        <v>1995</v>
      </c>
      <c r="AT308" s="78">
        <v>11</v>
      </c>
      <c r="AU308" s="83" t="s">
        <v>3561</v>
      </c>
      <c r="AV308" s="78" t="b">
        <v>0</v>
      </c>
      <c r="AW308" s="78" t="s">
        <v>3626</v>
      </c>
      <c r="AX308" s="83" t="s">
        <v>3932</v>
      </c>
      <c r="AY308" s="78" t="s">
        <v>65</v>
      </c>
      <c r="AZ308" s="78" t="str">
        <f>REPLACE(INDEX(GroupVertices[Group],MATCH(Vertices[[#This Row],[Vertex]],GroupVertices[Vertex],0)),1,1,"")</f>
        <v>15</v>
      </c>
      <c r="BA308" s="48"/>
      <c r="BB308" s="48"/>
      <c r="BC308" s="48"/>
      <c r="BD308" s="48"/>
      <c r="BE308" s="48"/>
      <c r="BF308" s="48"/>
      <c r="BG308" s="48"/>
      <c r="BH308" s="48"/>
      <c r="BI308" s="48"/>
      <c r="BJ308" s="48"/>
      <c r="BK308" s="48"/>
      <c r="BL308" s="49"/>
      <c r="BM308" s="48"/>
      <c r="BN308" s="49"/>
      <c r="BO308" s="48"/>
      <c r="BP308" s="49"/>
      <c r="BQ308" s="48"/>
      <c r="BR308" s="49"/>
      <c r="BS308" s="48"/>
      <c r="BT308" s="2"/>
      <c r="BU308" s="3"/>
      <c r="BV308" s="3"/>
      <c r="BW308" s="3"/>
      <c r="BX308" s="3"/>
    </row>
    <row r="309" spans="1:76" ht="15">
      <c r="A309" s="64" t="s">
        <v>589</v>
      </c>
      <c r="B309" s="65"/>
      <c r="C309" s="65" t="s">
        <v>64</v>
      </c>
      <c r="D309" s="66">
        <v>163.83008248786393</v>
      </c>
      <c r="E309" s="68"/>
      <c r="F309" s="100" t="s">
        <v>3615</v>
      </c>
      <c r="G309" s="65"/>
      <c r="H309" s="69" t="s">
        <v>589</v>
      </c>
      <c r="I309" s="70"/>
      <c r="J309" s="70"/>
      <c r="K309" s="69" t="s">
        <v>4321</v>
      </c>
      <c r="L309" s="73">
        <v>1</v>
      </c>
      <c r="M309" s="74">
        <v>7172.77197265625</v>
      </c>
      <c r="N309" s="74">
        <v>1111.653564453125</v>
      </c>
      <c r="O309" s="75"/>
      <c r="P309" s="76"/>
      <c r="Q309" s="76"/>
      <c r="R309" s="86"/>
      <c r="S309" s="48">
        <v>1</v>
      </c>
      <c r="T309" s="48">
        <v>0</v>
      </c>
      <c r="U309" s="49">
        <v>0</v>
      </c>
      <c r="V309" s="49">
        <v>0.2</v>
      </c>
      <c r="W309" s="49">
        <v>0</v>
      </c>
      <c r="X309" s="49">
        <v>0.693693</v>
      </c>
      <c r="Y309" s="49">
        <v>0</v>
      </c>
      <c r="Z309" s="49">
        <v>0</v>
      </c>
      <c r="AA309" s="71">
        <v>309</v>
      </c>
      <c r="AB309" s="71"/>
      <c r="AC309" s="72"/>
      <c r="AD309" s="78" t="s">
        <v>2362</v>
      </c>
      <c r="AE309" s="78">
        <v>720</v>
      </c>
      <c r="AF309" s="78">
        <v>350</v>
      </c>
      <c r="AG309" s="78">
        <v>199</v>
      </c>
      <c r="AH309" s="78">
        <v>701</v>
      </c>
      <c r="AI309" s="78"/>
      <c r="AJ309" s="78" t="s">
        <v>2727</v>
      </c>
      <c r="AK309" s="78" t="s">
        <v>2977</v>
      </c>
      <c r="AL309" s="83" t="s">
        <v>3162</v>
      </c>
      <c r="AM309" s="78"/>
      <c r="AN309" s="80">
        <v>41174.227847222224</v>
      </c>
      <c r="AO309" s="83" t="s">
        <v>3472</v>
      </c>
      <c r="AP309" s="78" t="b">
        <v>0</v>
      </c>
      <c r="AQ309" s="78" t="b">
        <v>0</v>
      </c>
      <c r="AR309" s="78" t="b">
        <v>1</v>
      </c>
      <c r="AS309" s="78" t="s">
        <v>1995</v>
      </c>
      <c r="AT309" s="78">
        <v>4</v>
      </c>
      <c r="AU309" s="83" t="s">
        <v>3549</v>
      </c>
      <c r="AV309" s="78" t="b">
        <v>0</v>
      </c>
      <c r="AW309" s="78" t="s">
        <v>3626</v>
      </c>
      <c r="AX309" s="83" t="s">
        <v>3933</v>
      </c>
      <c r="AY309" s="78" t="s">
        <v>65</v>
      </c>
      <c r="AZ309" s="78" t="str">
        <f>REPLACE(INDEX(GroupVertices[Group],MATCH(Vertices[[#This Row],[Vertex]],GroupVertices[Vertex],0)),1,1,"")</f>
        <v>15</v>
      </c>
      <c r="BA309" s="48"/>
      <c r="BB309" s="48"/>
      <c r="BC309" s="48"/>
      <c r="BD309" s="48"/>
      <c r="BE309" s="48"/>
      <c r="BF309" s="48"/>
      <c r="BG309" s="48"/>
      <c r="BH309" s="48"/>
      <c r="BI309" s="48"/>
      <c r="BJ309" s="48"/>
      <c r="BK309" s="48"/>
      <c r="BL309" s="49"/>
      <c r="BM309" s="48"/>
      <c r="BN309" s="49"/>
      <c r="BO309" s="48"/>
      <c r="BP309" s="49"/>
      <c r="BQ309" s="48"/>
      <c r="BR309" s="49"/>
      <c r="BS309" s="48"/>
      <c r="BT309" s="2"/>
      <c r="BU309" s="3"/>
      <c r="BV309" s="3"/>
      <c r="BW309" s="3"/>
      <c r="BX309" s="3"/>
    </row>
    <row r="310" spans="1:76" ht="15">
      <c r="A310" s="64" t="s">
        <v>590</v>
      </c>
      <c r="B310" s="65"/>
      <c r="C310" s="65" t="s">
        <v>64</v>
      </c>
      <c r="D310" s="66">
        <v>200.44218985935882</v>
      </c>
      <c r="E310" s="68"/>
      <c r="F310" s="100" t="s">
        <v>3616</v>
      </c>
      <c r="G310" s="65"/>
      <c r="H310" s="69" t="s">
        <v>590</v>
      </c>
      <c r="I310" s="70"/>
      <c r="J310" s="70"/>
      <c r="K310" s="69" t="s">
        <v>4322</v>
      </c>
      <c r="L310" s="73">
        <v>1</v>
      </c>
      <c r="M310" s="74">
        <v>7172.77197265625</v>
      </c>
      <c r="N310" s="74">
        <v>605.82177734375</v>
      </c>
      <c r="O310" s="75"/>
      <c r="P310" s="76"/>
      <c r="Q310" s="76"/>
      <c r="R310" s="86"/>
      <c r="S310" s="48">
        <v>1</v>
      </c>
      <c r="T310" s="48">
        <v>0</v>
      </c>
      <c r="U310" s="49">
        <v>0</v>
      </c>
      <c r="V310" s="49">
        <v>0.2</v>
      </c>
      <c r="W310" s="49">
        <v>0</v>
      </c>
      <c r="X310" s="49">
        <v>0.693693</v>
      </c>
      <c r="Y310" s="49">
        <v>0</v>
      </c>
      <c r="Z310" s="49">
        <v>0</v>
      </c>
      <c r="AA310" s="71">
        <v>310</v>
      </c>
      <c r="AB310" s="71"/>
      <c r="AC310" s="72"/>
      <c r="AD310" s="78" t="s">
        <v>2363</v>
      </c>
      <c r="AE310" s="78">
        <v>3799</v>
      </c>
      <c r="AF310" s="78">
        <v>7352</v>
      </c>
      <c r="AG310" s="78">
        <v>59356</v>
      </c>
      <c r="AH310" s="78">
        <v>29802</v>
      </c>
      <c r="AI310" s="78"/>
      <c r="AJ310" s="78" t="s">
        <v>2728</v>
      </c>
      <c r="AK310" s="78" t="s">
        <v>2977</v>
      </c>
      <c r="AL310" s="83" t="s">
        <v>3163</v>
      </c>
      <c r="AM310" s="78"/>
      <c r="AN310" s="80">
        <v>39695.970185185186</v>
      </c>
      <c r="AO310" s="83" t="s">
        <v>3473</v>
      </c>
      <c r="AP310" s="78" t="b">
        <v>0</v>
      </c>
      <c r="AQ310" s="78" t="b">
        <v>0</v>
      </c>
      <c r="AR310" s="78" t="b">
        <v>1</v>
      </c>
      <c r="AS310" s="78" t="s">
        <v>1995</v>
      </c>
      <c r="AT310" s="78">
        <v>282</v>
      </c>
      <c r="AU310" s="83" t="s">
        <v>3549</v>
      </c>
      <c r="AV310" s="78" t="b">
        <v>1</v>
      </c>
      <c r="AW310" s="78" t="s">
        <v>3626</v>
      </c>
      <c r="AX310" s="83" t="s">
        <v>3934</v>
      </c>
      <c r="AY310" s="78" t="s">
        <v>65</v>
      </c>
      <c r="AZ310" s="78" t="str">
        <f>REPLACE(INDEX(GroupVertices[Group],MATCH(Vertices[[#This Row],[Vertex]],GroupVertices[Vertex],0)),1,1,"")</f>
        <v>15</v>
      </c>
      <c r="BA310" s="48"/>
      <c r="BB310" s="48"/>
      <c r="BC310" s="48"/>
      <c r="BD310" s="48"/>
      <c r="BE310" s="48"/>
      <c r="BF310" s="48"/>
      <c r="BG310" s="48"/>
      <c r="BH310" s="48"/>
      <c r="BI310" s="48"/>
      <c r="BJ310" s="48"/>
      <c r="BK310" s="48"/>
      <c r="BL310" s="49"/>
      <c r="BM310" s="48"/>
      <c r="BN310" s="49"/>
      <c r="BO310" s="48"/>
      <c r="BP310" s="49"/>
      <c r="BQ310" s="48"/>
      <c r="BR310" s="49"/>
      <c r="BS310" s="48"/>
      <c r="BT310" s="2"/>
      <c r="BU310" s="3"/>
      <c r="BV310" s="3"/>
      <c r="BW310" s="3"/>
      <c r="BX310" s="3"/>
    </row>
    <row r="311" spans="1:76" ht="15">
      <c r="A311" s="64" t="s">
        <v>468</v>
      </c>
      <c r="B311" s="65"/>
      <c r="C311" s="65" t="s">
        <v>64</v>
      </c>
      <c r="D311" s="66">
        <v>172.52558870877166</v>
      </c>
      <c r="E311" s="68"/>
      <c r="F311" s="100" t="s">
        <v>1075</v>
      </c>
      <c r="G311" s="65"/>
      <c r="H311" s="69" t="s">
        <v>468</v>
      </c>
      <c r="I311" s="70"/>
      <c r="J311" s="70"/>
      <c r="K311" s="69" t="s">
        <v>4323</v>
      </c>
      <c r="L311" s="73">
        <v>1</v>
      </c>
      <c r="M311" s="74">
        <v>6079.1220703125</v>
      </c>
      <c r="N311" s="74">
        <v>7064.36767578125</v>
      </c>
      <c r="O311" s="75"/>
      <c r="P311" s="76"/>
      <c r="Q311" s="76"/>
      <c r="R311" s="86"/>
      <c r="S311" s="48">
        <v>1</v>
      </c>
      <c r="T311" s="48">
        <v>2</v>
      </c>
      <c r="U311" s="49">
        <v>0</v>
      </c>
      <c r="V311" s="49">
        <v>0.002841</v>
      </c>
      <c r="W311" s="49">
        <v>0</v>
      </c>
      <c r="X311" s="49">
        <v>0.700508</v>
      </c>
      <c r="Y311" s="49">
        <v>0.5</v>
      </c>
      <c r="Z311" s="49">
        <v>0.5</v>
      </c>
      <c r="AA311" s="71">
        <v>311</v>
      </c>
      <c r="AB311" s="71"/>
      <c r="AC311" s="72"/>
      <c r="AD311" s="78" t="s">
        <v>2364</v>
      </c>
      <c r="AE311" s="78">
        <v>2982</v>
      </c>
      <c r="AF311" s="78">
        <v>2013</v>
      </c>
      <c r="AG311" s="78">
        <v>2952</v>
      </c>
      <c r="AH311" s="78">
        <v>774</v>
      </c>
      <c r="AI311" s="78"/>
      <c r="AJ311" s="78" t="s">
        <v>2729</v>
      </c>
      <c r="AK311" s="78" t="s">
        <v>2978</v>
      </c>
      <c r="AL311" s="83" t="s">
        <v>3164</v>
      </c>
      <c r="AM311" s="78"/>
      <c r="AN311" s="80">
        <v>40082.38712962963</v>
      </c>
      <c r="AO311" s="83" t="s">
        <v>3474</v>
      </c>
      <c r="AP311" s="78" t="b">
        <v>0</v>
      </c>
      <c r="AQ311" s="78" t="b">
        <v>0</v>
      </c>
      <c r="AR311" s="78" t="b">
        <v>1</v>
      </c>
      <c r="AS311" s="78" t="s">
        <v>1995</v>
      </c>
      <c r="AT311" s="78">
        <v>50</v>
      </c>
      <c r="AU311" s="83" t="s">
        <v>3547</v>
      </c>
      <c r="AV311" s="78" t="b">
        <v>0</v>
      </c>
      <c r="AW311" s="78" t="s">
        <v>3626</v>
      </c>
      <c r="AX311" s="83" t="s">
        <v>3935</v>
      </c>
      <c r="AY311" s="78" t="s">
        <v>66</v>
      </c>
      <c r="AZ311" s="78" t="str">
        <f>REPLACE(INDEX(GroupVertices[Group],MATCH(Vertices[[#This Row],[Vertex]],GroupVertices[Vertex],0)),1,1,"")</f>
        <v>2</v>
      </c>
      <c r="BA311" s="48"/>
      <c r="BB311" s="48"/>
      <c r="BC311" s="48"/>
      <c r="BD311" s="48"/>
      <c r="BE311" s="48"/>
      <c r="BF311" s="48"/>
      <c r="BG311" s="120" t="s">
        <v>4968</v>
      </c>
      <c r="BH311" s="120" t="s">
        <v>4968</v>
      </c>
      <c r="BI311" s="120" t="s">
        <v>5076</v>
      </c>
      <c r="BJ311" s="120" t="s">
        <v>5076</v>
      </c>
      <c r="BK311" s="120">
        <v>1</v>
      </c>
      <c r="BL311" s="123">
        <v>2.857142857142857</v>
      </c>
      <c r="BM311" s="120">
        <v>0</v>
      </c>
      <c r="BN311" s="123">
        <v>0</v>
      </c>
      <c r="BO311" s="120">
        <v>0</v>
      </c>
      <c r="BP311" s="123">
        <v>0</v>
      </c>
      <c r="BQ311" s="120">
        <v>34</v>
      </c>
      <c r="BR311" s="123">
        <v>97.14285714285714</v>
      </c>
      <c r="BS311" s="120">
        <v>35</v>
      </c>
      <c r="BT311" s="2"/>
      <c r="BU311" s="3"/>
      <c r="BV311" s="3"/>
      <c r="BW311" s="3"/>
      <c r="BX311" s="3"/>
    </row>
    <row r="312" spans="1:76" ht="15">
      <c r="A312" s="64" t="s">
        <v>469</v>
      </c>
      <c r="B312" s="65"/>
      <c r="C312" s="65" t="s">
        <v>64</v>
      </c>
      <c r="D312" s="66">
        <v>185.79107234223105</v>
      </c>
      <c r="E312" s="68"/>
      <c r="F312" s="100" t="s">
        <v>1076</v>
      </c>
      <c r="G312" s="65"/>
      <c r="H312" s="69" t="s">
        <v>469</v>
      </c>
      <c r="I312" s="70"/>
      <c r="J312" s="70"/>
      <c r="K312" s="69" t="s">
        <v>4324</v>
      </c>
      <c r="L312" s="73">
        <v>1</v>
      </c>
      <c r="M312" s="74">
        <v>5981.7578125</v>
      </c>
      <c r="N312" s="74">
        <v>7152.76611328125</v>
      </c>
      <c r="O312" s="75"/>
      <c r="P312" s="76"/>
      <c r="Q312" s="76"/>
      <c r="R312" s="86"/>
      <c r="S312" s="48">
        <v>1</v>
      </c>
      <c r="T312" s="48">
        <v>2</v>
      </c>
      <c r="U312" s="49">
        <v>0</v>
      </c>
      <c r="V312" s="49">
        <v>0.002841</v>
      </c>
      <c r="W312" s="49">
        <v>0</v>
      </c>
      <c r="X312" s="49">
        <v>0.700508</v>
      </c>
      <c r="Y312" s="49">
        <v>0.5</v>
      </c>
      <c r="Z312" s="49">
        <v>0.5</v>
      </c>
      <c r="AA312" s="71">
        <v>312</v>
      </c>
      <c r="AB312" s="71"/>
      <c r="AC312" s="72"/>
      <c r="AD312" s="78" t="s">
        <v>2365</v>
      </c>
      <c r="AE312" s="78">
        <v>940</v>
      </c>
      <c r="AF312" s="78">
        <v>4550</v>
      </c>
      <c r="AG312" s="78">
        <v>10359</v>
      </c>
      <c r="AH312" s="78">
        <v>4381</v>
      </c>
      <c r="AI312" s="78"/>
      <c r="AJ312" s="78" t="s">
        <v>2730</v>
      </c>
      <c r="AK312" s="78" t="s">
        <v>2979</v>
      </c>
      <c r="AL312" s="83" t="s">
        <v>3165</v>
      </c>
      <c r="AM312" s="78"/>
      <c r="AN312" s="80">
        <v>39553.087326388886</v>
      </c>
      <c r="AO312" s="83" t="s">
        <v>3475</v>
      </c>
      <c r="AP312" s="78" t="b">
        <v>0</v>
      </c>
      <c r="AQ312" s="78" t="b">
        <v>0</v>
      </c>
      <c r="AR312" s="78" t="b">
        <v>1</v>
      </c>
      <c r="AS312" s="78" t="s">
        <v>1995</v>
      </c>
      <c r="AT312" s="78">
        <v>311</v>
      </c>
      <c r="AU312" s="83" t="s">
        <v>3547</v>
      </c>
      <c r="AV312" s="78" t="b">
        <v>1</v>
      </c>
      <c r="AW312" s="78" t="s">
        <v>3626</v>
      </c>
      <c r="AX312" s="83" t="s">
        <v>3936</v>
      </c>
      <c r="AY312" s="78" t="s">
        <v>66</v>
      </c>
      <c r="AZ312" s="78" t="str">
        <f>REPLACE(INDEX(GroupVertices[Group],MATCH(Vertices[[#This Row],[Vertex]],GroupVertices[Vertex],0)),1,1,"")</f>
        <v>2</v>
      </c>
      <c r="BA312" s="48"/>
      <c r="BB312" s="48"/>
      <c r="BC312" s="48"/>
      <c r="BD312" s="48"/>
      <c r="BE312" s="48"/>
      <c r="BF312" s="48"/>
      <c r="BG312" s="120" t="s">
        <v>4969</v>
      </c>
      <c r="BH312" s="120" t="s">
        <v>5014</v>
      </c>
      <c r="BI312" s="120" t="s">
        <v>5077</v>
      </c>
      <c r="BJ312" s="120" t="s">
        <v>5114</v>
      </c>
      <c r="BK312" s="120">
        <v>0</v>
      </c>
      <c r="BL312" s="123">
        <v>0</v>
      </c>
      <c r="BM312" s="120">
        <v>1</v>
      </c>
      <c r="BN312" s="123">
        <v>3.0303030303030303</v>
      </c>
      <c r="BO312" s="120">
        <v>0</v>
      </c>
      <c r="BP312" s="123">
        <v>0</v>
      </c>
      <c r="BQ312" s="120">
        <v>32</v>
      </c>
      <c r="BR312" s="123">
        <v>96.96969696969697</v>
      </c>
      <c r="BS312" s="120">
        <v>33</v>
      </c>
      <c r="BT312" s="2"/>
      <c r="BU312" s="3"/>
      <c r="BV312" s="3"/>
      <c r="BW312" s="3"/>
      <c r="BX312" s="3"/>
    </row>
    <row r="313" spans="1:76" ht="15">
      <c r="A313" s="64" t="s">
        <v>470</v>
      </c>
      <c r="B313" s="65"/>
      <c r="C313" s="65" t="s">
        <v>64</v>
      </c>
      <c r="D313" s="66">
        <v>162.3869317260055</v>
      </c>
      <c r="E313" s="68"/>
      <c r="F313" s="100" t="s">
        <v>1077</v>
      </c>
      <c r="G313" s="65"/>
      <c r="H313" s="69" t="s">
        <v>470</v>
      </c>
      <c r="I313" s="70"/>
      <c r="J313" s="70"/>
      <c r="K313" s="69" t="s">
        <v>4325</v>
      </c>
      <c r="L313" s="73">
        <v>1</v>
      </c>
      <c r="M313" s="74">
        <v>7832.224609375</v>
      </c>
      <c r="N313" s="74">
        <v>9430.4296875</v>
      </c>
      <c r="O313" s="75"/>
      <c r="P313" s="76"/>
      <c r="Q313" s="76"/>
      <c r="R313" s="86"/>
      <c r="S313" s="48">
        <v>1</v>
      </c>
      <c r="T313" s="48">
        <v>1</v>
      </c>
      <c r="U313" s="49">
        <v>0</v>
      </c>
      <c r="V313" s="49">
        <v>0</v>
      </c>
      <c r="W313" s="49">
        <v>0</v>
      </c>
      <c r="X313" s="49">
        <v>0.999999</v>
      </c>
      <c r="Y313" s="49">
        <v>0</v>
      </c>
      <c r="Z313" s="49" t="s">
        <v>5416</v>
      </c>
      <c r="AA313" s="71">
        <v>313</v>
      </c>
      <c r="AB313" s="71"/>
      <c r="AC313" s="72"/>
      <c r="AD313" s="78" t="s">
        <v>2366</v>
      </c>
      <c r="AE313" s="78">
        <v>246</v>
      </c>
      <c r="AF313" s="78">
        <v>74</v>
      </c>
      <c r="AG313" s="78">
        <v>196</v>
      </c>
      <c r="AH313" s="78">
        <v>228</v>
      </c>
      <c r="AI313" s="78"/>
      <c r="AJ313" s="78" t="s">
        <v>2731</v>
      </c>
      <c r="AK313" s="78" t="s">
        <v>2980</v>
      </c>
      <c r="AL313" s="83" t="s">
        <v>3166</v>
      </c>
      <c r="AM313" s="78"/>
      <c r="AN313" s="80">
        <v>42290.28025462963</v>
      </c>
      <c r="AO313" s="83" t="s">
        <v>3476</v>
      </c>
      <c r="AP313" s="78" t="b">
        <v>0</v>
      </c>
      <c r="AQ313" s="78" t="b">
        <v>0</v>
      </c>
      <c r="AR313" s="78" t="b">
        <v>1</v>
      </c>
      <c r="AS313" s="78" t="s">
        <v>1995</v>
      </c>
      <c r="AT313" s="78">
        <v>0</v>
      </c>
      <c r="AU313" s="83" t="s">
        <v>3544</v>
      </c>
      <c r="AV313" s="78" t="b">
        <v>0</v>
      </c>
      <c r="AW313" s="78" t="s">
        <v>3626</v>
      </c>
      <c r="AX313" s="83" t="s">
        <v>3937</v>
      </c>
      <c r="AY313" s="78" t="s">
        <v>66</v>
      </c>
      <c r="AZ313" s="78" t="str">
        <f>REPLACE(INDEX(GroupVertices[Group],MATCH(Vertices[[#This Row],[Vertex]],GroupVertices[Vertex],0)),1,1,"")</f>
        <v>4</v>
      </c>
      <c r="BA313" s="48"/>
      <c r="BB313" s="48"/>
      <c r="BC313" s="48"/>
      <c r="BD313" s="48"/>
      <c r="BE313" s="48"/>
      <c r="BF313" s="48"/>
      <c r="BG313" s="120" t="s">
        <v>4970</v>
      </c>
      <c r="BH313" s="120" t="s">
        <v>4970</v>
      </c>
      <c r="BI313" s="120" t="s">
        <v>5078</v>
      </c>
      <c r="BJ313" s="120" t="s">
        <v>5078</v>
      </c>
      <c r="BK313" s="120">
        <v>1</v>
      </c>
      <c r="BL313" s="123">
        <v>2.9411764705882355</v>
      </c>
      <c r="BM313" s="120">
        <v>1</v>
      </c>
      <c r="BN313" s="123">
        <v>2.9411764705882355</v>
      </c>
      <c r="BO313" s="120">
        <v>0</v>
      </c>
      <c r="BP313" s="123">
        <v>0</v>
      </c>
      <c r="BQ313" s="120">
        <v>32</v>
      </c>
      <c r="BR313" s="123">
        <v>94.11764705882354</v>
      </c>
      <c r="BS313" s="120">
        <v>34</v>
      </c>
      <c r="BT313" s="2"/>
      <c r="BU313" s="3"/>
      <c r="BV313" s="3"/>
      <c r="BW313" s="3"/>
      <c r="BX313" s="3"/>
    </row>
    <row r="314" spans="1:76" ht="15">
      <c r="A314" s="64" t="s">
        <v>471</v>
      </c>
      <c r="B314" s="65"/>
      <c r="C314" s="65" t="s">
        <v>64</v>
      </c>
      <c r="D314" s="66">
        <v>168.18567880898007</v>
      </c>
      <c r="E314" s="68"/>
      <c r="F314" s="100" t="s">
        <v>1078</v>
      </c>
      <c r="G314" s="65"/>
      <c r="H314" s="69" t="s">
        <v>471</v>
      </c>
      <c r="I314" s="70"/>
      <c r="J314" s="70"/>
      <c r="K314" s="69" t="s">
        <v>4326</v>
      </c>
      <c r="L314" s="73">
        <v>1</v>
      </c>
      <c r="M314" s="74">
        <v>7516.46728515625</v>
      </c>
      <c r="N314" s="74">
        <v>9430.4296875</v>
      </c>
      <c r="O314" s="75"/>
      <c r="P314" s="76"/>
      <c r="Q314" s="76"/>
      <c r="R314" s="86"/>
      <c r="S314" s="48">
        <v>1</v>
      </c>
      <c r="T314" s="48">
        <v>1</v>
      </c>
      <c r="U314" s="49">
        <v>0</v>
      </c>
      <c r="V314" s="49">
        <v>0</v>
      </c>
      <c r="W314" s="49">
        <v>0</v>
      </c>
      <c r="X314" s="49">
        <v>0.999999</v>
      </c>
      <c r="Y314" s="49">
        <v>0</v>
      </c>
      <c r="Z314" s="49" t="s">
        <v>5416</v>
      </c>
      <c r="AA314" s="71">
        <v>314</v>
      </c>
      <c r="AB314" s="71"/>
      <c r="AC314" s="72"/>
      <c r="AD314" s="78" t="s">
        <v>2367</v>
      </c>
      <c r="AE314" s="78">
        <v>154</v>
      </c>
      <c r="AF314" s="78">
        <v>1183</v>
      </c>
      <c r="AG314" s="78">
        <v>9849</v>
      </c>
      <c r="AH314" s="78">
        <v>951</v>
      </c>
      <c r="AI314" s="78"/>
      <c r="AJ314" s="78" t="s">
        <v>2732</v>
      </c>
      <c r="AK314" s="78" t="s">
        <v>2981</v>
      </c>
      <c r="AL314" s="83" t="s">
        <v>3167</v>
      </c>
      <c r="AM314" s="78"/>
      <c r="AN314" s="80">
        <v>39838.18108796296</v>
      </c>
      <c r="AO314" s="78"/>
      <c r="AP314" s="78" t="b">
        <v>0</v>
      </c>
      <c r="AQ314" s="78" t="b">
        <v>0</v>
      </c>
      <c r="AR314" s="78" t="b">
        <v>1</v>
      </c>
      <c r="AS314" s="78" t="s">
        <v>1995</v>
      </c>
      <c r="AT314" s="78">
        <v>112</v>
      </c>
      <c r="AU314" s="83" t="s">
        <v>3546</v>
      </c>
      <c r="AV314" s="78" t="b">
        <v>0</v>
      </c>
      <c r="AW314" s="78" t="s">
        <v>3626</v>
      </c>
      <c r="AX314" s="83" t="s">
        <v>3938</v>
      </c>
      <c r="AY314" s="78" t="s">
        <v>66</v>
      </c>
      <c r="AZ314" s="78" t="str">
        <f>REPLACE(INDEX(GroupVertices[Group],MATCH(Vertices[[#This Row],[Vertex]],GroupVertices[Vertex],0)),1,1,"")</f>
        <v>4</v>
      </c>
      <c r="BA314" s="48"/>
      <c r="BB314" s="48"/>
      <c r="BC314" s="48"/>
      <c r="BD314" s="48"/>
      <c r="BE314" s="48" t="s">
        <v>795</v>
      </c>
      <c r="BF314" s="48" t="s">
        <v>795</v>
      </c>
      <c r="BG314" s="120" t="s">
        <v>4971</v>
      </c>
      <c r="BH314" s="120" t="s">
        <v>4971</v>
      </c>
      <c r="BI314" s="120" t="s">
        <v>5079</v>
      </c>
      <c r="BJ314" s="120" t="s">
        <v>5079</v>
      </c>
      <c r="BK314" s="120">
        <v>0</v>
      </c>
      <c r="BL314" s="123">
        <v>0</v>
      </c>
      <c r="BM314" s="120">
        <v>0</v>
      </c>
      <c r="BN314" s="123">
        <v>0</v>
      </c>
      <c r="BO314" s="120">
        <v>0</v>
      </c>
      <c r="BP314" s="123">
        <v>0</v>
      </c>
      <c r="BQ314" s="120">
        <v>5</v>
      </c>
      <c r="BR314" s="123">
        <v>100</v>
      </c>
      <c r="BS314" s="120">
        <v>5</v>
      </c>
      <c r="BT314" s="2"/>
      <c r="BU314" s="3"/>
      <c r="BV314" s="3"/>
      <c r="BW314" s="3"/>
      <c r="BX314" s="3"/>
    </row>
    <row r="315" spans="1:76" ht="15">
      <c r="A315" s="64" t="s">
        <v>472</v>
      </c>
      <c r="B315" s="65"/>
      <c r="C315" s="65" t="s">
        <v>64</v>
      </c>
      <c r="D315" s="66">
        <v>163.6836758888348</v>
      </c>
      <c r="E315" s="68"/>
      <c r="F315" s="100" t="s">
        <v>1079</v>
      </c>
      <c r="G315" s="65"/>
      <c r="H315" s="69" t="s">
        <v>472</v>
      </c>
      <c r="I315" s="70"/>
      <c r="J315" s="70"/>
      <c r="K315" s="69" t="s">
        <v>4327</v>
      </c>
      <c r="L315" s="73">
        <v>1</v>
      </c>
      <c r="M315" s="74">
        <v>7856.58935546875</v>
      </c>
      <c r="N315" s="74">
        <v>1014.6044311523438</v>
      </c>
      <c r="O315" s="75"/>
      <c r="P315" s="76"/>
      <c r="Q315" s="76"/>
      <c r="R315" s="86"/>
      <c r="S315" s="48">
        <v>0</v>
      </c>
      <c r="T315" s="48">
        <v>1</v>
      </c>
      <c r="U315" s="49">
        <v>0</v>
      </c>
      <c r="V315" s="49">
        <v>0.333333</v>
      </c>
      <c r="W315" s="49">
        <v>0</v>
      </c>
      <c r="X315" s="49">
        <v>0.638297</v>
      </c>
      <c r="Y315" s="49">
        <v>0</v>
      </c>
      <c r="Z315" s="49">
        <v>0</v>
      </c>
      <c r="AA315" s="71">
        <v>315</v>
      </c>
      <c r="AB315" s="71"/>
      <c r="AC315" s="72"/>
      <c r="AD315" s="78" t="s">
        <v>2368</v>
      </c>
      <c r="AE315" s="78">
        <v>12</v>
      </c>
      <c r="AF315" s="78">
        <v>322</v>
      </c>
      <c r="AG315" s="78">
        <v>11636</v>
      </c>
      <c r="AH315" s="78">
        <v>28</v>
      </c>
      <c r="AI315" s="78"/>
      <c r="AJ315" s="78" t="s">
        <v>2733</v>
      </c>
      <c r="AK315" s="78" t="s">
        <v>2026</v>
      </c>
      <c r="AL315" s="78"/>
      <c r="AM315" s="78"/>
      <c r="AN315" s="80">
        <v>43424.915127314816</v>
      </c>
      <c r="AO315" s="83" t="s">
        <v>3477</v>
      </c>
      <c r="AP315" s="78" t="b">
        <v>0</v>
      </c>
      <c r="AQ315" s="78" t="b">
        <v>0</v>
      </c>
      <c r="AR315" s="78" t="b">
        <v>0</v>
      </c>
      <c r="AS315" s="78" t="s">
        <v>1995</v>
      </c>
      <c r="AT315" s="78">
        <v>6</v>
      </c>
      <c r="AU315" s="83" t="s">
        <v>3544</v>
      </c>
      <c r="AV315" s="78" t="b">
        <v>0</v>
      </c>
      <c r="AW315" s="78" t="s">
        <v>3626</v>
      </c>
      <c r="AX315" s="83" t="s">
        <v>3939</v>
      </c>
      <c r="AY315" s="78" t="s">
        <v>66</v>
      </c>
      <c r="AZ315" s="78" t="str">
        <f>REPLACE(INDEX(GroupVertices[Group],MATCH(Vertices[[#This Row],[Vertex]],GroupVertices[Vertex],0)),1,1,"")</f>
        <v>17</v>
      </c>
      <c r="BA315" s="48"/>
      <c r="BB315" s="48"/>
      <c r="BC315" s="48"/>
      <c r="BD315" s="48"/>
      <c r="BE315" s="48" t="s">
        <v>796</v>
      </c>
      <c r="BF315" s="48" t="s">
        <v>796</v>
      </c>
      <c r="BG315" s="120" t="s">
        <v>4972</v>
      </c>
      <c r="BH315" s="120" t="s">
        <v>4972</v>
      </c>
      <c r="BI315" s="120" t="s">
        <v>5080</v>
      </c>
      <c r="BJ315" s="120" t="s">
        <v>5080</v>
      </c>
      <c r="BK315" s="120">
        <v>0</v>
      </c>
      <c r="BL315" s="123">
        <v>0</v>
      </c>
      <c r="BM315" s="120">
        <v>0</v>
      </c>
      <c r="BN315" s="123">
        <v>0</v>
      </c>
      <c r="BO315" s="120">
        <v>0</v>
      </c>
      <c r="BP315" s="123">
        <v>0</v>
      </c>
      <c r="BQ315" s="120">
        <v>25</v>
      </c>
      <c r="BR315" s="123">
        <v>100</v>
      </c>
      <c r="BS315" s="120">
        <v>25</v>
      </c>
      <c r="BT315" s="2"/>
      <c r="BU315" s="3"/>
      <c r="BV315" s="3"/>
      <c r="BW315" s="3"/>
      <c r="BX315" s="3"/>
    </row>
    <row r="316" spans="1:76" ht="15">
      <c r="A316" s="64" t="s">
        <v>479</v>
      </c>
      <c r="B316" s="65"/>
      <c r="C316" s="65" t="s">
        <v>64</v>
      </c>
      <c r="D316" s="66">
        <v>162.80000748755194</v>
      </c>
      <c r="E316" s="68"/>
      <c r="F316" s="100" t="s">
        <v>1086</v>
      </c>
      <c r="G316" s="65"/>
      <c r="H316" s="69" t="s">
        <v>479</v>
      </c>
      <c r="I316" s="70"/>
      <c r="J316" s="70"/>
      <c r="K316" s="69" t="s">
        <v>4328</v>
      </c>
      <c r="L316" s="73">
        <v>1.704282896590589</v>
      </c>
      <c r="M316" s="74">
        <v>7856.58935546875</v>
      </c>
      <c r="N316" s="74">
        <v>573.4720458984375</v>
      </c>
      <c r="O316" s="75"/>
      <c r="P316" s="76"/>
      <c r="Q316" s="76"/>
      <c r="R316" s="86"/>
      <c r="S316" s="48">
        <v>3</v>
      </c>
      <c r="T316" s="48">
        <v>1</v>
      </c>
      <c r="U316" s="49">
        <v>2</v>
      </c>
      <c r="V316" s="49">
        <v>0.5</v>
      </c>
      <c r="W316" s="49">
        <v>0</v>
      </c>
      <c r="X316" s="49">
        <v>1.723402</v>
      </c>
      <c r="Y316" s="49">
        <v>0</v>
      </c>
      <c r="Z316" s="49">
        <v>0</v>
      </c>
      <c r="AA316" s="71">
        <v>316</v>
      </c>
      <c r="AB316" s="71"/>
      <c r="AC316" s="72"/>
      <c r="AD316" s="78" t="s">
        <v>2369</v>
      </c>
      <c r="AE316" s="78">
        <v>172</v>
      </c>
      <c r="AF316" s="78">
        <v>153</v>
      </c>
      <c r="AG316" s="78">
        <v>177</v>
      </c>
      <c r="AH316" s="78">
        <v>288</v>
      </c>
      <c r="AI316" s="78"/>
      <c r="AJ316" s="78" t="s">
        <v>2734</v>
      </c>
      <c r="AK316" s="78" t="s">
        <v>2939</v>
      </c>
      <c r="AL316" s="83" t="s">
        <v>3168</v>
      </c>
      <c r="AM316" s="78"/>
      <c r="AN316" s="80">
        <v>43181.38849537037</v>
      </c>
      <c r="AO316" s="78"/>
      <c r="AP316" s="78" t="b">
        <v>0</v>
      </c>
      <c r="AQ316" s="78" t="b">
        <v>0</v>
      </c>
      <c r="AR316" s="78" t="b">
        <v>0</v>
      </c>
      <c r="AS316" s="78" t="s">
        <v>1995</v>
      </c>
      <c r="AT316" s="78">
        <v>1</v>
      </c>
      <c r="AU316" s="83" t="s">
        <v>3544</v>
      </c>
      <c r="AV316" s="78" t="b">
        <v>0</v>
      </c>
      <c r="AW316" s="78" t="s">
        <v>3626</v>
      </c>
      <c r="AX316" s="83" t="s">
        <v>3940</v>
      </c>
      <c r="AY316" s="78" t="s">
        <v>66</v>
      </c>
      <c r="AZ316" s="78" t="str">
        <f>REPLACE(INDEX(GroupVertices[Group],MATCH(Vertices[[#This Row],[Vertex]],GroupVertices[Vertex],0)),1,1,"")</f>
        <v>17</v>
      </c>
      <c r="BA316" s="48" t="s">
        <v>745</v>
      </c>
      <c r="BB316" s="48" t="s">
        <v>745</v>
      </c>
      <c r="BC316" s="48" t="s">
        <v>779</v>
      </c>
      <c r="BD316" s="48" t="s">
        <v>779</v>
      </c>
      <c r="BE316" s="48" t="s">
        <v>796</v>
      </c>
      <c r="BF316" s="48" t="s">
        <v>796</v>
      </c>
      <c r="BG316" s="120" t="s">
        <v>4973</v>
      </c>
      <c r="BH316" s="120" t="s">
        <v>4973</v>
      </c>
      <c r="BI316" s="120" t="s">
        <v>5081</v>
      </c>
      <c r="BJ316" s="120" t="s">
        <v>5081</v>
      </c>
      <c r="BK316" s="120">
        <v>1</v>
      </c>
      <c r="BL316" s="123">
        <v>2.272727272727273</v>
      </c>
      <c r="BM316" s="120">
        <v>1</v>
      </c>
      <c r="BN316" s="123">
        <v>2.272727272727273</v>
      </c>
      <c r="BO316" s="120">
        <v>0</v>
      </c>
      <c r="BP316" s="123">
        <v>0</v>
      </c>
      <c r="BQ316" s="120">
        <v>42</v>
      </c>
      <c r="BR316" s="123">
        <v>95.45454545454545</v>
      </c>
      <c r="BS316" s="120">
        <v>44</v>
      </c>
      <c r="BT316" s="2"/>
      <c r="BU316" s="3"/>
      <c r="BV316" s="3"/>
      <c r="BW316" s="3"/>
      <c r="BX316" s="3"/>
    </row>
    <row r="317" spans="1:76" ht="15">
      <c r="A317" s="64" t="s">
        <v>473</v>
      </c>
      <c r="B317" s="65"/>
      <c r="C317" s="65" t="s">
        <v>64</v>
      </c>
      <c r="D317" s="66">
        <v>166.13598642257247</v>
      </c>
      <c r="E317" s="68"/>
      <c r="F317" s="100" t="s">
        <v>1080</v>
      </c>
      <c r="G317" s="65"/>
      <c r="H317" s="69" t="s">
        <v>473</v>
      </c>
      <c r="I317" s="70"/>
      <c r="J317" s="70"/>
      <c r="K317" s="69" t="s">
        <v>4329</v>
      </c>
      <c r="L317" s="73">
        <v>1.704282896590589</v>
      </c>
      <c r="M317" s="74">
        <v>9625.41796875</v>
      </c>
      <c r="N317" s="74">
        <v>2880.103759765625</v>
      </c>
      <c r="O317" s="75"/>
      <c r="P317" s="76"/>
      <c r="Q317" s="76"/>
      <c r="R317" s="86"/>
      <c r="S317" s="48">
        <v>0</v>
      </c>
      <c r="T317" s="48">
        <v>2</v>
      </c>
      <c r="U317" s="49">
        <v>2</v>
      </c>
      <c r="V317" s="49">
        <v>0.5</v>
      </c>
      <c r="W317" s="49">
        <v>0</v>
      </c>
      <c r="X317" s="49">
        <v>1.459457</v>
      </c>
      <c r="Y317" s="49">
        <v>0</v>
      </c>
      <c r="Z317" s="49">
        <v>0</v>
      </c>
      <c r="AA317" s="71">
        <v>317</v>
      </c>
      <c r="AB317" s="71"/>
      <c r="AC317" s="72"/>
      <c r="AD317" s="78" t="s">
        <v>2370</v>
      </c>
      <c r="AE317" s="78">
        <v>599</v>
      </c>
      <c r="AF317" s="78">
        <v>791</v>
      </c>
      <c r="AG317" s="78">
        <v>3408</v>
      </c>
      <c r="AH317" s="78">
        <v>1839</v>
      </c>
      <c r="AI317" s="78"/>
      <c r="AJ317" s="78" t="s">
        <v>2735</v>
      </c>
      <c r="AK317" s="78" t="s">
        <v>2982</v>
      </c>
      <c r="AL317" s="83" t="s">
        <v>3169</v>
      </c>
      <c r="AM317" s="78"/>
      <c r="AN317" s="80">
        <v>39589.74528935185</v>
      </c>
      <c r="AO317" s="83" t="s">
        <v>3478</v>
      </c>
      <c r="AP317" s="78" t="b">
        <v>0</v>
      </c>
      <c r="AQ317" s="78" t="b">
        <v>0</v>
      </c>
      <c r="AR317" s="78" t="b">
        <v>1</v>
      </c>
      <c r="AS317" s="78" t="s">
        <v>1995</v>
      </c>
      <c r="AT317" s="78">
        <v>48</v>
      </c>
      <c r="AU317" s="83" t="s">
        <v>3547</v>
      </c>
      <c r="AV317" s="78" t="b">
        <v>0</v>
      </c>
      <c r="AW317" s="78" t="s">
        <v>3626</v>
      </c>
      <c r="AX317" s="83" t="s">
        <v>3941</v>
      </c>
      <c r="AY317" s="78" t="s">
        <v>66</v>
      </c>
      <c r="AZ317" s="78" t="str">
        <f>REPLACE(INDEX(GroupVertices[Group],MATCH(Vertices[[#This Row],[Vertex]],GroupVertices[Vertex],0)),1,1,"")</f>
        <v>18</v>
      </c>
      <c r="BA317" s="48" t="s">
        <v>743</v>
      </c>
      <c r="BB317" s="48" t="s">
        <v>743</v>
      </c>
      <c r="BC317" s="48" t="s">
        <v>777</v>
      </c>
      <c r="BD317" s="48" t="s">
        <v>777</v>
      </c>
      <c r="BE317" s="48"/>
      <c r="BF317" s="48"/>
      <c r="BG317" s="120" t="s">
        <v>4974</v>
      </c>
      <c r="BH317" s="120" t="s">
        <v>4974</v>
      </c>
      <c r="BI317" s="120" t="s">
        <v>5082</v>
      </c>
      <c r="BJ317" s="120" t="s">
        <v>5082</v>
      </c>
      <c r="BK317" s="120">
        <v>0</v>
      </c>
      <c r="BL317" s="123">
        <v>0</v>
      </c>
      <c r="BM317" s="120">
        <v>0</v>
      </c>
      <c r="BN317" s="123">
        <v>0</v>
      </c>
      <c r="BO317" s="120">
        <v>0</v>
      </c>
      <c r="BP317" s="123">
        <v>0</v>
      </c>
      <c r="BQ317" s="120">
        <v>32</v>
      </c>
      <c r="BR317" s="123">
        <v>100</v>
      </c>
      <c r="BS317" s="120">
        <v>32</v>
      </c>
      <c r="BT317" s="2"/>
      <c r="BU317" s="3"/>
      <c r="BV317" s="3"/>
      <c r="BW317" s="3"/>
      <c r="BX317" s="3"/>
    </row>
    <row r="318" spans="1:76" ht="15">
      <c r="A318" s="64" t="s">
        <v>591</v>
      </c>
      <c r="B318" s="65"/>
      <c r="C318" s="65" t="s">
        <v>64</v>
      </c>
      <c r="D318" s="66">
        <v>660.843884541949</v>
      </c>
      <c r="E318" s="68"/>
      <c r="F318" s="100" t="s">
        <v>3617</v>
      </c>
      <c r="G318" s="65"/>
      <c r="H318" s="69" t="s">
        <v>591</v>
      </c>
      <c r="I318" s="70"/>
      <c r="J318" s="70"/>
      <c r="K318" s="69" t="s">
        <v>4330</v>
      </c>
      <c r="L318" s="73">
        <v>1</v>
      </c>
      <c r="M318" s="74">
        <v>9625.41796875</v>
      </c>
      <c r="N318" s="74">
        <v>3531.019775390625</v>
      </c>
      <c r="O318" s="75"/>
      <c r="P318" s="76"/>
      <c r="Q318" s="76"/>
      <c r="R318" s="86"/>
      <c r="S318" s="48">
        <v>1</v>
      </c>
      <c r="T318" s="48">
        <v>0</v>
      </c>
      <c r="U318" s="49">
        <v>0</v>
      </c>
      <c r="V318" s="49">
        <v>0.333333</v>
      </c>
      <c r="W318" s="49">
        <v>0</v>
      </c>
      <c r="X318" s="49">
        <v>0.770269</v>
      </c>
      <c r="Y318" s="49">
        <v>0</v>
      </c>
      <c r="Z318" s="49">
        <v>0</v>
      </c>
      <c r="AA318" s="71">
        <v>318</v>
      </c>
      <c r="AB318" s="71"/>
      <c r="AC318" s="72"/>
      <c r="AD318" s="78" t="s">
        <v>2371</v>
      </c>
      <c r="AE318" s="78">
        <v>8600</v>
      </c>
      <c r="AF318" s="78">
        <v>95403</v>
      </c>
      <c r="AG318" s="78">
        <v>69567</v>
      </c>
      <c r="AH318" s="78">
        <v>28241</v>
      </c>
      <c r="AI318" s="78"/>
      <c r="AJ318" s="78" t="s">
        <v>2736</v>
      </c>
      <c r="AK318" s="78" t="s">
        <v>2932</v>
      </c>
      <c r="AL318" s="83" t="s">
        <v>3170</v>
      </c>
      <c r="AM318" s="78"/>
      <c r="AN318" s="80">
        <v>39160.54993055556</v>
      </c>
      <c r="AO318" s="83" t="s">
        <v>3479</v>
      </c>
      <c r="AP318" s="78" t="b">
        <v>0</v>
      </c>
      <c r="AQ318" s="78" t="b">
        <v>0</v>
      </c>
      <c r="AR318" s="78" t="b">
        <v>1</v>
      </c>
      <c r="AS318" s="78" t="s">
        <v>1995</v>
      </c>
      <c r="AT318" s="78">
        <v>6176</v>
      </c>
      <c r="AU318" s="83" t="s">
        <v>3544</v>
      </c>
      <c r="AV318" s="78" t="b">
        <v>1</v>
      </c>
      <c r="AW318" s="78" t="s">
        <v>3626</v>
      </c>
      <c r="AX318" s="83" t="s">
        <v>3942</v>
      </c>
      <c r="AY318" s="78" t="s">
        <v>65</v>
      </c>
      <c r="AZ318" s="78" t="str">
        <f>REPLACE(INDEX(GroupVertices[Group],MATCH(Vertices[[#This Row],[Vertex]],GroupVertices[Vertex],0)),1,1,"")</f>
        <v>18</v>
      </c>
      <c r="BA318" s="48"/>
      <c r="BB318" s="48"/>
      <c r="BC318" s="48"/>
      <c r="BD318" s="48"/>
      <c r="BE318" s="48"/>
      <c r="BF318" s="48"/>
      <c r="BG318" s="48"/>
      <c r="BH318" s="48"/>
      <c r="BI318" s="48"/>
      <c r="BJ318" s="48"/>
      <c r="BK318" s="48"/>
      <c r="BL318" s="49"/>
      <c r="BM318" s="48"/>
      <c r="BN318" s="49"/>
      <c r="BO318" s="48"/>
      <c r="BP318" s="49"/>
      <c r="BQ318" s="48"/>
      <c r="BR318" s="49"/>
      <c r="BS318" s="48"/>
      <c r="BT318" s="2"/>
      <c r="BU318" s="3"/>
      <c r="BV318" s="3"/>
      <c r="BW318" s="3"/>
      <c r="BX318" s="3"/>
    </row>
    <row r="319" spans="1:76" ht="15">
      <c r="A319" s="64" t="s">
        <v>592</v>
      </c>
      <c r="B319" s="65"/>
      <c r="C319" s="65" t="s">
        <v>64</v>
      </c>
      <c r="D319" s="66">
        <v>1000</v>
      </c>
      <c r="E319" s="68"/>
      <c r="F319" s="100" t="s">
        <v>3618</v>
      </c>
      <c r="G319" s="65"/>
      <c r="H319" s="69" t="s">
        <v>592</v>
      </c>
      <c r="I319" s="70"/>
      <c r="J319" s="70"/>
      <c r="K319" s="69" t="s">
        <v>4331</v>
      </c>
      <c r="L319" s="73">
        <v>1</v>
      </c>
      <c r="M319" s="74">
        <v>9625.41796875</v>
      </c>
      <c r="N319" s="74">
        <v>3205.561767578125</v>
      </c>
      <c r="O319" s="75"/>
      <c r="P319" s="76"/>
      <c r="Q319" s="76"/>
      <c r="R319" s="86"/>
      <c r="S319" s="48">
        <v>1</v>
      </c>
      <c r="T319" s="48">
        <v>0</v>
      </c>
      <c r="U319" s="49">
        <v>0</v>
      </c>
      <c r="V319" s="49">
        <v>0.333333</v>
      </c>
      <c r="W319" s="49">
        <v>0</v>
      </c>
      <c r="X319" s="49">
        <v>0.770269</v>
      </c>
      <c r="Y319" s="49">
        <v>0</v>
      </c>
      <c r="Z319" s="49">
        <v>0</v>
      </c>
      <c r="AA319" s="71">
        <v>319</v>
      </c>
      <c r="AB319" s="71"/>
      <c r="AC319" s="72"/>
      <c r="AD319" s="78" t="s">
        <v>2372</v>
      </c>
      <c r="AE319" s="78">
        <v>95</v>
      </c>
      <c r="AF319" s="78">
        <v>2296936</v>
      </c>
      <c r="AG319" s="78">
        <v>27407</v>
      </c>
      <c r="AH319" s="78">
        <v>6428</v>
      </c>
      <c r="AI319" s="78"/>
      <c r="AJ319" s="78" t="s">
        <v>2737</v>
      </c>
      <c r="AK319" s="78" t="s">
        <v>2983</v>
      </c>
      <c r="AL319" s="83" t="s">
        <v>3171</v>
      </c>
      <c r="AM319" s="78"/>
      <c r="AN319" s="80">
        <v>41033.84489583333</v>
      </c>
      <c r="AO319" s="83" t="s">
        <v>3480</v>
      </c>
      <c r="AP319" s="78" t="b">
        <v>0</v>
      </c>
      <c r="AQ319" s="78" t="b">
        <v>0</v>
      </c>
      <c r="AR319" s="78" t="b">
        <v>0</v>
      </c>
      <c r="AS319" s="78" t="s">
        <v>1995</v>
      </c>
      <c r="AT319" s="78">
        <v>13127</v>
      </c>
      <c r="AU319" s="83" t="s">
        <v>3549</v>
      </c>
      <c r="AV319" s="78" t="b">
        <v>1</v>
      </c>
      <c r="AW319" s="78" t="s">
        <v>3626</v>
      </c>
      <c r="AX319" s="83" t="s">
        <v>3943</v>
      </c>
      <c r="AY319" s="78" t="s">
        <v>65</v>
      </c>
      <c r="AZ319" s="78" t="str">
        <f>REPLACE(INDEX(GroupVertices[Group],MATCH(Vertices[[#This Row],[Vertex]],GroupVertices[Vertex],0)),1,1,"")</f>
        <v>18</v>
      </c>
      <c r="BA319" s="48"/>
      <c r="BB319" s="48"/>
      <c r="BC319" s="48"/>
      <c r="BD319" s="48"/>
      <c r="BE319" s="48"/>
      <c r="BF319" s="48"/>
      <c r="BG319" s="48"/>
      <c r="BH319" s="48"/>
      <c r="BI319" s="48"/>
      <c r="BJ319" s="48"/>
      <c r="BK319" s="48"/>
      <c r="BL319" s="49"/>
      <c r="BM319" s="48"/>
      <c r="BN319" s="49"/>
      <c r="BO319" s="48"/>
      <c r="BP319" s="49"/>
      <c r="BQ319" s="48"/>
      <c r="BR319" s="49"/>
      <c r="BS319" s="48"/>
      <c r="BT319" s="2"/>
      <c r="BU319" s="3"/>
      <c r="BV319" s="3"/>
      <c r="BW319" s="3"/>
      <c r="BX319" s="3"/>
    </row>
    <row r="320" spans="1:76" ht="15">
      <c r="A320" s="64" t="s">
        <v>474</v>
      </c>
      <c r="B320" s="65"/>
      <c r="C320" s="65" t="s">
        <v>64</v>
      </c>
      <c r="D320" s="66">
        <v>165.9477493666779</v>
      </c>
      <c r="E320" s="68"/>
      <c r="F320" s="100" t="s">
        <v>1081</v>
      </c>
      <c r="G320" s="65"/>
      <c r="H320" s="69" t="s">
        <v>474</v>
      </c>
      <c r="I320" s="70"/>
      <c r="J320" s="70"/>
      <c r="K320" s="69" t="s">
        <v>4332</v>
      </c>
      <c r="L320" s="73">
        <v>1</v>
      </c>
      <c r="M320" s="74">
        <v>9611.34375</v>
      </c>
      <c r="N320" s="74">
        <v>6540.5224609375</v>
      </c>
      <c r="O320" s="75"/>
      <c r="P320" s="76"/>
      <c r="Q320" s="76"/>
      <c r="R320" s="86"/>
      <c r="S320" s="48">
        <v>0</v>
      </c>
      <c r="T320" s="48">
        <v>1</v>
      </c>
      <c r="U320" s="49">
        <v>0</v>
      </c>
      <c r="V320" s="49">
        <v>0.090909</v>
      </c>
      <c r="W320" s="49">
        <v>0</v>
      </c>
      <c r="X320" s="49">
        <v>0.578512</v>
      </c>
      <c r="Y320" s="49">
        <v>0</v>
      </c>
      <c r="Z320" s="49">
        <v>0</v>
      </c>
      <c r="AA320" s="71">
        <v>320</v>
      </c>
      <c r="AB320" s="71"/>
      <c r="AC320" s="72"/>
      <c r="AD320" s="78" t="s">
        <v>2373</v>
      </c>
      <c r="AE320" s="78">
        <v>494</v>
      </c>
      <c r="AF320" s="78">
        <v>755</v>
      </c>
      <c r="AG320" s="78">
        <v>18195</v>
      </c>
      <c r="AH320" s="78">
        <v>9079</v>
      </c>
      <c r="AI320" s="78"/>
      <c r="AJ320" s="78" t="s">
        <v>2738</v>
      </c>
      <c r="AK320" s="78" t="s">
        <v>2984</v>
      </c>
      <c r="AL320" s="78"/>
      <c r="AM320" s="78"/>
      <c r="AN320" s="80">
        <v>40690.0850462963</v>
      </c>
      <c r="AO320" s="83" t="s">
        <v>3481</v>
      </c>
      <c r="AP320" s="78" t="b">
        <v>0</v>
      </c>
      <c r="AQ320" s="78" t="b">
        <v>0</v>
      </c>
      <c r="AR320" s="78" t="b">
        <v>1</v>
      </c>
      <c r="AS320" s="78" t="s">
        <v>1995</v>
      </c>
      <c r="AT320" s="78">
        <v>12</v>
      </c>
      <c r="AU320" s="83" t="s">
        <v>3544</v>
      </c>
      <c r="AV320" s="78" t="b">
        <v>0</v>
      </c>
      <c r="AW320" s="78" t="s">
        <v>3626</v>
      </c>
      <c r="AX320" s="83" t="s">
        <v>3944</v>
      </c>
      <c r="AY320" s="78" t="s">
        <v>66</v>
      </c>
      <c r="AZ320" s="78" t="str">
        <f>REPLACE(INDEX(GroupVertices[Group],MATCH(Vertices[[#This Row],[Vertex]],GroupVertices[Vertex],0)),1,1,"")</f>
        <v>7</v>
      </c>
      <c r="BA320" s="48" t="s">
        <v>744</v>
      </c>
      <c r="BB320" s="48" t="s">
        <v>744</v>
      </c>
      <c r="BC320" s="48" t="s">
        <v>778</v>
      </c>
      <c r="BD320" s="48" t="s">
        <v>778</v>
      </c>
      <c r="BE320" s="48"/>
      <c r="BF320" s="48"/>
      <c r="BG320" s="120" t="s">
        <v>484</v>
      </c>
      <c r="BH320" s="120" t="s">
        <v>484</v>
      </c>
      <c r="BI320" s="120" t="s">
        <v>1953</v>
      </c>
      <c r="BJ320" s="120" t="s">
        <v>1953</v>
      </c>
      <c r="BK320" s="120">
        <v>0</v>
      </c>
      <c r="BL320" s="123">
        <v>0</v>
      </c>
      <c r="BM320" s="120">
        <v>0</v>
      </c>
      <c r="BN320" s="123">
        <v>0</v>
      </c>
      <c r="BO320" s="120">
        <v>0</v>
      </c>
      <c r="BP320" s="123">
        <v>0</v>
      </c>
      <c r="BQ320" s="120">
        <v>2</v>
      </c>
      <c r="BR320" s="123">
        <v>100</v>
      </c>
      <c r="BS320" s="120">
        <v>2</v>
      </c>
      <c r="BT320" s="2"/>
      <c r="BU320" s="3"/>
      <c r="BV320" s="3"/>
      <c r="BW320" s="3"/>
      <c r="BX320" s="3"/>
    </row>
    <row r="321" spans="1:76" ht="15">
      <c r="A321" s="64" t="s">
        <v>484</v>
      </c>
      <c r="B321" s="65"/>
      <c r="C321" s="65" t="s">
        <v>64</v>
      </c>
      <c r="D321" s="66">
        <v>1000</v>
      </c>
      <c r="E321" s="68"/>
      <c r="F321" s="100" t="s">
        <v>1091</v>
      </c>
      <c r="G321" s="65"/>
      <c r="H321" s="69" t="s">
        <v>484</v>
      </c>
      <c r="I321" s="70"/>
      <c r="J321" s="70"/>
      <c r="K321" s="69" t="s">
        <v>4333</v>
      </c>
      <c r="L321" s="73">
        <v>11.564243448858834</v>
      </c>
      <c r="M321" s="74">
        <v>9430.505859375</v>
      </c>
      <c r="N321" s="74">
        <v>7269.861328125</v>
      </c>
      <c r="O321" s="75"/>
      <c r="P321" s="76"/>
      <c r="Q321" s="76"/>
      <c r="R321" s="86"/>
      <c r="S321" s="48">
        <v>7</v>
      </c>
      <c r="T321" s="48">
        <v>1</v>
      </c>
      <c r="U321" s="49">
        <v>30</v>
      </c>
      <c r="V321" s="49">
        <v>0.166667</v>
      </c>
      <c r="W321" s="49">
        <v>0</v>
      </c>
      <c r="X321" s="49">
        <v>3.52892</v>
      </c>
      <c r="Y321" s="49">
        <v>0</v>
      </c>
      <c r="Z321" s="49">
        <v>0</v>
      </c>
      <c r="AA321" s="71">
        <v>321</v>
      </c>
      <c r="AB321" s="71"/>
      <c r="AC321" s="72"/>
      <c r="AD321" s="78" t="s">
        <v>2374</v>
      </c>
      <c r="AE321" s="78">
        <v>394</v>
      </c>
      <c r="AF321" s="78">
        <v>160266</v>
      </c>
      <c r="AG321" s="78">
        <v>34803</v>
      </c>
      <c r="AH321" s="78">
        <v>4670</v>
      </c>
      <c r="AI321" s="78"/>
      <c r="AJ321" s="78" t="s">
        <v>2739</v>
      </c>
      <c r="AK321" s="78" t="s">
        <v>2985</v>
      </c>
      <c r="AL321" s="78"/>
      <c r="AM321" s="78"/>
      <c r="AN321" s="80">
        <v>39432.654074074075</v>
      </c>
      <c r="AO321" s="83" t="s">
        <v>3482</v>
      </c>
      <c r="AP321" s="78" t="b">
        <v>0</v>
      </c>
      <c r="AQ321" s="78" t="b">
        <v>0</v>
      </c>
      <c r="AR321" s="78" t="b">
        <v>0</v>
      </c>
      <c r="AS321" s="78" t="s">
        <v>1995</v>
      </c>
      <c r="AT321" s="78">
        <v>972</v>
      </c>
      <c r="AU321" s="83" t="s">
        <v>3556</v>
      </c>
      <c r="AV321" s="78" t="b">
        <v>1</v>
      </c>
      <c r="AW321" s="78" t="s">
        <v>3626</v>
      </c>
      <c r="AX321" s="83" t="s">
        <v>3945</v>
      </c>
      <c r="AY321" s="78" t="s">
        <v>66</v>
      </c>
      <c r="AZ321" s="78" t="str">
        <f>REPLACE(INDEX(GroupVertices[Group],MATCH(Vertices[[#This Row],[Vertex]],GroupVertices[Vertex],0)),1,1,"")</f>
        <v>7</v>
      </c>
      <c r="BA321" s="48" t="s">
        <v>744</v>
      </c>
      <c r="BB321" s="48" t="s">
        <v>744</v>
      </c>
      <c r="BC321" s="48" t="s">
        <v>778</v>
      </c>
      <c r="BD321" s="48" t="s">
        <v>778</v>
      </c>
      <c r="BE321" s="48"/>
      <c r="BF321" s="48"/>
      <c r="BG321" s="120" t="s">
        <v>1953</v>
      </c>
      <c r="BH321" s="120" t="s">
        <v>1953</v>
      </c>
      <c r="BI321" s="120" t="s">
        <v>1953</v>
      </c>
      <c r="BJ321" s="120" t="s">
        <v>1953</v>
      </c>
      <c r="BK321" s="120">
        <v>0</v>
      </c>
      <c r="BL321" s="123">
        <v>0</v>
      </c>
      <c r="BM321" s="120">
        <v>0</v>
      </c>
      <c r="BN321" s="123">
        <v>0</v>
      </c>
      <c r="BO321" s="120">
        <v>0</v>
      </c>
      <c r="BP321" s="123">
        <v>0</v>
      </c>
      <c r="BQ321" s="120">
        <v>0</v>
      </c>
      <c r="BR321" s="123">
        <v>0</v>
      </c>
      <c r="BS321" s="120">
        <v>0</v>
      </c>
      <c r="BT321" s="2"/>
      <c r="BU321" s="3"/>
      <c r="BV321" s="3"/>
      <c r="BW321" s="3"/>
      <c r="BX321" s="3"/>
    </row>
    <row r="322" spans="1:76" ht="15">
      <c r="A322" s="64" t="s">
        <v>475</v>
      </c>
      <c r="B322" s="65"/>
      <c r="C322" s="65" t="s">
        <v>64</v>
      </c>
      <c r="D322" s="66">
        <v>162.01568642132455</v>
      </c>
      <c r="E322" s="68"/>
      <c r="F322" s="100" t="s">
        <v>1082</v>
      </c>
      <c r="G322" s="65"/>
      <c r="H322" s="69" t="s">
        <v>475</v>
      </c>
      <c r="I322" s="70"/>
      <c r="J322" s="70"/>
      <c r="K322" s="69" t="s">
        <v>4334</v>
      </c>
      <c r="L322" s="73">
        <v>1</v>
      </c>
      <c r="M322" s="74">
        <v>9623.25</v>
      </c>
      <c r="N322" s="74">
        <v>7983.86572265625</v>
      </c>
      <c r="O322" s="75"/>
      <c r="P322" s="76"/>
      <c r="Q322" s="76"/>
      <c r="R322" s="86"/>
      <c r="S322" s="48">
        <v>0</v>
      </c>
      <c r="T322" s="48">
        <v>1</v>
      </c>
      <c r="U322" s="49">
        <v>0</v>
      </c>
      <c r="V322" s="49">
        <v>0.090909</v>
      </c>
      <c r="W322" s="49">
        <v>0</v>
      </c>
      <c r="X322" s="49">
        <v>0.578512</v>
      </c>
      <c r="Y322" s="49">
        <v>0</v>
      </c>
      <c r="Z322" s="49">
        <v>0</v>
      </c>
      <c r="AA322" s="71">
        <v>322</v>
      </c>
      <c r="AB322" s="71"/>
      <c r="AC322" s="72"/>
      <c r="AD322" s="78" t="s">
        <v>2375</v>
      </c>
      <c r="AE322" s="78">
        <v>56</v>
      </c>
      <c r="AF322" s="78">
        <v>3</v>
      </c>
      <c r="AG322" s="78">
        <v>436</v>
      </c>
      <c r="AH322" s="78">
        <v>1974</v>
      </c>
      <c r="AI322" s="78"/>
      <c r="AJ322" s="78" t="s">
        <v>2740</v>
      </c>
      <c r="AK322" s="78"/>
      <c r="AL322" s="78"/>
      <c r="AM322" s="78"/>
      <c r="AN322" s="80">
        <v>42886.91917824074</v>
      </c>
      <c r="AO322" s="83" t="s">
        <v>3483</v>
      </c>
      <c r="AP322" s="78" t="b">
        <v>1</v>
      </c>
      <c r="AQ322" s="78" t="b">
        <v>0</v>
      </c>
      <c r="AR322" s="78" t="b">
        <v>0</v>
      </c>
      <c r="AS322" s="78" t="s">
        <v>1995</v>
      </c>
      <c r="AT322" s="78">
        <v>0</v>
      </c>
      <c r="AU322" s="78"/>
      <c r="AV322" s="78" t="b">
        <v>0</v>
      </c>
      <c r="AW322" s="78" t="s">
        <v>3626</v>
      </c>
      <c r="AX322" s="83" t="s">
        <v>3946</v>
      </c>
      <c r="AY322" s="78" t="s">
        <v>66</v>
      </c>
      <c r="AZ322" s="78" t="str">
        <f>REPLACE(INDEX(GroupVertices[Group],MATCH(Vertices[[#This Row],[Vertex]],GroupVertices[Vertex],0)),1,1,"")</f>
        <v>7</v>
      </c>
      <c r="BA322" s="48" t="s">
        <v>744</v>
      </c>
      <c r="BB322" s="48" t="s">
        <v>744</v>
      </c>
      <c r="BC322" s="48" t="s">
        <v>778</v>
      </c>
      <c r="BD322" s="48" t="s">
        <v>778</v>
      </c>
      <c r="BE322" s="48"/>
      <c r="BF322" s="48"/>
      <c r="BG322" s="120" t="s">
        <v>484</v>
      </c>
      <c r="BH322" s="120" t="s">
        <v>484</v>
      </c>
      <c r="BI322" s="120" t="s">
        <v>1953</v>
      </c>
      <c r="BJ322" s="120" t="s">
        <v>1953</v>
      </c>
      <c r="BK322" s="120">
        <v>0</v>
      </c>
      <c r="BL322" s="123">
        <v>0</v>
      </c>
      <c r="BM322" s="120">
        <v>0</v>
      </c>
      <c r="BN322" s="123">
        <v>0</v>
      </c>
      <c r="BO322" s="120">
        <v>0</v>
      </c>
      <c r="BP322" s="123">
        <v>0</v>
      </c>
      <c r="BQ322" s="120">
        <v>2</v>
      </c>
      <c r="BR322" s="123">
        <v>100</v>
      </c>
      <c r="BS322" s="120">
        <v>2</v>
      </c>
      <c r="BT322" s="2"/>
      <c r="BU322" s="3"/>
      <c r="BV322" s="3"/>
      <c r="BW322" s="3"/>
      <c r="BX322" s="3"/>
    </row>
    <row r="323" spans="1:76" ht="15">
      <c r="A323" s="64" t="s">
        <v>476</v>
      </c>
      <c r="B323" s="65"/>
      <c r="C323" s="65" t="s">
        <v>64</v>
      </c>
      <c r="D323" s="66">
        <v>162.97778692923015</v>
      </c>
      <c r="E323" s="68"/>
      <c r="F323" s="100" t="s">
        <v>1083</v>
      </c>
      <c r="G323" s="65"/>
      <c r="H323" s="69" t="s">
        <v>476</v>
      </c>
      <c r="I323" s="70"/>
      <c r="J323" s="70"/>
      <c r="K323" s="69" t="s">
        <v>4335</v>
      </c>
      <c r="L323" s="73">
        <v>1</v>
      </c>
      <c r="M323" s="74">
        <v>9056.923828125</v>
      </c>
      <c r="N323" s="74">
        <v>7285.1953125</v>
      </c>
      <c r="O323" s="75"/>
      <c r="P323" s="76"/>
      <c r="Q323" s="76"/>
      <c r="R323" s="86"/>
      <c r="S323" s="48">
        <v>0</v>
      </c>
      <c r="T323" s="48">
        <v>1</v>
      </c>
      <c r="U323" s="49">
        <v>0</v>
      </c>
      <c r="V323" s="49">
        <v>0.090909</v>
      </c>
      <c r="W323" s="49">
        <v>0</v>
      </c>
      <c r="X323" s="49">
        <v>0.578512</v>
      </c>
      <c r="Y323" s="49">
        <v>0</v>
      </c>
      <c r="Z323" s="49">
        <v>0</v>
      </c>
      <c r="AA323" s="71">
        <v>323</v>
      </c>
      <c r="AB323" s="71"/>
      <c r="AC323" s="72"/>
      <c r="AD323" s="78" t="s">
        <v>2376</v>
      </c>
      <c r="AE323" s="78">
        <v>335</v>
      </c>
      <c r="AF323" s="78">
        <v>187</v>
      </c>
      <c r="AG323" s="78">
        <v>1431</v>
      </c>
      <c r="AH323" s="78">
        <v>34311</v>
      </c>
      <c r="AI323" s="78"/>
      <c r="AJ323" s="78" t="s">
        <v>2741</v>
      </c>
      <c r="AK323" s="78" t="s">
        <v>2986</v>
      </c>
      <c r="AL323" s="83" t="s">
        <v>3172</v>
      </c>
      <c r="AM323" s="78"/>
      <c r="AN323" s="80">
        <v>40490.771782407406</v>
      </c>
      <c r="AO323" s="83" t="s">
        <v>3484</v>
      </c>
      <c r="AP323" s="78" t="b">
        <v>0</v>
      </c>
      <c r="AQ323" s="78" t="b">
        <v>0</v>
      </c>
      <c r="AR323" s="78" t="b">
        <v>1</v>
      </c>
      <c r="AS323" s="78" t="s">
        <v>1995</v>
      </c>
      <c r="AT323" s="78">
        <v>0</v>
      </c>
      <c r="AU323" s="83" t="s">
        <v>3551</v>
      </c>
      <c r="AV323" s="78" t="b">
        <v>0</v>
      </c>
      <c r="AW323" s="78" t="s">
        <v>3626</v>
      </c>
      <c r="AX323" s="83" t="s">
        <v>3947</v>
      </c>
      <c r="AY323" s="78" t="s">
        <v>66</v>
      </c>
      <c r="AZ323" s="78" t="str">
        <f>REPLACE(INDEX(GroupVertices[Group],MATCH(Vertices[[#This Row],[Vertex]],GroupVertices[Vertex],0)),1,1,"")</f>
        <v>7</v>
      </c>
      <c r="BA323" s="48" t="s">
        <v>744</v>
      </c>
      <c r="BB323" s="48" t="s">
        <v>744</v>
      </c>
      <c r="BC323" s="48" t="s">
        <v>778</v>
      </c>
      <c r="BD323" s="48" t="s">
        <v>778</v>
      </c>
      <c r="BE323" s="48"/>
      <c r="BF323" s="48"/>
      <c r="BG323" s="120" t="s">
        <v>484</v>
      </c>
      <c r="BH323" s="120" t="s">
        <v>484</v>
      </c>
      <c r="BI323" s="120" t="s">
        <v>1953</v>
      </c>
      <c r="BJ323" s="120" t="s">
        <v>1953</v>
      </c>
      <c r="BK323" s="120">
        <v>0</v>
      </c>
      <c r="BL323" s="123">
        <v>0</v>
      </c>
      <c r="BM323" s="120">
        <v>0</v>
      </c>
      <c r="BN323" s="123">
        <v>0</v>
      </c>
      <c r="BO323" s="120">
        <v>0</v>
      </c>
      <c r="BP323" s="123">
        <v>0</v>
      </c>
      <c r="BQ323" s="120">
        <v>2</v>
      </c>
      <c r="BR323" s="123">
        <v>100</v>
      </c>
      <c r="BS323" s="120">
        <v>2</v>
      </c>
      <c r="BT323" s="2"/>
      <c r="BU323" s="3"/>
      <c r="BV323" s="3"/>
      <c r="BW323" s="3"/>
      <c r="BX323" s="3"/>
    </row>
    <row r="324" spans="1:76" ht="15">
      <c r="A324" s="64" t="s">
        <v>477</v>
      </c>
      <c r="B324" s="65"/>
      <c r="C324" s="65" t="s">
        <v>64</v>
      </c>
      <c r="D324" s="66">
        <v>163.99740431532578</v>
      </c>
      <c r="E324" s="68"/>
      <c r="F324" s="100" t="s">
        <v>1084</v>
      </c>
      <c r="G324" s="65"/>
      <c r="H324" s="69" t="s">
        <v>477</v>
      </c>
      <c r="I324" s="70"/>
      <c r="J324" s="70"/>
      <c r="K324" s="69" t="s">
        <v>4336</v>
      </c>
      <c r="L324" s="73">
        <v>1</v>
      </c>
      <c r="M324" s="74">
        <v>9237.76171875</v>
      </c>
      <c r="N324" s="74">
        <v>6555.8564453125</v>
      </c>
      <c r="O324" s="75"/>
      <c r="P324" s="76"/>
      <c r="Q324" s="76"/>
      <c r="R324" s="86"/>
      <c r="S324" s="48">
        <v>0</v>
      </c>
      <c r="T324" s="48">
        <v>1</v>
      </c>
      <c r="U324" s="49">
        <v>0</v>
      </c>
      <c r="V324" s="49">
        <v>0.090909</v>
      </c>
      <c r="W324" s="49">
        <v>0</v>
      </c>
      <c r="X324" s="49">
        <v>0.578512</v>
      </c>
      <c r="Y324" s="49">
        <v>0</v>
      </c>
      <c r="Z324" s="49">
        <v>0</v>
      </c>
      <c r="AA324" s="71">
        <v>324</v>
      </c>
      <c r="AB324" s="71"/>
      <c r="AC324" s="72"/>
      <c r="AD324" s="78" t="s">
        <v>2377</v>
      </c>
      <c r="AE324" s="78">
        <v>774</v>
      </c>
      <c r="AF324" s="78">
        <v>382</v>
      </c>
      <c r="AG324" s="78">
        <v>25761</v>
      </c>
      <c r="AH324" s="78">
        <v>46351</v>
      </c>
      <c r="AI324" s="78"/>
      <c r="AJ324" s="78" t="s">
        <v>2742</v>
      </c>
      <c r="AK324" s="78" t="s">
        <v>2026</v>
      </c>
      <c r="AL324" s="78"/>
      <c r="AM324" s="78"/>
      <c r="AN324" s="80">
        <v>42121.81949074074</v>
      </c>
      <c r="AO324" s="83" t="s">
        <v>3485</v>
      </c>
      <c r="AP324" s="78" t="b">
        <v>0</v>
      </c>
      <c r="AQ324" s="78" t="b">
        <v>0</v>
      </c>
      <c r="AR324" s="78" t="b">
        <v>1</v>
      </c>
      <c r="AS324" s="78" t="s">
        <v>1995</v>
      </c>
      <c r="AT324" s="78">
        <v>8</v>
      </c>
      <c r="AU324" s="83" t="s">
        <v>3544</v>
      </c>
      <c r="AV324" s="78" t="b">
        <v>0</v>
      </c>
      <c r="AW324" s="78" t="s">
        <v>3626</v>
      </c>
      <c r="AX324" s="83" t="s">
        <v>3948</v>
      </c>
      <c r="AY324" s="78" t="s">
        <v>66</v>
      </c>
      <c r="AZ324" s="78" t="str">
        <f>REPLACE(INDEX(GroupVertices[Group],MATCH(Vertices[[#This Row],[Vertex]],GroupVertices[Vertex],0)),1,1,"")</f>
        <v>7</v>
      </c>
      <c r="BA324" s="48" t="s">
        <v>744</v>
      </c>
      <c r="BB324" s="48" t="s">
        <v>744</v>
      </c>
      <c r="BC324" s="48" t="s">
        <v>778</v>
      </c>
      <c r="BD324" s="48" t="s">
        <v>778</v>
      </c>
      <c r="BE324" s="48"/>
      <c r="BF324" s="48"/>
      <c r="BG324" s="120" t="s">
        <v>484</v>
      </c>
      <c r="BH324" s="120" t="s">
        <v>484</v>
      </c>
      <c r="BI324" s="120" t="s">
        <v>1953</v>
      </c>
      <c r="BJ324" s="120" t="s">
        <v>1953</v>
      </c>
      <c r="BK324" s="120">
        <v>0</v>
      </c>
      <c r="BL324" s="123">
        <v>0</v>
      </c>
      <c r="BM324" s="120">
        <v>0</v>
      </c>
      <c r="BN324" s="123">
        <v>0</v>
      </c>
      <c r="BO324" s="120">
        <v>0</v>
      </c>
      <c r="BP324" s="123">
        <v>0</v>
      </c>
      <c r="BQ324" s="120">
        <v>2</v>
      </c>
      <c r="BR324" s="123">
        <v>100</v>
      </c>
      <c r="BS324" s="120">
        <v>2</v>
      </c>
      <c r="BT324" s="2"/>
      <c r="BU324" s="3"/>
      <c r="BV324" s="3"/>
      <c r="BW324" s="3"/>
      <c r="BX324" s="3"/>
    </row>
    <row r="325" spans="1:76" ht="15">
      <c r="A325" s="64" t="s">
        <v>478</v>
      </c>
      <c r="B325" s="65"/>
      <c r="C325" s="65" t="s">
        <v>64</v>
      </c>
      <c r="D325" s="66">
        <v>162.25098274119276</v>
      </c>
      <c r="E325" s="68"/>
      <c r="F325" s="100" t="s">
        <v>1085</v>
      </c>
      <c r="G325" s="65"/>
      <c r="H325" s="69" t="s">
        <v>478</v>
      </c>
      <c r="I325" s="70"/>
      <c r="J325" s="70"/>
      <c r="K325" s="69" t="s">
        <v>4337</v>
      </c>
      <c r="L325" s="73">
        <v>1</v>
      </c>
      <c r="M325" s="74">
        <v>9249.66796875</v>
      </c>
      <c r="N325" s="74">
        <v>7999.2001953125</v>
      </c>
      <c r="O325" s="75"/>
      <c r="P325" s="76"/>
      <c r="Q325" s="76"/>
      <c r="R325" s="86"/>
      <c r="S325" s="48">
        <v>0</v>
      </c>
      <c r="T325" s="48">
        <v>1</v>
      </c>
      <c r="U325" s="49">
        <v>0</v>
      </c>
      <c r="V325" s="49">
        <v>0.090909</v>
      </c>
      <c r="W325" s="49">
        <v>0</v>
      </c>
      <c r="X325" s="49">
        <v>0.578512</v>
      </c>
      <c r="Y325" s="49">
        <v>0</v>
      </c>
      <c r="Z325" s="49">
        <v>0</v>
      </c>
      <c r="AA325" s="71">
        <v>325</v>
      </c>
      <c r="AB325" s="71"/>
      <c r="AC325" s="72"/>
      <c r="AD325" s="78" t="s">
        <v>2378</v>
      </c>
      <c r="AE325" s="78">
        <v>231</v>
      </c>
      <c r="AF325" s="78">
        <v>48</v>
      </c>
      <c r="AG325" s="78">
        <v>568</v>
      </c>
      <c r="AH325" s="78">
        <v>3089</v>
      </c>
      <c r="AI325" s="78"/>
      <c r="AJ325" s="78" t="s">
        <v>2743</v>
      </c>
      <c r="AK325" s="78" t="s">
        <v>2978</v>
      </c>
      <c r="AL325" s="83" t="s">
        <v>3173</v>
      </c>
      <c r="AM325" s="78"/>
      <c r="AN325" s="80">
        <v>41715.021574074075</v>
      </c>
      <c r="AO325" s="83" t="s">
        <v>3486</v>
      </c>
      <c r="AP325" s="78" t="b">
        <v>0</v>
      </c>
      <c r="AQ325" s="78" t="b">
        <v>0</v>
      </c>
      <c r="AR325" s="78" t="b">
        <v>1</v>
      </c>
      <c r="AS325" s="78" t="s">
        <v>1995</v>
      </c>
      <c r="AT325" s="78">
        <v>3</v>
      </c>
      <c r="AU325" s="83" t="s">
        <v>3544</v>
      </c>
      <c r="AV325" s="78" t="b">
        <v>0</v>
      </c>
      <c r="AW325" s="78" t="s">
        <v>3626</v>
      </c>
      <c r="AX325" s="83" t="s">
        <v>3949</v>
      </c>
      <c r="AY325" s="78" t="s">
        <v>66</v>
      </c>
      <c r="AZ325" s="78" t="str">
        <f>REPLACE(INDEX(GroupVertices[Group],MATCH(Vertices[[#This Row],[Vertex]],GroupVertices[Vertex],0)),1,1,"")</f>
        <v>7</v>
      </c>
      <c r="BA325" s="48" t="s">
        <v>744</v>
      </c>
      <c r="BB325" s="48" t="s">
        <v>744</v>
      </c>
      <c r="BC325" s="48" t="s">
        <v>778</v>
      </c>
      <c r="BD325" s="48" t="s">
        <v>778</v>
      </c>
      <c r="BE325" s="48"/>
      <c r="BF325" s="48"/>
      <c r="BG325" s="120" t="s">
        <v>484</v>
      </c>
      <c r="BH325" s="120" t="s">
        <v>484</v>
      </c>
      <c r="BI325" s="120" t="s">
        <v>1953</v>
      </c>
      <c r="BJ325" s="120" t="s">
        <v>1953</v>
      </c>
      <c r="BK325" s="120">
        <v>0</v>
      </c>
      <c r="BL325" s="123">
        <v>0</v>
      </c>
      <c r="BM325" s="120">
        <v>0</v>
      </c>
      <c r="BN325" s="123">
        <v>0</v>
      </c>
      <c r="BO325" s="120">
        <v>0</v>
      </c>
      <c r="BP325" s="123">
        <v>0</v>
      </c>
      <c r="BQ325" s="120">
        <v>2</v>
      </c>
      <c r="BR325" s="123">
        <v>100</v>
      </c>
      <c r="BS325" s="120">
        <v>2</v>
      </c>
      <c r="BT325" s="2"/>
      <c r="BU325" s="3"/>
      <c r="BV325" s="3"/>
      <c r="BW325" s="3"/>
      <c r="BX325" s="3"/>
    </row>
    <row r="326" spans="1:76" ht="15">
      <c r="A326" s="64" t="s">
        <v>480</v>
      </c>
      <c r="B326" s="65"/>
      <c r="C326" s="65" t="s">
        <v>64</v>
      </c>
      <c r="D326" s="66">
        <v>163.73073515280845</v>
      </c>
      <c r="E326" s="68"/>
      <c r="F326" s="100" t="s">
        <v>1087</v>
      </c>
      <c r="G326" s="65"/>
      <c r="H326" s="69" t="s">
        <v>480</v>
      </c>
      <c r="I326" s="70"/>
      <c r="J326" s="70"/>
      <c r="K326" s="69" t="s">
        <v>4338</v>
      </c>
      <c r="L326" s="73">
        <v>1</v>
      </c>
      <c r="M326" s="74">
        <v>8054.75</v>
      </c>
      <c r="N326" s="74">
        <v>1014.6044311523438</v>
      </c>
      <c r="O326" s="75"/>
      <c r="P326" s="76"/>
      <c r="Q326" s="76"/>
      <c r="R326" s="86"/>
      <c r="S326" s="48">
        <v>0</v>
      </c>
      <c r="T326" s="48">
        <v>1</v>
      </c>
      <c r="U326" s="49">
        <v>0</v>
      </c>
      <c r="V326" s="49">
        <v>0.333333</v>
      </c>
      <c r="W326" s="49">
        <v>0</v>
      </c>
      <c r="X326" s="49">
        <v>0.638297</v>
      </c>
      <c r="Y326" s="49">
        <v>0</v>
      </c>
      <c r="Z326" s="49">
        <v>0</v>
      </c>
      <c r="AA326" s="71">
        <v>326</v>
      </c>
      <c r="AB326" s="71"/>
      <c r="AC326" s="72"/>
      <c r="AD326" s="78" t="s">
        <v>2379</v>
      </c>
      <c r="AE326" s="78">
        <v>266</v>
      </c>
      <c r="AF326" s="78">
        <v>331</v>
      </c>
      <c r="AG326" s="78">
        <v>4530</v>
      </c>
      <c r="AH326" s="78">
        <v>1897</v>
      </c>
      <c r="AI326" s="78"/>
      <c r="AJ326" s="78" t="s">
        <v>2744</v>
      </c>
      <c r="AK326" s="78" t="s">
        <v>2987</v>
      </c>
      <c r="AL326" s="83" t="s">
        <v>3174</v>
      </c>
      <c r="AM326" s="78"/>
      <c r="AN326" s="80">
        <v>40274.701875</v>
      </c>
      <c r="AO326" s="83" t="s">
        <v>3487</v>
      </c>
      <c r="AP326" s="78" t="b">
        <v>0</v>
      </c>
      <c r="AQ326" s="78" t="b">
        <v>0</v>
      </c>
      <c r="AR326" s="78" t="b">
        <v>1</v>
      </c>
      <c r="AS326" s="78" t="s">
        <v>3538</v>
      </c>
      <c r="AT326" s="78">
        <v>115</v>
      </c>
      <c r="AU326" s="83" t="s">
        <v>3548</v>
      </c>
      <c r="AV326" s="78" t="b">
        <v>0</v>
      </c>
      <c r="AW326" s="78" t="s">
        <v>3626</v>
      </c>
      <c r="AX326" s="83" t="s">
        <v>3950</v>
      </c>
      <c r="AY326" s="78" t="s">
        <v>66</v>
      </c>
      <c r="AZ326" s="78" t="str">
        <f>REPLACE(INDEX(GroupVertices[Group],MATCH(Vertices[[#This Row],[Vertex]],GroupVertices[Vertex],0)),1,1,"")</f>
        <v>17</v>
      </c>
      <c r="BA326" s="48"/>
      <c r="BB326" s="48"/>
      <c r="BC326" s="48"/>
      <c r="BD326" s="48"/>
      <c r="BE326" s="48" t="s">
        <v>796</v>
      </c>
      <c r="BF326" s="48" t="s">
        <v>796</v>
      </c>
      <c r="BG326" s="120" t="s">
        <v>4972</v>
      </c>
      <c r="BH326" s="120" t="s">
        <v>4972</v>
      </c>
      <c r="BI326" s="120" t="s">
        <v>5080</v>
      </c>
      <c r="BJ326" s="120" t="s">
        <v>5080</v>
      </c>
      <c r="BK326" s="120">
        <v>0</v>
      </c>
      <c r="BL326" s="123">
        <v>0</v>
      </c>
      <c r="BM326" s="120">
        <v>0</v>
      </c>
      <c r="BN326" s="123">
        <v>0</v>
      </c>
      <c r="BO326" s="120">
        <v>0</v>
      </c>
      <c r="BP326" s="123">
        <v>0</v>
      </c>
      <c r="BQ326" s="120">
        <v>25</v>
      </c>
      <c r="BR326" s="123">
        <v>100</v>
      </c>
      <c r="BS326" s="120">
        <v>25</v>
      </c>
      <c r="BT326" s="2"/>
      <c r="BU326" s="3"/>
      <c r="BV326" s="3"/>
      <c r="BW326" s="3"/>
      <c r="BX326" s="3"/>
    </row>
    <row r="327" spans="1:76" ht="15">
      <c r="A327" s="64" t="s">
        <v>481</v>
      </c>
      <c r="B327" s="65"/>
      <c r="C327" s="65" t="s">
        <v>64</v>
      </c>
      <c r="D327" s="66">
        <v>162.01045761421636</v>
      </c>
      <c r="E327" s="68"/>
      <c r="F327" s="100" t="s">
        <v>1088</v>
      </c>
      <c r="G327" s="65"/>
      <c r="H327" s="69" t="s">
        <v>481</v>
      </c>
      <c r="I327" s="70"/>
      <c r="J327" s="70"/>
      <c r="K327" s="69" t="s">
        <v>4339</v>
      </c>
      <c r="L327" s="73">
        <v>1</v>
      </c>
      <c r="M327" s="74">
        <v>7200.70947265625</v>
      </c>
      <c r="N327" s="74">
        <v>9430.4296875</v>
      </c>
      <c r="O327" s="75"/>
      <c r="P327" s="76"/>
      <c r="Q327" s="76"/>
      <c r="R327" s="86"/>
      <c r="S327" s="48">
        <v>1</v>
      </c>
      <c r="T327" s="48">
        <v>1</v>
      </c>
      <c r="U327" s="49">
        <v>0</v>
      </c>
      <c r="V327" s="49">
        <v>0</v>
      </c>
      <c r="W327" s="49">
        <v>0</v>
      </c>
      <c r="X327" s="49">
        <v>0.999999</v>
      </c>
      <c r="Y327" s="49">
        <v>0</v>
      </c>
      <c r="Z327" s="49" t="s">
        <v>5416</v>
      </c>
      <c r="AA327" s="71">
        <v>327</v>
      </c>
      <c r="AB327" s="71"/>
      <c r="AC327" s="72"/>
      <c r="AD327" s="78" t="s">
        <v>2380</v>
      </c>
      <c r="AE327" s="78">
        <v>3</v>
      </c>
      <c r="AF327" s="78">
        <v>2</v>
      </c>
      <c r="AG327" s="78">
        <v>3</v>
      </c>
      <c r="AH327" s="78">
        <v>0</v>
      </c>
      <c r="AI327" s="78"/>
      <c r="AJ327" s="78" t="s">
        <v>2745</v>
      </c>
      <c r="AK327" s="78" t="s">
        <v>2988</v>
      </c>
      <c r="AL327" s="78"/>
      <c r="AM327" s="78"/>
      <c r="AN327" s="80">
        <v>43482.04237268519</v>
      </c>
      <c r="AO327" s="83" t="s">
        <v>3488</v>
      </c>
      <c r="AP327" s="78" t="b">
        <v>1</v>
      </c>
      <c r="AQ327" s="78" t="b">
        <v>0</v>
      </c>
      <c r="AR327" s="78" t="b">
        <v>0</v>
      </c>
      <c r="AS327" s="78" t="s">
        <v>1995</v>
      </c>
      <c r="AT327" s="78">
        <v>0</v>
      </c>
      <c r="AU327" s="78"/>
      <c r="AV327" s="78" t="b">
        <v>0</v>
      </c>
      <c r="AW327" s="78" t="s">
        <v>3626</v>
      </c>
      <c r="AX327" s="83" t="s">
        <v>3951</v>
      </c>
      <c r="AY327" s="78" t="s">
        <v>66</v>
      </c>
      <c r="AZ327" s="78" t="str">
        <f>REPLACE(INDEX(GroupVertices[Group],MATCH(Vertices[[#This Row],[Vertex]],GroupVertices[Vertex],0)),1,1,"")</f>
        <v>4</v>
      </c>
      <c r="BA327" s="48" t="s">
        <v>746</v>
      </c>
      <c r="BB327" s="48" t="s">
        <v>746</v>
      </c>
      <c r="BC327" s="48" t="s">
        <v>763</v>
      </c>
      <c r="BD327" s="48" t="s">
        <v>763</v>
      </c>
      <c r="BE327" s="48" t="s">
        <v>797</v>
      </c>
      <c r="BF327" s="48" t="s">
        <v>797</v>
      </c>
      <c r="BG327" s="120" t="s">
        <v>4975</v>
      </c>
      <c r="BH327" s="120" t="s">
        <v>4975</v>
      </c>
      <c r="BI327" s="120" t="s">
        <v>5083</v>
      </c>
      <c r="BJ327" s="120" t="s">
        <v>5083</v>
      </c>
      <c r="BK327" s="120">
        <v>1</v>
      </c>
      <c r="BL327" s="123">
        <v>2.9411764705882355</v>
      </c>
      <c r="BM327" s="120">
        <v>0</v>
      </c>
      <c r="BN327" s="123">
        <v>0</v>
      </c>
      <c r="BO327" s="120">
        <v>0</v>
      </c>
      <c r="BP327" s="123">
        <v>0</v>
      </c>
      <c r="BQ327" s="120">
        <v>33</v>
      </c>
      <c r="BR327" s="123">
        <v>97.05882352941177</v>
      </c>
      <c r="BS327" s="120">
        <v>34</v>
      </c>
      <c r="BT327" s="2"/>
      <c r="BU327" s="3"/>
      <c r="BV327" s="3"/>
      <c r="BW327" s="3"/>
      <c r="BX327" s="3"/>
    </row>
    <row r="328" spans="1:76" ht="15">
      <c r="A328" s="64" t="s">
        <v>482</v>
      </c>
      <c r="B328" s="65"/>
      <c r="C328" s="65" t="s">
        <v>64</v>
      </c>
      <c r="D328" s="66">
        <v>167.95038248911186</v>
      </c>
      <c r="E328" s="68"/>
      <c r="F328" s="100" t="s">
        <v>1089</v>
      </c>
      <c r="G328" s="65"/>
      <c r="H328" s="69" t="s">
        <v>482</v>
      </c>
      <c r="I328" s="70"/>
      <c r="J328" s="70"/>
      <c r="K328" s="69" t="s">
        <v>4340</v>
      </c>
      <c r="L328" s="73">
        <v>1</v>
      </c>
      <c r="M328" s="74">
        <v>9644.91015625</v>
      </c>
      <c r="N328" s="74">
        <v>2217.42529296875</v>
      </c>
      <c r="O328" s="75"/>
      <c r="P328" s="76"/>
      <c r="Q328" s="76"/>
      <c r="R328" s="86"/>
      <c r="S328" s="48">
        <v>2</v>
      </c>
      <c r="T328" s="48">
        <v>1</v>
      </c>
      <c r="U328" s="49">
        <v>0</v>
      </c>
      <c r="V328" s="49">
        <v>1</v>
      </c>
      <c r="W328" s="49">
        <v>0</v>
      </c>
      <c r="X328" s="49">
        <v>1.298244</v>
      </c>
      <c r="Y328" s="49">
        <v>0</v>
      </c>
      <c r="Z328" s="49">
        <v>0</v>
      </c>
      <c r="AA328" s="71">
        <v>328</v>
      </c>
      <c r="AB328" s="71"/>
      <c r="AC328" s="72"/>
      <c r="AD328" s="78" t="s">
        <v>2381</v>
      </c>
      <c r="AE328" s="78">
        <v>4993</v>
      </c>
      <c r="AF328" s="78">
        <v>1138</v>
      </c>
      <c r="AG328" s="78">
        <v>14019</v>
      </c>
      <c r="AH328" s="78">
        <v>2458</v>
      </c>
      <c r="AI328" s="78"/>
      <c r="AJ328" s="78" t="s">
        <v>2746</v>
      </c>
      <c r="AK328" s="78" t="s">
        <v>2989</v>
      </c>
      <c r="AL328" s="83" t="s">
        <v>3175</v>
      </c>
      <c r="AM328" s="78"/>
      <c r="AN328" s="80">
        <v>41402.05357638889</v>
      </c>
      <c r="AO328" s="83" t="s">
        <v>3489</v>
      </c>
      <c r="AP328" s="78" t="b">
        <v>1</v>
      </c>
      <c r="AQ328" s="78" t="b">
        <v>0</v>
      </c>
      <c r="AR328" s="78" t="b">
        <v>0</v>
      </c>
      <c r="AS328" s="78" t="s">
        <v>1995</v>
      </c>
      <c r="AT328" s="78">
        <v>12</v>
      </c>
      <c r="AU328" s="83" t="s">
        <v>3544</v>
      </c>
      <c r="AV328" s="78" t="b">
        <v>0</v>
      </c>
      <c r="AW328" s="78" t="s">
        <v>3626</v>
      </c>
      <c r="AX328" s="83" t="s">
        <v>3952</v>
      </c>
      <c r="AY328" s="78" t="s">
        <v>66</v>
      </c>
      <c r="AZ328" s="78" t="str">
        <f>REPLACE(INDEX(GroupVertices[Group],MATCH(Vertices[[#This Row],[Vertex]],GroupVertices[Vertex],0)),1,1,"")</f>
        <v>25</v>
      </c>
      <c r="BA328" s="48" t="s">
        <v>747</v>
      </c>
      <c r="BB328" s="48" t="s">
        <v>747</v>
      </c>
      <c r="BC328" s="48" t="s">
        <v>780</v>
      </c>
      <c r="BD328" s="48" t="s">
        <v>780</v>
      </c>
      <c r="BE328" s="48"/>
      <c r="BF328" s="48"/>
      <c r="BG328" s="120" t="s">
        <v>4693</v>
      </c>
      <c r="BH328" s="120" t="s">
        <v>4693</v>
      </c>
      <c r="BI328" s="120" t="s">
        <v>5084</v>
      </c>
      <c r="BJ328" s="120" t="s">
        <v>5084</v>
      </c>
      <c r="BK328" s="120">
        <v>2</v>
      </c>
      <c r="BL328" s="123">
        <v>9.523809523809524</v>
      </c>
      <c r="BM328" s="120">
        <v>0</v>
      </c>
      <c r="BN328" s="123">
        <v>0</v>
      </c>
      <c r="BO328" s="120">
        <v>0</v>
      </c>
      <c r="BP328" s="123">
        <v>0</v>
      </c>
      <c r="BQ328" s="120">
        <v>19</v>
      </c>
      <c r="BR328" s="123">
        <v>90.47619047619048</v>
      </c>
      <c r="BS328" s="120">
        <v>21</v>
      </c>
      <c r="BT328" s="2"/>
      <c r="BU328" s="3"/>
      <c r="BV328" s="3"/>
      <c r="BW328" s="3"/>
      <c r="BX328" s="3"/>
    </row>
    <row r="329" spans="1:76" ht="15">
      <c r="A329" s="64" t="s">
        <v>483</v>
      </c>
      <c r="B329" s="65"/>
      <c r="C329" s="65" t="s">
        <v>64</v>
      </c>
      <c r="D329" s="66">
        <v>171.84584378470794</v>
      </c>
      <c r="E329" s="68"/>
      <c r="F329" s="100" t="s">
        <v>1090</v>
      </c>
      <c r="G329" s="65"/>
      <c r="H329" s="69" t="s">
        <v>483</v>
      </c>
      <c r="I329" s="70"/>
      <c r="J329" s="70"/>
      <c r="K329" s="69" t="s">
        <v>4341</v>
      </c>
      <c r="L329" s="73">
        <v>1</v>
      </c>
      <c r="M329" s="74">
        <v>9644.91015625</v>
      </c>
      <c r="N329" s="74">
        <v>1923.3370361328125</v>
      </c>
      <c r="O329" s="75"/>
      <c r="P329" s="76"/>
      <c r="Q329" s="76"/>
      <c r="R329" s="86"/>
      <c r="S329" s="48">
        <v>0</v>
      </c>
      <c r="T329" s="48">
        <v>1</v>
      </c>
      <c r="U329" s="49">
        <v>0</v>
      </c>
      <c r="V329" s="49">
        <v>1</v>
      </c>
      <c r="W329" s="49">
        <v>0</v>
      </c>
      <c r="X329" s="49">
        <v>0.701753</v>
      </c>
      <c r="Y329" s="49">
        <v>0</v>
      </c>
      <c r="Z329" s="49">
        <v>0</v>
      </c>
      <c r="AA329" s="71">
        <v>329</v>
      </c>
      <c r="AB329" s="71"/>
      <c r="AC329" s="72"/>
      <c r="AD329" s="78" t="s">
        <v>2382</v>
      </c>
      <c r="AE329" s="78">
        <v>1857</v>
      </c>
      <c r="AF329" s="78">
        <v>1883</v>
      </c>
      <c r="AG329" s="78">
        <v>16665</v>
      </c>
      <c r="AH329" s="78">
        <v>29057</v>
      </c>
      <c r="AI329" s="78"/>
      <c r="AJ329" s="78" t="s">
        <v>2747</v>
      </c>
      <c r="AK329" s="78"/>
      <c r="AL329" s="78"/>
      <c r="AM329" s="78"/>
      <c r="AN329" s="80">
        <v>43337.50252314815</v>
      </c>
      <c r="AO329" s="83" t="s">
        <v>3490</v>
      </c>
      <c r="AP329" s="78" t="b">
        <v>1</v>
      </c>
      <c r="AQ329" s="78" t="b">
        <v>0</v>
      </c>
      <c r="AR329" s="78" t="b">
        <v>0</v>
      </c>
      <c r="AS329" s="78" t="s">
        <v>1995</v>
      </c>
      <c r="AT329" s="78">
        <v>0</v>
      </c>
      <c r="AU329" s="78"/>
      <c r="AV329" s="78" t="b">
        <v>0</v>
      </c>
      <c r="AW329" s="78" t="s">
        <v>3626</v>
      </c>
      <c r="AX329" s="83" t="s">
        <v>3953</v>
      </c>
      <c r="AY329" s="78" t="s">
        <v>66</v>
      </c>
      <c r="AZ329" s="78" t="str">
        <f>REPLACE(INDEX(GroupVertices[Group],MATCH(Vertices[[#This Row],[Vertex]],GroupVertices[Vertex],0)),1,1,"")</f>
        <v>25</v>
      </c>
      <c r="BA329" s="48"/>
      <c r="BB329" s="48"/>
      <c r="BC329" s="48"/>
      <c r="BD329" s="48"/>
      <c r="BE329" s="48"/>
      <c r="BF329" s="48"/>
      <c r="BG329" s="120" t="s">
        <v>4976</v>
      </c>
      <c r="BH329" s="120" t="s">
        <v>4976</v>
      </c>
      <c r="BI329" s="120" t="s">
        <v>5085</v>
      </c>
      <c r="BJ329" s="120" t="s">
        <v>5085</v>
      </c>
      <c r="BK329" s="120">
        <v>2</v>
      </c>
      <c r="BL329" s="123">
        <v>9.090909090909092</v>
      </c>
      <c r="BM329" s="120">
        <v>0</v>
      </c>
      <c r="BN329" s="123">
        <v>0</v>
      </c>
      <c r="BO329" s="120">
        <v>0</v>
      </c>
      <c r="BP329" s="123">
        <v>0</v>
      </c>
      <c r="BQ329" s="120">
        <v>20</v>
      </c>
      <c r="BR329" s="123">
        <v>90.9090909090909</v>
      </c>
      <c r="BS329" s="120">
        <v>22</v>
      </c>
      <c r="BT329" s="2"/>
      <c r="BU329" s="3"/>
      <c r="BV329" s="3"/>
      <c r="BW329" s="3"/>
      <c r="BX329" s="3"/>
    </row>
    <row r="330" spans="1:76" ht="15">
      <c r="A330" s="64" t="s">
        <v>485</v>
      </c>
      <c r="B330" s="65"/>
      <c r="C330" s="65" t="s">
        <v>64</v>
      </c>
      <c r="D330" s="66">
        <v>162</v>
      </c>
      <c r="E330" s="68"/>
      <c r="F330" s="100" t="s">
        <v>1092</v>
      </c>
      <c r="G330" s="65"/>
      <c r="H330" s="69" t="s">
        <v>485</v>
      </c>
      <c r="I330" s="70"/>
      <c r="J330" s="70"/>
      <c r="K330" s="69" t="s">
        <v>4342</v>
      </c>
      <c r="L330" s="73">
        <v>1</v>
      </c>
      <c r="M330" s="74">
        <v>9804.087890625</v>
      </c>
      <c r="N330" s="74">
        <v>7254.52685546875</v>
      </c>
      <c r="O330" s="75"/>
      <c r="P330" s="76"/>
      <c r="Q330" s="76"/>
      <c r="R330" s="86"/>
      <c r="S330" s="48">
        <v>0</v>
      </c>
      <c r="T330" s="48">
        <v>1</v>
      </c>
      <c r="U330" s="49">
        <v>0</v>
      </c>
      <c r="V330" s="49">
        <v>0.090909</v>
      </c>
      <c r="W330" s="49">
        <v>0</v>
      </c>
      <c r="X330" s="49">
        <v>0.578512</v>
      </c>
      <c r="Y330" s="49">
        <v>0</v>
      </c>
      <c r="Z330" s="49">
        <v>0</v>
      </c>
      <c r="AA330" s="71">
        <v>330</v>
      </c>
      <c r="AB330" s="71"/>
      <c r="AC330" s="72"/>
      <c r="AD330" s="78" t="s">
        <v>2383</v>
      </c>
      <c r="AE330" s="78">
        <v>69</v>
      </c>
      <c r="AF330" s="78">
        <v>0</v>
      </c>
      <c r="AG330" s="78">
        <v>90</v>
      </c>
      <c r="AH330" s="78">
        <v>835</v>
      </c>
      <c r="AI330" s="78"/>
      <c r="AJ330" s="78"/>
      <c r="AK330" s="78"/>
      <c r="AL330" s="78"/>
      <c r="AM330" s="78"/>
      <c r="AN330" s="80">
        <v>43204.64561342593</v>
      </c>
      <c r="AO330" s="83" t="s">
        <v>3491</v>
      </c>
      <c r="AP330" s="78" t="b">
        <v>1</v>
      </c>
      <c r="AQ330" s="78" t="b">
        <v>0</v>
      </c>
      <c r="AR330" s="78" t="b">
        <v>0</v>
      </c>
      <c r="AS330" s="78" t="s">
        <v>1995</v>
      </c>
      <c r="AT330" s="78">
        <v>0</v>
      </c>
      <c r="AU330" s="78"/>
      <c r="AV330" s="78" t="b">
        <v>0</v>
      </c>
      <c r="AW330" s="78" t="s">
        <v>3626</v>
      </c>
      <c r="AX330" s="83" t="s">
        <v>3954</v>
      </c>
      <c r="AY330" s="78" t="s">
        <v>66</v>
      </c>
      <c r="AZ330" s="78" t="str">
        <f>REPLACE(INDEX(GroupVertices[Group],MATCH(Vertices[[#This Row],[Vertex]],GroupVertices[Vertex],0)),1,1,"")</f>
        <v>7</v>
      </c>
      <c r="BA330" s="48" t="s">
        <v>744</v>
      </c>
      <c r="BB330" s="48" t="s">
        <v>744</v>
      </c>
      <c r="BC330" s="48" t="s">
        <v>778</v>
      </c>
      <c r="BD330" s="48" t="s">
        <v>778</v>
      </c>
      <c r="BE330" s="48"/>
      <c r="BF330" s="48"/>
      <c r="BG330" s="120" t="s">
        <v>484</v>
      </c>
      <c r="BH330" s="120" t="s">
        <v>484</v>
      </c>
      <c r="BI330" s="120" t="s">
        <v>1953</v>
      </c>
      <c r="BJ330" s="120" t="s">
        <v>1953</v>
      </c>
      <c r="BK330" s="120">
        <v>0</v>
      </c>
      <c r="BL330" s="123">
        <v>0</v>
      </c>
      <c r="BM330" s="120">
        <v>0</v>
      </c>
      <c r="BN330" s="123">
        <v>0</v>
      </c>
      <c r="BO330" s="120">
        <v>0</v>
      </c>
      <c r="BP330" s="123">
        <v>0</v>
      </c>
      <c r="BQ330" s="120">
        <v>2</v>
      </c>
      <c r="BR330" s="123">
        <v>100</v>
      </c>
      <c r="BS330" s="120">
        <v>2</v>
      </c>
      <c r="BT330" s="2"/>
      <c r="BU330" s="3"/>
      <c r="BV330" s="3"/>
      <c r="BW330" s="3"/>
      <c r="BX330" s="3"/>
    </row>
    <row r="331" spans="1:76" ht="15">
      <c r="A331" s="64" t="s">
        <v>593</v>
      </c>
      <c r="B331" s="65"/>
      <c r="C331" s="65" t="s">
        <v>64</v>
      </c>
      <c r="D331" s="66">
        <v>205.1167434140741</v>
      </c>
      <c r="E331" s="68"/>
      <c r="F331" s="100" t="s">
        <v>3619</v>
      </c>
      <c r="G331" s="65"/>
      <c r="H331" s="69" t="s">
        <v>593</v>
      </c>
      <c r="I331" s="70"/>
      <c r="J331" s="70"/>
      <c r="K331" s="69" t="s">
        <v>4343</v>
      </c>
      <c r="L331" s="73">
        <v>1</v>
      </c>
      <c r="M331" s="74">
        <v>4758.9248046875</v>
      </c>
      <c r="N331" s="74">
        <v>4176.052734375</v>
      </c>
      <c r="O331" s="75"/>
      <c r="P331" s="76"/>
      <c r="Q331" s="76"/>
      <c r="R331" s="86"/>
      <c r="S331" s="48">
        <v>1</v>
      </c>
      <c r="T331" s="48">
        <v>0</v>
      </c>
      <c r="U331" s="49">
        <v>0</v>
      </c>
      <c r="V331" s="49">
        <v>0.002237</v>
      </c>
      <c r="W331" s="49">
        <v>0</v>
      </c>
      <c r="X331" s="49">
        <v>0.401707</v>
      </c>
      <c r="Y331" s="49">
        <v>0</v>
      </c>
      <c r="Z331" s="49">
        <v>0</v>
      </c>
      <c r="AA331" s="71">
        <v>331</v>
      </c>
      <c r="AB331" s="71"/>
      <c r="AC331" s="72"/>
      <c r="AD331" s="78" t="s">
        <v>2384</v>
      </c>
      <c r="AE331" s="78">
        <v>322</v>
      </c>
      <c r="AF331" s="78">
        <v>8246</v>
      </c>
      <c r="AG331" s="78">
        <v>4</v>
      </c>
      <c r="AH331" s="78">
        <v>30</v>
      </c>
      <c r="AI331" s="78"/>
      <c r="AJ331" s="78"/>
      <c r="AK331" s="78"/>
      <c r="AL331" s="83" t="s">
        <v>3176</v>
      </c>
      <c r="AM331" s="78"/>
      <c r="AN331" s="80">
        <v>39614.82331018519</v>
      </c>
      <c r="AO331" s="78"/>
      <c r="AP331" s="78" t="b">
        <v>1</v>
      </c>
      <c r="AQ331" s="78" t="b">
        <v>0</v>
      </c>
      <c r="AR331" s="78" t="b">
        <v>1</v>
      </c>
      <c r="AS331" s="78" t="s">
        <v>1995</v>
      </c>
      <c r="AT331" s="78">
        <v>6</v>
      </c>
      <c r="AU331" s="83" t="s">
        <v>3544</v>
      </c>
      <c r="AV331" s="78" t="b">
        <v>0</v>
      </c>
      <c r="AW331" s="78" t="s">
        <v>3626</v>
      </c>
      <c r="AX331" s="83" t="s">
        <v>3955</v>
      </c>
      <c r="AY331" s="78" t="s">
        <v>65</v>
      </c>
      <c r="AZ331" s="78" t="str">
        <f>REPLACE(INDEX(GroupVertices[Group],MATCH(Vertices[[#This Row],[Vertex]],GroupVertices[Vertex],0)),1,1,"")</f>
        <v>2</v>
      </c>
      <c r="BA331" s="48"/>
      <c r="BB331" s="48"/>
      <c r="BC331" s="48"/>
      <c r="BD331" s="48"/>
      <c r="BE331" s="48"/>
      <c r="BF331" s="48"/>
      <c r="BG331" s="48"/>
      <c r="BH331" s="48"/>
      <c r="BI331" s="48"/>
      <c r="BJ331" s="48"/>
      <c r="BK331" s="48"/>
      <c r="BL331" s="49"/>
      <c r="BM331" s="48"/>
      <c r="BN331" s="49"/>
      <c r="BO331" s="48"/>
      <c r="BP331" s="49"/>
      <c r="BQ331" s="48"/>
      <c r="BR331" s="49"/>
      <c r="BS331" s="48"/>
      <c r="BT331" s="2"/>
      <c r="BU331" s="3"/>
      <c r="BV331" s="3"/>
      <c r="BW331" s="3"/>
      <c r="BX331" s="3"/>
    </row>
    <row r="332" spans="1:76" ht="15">
      <c r="A332" s="64" t="s">
        <v>594</v>
      </c>
      <c r="B332" s="65"/>
      <c r="C332" s="65" t="s">
        <v>64</v>
      </c>
      <c r="D332" s="66">
        <v>207.87232476008637</v>
      </c>
      <c r="E332" s="68"/>
      <c r="F332" s="100" t="s">
        <v>3620</v>
      </c>
      <c r="G332" s="65"/>
      <c r="H332" s="69" t="s">
        <v>594</v>
      </c>
      <c r="I332" s="70"/>
      <c r="J332" s="70"/>
      <c r="K332" s="69" t="s">
        <v>4344</v>
      </c>
      <c r="L332" s="73">
        <v>1</v>
      </c>
      <c r="M332" s="74">
        <v>4508.7978515625</v>
      </c>
      <c r="N332" s="74">
        <v>5344.03369140625</v>
      </c>
      <c r="O332" s="75"/>
      <c r="P332" s="76"/>
      <c r="Q332" s="76"/>
      <c r="R332" s="86"/>
      <c r="S332" s="48">
        <v>1</v>
      </c>
      <c r="T332" s="48">
        <v>0</v>
      </c>
      <c r="U332" s="49">
        <v>0</v>
      </c>
      <c r="V332" s="49">
        <v>0.002237</v>
      </c>
      <c r="W332" s="49">
        <v>0</v>
      </c>
      <c r="X332" s="49">
        <v>0.401707</v>
      </c>
      <c r="Y332" s="49">
        <v>0</v>
      </c>
      <c r="Z332" s="49">
        <v>0</v>
      </c>
      <c r="AA332" s="71">
        <v>332</v>
      </c>
      <c r="AB332" s="71"/>
      <c r="AC332" s="72"/>
      <c r="AD332" s="78" t="s">
        <v>2385</v>
      </c>
      <c r="AE332" s="78">
        <v>2075</v>
      </c>
      <c r="AF332" s="78">
        <v>8773</v>
      </c>
      <c r="AG332" s="78">
        <v>12559</v>
      </c>
      <c r="AH332" s="78">
        <v>7341</v>
      </c>
      <c r="AI332" s="78"/>
      <c r="AJ332" s="78" t="s">
        <v>2748</v>
      </c>
      <c r="AK332" s="78"/>
      <c r="AL332" s="83" t="s">
        <v>3177</v>
      </c>
      <c r="AM332" s="78"/>
      <c r="AN332" s="80">
        <v>39935.63306712963</v>
      </c>
      <c r="AO332" s="83" t="s">
        <v>3492</v>
      </c>
      <c r="AP332" s="78" t="b">
        <v>0</v>
      </c>
      <c r="AQ332" s="78" t="b">
        <v>0</v>
      </c>
      <c r="AR332" s="78" t="b">
        <v>1</v>
      </c>
      <c r="AS332" s="78" t="s">
        <v>1995</v>
      </c>
      <c r="AT332" s="78">
        <v>429</v>
      </c>
      <c r="AU332" s="83" t="s">
        <v>3559</v>
      </c>
      <c r="AV332" s="78" t="b">
        <v>1</v>
      </c>
      <c r="AW332" s="78" t="s">
        <v>3626</v>
      </c>
      <c r="AX332" s="83" t="s">
        <v>3956</v>
      </c>
      <c r="AY332" s="78" t="s">
        <v>65</v>
      </c>
      <c r="AZ332" s="78" t="str">
        <f>REPLACE(INDEX(GroupVertices[Group],MATCH(Vertices[[#This Row],[Vertex]],GroupVertices[Vertex],0)),1,1,"")</f>
        <v>2</v>
      </c>
      <c r="BA332" s="48"/>
      <c r="BB332" s="48"/>
      <c r="BC332" s="48"/>
      <c r="BD332" s="48"/>
      <c r="BE332" s="48"/>
      <c r="BF332" s="48"/>
      <c r="BG332" s="48"/>
      <c r="BH332" s="48"/>
      <c r="BI332" s="48"/>
      <c r="BJ332" s="48"/>
      <c r="BK332" s="48"/>
      <c r="BL332" s="49"/>
      <c r="BM332" s="48"/>
      <c r="BN332" s="49"/>
      <c r="BO332" s="48"/>
      <c r="BP332" s="49"/>
      <c r="BQ332" s="48"/>
      <c r="BR332" s="49"/>
      <c r="BS332" s="48"/>
      <c r="BT332" s="2"/>
      <c r="BU332" s="3"/>
      <c r="BV332" s="3"/>
      <c r="BW332" s="3"/>
      <c r="BX332" s="3"/>
    </row>
    <row r="333" spans="1:76" ht="15">
      <c r="A333" s="64" t="s">
        <v>595</v>
      </c>
      <c r="B333" s="65"/>
      <c r="C333" s="65" t="s">
        <v>64</v>
      </c>
      <c r="D333" s="66">
        <v>169.48765177891755</v>
      </c>
      <c r="E333" s="68"/>
      <c r="F333" s="100" t="s">
        <v>3621</v>
      </c>
      <c r="G333" s="65"/>
      <c r="H333" s="69" t="s">
        <v>595</v>
      </c>
      <c r="I333" s="70"/>
      <c r="J333" s="70"/>
      <c r="K333" s="69" t="s">
        <v>4345</v>
      </c>
      <c r="L333" s="73">
        <v>1</v>
      </c>
      <c r="M333" s="74">
        <v>4489.4794921875</v>
      </c>
      <c r="N333" s="74">
        <v>5969.591796875</v>
      </c>
      <c r="O333" s="75"/>
      <c r="P333" s="76"/>
      <c r="Q333" s="76"/>
      <c r="R333" s="86"/>
      <c r="S333" s="48">
        <v>1</v>
      </c>
      <c r="T333" s="48">
        <v>0</v>
      </c>
      <c r="U333" s="49">
        <v>0</v>
      </c>
      <c r="V333" s="49">
        <v>0.002237</v>
      </c>
      <c r="W333" s="49">
        <v>0</v>
      </c>
      <c r="X333" s="49">
        <v>0.401707</v>
      </c>
      <c r="Y333" s="49">
        <v>0</v>
      </c>
      <c r="Z333" s="49">
        <v>0</v>
      </c>
      <c r="AA333" s="71">
        <v>333</v>
      </c>
      <c r="AB333" s="71"/>
      <c r="AC333" s="72"/>
      <c r="AD333" s="78" t="s">
        <v>2386</v>
      </c>
      <c r="AE333" s="78">
        <v>928</v>
      </c>
      <c r="AF333" s="78">
        <v>1432</v>
      </c>
      <c r="AG333" s="78">
        <v>8553</v>
      </c>
      <c r="AH333" s="78">
        <v>20794</v>
      </c>
      <c r="AI333" s="78"/>
      <c r="AJ333" s="78" t="s">
        <v>2749</v>
      </c>
      <c r="AK333" s="78" t="s">
        <v>2978</v>
      </c>
      <c r="AL333" s="83" t="s">
        <v>3178</v>
      </c>
      <c r="AM333" s="78"/>
      <c r="AN333" s="80">
        <v>41813.99377314815</v>
      </c>
      <c r="AO333" s="83" t="s">
        <v>3493</v>
      </c>
      <c r="AP333" s="78" t="b">
        <v>0</v>
      </c>
      <c r="AQ333" s="78" t="b">
        <v>0</v>
      </c>
      <c r="AR333" s="78" t="b">
        <v>1</v>
      </c>
      <c r="AS333" s="78" t="s">
        <v>1995</v>
      </c>
      <c r="AT333" s="78">
        <v>82</v>
      </c>
      <c r="AU333" s="83" t="s">
        <v>3547</v>
      </c>
      <c r="AV333" s="78" t="b">
        <v>0</v>
      </c>
      <c r="AW333" s="78" t="s">
        <v>3626</v>
      </c>
      <c r="AX333" s="83" t="s">
        <v>3957</v>
      </c>
      <c r="AY333" s="78" t="s">
        <v>65</v>
      </c>
      <c r="AZ333" s="78" t="str">
        <f>REPLACE(INDEX(GroupVertices[Group],MATCH(Vertices[[#This Row],[Vertex]],GroupVertices[Vertex],0)),1,1,"")</f>
        <v>2</v>
      </c>
      <c r="BA333" s="48"/>
      <c r="BB333" s="48"/>
      <c r="BC333" s="48"/>
      <c r="BD333" s="48"/>
      <c r="BE333" s="48"/>
      <c r="BF333" s="48"/>
      <c r="BG333" s="48"/>
      <c r="BH333" s="48"/>
      <c r="BI333" s="48"/>
      <c r="BJ333" s="48"/>
      <c r="BK333" s="48"/>
      <c r="BL333" s="49"/>
      <c r="BM333" s="48"/>
      <c r="BN333" s="49"/>
      <c r="BO333" s="48"/>
      <c r="BP333" s="49"/>
      <c r="BQ333" s="48"/>
      <c r="BR333" s="49"/>
      <c r="BS333" s="48"/>
      <c r="BT333" s="2"/>
      <c r="BU333" s="3"/>
      <c r="BV333" s="3"/>
      <c r="BW333" s="3"/>
      <c r="BX333" s="3"/>
    </row>
    <row r="334" spans="1:76" ht="15">
      <c r="A334" s="64" t="s">
        <v>596</v>
      </c>
      <c r="B334" s="65"/>
      <c r="C334" s="65" t="s">
        <v>64</v>
      </c>
      <c r="D334" s="66">
        <v>162.05751687819</v>
      </c>
      <c r="E334" s="68"/>
      <c r="F334" s="100" t="s">
        <v>1068</v>
      </c>
      <c r="G334" s="65"/>
      <c r="H334" s="69" t="s">
        <v>596</v>
      </c>
      <c r="I334" s="70"/>
      <c r="J334" s="70"/>
      <c r="K334" s="69" t="s">
        <v>4346</v>
      </c>
      <c r="L334" s="73">
        <v>1</v>
      </c>
      <c r="M334" s="74">
        <v>4533.8193359375</v>
      </c>
      <c r="N334" s="74">
        <v>4995.70166015625</v>
      </c>
      <c r="O334" s="75"/>
      <c r="P334" s="76"/>
      <c r="Q334" s="76"/>
      <c r="R334" s="86"/>
      <c r="S334" s="48">
        <v>1</v>
      </c>
      <c r="T334" s="48">
        <v>0</v>
      </c>
      <c r="U334" s="49">
        <v>0</v>
      </c>
      <c r="V334" s="49">
        <v>0.002237</v>
      </c>
      <c r="W334" s="49">
        <v>0</v>
      </c>
      <c r="X334" s="49">
        <v>0.401707</v>
      </c>
      <c r="Y334" s="49">
        <v>0</v>
      </c>
      <c r="Z334" s="49">
        <v>0</v>
      </c>
      <c r="AA334" s="71">
        <v>334</v>
      </c>
      <c r="AB334" s="71"/>
      <c r="AC334" s="72"/>
      <c r="AD334" s="78" t="s">
        <v>2387</v>
      </c>
      <c r="AE334" s="78">
        <v>45</v>
      </c>
      <c r="AF334" s="78">
        <v>11</v>
      </c>
      <c r="AG334" s="78">
        <v>20</v>
      </c>
      <c r="AH334" s="78">
        <v>96</v>
      </c>
      <c r="AI334" s="78"/>
      <c r="AJ334" s="78"/>
      <c r="AK334" s="78"/>
      <c r="AL334" s="78"/>
      <c r="AM334" s="78"/>
      <c r="AN334" s="80">
        <v>41708.05212962963</v>
      </c>
      <c r="AO334" s="78"/>
      <c r="AP334" s="78" t="b">
        <v>1</v>
      </c>
      <c r="AQ334" s="78" t="b">
        <v>1</v>
      </c>
      <c r="AR334" s="78" t="b">
        <v>0</v>
      </c>
      <c r="AS334" s="78" t="s">
        <v>1995</v>
      </c>
      <c r="AT334" s="78">
        <v>0</v>
      </c>
      <c r="AU334" s="83" t="s">
        <v>3544</v>
      </c>
      <c r="AV334" s="78" t="b">
        <v>0</v>
      </c>
      <c r="AW334" s="78" t="s">
        <v>3626</v>
      </c>
      <c r="AX334" s="83" t="s">
        <v>3958</v>
      </c>
      <c r="AY334" s="78" t="s">
        <v>65</v>
      </c>
      <c r="AZ334" s="78" t="str">
        <f>REPLACE(INDEX(GroupVertices[Group],MATCH(Vertices[[#This Row],[Vertex]],GroupVertices[Vertex],0)),1,1,"")</f>
        <v>2</v>
      </c>
      <c r="BA334" s="48"/>
      <c r="BB334" s="48"/>
      <c r="BC334" s="48"/>
      <c r="BD334" s="48"/>
      <c r="BE334" s="48"/>
      <c r="BF334" s="48"/>
      <c r="BG334" s="48"/>
      <c r="BH334" s="48"/>
      <c r="BI334" s="48"/>
      <c r="BJ334" s="48"/>
      <c r="BK334" s="48"/>
      <c r="BL334" s="49"/>
      <c r="BM334" s="48"/>
      <c r="BN334" s="49"/>
      <c r="BO334" s="48"/>
      <c r="BP334" s="49"/>
      <c r="BQ334" s="48"/>
      <c r="BR334" s="49"/>
      <c r="BS334" s="48"/>
      <c r="BT334" s="2"/>
      <c r="BU334" s="3"/>
      <c r="BV334" s="3"/>
      <c r="BW334" s="3"/>
      <c r="BX334" s="3"/>
    </row>
    <row r="335" spans="1:76" ht="15">
      <c r="A335" s="64" t="s">
        <v>487</v>
      </c>
      <c r="B335" s="65"/>
      <c r="C335" s="65" t="s">
        <v>64</v>
      </c>
      <c r="D335" s="66">
        <v>162.74249060936194</v>
      </c>
      <c r="E335" s="68"/>
      <c r="F335" s="100" t="s">
        <v>1094</v>
      </c>
      <c r="G335" s="65"/>
      <c r="H335" s="69" t="s">
        <v>487</v>
      </c>
      <c r="I335" s="70"/>
      <c r="J335" s="70"/>
      <c r="K335" s="69" t="s">
        <v>4347</v>
      </c>
      <c r="L335" s="73">
        <v>1</v>
      </c>
      <c r="M335" s="74">
        <v>5227.02587890625</v>
      </c>
      <c r="N335" s="74">
        <v>5365.408203125</v>
      </c>
      <c r="O335" s="75"/>
      <c r="P335" s="76"/>
      <c r="Q335" s="76"/>
      <c r="R335" s="86"/>
      <c r="S335" s="48">
        <v>1</v>
      </c>
      <c r="T335" s="48">
        <v>2</v>
      </c>
      <c r="U335" s="49">
        <v>0</v>
      </c>
      <c r="V335" s="49">
        <v>0.002907</v>
      </c>
      <c r="W335" s="49">
        <v>0</v>
      </c>
      <c r="X335" s="49">
        <v>0.654499</v>
      </c>
      <c r="Y335" s="49">
        <v>1</v>
      </c>
      <c r="Z335" s="49">
        <v>0.5</v>
      </c>
      <c r="AA335" s="71">
        <v>335</v>
      </c>
      <c r="AB335" s="71"/>
      <c r="AC335" s="72"/>
      <c r="AD335" s="78" t="s">
        <v>2388</v>
      </c>
      <c r="AE335" s="78">
        <v>449</v>
      </c>
      <c r="AF335" s="78">
        <v>142</v>
      </c>
      <c r="AG335" s="78">
        <v>594</v>
      </c>
      <c r="AH335" s="78">
        <v>34</v>
      </c>
      <c r="AI335" s="78"/>
      <c r="AJ335" s="78" t="s">
        <v>2750</v>
      </c>
      <c r="AK335" s="78" t="s">
        <v>2990</v>
      </c>
      <c r="AL335" s="83" t="s">
        <v>3179</v>
      </c>
      <c r="AM335" s="78"/>
      <c r="AN335" s="80">
        <v>41711.81722222222</v>
      </c>
      <c r="AO335" s="83" t="s">
        <v>3494</v>
      </c>
      <c r="AP335" s="78" t="b">
        <v>0</v>
      </c>
      <c r="AQ335" s="78" t="b">
        <v>0</v>
      </c>
      <c r="AR335" s="78" t="b">
        <v>0</v>
      </c>
      <c r="AS335" s="78" t="s">
        <v>1997</v>
      </c>
      <c r="AT335" s="78">
        <v>3</v>
      </c>
      <c r="AU335" s="83" t="s">
        <v>3544</v>
      </c>
      <c r="AV335" s="78" t="b">
        <v>0</v>
      </c>
      <c r="AW335" s="78" t="s">
        <v>3626</v>
      </c>
      <c r="AX335" s="83" t="s">
        <v>3959</v>
      </c>
      <c r="AY335" s="78" t="s">
        <v>66</v>
      </c>
      <c r="AZ335" s="78" t="str">
        <f>REPLACE(INDEX(GroupVertices[Group],MATCH(Vertices[[#This Row],[Vertex]],GroupVertices[Vertex],0)),1,1,"")</f>
        <v>2</v>
      </c>
      <c r="BA335" s="48"/>
      <c r="BB335" s="48"/>
      <c r="BC335" s="48"/>
      <c r="BD335" s="48"/>
      <c r="BE335" s="48"/>
      <c r="BF335" s="48"/>
      <c r="BG335" s="120" t="s">
        <v>4977</v>
      </c>
      <c r="BH335" s="120" t="s">
        <v>4977</v>
      </c>
      <c r="BI335" s="120" t="s">
        <v>5086</v>
      </c>
      <c r="BJ335" s="120" t="s">
        <v>5086</v>
      </c>
      <c r="BK335" s="120">
        <v>1</v>
      </c>
      <c r="BL335" s="123">
        <v>5.555555555555555</v>
      </c>
      <c r="BM335" s="120">
        <v>0</v>
      </c>
      <c r="BN335" s="123">
        <v>0</v>
      </c>
      <c r="BO335" s="120">
        <v>0</v>
      </c>
      <c r="BP335" s="123">
        <v>0</v>
      </c>
      <c r="BQ335" s="120">
        <v>17</v>
      </c>
      <c r="BR335" s="123">
        <v>94.44444444444444</v>
      </c>
      <c r="BS335" s="120">
        <v>18</v>
      </c>
      <c r="BT335" s="2"/>
      <c r="BU335" s="3"/>
      <c r="BV335" s="3"/>
      <c r="BW335" s="3"/>
      <c r="BX335" s="3"/>
    </row>
    <row r="336" spans="1:76" ht="15">
      <c r="A336" s="64" t="s">
        <v>488</v>
      </c>
      <c r="B336" s="65"/>
      <c r="C336" s="65" t="s">
        <v>64</v>
      </c>
      <c r="D336" s="66">
        <v>243.24520484694196</v>
      </c>
      <c r="E336" s="68"/>
      <c r="F336" s="100" t="s">
        <v>1097</v>
      </c>
      <c r="G336" s="65"/>
      <c r="H336" s="69" t="s">
        <v>488</v>
      </c>
      <c r="I336" s="70"/>
      <c r="J336" s="70"/>
      <c r="K336" s="69" t="s">
        <v>4348</v>
      </c>
      <c r="L336" s="73">
        <v>1</v>
      </c>
      <c r="M336" s="74">
        <v>7200.70947265625</v>
      </c>
      <c r="N336" s="74">
        <v>8999.099609375</v>
      </c>
      <c r="O336" s="75"/>
      <c r="P336" s="76"/>
      <c r="Q336" s="76"/>
      <c r="R336" s="86"/>
      <c r="S336" s="48">
        <v>1</v>
      </c>
      <c r="T336" s="48">
        <v>1</v>
      </c>
      <c r="U336" s="49">
        <v>0</v>
      </c>
      <c r="V336" s="49">
        <v>0</v>
      </c>
      <c r="W336" s="49">
        <v>0</v>
      </c>
      <c r="X336" s="49">
        <v>0.999999</v>
      </c>
      <c r="Y336" s="49">
        <v>0</v>
      </c>
      <c r="Z336" s="49" t="s">
        <v>5416</v>
      </c>
      <c r="AA336" s="71">
        <v>336</v>
      </c>
      <c r="AB336" s="71"/>
      <c r="AC336" s="72"/>
      <c r="AD336" s="78" t="s">
        <v>2389</v>
      </c>
      <c r="AE336" s="78">
        <v>3408</v>
      </c>
      <c r="AF336" s="78">
        <v>15538</v>
      </c>
      <c r="AG336" s="78">
        <v>33028</v>
      </c>
      <c r="AH336" s="78">
        <v>39211</v>
      </c>
      <c r="AI336" s="78"/>
      <c r="AJ336" s="78" t="s">
        <v>2751</v>
      </c>
      <c r="AK336" s="78" t="s">
        <v>2991</v>
      </c>
      <c r="AL336" s="83" t="s">
        <v>3180</v>
      </c>
      <c r="AM336" s="78"/>
      <c r="AN336" s="80">
        <v>40570.467997685184</v>
      </c>
      <c r="AO336" s="83" t="s">
        <v>3495</v>
      </c>
      <c r="AP336" s="78" t="b">
        <v>0</v>
      </c>
      <c r="AQ336" s="78" t="b">
        <v>0</v>
      </c>
      <c r="AR336" s="78" t="b">
        <v>1</v>
      </c>
      <c r="AS336" s="78" t="s">
        <v>1997</v>
      </c>
      <c r="AT336" s="78">
        <v>492</v>
      </c>
      <c r="AU336" s="83" t="s">
        <v>3544</v>
      </c>
      <c r="AV336" s="78" t="b">
        <v>0</v>
      </c>
      <c r="AW336" s="78" t="s">
        <v>3626</v>
      </c>
      <c r="AX336" s="83" t="s">
        <v>3960</v>
      </c>
      <c r="AY336" s="78" t="s">
        <v>66</v>
      </c>
      <c r="AZ336" s="78" t="str">
        <f>REPLACE(INDEX(GroupVertices[Group],MATCH(Vertices[[#This Row],[Vertex]],GroupVertices[Vertex],0)),1,1,"")</f>
        <v>4</v>
      </c>
      <c r="BA336" s="48" t="s">
        <v>750</v>
      </c>
      <c r="BB336" s="48" t="s">
        <v>750</v>
      </c>
      <c r="BC336" s="48" t="s">
        <v>763</v>
      </c>
      <c r="BD336" s="48" t="s">
        <v>763</v>
      </c>
      <c r="BE336" s="48"/>
      <c r="BF336" s="48"/>
      <c r="BG336" s="120" t="s">
        <v>4978</v>
      </c>
      <c r="BH336" s="120" t="s">
        <v>4978</v>
      </c>
      <c r="BI336" s="120" t="s">
        <v>5087</v>
      </c>
      <c r="BJ336" s="120" t="s">
        <v>5087</v>
      </c>
      <c r="BK336" s="120">
        <v>0</v>
      </c>
      <c r="BL336" s="123">
        <v>0</v>
      </c>
      <c r="BM336" s="120">
        <v>1</v>
      </c>
      <c r="BN336" s="123">
        <v>3.3333333333333335</v>
      </c>
      <c r="BO336" s="120">
        <v>0</v>
      </c>
      <c r="BP336" s="123">
        <v>0</v>
      </c>
      <c r="BQ336" s="120">
        <v>29</v>
      </c>
      <c r="BR336" s="123">
        <v>96.66666666666667</v>
      </c>
      <c r="BS336" s="120">
        <v>30</v>
      </c>
      <c r="BT336" s="2"/>
      <c r="BU336" s="3"/>
      <c r="BV336" s="3"/>
      <c r="BW336" s="3"/>
      <c r="BX336" s="3"/>
    </row>
    <row r="337" spans="1:76" ht="15">
      <c r="A337" s="64" t="s">
        <v>489</v>
      </c>
      <c r="B337" s="65"/>
      <c r="C337" s="65" t="s">
        <v>64</v>
      </c>
      <c r="D337" s="66">
        <v>169.04320317472204</v>
      </c>
      <c r="E337" s="68"/>
      <c r="F337" s="100" t="s">
        <v>1098</v>
      </c>
      <c r="G337" s="65"/>
      <c r="H337" s="69" t="s">
        <v>489</v>
      </c>
      <c r="I337" s="70"/>
      <c r="J337" s="70"/>
      <c r="K337" s="69" t="s">
        <v>4349</v>
      </c>
      <c r="L337" s="73">
        <v>1.704282896590589</v>
      </c>
      <c r="M337" s="74">
        <v>8527.4130859375</v>
      </c>
      <c r="N337" s="74">
        <v>2880.103759765625</v>
      </c>
      <c r="O337" s="75"/>
      <c r="P337" s="76"/>
      <c r="Q337" s="76"/>
      <c r="R337" s="86"/>
      <c r="S337" s="48">
        <v>0</v>
      </c>
      <c r="T337" s="48">
        <v>2</v>
      </c>
      <c r="U337" s="49">
        <v>2</v>
      </c>
      <c r="V337" s="49">
        <v>0.5</v>
      </c>
      <c r="W337" s="49">
        <v>0</v>
      </c>
      <c r="X337" s="49">
        <v>1.459457</v>
      </c>
      <c r="Y337" s="49">
        <v>0</v>
      </c>
      <c r="Z337" s="49">
        <v>0</v>
      </c>
      <c r="AA337" s="71">
        <v>337</v>
      </c>
      <c r="AB337" s="71"/>
      <c r="AC337" s="72"/>
      <c r="AD337" s="78" t="s">
        <v>2390</v>
      </c>
      <c r="AE337" s="78">
        <v>1484</v>
      </c>
      <c r="AF337" s="78">
        <v>1347</v>
      </c>
      <c r="AG337" s="78">
        <v>15179</v>
      </c>
      <c r="AH337" s="78">
        <v>69003</v>
      </c>
      <c r="AI337" s="78"/>
      <c r="AJ337" s="78" t="s">
        <v>2752</v>
      </c>
      <c r="AK337" s="78"/>
      <c r="AL337" s="83" t="s">
        <v>3181</v>
      </c>
      <c r="AM337" s="78"/>
      <c r="AN337" s="80">
        <v>39536.91039351852</v>
      </c>
      <c r="AO337" s="83" t="s">
        <v>3496</v>
      </c>
      <c r="AP337" s="78" t="b">
        <v>0</v>
      </c>
      <c r="AQ337" s="78" t="b">
        <v>0</v>
      </c>
      <c r="AR337" s="78" t="b">
        <v>0</v>
      </c>
      <c r="AS337" s="78" t="s">
        <v>1995</v>
      </c>
      <c r="AT337" s="78">
        <v>139</v>
      </c>
      <c r="AU337" s="83" t="s">
        <v>3544</v>
      </c>
      <c r="AV337" s="78" t="b">
        <v>0</v>
      </c>
      <c r="AW337" s="78" t="s">
        <v>3626</v>
      </c>
      <c r="AX337" s="83" t="s">
        <v>3961</v>
      </c>
      <c r="AY337" s="78" t="s">
        <v>66</v>
      </c>
      <c r="AZ337" s="78" t="str">
        <f>REPLACE(INDEX(GroupVertices[Group],MATCH(Vertices[[#This Row],[Vertex]],GroupVertices[Vertex],0)),1,1,"")</f>
        <v>16</v>
      </c>
      <c r="BA337" s="48" t="s">
        <v>732</v>
      </c>
      <c r="BB337" s="48" t="s">
        <v>732</v>
      </c>
      <c r="BC337" s="48" t="s">
        <v>770</v>
      </c>
      <c r="BD337" s="48" t="s">
        <v>770</v>
      </c>
      <c r="BE337" s="48"/>
      <c r="BF337" s="48"/>
      <c r="BG337" s="120" t="s">
        <v>4979</v>
      </c>
      <c r="BH337" s="120" t="s">
        <v>4979</v>
      </c>
      <c r="BI337" s="120" t="s">
        <v>5088</v>
      </c>
      <c r="BJ337" s="120" t="s">
        <v>5088</v>
      </c>
      <c r="BK337" s="120">
        <v>3</v>
      </c>
      <c r="BL337" s="123">
        <v>15.789473684210526</v>
      </c>
      <c r="BM337" s="120">
        <v>1</v>
      </c>
      <c r="BN337" s="123">
        <v>5.2631578947368425</v>
      </c>
      <c r="BO337" s="120">
        <v>0</v>
      </c>
      <c r="BP337" s="123">
        <v>0</v>
      </c>
      <c r="BQ337" s="120">
        <v>15</v>
      </c>
      <c r="BR337" s="123">
        <v>78.94736842105263</v>
      </c>
      <c r="BS337" s="120">
        <v>19</v>
      </c>
      <c r="BT337" s="2"/>
      <c r="BU337" s="3"/>
      <c r="BV337" s="3"/>
      <c r="BW337" s="3"/>
      <c r="BX337" s="3"/>
    </row>
    <row r="338" spans="1:76" ht="15">
      <c r="A338" s="64" t="s">
        <v>597</v>
      </c>
      <c r="B338" s="65"/>
      <c r="C338" s="65" t="s">
        <v>64</v>
      </c>
      <c r="D338" s="66">
        <v>172.77134264285624</v>
      </c>
      <c r="E338" s="68"/>
      <c r="F338" s="100" t="s">
        <v>3622</v>
      </c>
      <c r="G338" s="65"/>
      <c r="H338" s="69" t="s">
        <v>597</v>
      </c>
      <c r="I338" s="70"/>
      <c r="J338" s="70"/>
      <c r="K338" s="69" t="s">
        <v>4350</v>
      </c>
      <c r="L338" s="73">
        <v>1</v>
      </c>
      <c r="M338" s="74">
        <v>8527.4130859375</v>
      </c>
      <c r="N338" s="74">
        <v>3531.019775390625</v>
      </c>
      <c r="O338" s="75"/>
      <c r="P338" s="76"/>
      <c r="Q338" s="76"/>
      <c r="R338" s="86"/>
      <c r="S338" s="48">
        <v>1</v>
      </c>
      <c r="T338" s="48">
        <v>0</v>
      </c>
      <c r="U338" s="49">
        <v>0</v>
      </c>
      <c r="V338" s="49">
        <v>0.333333</v>
      </c>
      <c r="W338" s="49">
        <v>0</v>
      </c>
      <c r="X338" s="49">
        <v>0.770269</v>
      </c>
      <c r="Y338" s="49">
        <v>0</v>
      </c>
      <c r="Z338" s="49">
        <v>0</v>
      </c>
      <c r="AA338" s="71">
        <v>338</v>
      </c>
      <c r="AB338" s="71"/>
      <c r="AC338" s="72"/>
      <c r="AD338" s="78" t="s">
        <v>2391</v>
      </c>
      <c r="AE338" s="78">
        <v>1418</v>
      </c>
      <c r="AF338" s="78">
        <v>2060</v>
      </c>
      <c r="AG338" s="78">
        <v>6210</v>
      </c>
      <c r="AH338" s="78">
        <v>13027</v>
      </c>
      <c r="AI338" s="78"/>
      <c r="AJ338" s="78" t="s">
        <v>2753</v>
      </c>
      <c r="AK338" s="78" t="s">
        <v>2992</v>
      </c>
      <c r="AL338" s="83" t="s">
        <v>3182</v>
      </c>
      <c r="AM338" s="78"/>
      <c r="AN338" s="80">
        <v>39895.075787037036</v>
      </c>
      <c r="AO338" s="83" t="s">
        <v>3497</v>
      </c>
      <c r="AP338" s="78" t="b">
        <v>0</v>
      </c>
      <c r="AQ338" s="78" t="b">
        <v>0</v>
      </c>
      <c r="AR338" s="78" t="b">
        <v>0</v>
      </c>
      <c r="AS338" s="78" t="s">
        <v>1995</v>
      </c>
      <c r="AT338" s="78">
        <v>32</v>
      </c>
      <c r="AU338" s="83" t="s">
        <v>3544</v>
      </c>
      <c r="AV338" s="78" t="b">
        <v>0</v>
      </c>
      <c r="AW338" s="78" t="s">
        <v>3626</v>
      </c>
      <c r="AX338" s="83" t="s">
        <v>3962</v>
      </c>
      <c r="AY338" s="78" t="s">
        <v>65</v>
      </c>
      <c r="AZ338" s="78" t="str">
        <f>REPLACE(INDEX(GroupVertices[Group],MATCH(Vertices[[#This Row],[Vertex]],GroupVertices[Vertex],0)),1,1,"")</f>
        <v>16</v>
      </c>
      <c r="BA338" s="48"/>
      <c r="BB338" s="48"/>
      <c r="BC338" s="48"/>
      <c r="BD338" s="48"/>
      <c r="BE338" s="48"/>
      <c r="BF338" s="48"/>
      <c r="BG338" s="48"/>
      <c r="BH338" s="48"/>
      <c r="BI338" s="48"/>
      <c r="BJ338" s="48"/>
      <c r="BK338" s="48"/>
      <c r="BL338" s="49"/>
      <c r="BM338" s="48"/>
      <c r="BN338" s="49"/>
      <c r="BO338" s="48"/>
      <c r="BP338" s="49"/>
      <c r="BQ338" s="48"/>
      <c r="BR338" s="49"/>
      <c r="BS338" s="48"/>
      <c r="BT338" s="2"/>
      <c r="BU338" s="3"/>
      <c r="BV338" s="3"/>
      <c r="BW338" s="3"/>
      <c r="BX338" s="3"/>
    </row>
    <row r="339" spans="1:76" ht="15">
      <c r="A339" s="64" t="s">
        <v>598</v>
      </c>
      <c r="B339" s="65"/>
      <c r="C339" s="65" t="s">
        <v>64</v>
      </c>
      <c r="D339" s="66">
        <v>164.69806446782223</v>
      </c>
      <c r="E339" s="68"/>
      <c r="F339" s="100" t="s">
        <v>3623</v>
      </c>
      <c r="G339" s="65"/>
      <c r="H339" s="69" t="s">
        <v>598</v>
      </c>
      <c r="I339" s="70"/>
      <c r="J339" s="70"/>
      <c r="K339" s="69" t="s">
        <v>4351</v>
      </c>
      <c r="L339" s="73">
        <v>1</v>
      </c>
      <c r="M339" s="74">
        <v>8527.4130859375</v>
      </c>
      <c r="N339" s="74">
        <v>3205.561767578125</v>
      </c>
      <c r="O339" s="75"/>
      <c r="P339" s="76"/>
      <c r="Q339" s="76"/>
      <c r="R339" s="86"/>
      <c r="S339" s="48">
        <v>1</v>
      </c>
      <c r="T339" s="48">
        <v>0</v>
      </c>
      <c r="U339" s="49">
        <v>0</v>
      </c>
      <c r="V339" s="49">
        <v>0.333333</v>
      </c>
      <c r="W339" s="49">
        <v>0</v>
      </c>
      <c r="X339" s="49">
        <v>0.770269</v>
      </c>
      <c r="Y339" s="49">
        <v>0</v>
      </c>
      <c r="Z339" s="49">
        <v>0</v>
      </c>
      <c r="AA339" s="71">
        <v>339</v>
      </c>
      <c r="AB339" s="71"/>
      <c r="AC339" s="72"/>
      <c r="AD339" s="78" t="s">
        <v>2392</v>
      </c>
      <c r="AE339" s="78">
        <v>945</v>
      </c>
      <c r="AF339" s="78">
        <v>516</v>
      </c>
      <c r="AG339" s="78">
        <v>5059</v>
      </c>
      <c r="AH339" s="78">
        <v>3695</v>
      </c>
      <c r="AI339" s="78"/>
      <c r="AJ339" s="78" t="s">
        <v>2754</v>
      </c>
      <c r="AK339" s="78"/>
      <c r="AL339" s="83" t="s">
        <v>3183</v>
      </c>
      <c r="AM339" s="78"/>
      <c r="AN339" s="80">
        <v>41950.92554398148</v>
      </c>
      <c r="AO339" s="78"/>
      <c r="AP339" s="78" t="b">
        <v>1</v>
      </c>
      <c r="AQ339" s="78" t="b">
        <v>0</v>
      </c>
      <c r="AR339" s="78" t="b">
        <v>1</v>
      </c>
      <c r="AS339" s="78" t="s">
        <v>1995</v>
      </c>
      <c r="AT339" s="78">
        <v>25</v>
      </c>
      <c r="AU339" s="83" t="s">
        <v>3544</v>
      </c>
      <c r="AV339" s="78" t="b">
        <v>0</v>
      </c>
      <c r="AW339" s="78" t="s">
        <v>3626</v>
      </c>
      <c r="AX339" s="83" t="s">
        <v>3963</v>
      </c>
      <c r="AY339" s="78" t="s">
        <v>65</v>
      </c>
      <c r="AZ339" s="78" t="str">
        <f>REPLACE(INDEX(GroupVertices[Group],MATCH(Vertices[[#This Row],[Vertex]],GroupVertices[Vertex],0)),1,1,"")</f>
        <v>16</v>
      </c>
      <c r="BA339" s="48"/>
      <c r="BB339" s="48"/>
      <c r="BC339" s="48"/>
      <c r="BD339" s="48"/>
      <c r="BE339" s="48"/>
      <c r="BF339" s="48"/>
      <c r="BG339" s="48"/>
      <c r="BH339" s="48"/>
      <c r="BI339" s="48"/>
      <c r="BJ339" s="48"/>
      <c r="BK339" s="48"/>
      <c r="BL339" s="49"/>
      <c r="BM339" s="48"/>
      <c r="BN339" s="49"/>
      <c r="BO339" s="48"/>
      <c r="BP339" s="49"/>
      <c r="BQ339" s="48"/>
      <c r="BR339" s="49"/>
      <c r="BS339" s="48"/>
      <c r="BT339" s="2"/>
      <c r="BU339" s="3"/>
      <c r="BV339" s="3"/>
      <c r="BW339" s="3"/>
      <c r="BX339" s="3"/>
    </row>
    <row r="340" spans="1:76" ht="15">
      <c r="A340" s="64" t="s">
        <v>491</v>
      </c>
      <c r="B340" s="65"/>
      <c r="C340" s="65" t="s">
        <v>64</v>
      </c>
      <c r="D340" s="66">
        <v>173.8432481000337</v>
      </c>
      <c r="E340" s="68"/>
      <c r="F340" s="100" t="s">
        <v>1099</v>
      </c>
      <c r="G340" s="65"/>
      <c r="H340" s="69" t="s">
        <v>491</v>
      </c>
      <c r="I340" s="70"/>
      <c r="J340" s="70"/>
      <c r="K340" s="69" t="s">
        <v>4352</v>
      </c>
      <c r="L340" s="73">
        <v>1</v>
      </c>
      <c r="M340" s="74">
        <v>8463.7412109375</v>
      </c>
      <c r="N340" s="74">
        <v>9430.4296875</v>
      </c>
      <c r="O340" s="75"/>
      <c r="P340" s="76"/>
      <c r="Q340" s="76"/>
      <c r="R340" s="86"/>
      <c r="S340" s="48">
        <v>1</v>
      </c>
      <c r="T340" s="48">
        <v>1</v>
      </c>
      <c r="U340" s="49">
        <v>0</v>
      </c>
      <c r="V340" s="49">
        <v>0</v>
      </c>
      <c r="W340" s="49">
        <v>0</v>
      </c>
      <c r="X340" s="49">
        <v>0.999999</v>
      </c>
      <c r="Y340" s="49">
        <v>0</v>
      </c>
      <c r="Z340" s="49" t="s">
        <v>5416</v>
      </c>
      <c r="AA340" s="71">
        <v>340</v>
      </c>
      <c r="AB340" s="71"/>
      <c r="AC340" s="72"/>
      <c r="AD340" s="78" t="s">
        <v>2393</v>
      </c>
      <c r="AE340" s="78">
        <v>831</v>
      </c>
      <c r="AF340" s="78">
        <v>2265</v>
      </c>
      <c r="AG340" s="78">
        <v>7296</v>
      </c>
      <c r="AH340" s="78">
        <v>3591</v>
      </c>
      <c r="AI340" s="78"/>
      <c r="AJ340" s="78" t="s">
        <v>2755</v>
      </c>
      <c r="AK340" s="78" t="s">
        <v>2993</v>
      </c>
      <c r="AL340" s="83" t="s">
        <v>3184</v>
      </c>
      <c r="AM340" s="78"/>
      <c r="AN340" s="80">
        <v>39158.30274305555</v>
      </c>
      <c r="AO340" s="83" t="s">
        <v>3498</v>
      </c>
      <c r="AP340" s="78" t="b">
        <v>0</v>
      </c>
      <c r="AQ340" s="78" t="b">
        <v>0</v>
      </c>
      <c r="AR340" s="78" t="b">
        <v>1</v>
      </c>
      <c r="AS340" s="78" t="s">
        <v>1995</v>
      </c>
      <c r="AT340" s="78">
        <v>140</v>
      </c>
      <c r="AU340" s="83" t="s">
        <v>3560</v>
      </c>
      <c r="AV340" s="78" t="b">
        <v>0</v>
      </c>
      <c r="AW340" s="78" t="s">
        <v>3626</v>
      </c>
      <c r="AX340" s="83" t="s">
        <v>3964</v>
      </c>
      <c r="AY340" s="78" t="s">
        <v>66</v>
      </c>
      <c r="AZ340" s="78" t="str">
        <f>REPLACE(INDEX(GroupVertices[Group],MATCH(Vertices[[#This Row],[Vertex]],GroupVertices[Vertex],0)),1,1,"")</f>
        <v>4</v>
      </c>
      <c r="BA340" s="48" t="s">
        <v>4890</v>
      </c>
      <c r="BB340" s="48" t="s">
        <v>4890</v>
      </c>
      <c r="BC340" s="48" t="s">
        <v>4897</v>
      </c>
      <c r="BD340" s="48" t="s">
        <v>4899</v>
      </c>
      <c r="BE340" s="48" t="s">
        <v>801</v>
      </c>
      <c r="BF340" s="48" t="s">
        <v>4906</v>
      </c>
      <c r="BG340" s="120" t="s">
        <v>4980</v>
      </c>
      <c r="BH340" s="120" t="s">
        <v>5015</v>
      </c>
      <c r="BI340" s="120" t="s">
        <v>5089</v>
      </c>
      <c r="BJ340" s="120" t="s">
        <v>5115</v>
      </c>
      <c r="BK340" s="120">
        <v>4</v>
      </c>
      <c r="BL340" s="123">
        <v>10.81081081081081</v>
      </c>
      <c r="BM340" s="120">
        <v>1</v>
      </c>
      <c r="BN340" s="123">
        <v>2.7027027027027026</v>
      </c>
      <c r="BO340" s="120">
        <v>0</v>
      </c>
      <c r="BP340" s="123">
        <v>0</v>
      </c>
      <c r="BQ340" s="120">
        <v>32</v>
      </c>
      <c r="BR340" s="123">
        <v>86.48648648648648</v>
      </c>
      <c r="BS340" s="120">
        <v>37</v>
      </c>
      <c r="BT340" s="2"/>
      <c r="BU340" s="3"/>
      <c r="BV340" s="3"/>
      <c r="BW340" s="3"/>
      <c r="BX340" s="3"/>
    </row>
    <row r="341" spans="1:76" ht="15">
      <c r="A341" s="64" t="s">
        <v>493</v>
      </c>
      <c r="B341" s="65"/>
      <c r="C341" s="65" t="s">
        <v>64</v>
      </c>
      <c r="D341" s="66">
        <v>169.46150774337664</v>
      </c>
      <c r="E341" s="68"/>
      <c r="F341" s="100" t="s">
        <v>1101</v>
      </c>
      <c r="G341" s="65"/>
      <c r="H341" s="69" t="s">
        <v>493</v>
      </c>
      <c r="I341" s="70"/>
      <c r="J341" s="70"/>
      <c r="K341" s="69" t="s">
        <v>4353</v>
      </c>
      <c r="L341" s="73">
        <v>665.8430543815159</v>
      </c>
      <c r="M341" s="74">
        <v>5811.3994140625</v>
      </c>
      <c r="N341" s="74">
        <v>4975.0439453125</v>
      </c>
      <c r="O341" s="75"/>
      <c r="P341" s="76"/>
      <c r="Q341" s="76"/>
      <c r="R341" s="86"/>
      <c r="S341" s="48">
        <v>1</v>
      </c>
      <c r="T341" s="48">
        <v>3</v>
      </c>
      <c r="U341" s="49">
        <v>1888</v>
      </c>
      <c r="V341" s="49">
        <v>0.002976</v>
      </c>
      <c r="W341" s="49">
        <v>0</v>
      </c>
      <c r="X341" s="49">
        <v>1.146159</v>
      </c>
      <c r="Y341" s="49">
        <v>0.16666666666666666</v>
      </c>
      <c r="Z341" s="49">
        <v>0</v>
      </c>
      <c r="AA341" s="71">
        <v>341</v>
      </c>
      <c r="AB341" s="71"/>
      <c r="AC341" s="72"/>
      <c r="AD341" s="78" t="s">
        <v>2394</v>
      </c>
      <c r="AE341" s="78">
        <v>232</v>
      </c>
      <c r="AF341" s="78">
        <v>1427</v>
      </c>
      <c r="AG341" s="78">
        <v>8487</v>
      </c>
      <c r="AH341" s="78">
        <v>98</v>
      </c>
      <c r="AI341" s="78"/>
      <c r="AJ341" s="78" t="s">
        <v>2756</v>
      </c>
      <c r="AK341" s="78" t="s">
        <v>2994</v>
      </c>
      <c r="AL341" s="83" t="s">
        <v>3185</v>
      </c>
      <c r="AM341" s="78"/>
      <c r="AN341" s="80">
        <v>39163.4149537037</v>
      </c>
      <c r="AO341" s="83" t="s">
        <v>3499</v>
      </c>
      <c r="AP341" s="78" t="b">
        <v>0</v>
      </c>
      <c r="AQ341" s="78" t="b">
        <v>0</v>
      </c>
      <c r="AR341" s="78" t="b">
        <v>0</v>
      </c>
      <c r="AS341" s="78" t="s">
        <v>1995</v>
      </c>
      <c r="AT341" s="78">
        <v>157</v>
      </c>
      <c r="AU341" s="83" t="s">
        <v>3559</v>
      </c>
      <c r="AV341" s="78" t="b">
        <v>0</v>
      </c>
      <c r="AW341" s="78" t="s">
        <v>3626</v>
      </c>
      <c r="AX341" s="83" t="s">
        <v>3965</v>
      </c>
      <c r="AY341" s="78" t="s">
        <v>66</v>
      </c>
      <c r="AZ341" s="78" t="str">
        <f>REPLACE(INDEX(GroupVertices[Group],MATCH(Vertices[[#This Row],[Vertex]],GroupVertices[Vertex],0)),1,1,"")</f>
        <v>2</v>
      </c>
      <c r="BA341" s="48"/>
      <c r="BB341" s="48"/>
      <c r="BC341" s="48"/>
      <c r="BD341" s="48"/>
      <c r="BE341" s="48"/>
      <c r="BF341" s="48"/>
      <c r="BG341" s="120" t="s">
        <v>4981</v>
      </c>
      <c r="BH341" s="120" t="s">
        <v>5016</v>
      </c>
      <c r="BI341" s="120" t="s">
        <v>5090</v>
      </c>
      <c r="BJ341" s="120" t="s">
        <v>5090</v>
      </c>
      <c r="BK341" s="120">
        <v>0</v>
      </c>
      <c r="BL341" s="123">
        <v>0</v>
      </c>
      <c r="BM341" s="120">
        <v>2</v>
      </c>
      <c r="BN341" s="123">
        <v>4.25531914893617</v>
      </c>
      <c r="BO341" s="120">
        <v>0</v>
      </c>
      <c r="BP341" s="123">
        <v>0</v>
      </c>
      <c r="BQ341" s="120">
        <v>45</v>
      </c>
      <c r="BR341" s="123">
        <v>95.74468085106383</v>
      </c>
      <c r="BS341" s="120">
        <v>47</v>
      </c>
      <c r="BT341" s="2"/>
      <c r="BU341" s="3"/>
      <c r="BV341" s="3"/>
      <c r="BW341" s="3"/>
      <c r="BX341" s="3"/>
    </row>
    <row r="342" spans="1:76" ht="15">
      <c r="A342" s="64" t="s">
        <v>494</v>
      </c>
      <c r="B342" s="65"/>
      <c r="C342" s="65" t="s">
        <v>64</v>
      </c>
      <c r="D342" s="66">
        <v>162.21438109143548</v>
      </c>
      <c r="E342" s="68"/>
      <c r="F342" s="100" t="s">
        <v>1102</v>
      </c>
      <c r="G342" s="65"/>
      <c r="H342" s="69" t="s">
        <v>494</v>
      </c>
      <c r="I342" s="70"/>
      <c r="J342" s="70"/>
      <c r="K342" s="69" t="s">
        <v>4354</v>
      </c>
      <c r="L342" s="73">
        <v>1</v>
      </c>
      <c r="M342" s="74">
        <v>5677.5576171875</v>
      </c>
      <c r="N342" s="74">
        <v>5198.52783203125</v>
      </c>
      <c r="O342" s="75"/>
      <c r="P342" s="76"/>
      <c r="Q342" s="76"/>
      <c r="R342" s="86"/>
      <c r="S342" s="48">
        <v>0</v>
      </c>
      <c r="T342" s="48">
        <v>2</v>
      </c>
      <c r="U342" s="49">
        <v>0</v>
      </c>
      <c r="V342" s="49">
        <v>0.002907</v>
      </c>
      <c r="W342" s="49">
        <v>0</v>
      </c>
      <c r="X342" s="49">
        <v>0.646351</v>
      </c>
      <c r="Y342" s="49">
        <v>0.5</v>
      </c>
      <c r="Z342" s="49">
        <v>0</v>
      </c>
      <c r="AA342" s="71">
        <v>342</v>
      </c>
      <c r="AB342" s="71"/>
      <c r="AC342" s="72"/>
      <c r="AD342" s="78" t="s">
        <v>2395</v>
      </c>
      <c r="AE342" s="78">
        <v>172</v>
      </c>
      <c r="AF342" s="78">
        <v>41</v>
      </c>
      <c r="AG342" s="78">
        <v>29</v>
      </c>
      <c r="AH342" s="78">
        <v>63</v>
      </c>
      <c r="AI342" s="78"/>
      <c r="AJ342" s="78" t="s">
        <v>2757</v>
      </c>
      <c r="AK342" s="78" t="s">
        <v>2995</v>
      </c>
      <c r="AL342" s="78"/>
      <c r="AM342" s="78"/>
      <c r="AN342" s="80">
        <v>41274.42456018519</v>
      </c>
      <c r="AO342" s="83" t="s">
        <v>3500</v>
      </c>
      <c r="AP342" s="78" t="b">
        <v>0</v>
      </c>
      <c r="AQ342" s="78" t="b">
        <v>0</v>
      </c>
      <c r="AR342" s="78" t="b">
        <v>0</v>
      </c>
      <c r="AS342" s="78" t="s">
        <v>1995</v>
      </c>
      <c r="AT342" s="78">
        <v>0</v>
      </c>
      <c r="AU342" s="83" t="s">
        <v>3544</v>
      </c>
      <c r="AV342" s="78" t="b">
        <v>0</v>
      </c>
      <c r="AW342" s="78" t="s">
        <v>3626</v>
      </c>
      <c r="AX342" s="83" t="s">
        <v>3966</v>
      </c>
      <c r="AY342" s="78" t="s">
        <v>66</v>
      </c>
      <c r="AZ342" s="78" t="str">
        <f>REPLACE(INDEX(GroupVertices[Group],MATCH(Vertices[[#This Row],[Vertex]],GroupVertices[Vertex],0)),1,1,"")</f>
        <v>2</v>
      </c>
      <c r="BA342" s="48"/>
      <c r="BB342" s="48"/>
      <c r="BC342" s="48"/>
      <c r="BD342" s="48"/>
      <c r="BE342" s="48"/>
      <c r="BF342" s="48"/>
      <c r="BG342" s="120" t="s">
        <v>4982</v>
      </c>
      <c r="BH342" s="120" t="s">
        <v>4982</v>
      </c>
      <c r="BI342" s="120" t="s">
        <v>5091</v>
      </c>
      <c r="BJ342" s="120" t="s">
        <v>5091</v>
      </c>
      <c r="BK342" s="120">
        <v>1</v>
      </c>
      <c r="BL342" s="123">
        <v>25</v>
      </c>
      <c r="BM342" s="120">
        <v>0</v>
      </c>
      <c r="BN342" s="123">
        <v>0</v>
      </c>
      <c r="BO342" s="120">
        <v>0</v>
      </c>
      <c r="BP342" s="123">
        <v>0</v>
      </c>
      <c r="BQ342" s="120">
        <v>3</v>
      </c>
      <c r="BR342" s="123">
        <v>75</v>
      </c>
      <c r="BS342" s="120">
        <v>4</v>
      </c>
      <c r="BT342" s="2"/>
      <c r="BU342" s="3"/>
      <c r="BV342" s="3"/>
      <c r="BW342" s="3"/>
      <c r="BX342" s="3"/>
    </row>
    <row r="343" spans="1:76" ht="15">
      <c r="A343" s="64" t="s">
        <v>495</v>
      </c>
      <c r="B343" s="65"/>
      <c r="C343" s="65" t="s">
        <v>64</v>
      </c>
      <c r="D343" s="66">
        <v>187.57409556612131</v>
      </c>
      <c r="E343" s="68"/>
      <c r="F343" s="100" t="s">
        <v>1103</v>
      </c>
      <c r="G343" s="65"/>
      <c r="H343" s="69" t="s">
        <v>495</v>
      </c>
      <c r="I343" s="70"/>
      <c r="J343" s="70"/>
      <c r="K343" s="69" t="s">
        <v>4355</v>
      </c>
      <c r="L343" s="73">
        <v>1</v>
      </c>
      <c r="M343" s="74">
        <v>8147.98291015625</v>
      </c>
      <c r="N343" s="74">
        <v>9430.4296875</v>
      </c>
      <c r="O343" s="75"/>
      <c r="P343" s="76"/>
      <c r="Q343" s="76"/>
      <c r="R343" s="86"/>
      <c r="S343" s="48">
        <v>1</v>
      </c>
      <c r="T343" s="48">
        <v>1</v>
      </c>
      <c r="U343" s="49">
        <v>0</v>
      </c>
      <c r="V343" s="49">
        <v>0</v>
      </c>
      <c r="W343" s="49">
        <v>0</v>
      </c>
      <c r="X343" s="49">
        <v>0.999999</v>
      </c>
      <c r="Y343" s="49">
        <v>0</v>
      </c>
      <c r="Z343" s="49" t="s">
        <v>5416</v>
      </c>
      <c r="AA343" s="71">
        <v>343</v>
      </c>
      <c r="AB343" s="71"/>
      <c r="AC343" s="72"/>
      <c r="AD343" s="78" t="s">
        <v>2396</v>
      </c>
      <c r="AE343" s="78">
        <v>1053</v>
      </c>
      <c r="AF343" s="78">
        <v>4891</v>
      </c>
      <c r="AG343" s="78">
        <v>9383</v>
      </c>
      <c r="AH343" s="78">
        <v>2000</v>
      </c>
      <c r="AI343" s="78"/>
      <c r="AJ343" s="78" t="s">
        <v>2758</v>
      </c>
      <c r="AK343" s="78" t="s">
        <v>2996</v>
      </c>
      <c r="AL343" s="83" t="s">
        <v>3186</v>
      </c>
      <c r="AM343" s="78"/>
      <c r="AN343" s="80">
        <v>40444.7374537037</v>
      </c>
      <c r="AO343" s="83" t="s">
        <v>3501</v>
      </c>
      <c r="AP343" s="78" t="b">
        <v>1</v>
      </c>
      <c r="AQ343" s="78" t="b">
        <v>0</v>
      </c>
      <c r="AR343" s="78" t="b">
        <v>1</v>
      </c>
      <c r="AS343" s="78" t="s">
        <v>1995</v>
      </c>
      <c r="AT343" s="78">
        <v>191</v>
      </c>
      <c r="AU343" s="83" t="s">
        <v>3544</v>
      </c>
      <c r="AV343" s="78" t="b">
        <v>0</v>
      </c>
      <c r="AW343" s="78" t="s">
        <v>3626</v>
      </c>
      <c r="AX343" s="83" t="s">
        <v>3967</v>
      </c>
      <c r="AY343" s="78" t="s">
        <v>66</v>
      </c>
      <c r="AZ343" s="78" t="str">
        <f>REPLACE(INDEX(GroupVertices[Group],MATCH(Vertices[[#This Row],[Vertex]],GroupVertices[Vertex],0)),1,1,"")</f>
        <v>4</v>
      </c>
      <c r="BA343" s="48"/>
      <c r="BB343" s="48"/>
      <c r="BC343" s="48"/>
      <c r="BD343" s="48"/>
      <c r="BE343" s="48"/>
      <c r="BF343" s="48"/>
      <c r="BG343" s="120" t="s">
        <v>4983</v>
      </c>
      <c r="BH343" s="120" t="s">
        <v>4983</v>
      </c>
      <c r="BI343" s="120" t="s">
        <v>5092</v>
      </c>
      <c r="BJ343" s="120" t="s">
        <v>5092</v>
      </c>
      <c r="BK343" s="120">
        <v>1</v>
      </c>
      <c r="BL343" s="123">
        <v>2.0833333333333335</v>
      </c>
      <c r="BM343" s="120">
        <v>2</v>
      </c>
      <c r="BN343" s="123">
        <v>4.166666666666667</v>
      </c>
      <c r="BO343" s="120">
        <v>0</v>
      </c>
      <c r="BP343" s="123">
        <v>0</v>
      </c>
      <c r="BQ343" s="120">
        <v>45</v>
      </c>
      <c r="BR343" s="123">
        <v>93.75</v>
      </c>
      <c r="BS343" s="120">
        <v>48</v>
      </c>
      <c r="BT343" s="2"/>
      <c r="BU343" s="3"/>
      <c r="BV343" s="3"/>
      <c r="BW343" s="3"/>
      <c r="BX343" s="3"/>
    </row>
    <row r="344" spans="1:76" ht="15">
      <c r="A344" s="64" t="s">
        <v>496</v>
      </c>
      <c r="B344" s="65"/>
      <c r="C344" s="65" t="s">
        <v>64</v>
      </c>
      <c r="D344" s="66">
        <v>163.10850710693472</v>
      </c>
      <c r="E344" s="68"/>
      <c r="F344" s="100" t="s">
        <v>1104</v>
      </c>
      <c r="G344" s="65"/>
      <c r="H344" s="69" t="s">
        <v>496</v>
      </c>
      <c r="I344" s="70"/>
      <c r="J344" s="70"/>
      <c r="K344" s="69" t="s">
        <v>4356</v>
      </c>
      <c r="L344" s="73">
        <v>1</v>
      </c>
      <c r="M344" s="74">
        <v>6621.38916015625</v>
      </c>
      <c r="N344" s="74">
        <v>1682.4317626953125</v>
      </c>
      <c r="O344" s="75"/>
      <c r="P344" s="76"/>
      <c r="Q344" s="76"/>
      <c r="R344" s="86"/>
      <c r="S344" s="48">
        <v>0</v>
      </c>
      <c r="T344" s="48">
        <v>1</v>
      </c>
      <c r="U344" s="49">
        <v>0</v>
      </c>
      <c r="V344" s="49">
        <v>0.002137</v>
      </c>
      <c r="W344" s="49">
        <v>0</v>
      </c>
      <c r="X344" s="49">
        <v>0.431428</v>
      </c>
      <c r="Y344" s="49">
        <v>0</v>
      </c>
      <c r="Z344" s="49">
        <v>0</v>
      </c>
      <c r="AA344" s="71">
        <v>344</v>
      </c>
      <c r="AB344" s="71"/>
      <c r="AC344" s="72"/>
      <c r="AD344" s="78" t="s">
        <v>2397</v>
      </c>
      <c r="AE344" s="78">
        <v>471</v>
      </c>
      <c r="AF344" s="78">
        <v>212</v>
      </c>
      <c r="AG344" s="78">
        <v>709</v>
      </c>
      <c r="AH344" s="78">
        <v>2692</v>
      </c>
      <c r="AI344" s="78"/>
      <c r="AJ344" s="78" t="s">
        <v>2759</v>
      </c>
      <c r="AK344" s="78" t="s">
        <v>2997</v>
      </c>
      <c r="AL344" s="83" t="s">
        <v>3187</v>
      </c>
      <c r="AM344" s="78"/>
      <c r="AN344" s="80">
        <v>43034.706967592596</v>
      </c>
      <c r="AO344" s="78"/>
      <c r="AP344" s="78" t="b">
        <v>0</v>
      </c>
      <c r="AQ344" s="78" t="b">
        <v>0</v>
      </c>
      <c r="AR344" s="78" t="b">
        <v>1</v>
      </c>
      <c r="AS344" s="78" t="s">
        <v>1995</v>
      </c>
      <c r="AT344" s="78">
        <v>1</v>
      </c>
      <c r="AU344" s="83" t="s">
        <v>3544</v>
      </c>
      <c r="AV344" s="78" t="b">
        <v>0</v>
      </c>
      <c r="AW344" s="78" t="s">
        <v>3626</v>
      </c>
      <c r="AX344" s="83" t="s">
        <v>3968</v>
      </c>
      <c r="AY344" s="78" t="s">
        <v>66</v>
      </c>
      <c r="AZ344" s="78" t="str">
        <f>REPLACE(INDEX(GroupVertices[Group],MATCH(Vertices[[#This Row],[Vertex]],GroupVertices[Vertex],0)),1,1,"")</f>
        <v>3</v>
      </c>
      <c r="BA344" s="48"/>
      <c r="BB344" s="48"/>
      <c r="BC344" s="48"/>
      <c r="BD344" s="48"/>
      <c r="BE344" s="48"/>
      <c r="BF344" s="48"/>
      <c r="BG344" s="120" t="s">
        <v>4984</v>
      </c>
      <c r="BH344" s="120" t="s">
        <v>4984</v>
      </c>
      <c r="BI344" s="120" t="s">
        <v>5093</v>
      </c>
      <c r="BJ344" s="120" t="s">
        <v>5093</v>
      </c>
      <c r="BK344" s="120">
        <v>0</v>
      </c>
      <c r="BL344" s="123">
        <v>0</v>
      </c>
      <c r="BM344" s="120">
        <v>0</v>
      </c>
      <c r="BN344" s="123">
        <v>0</v>
      </c>
      <c r="BO344" s="120">
        <v>0</v>
      </c>
      <c r="BP344" s="123">
        <v>0</v>
      </c>
      <c r="BQ344" s="120">
        <v>21</v>
      </c>
      <c r="BR344" s="123">
        <v>100</v>
      </c>
      <c r="BS344" s="120">
        <v>21</v>
      </c>
      <c r="BT344" s="2"/>
      <c r="BU344" s="3"/>
      <c r="BV344" s="3"/>
      <c r="BW344" s="3"/>
      <c r="BX344" s="3"/>
    </row>
    <row r="345" spans="1:76" ht="15">
      <c r="A345" s="64" t="s">
        <v>541</v>
      </c>
      <c r="B345" s="65"/>
      <c r="C345" s="65" t="s">
        <v>64</v>
      </c>
      <c r="D345" s="66">
        <v>175.0772465775648</v>
      </c>
      <c r="E345" s="68"/>
      <c r="F345" s="100" t="s">
        <v>1148</v>
      </c>
      <c r="G345" s="65"/>
      <c r="H345" s="69" t="s">
        <v>541</v>
      </c>
      <c r="I345" s="70"/>
      <c r="J345" s="70"/>
      <c r="K345" s="69" t="s">
        <v>4357</v>
      </c>
      <c r="L345" s="73">
        <v>1696.7371442659903</v>
      </c>
      <c r="M345" s="74">
        <v>5717.97900390625</v>
      </c>
      <c r="N345" s="74">
        <v>1167.347900390625</v>
      </c>
      <c r="O345" s="75"/>
      <c r="P345" s="76"/>
      <c r="Q345" s="76"/>
      <c r="R345" s="86"/>
      <c r="S345" s="48">
        <v>35</v>
      </c>
      <c r="T345" s="48">
        <v>1</v>
      </c>
      <c r="U345" s="49">
        <v>4815.5</v>
      </c>
      <c r="V345" s="49">
        <v>0.002915</v>
      </c>
      <c r="W345" s="49">
        <v>0</v>
      </c>
      <c r="X345" s="49">
        <v>11.588227</v>
      </c>
      <c r="Y345" s="49">
        <v>0.012477718360071301</v>
      </c>
      <c r="Z345" s="49">
        <v>0</v>
      </c>
      <c r="AA345" s="71">
        <v>345</v>
      </c>
      <c r="AB345" s="71"/>
      <c r="AC345" s="72"/>
      <c r="AD345" s="78" t="s">
        <v>2398</v>
      </c>
      <c r="AE345" s="78">
        <v>182</v>
      </c>
      <c r="AF345" s="78">
        <v>2501</v>
      </c>
      <c r="AG345" s="78">
        <v>774</v>
      </c>
      <c r="AH345" s="78">
        <v>379</v>
      </c>
      <c r="AI345" s="78"/>
      <c r="AJ345" s="78" t="s">
        <v>2760</v>
      </c>
      <c r="AK345" s="78"/>
      <c r="AL345" s="83" t="s">
        <v>3188</v>
      </c>
      <c r="AM345" s="78"/>
      <c r="AN345" s="80">
        <v>41036.60642361111</v>
      </c>
      <c r="AO345" s="83" t="s">
        <v>3502</v>
      </c>
      <c r="AP345" s="78" t="b">
        <v>0</v>
      </c>
      <c r="AQ345" s="78" t="b">
        <v>0</v>
      </c>
      <c r="AR345" s="78" t="b">
        <v>0</v>
      </c>
      <c r="AS345" s="78" t="s">
        <v>1995</v>
      </c>
      <c r="AT345" s="78">
        <v>71</v>
      </c>
      <c r="AU345" s="83" t="s">
        <v>3544</v>
      </c>
      <c r="AV345" s="78" t="b">
        <v>0</v>
      </c>
      <c r="AW345" s="78" t="s">
        <v>3626</v>
      </c>
      <c r="AX345" s="83" t="s">
        <v>3969</v>
      </c>
      <c r="AY345" s="78" t="s">
        <v>66</v>
      </c>
      <c r="AZ345" s="78" t="str">
        <f>REPLACE(INDEX(GroupVertices[Group],MATCH(Vertices[[#This Row],[Vertex]],GroupVertices[Vertex],0)),1,1,"")</f>
        <v>3</v>
      </c>
      <c r="BA345" s="48" t="s">
        <v>759</v>
      </c>
      <c r="BB345" s="48" t="s">
        <v>759</v>
      </c>
      <c r="BC345" s="48" t="s">
        <v>784</v>
      </c>
      <c r="BD345" s="48" t="s">
        <v>784</v>
      </c>
      <c r="BE345" s="48"/>
      <c r="BF345" s="48"/>
      <c r="BG345" s="120" t="s">
        <v>4985</v>
      </c>
      <c r="BH345" s="120" t="s">
        <v>4985</v>
      </c>
      <c r="BI345" s="120" t="s">
        <v>5094</v>
      </c>
      <c r="BJ345" s="120" t="s">
        <v>5094</v>
      </c>
      <c r="BK345" s="120">
        <v>0</v>
      </c>
      <c r="BL345" s="123">
        <v>0</v>
      </c>
      <c r="BM345" s="120">
        <v>0</v>
      </c>
      <c r="BN345" s="123">
        <v>0</v>
      </c>
      <c r="BO345" s="120">
        <v>0</v>
      </c>
      <c r="BP345" s="123">
        <v>0</v>
      </c>
      <c r="BQ345" s="120">
        <v>33</v>
      </c>
      <c r="BR345" s="123">
        <v>100</v>
      </c>
      <c r="BS345" s="120">
        <v>33</v>
      </c>
      <c r="BT345" s="2"/>
      <c r="BU345" s="3"/>
      <c r="BV345" s="3"/>
      <c r="BW345" s="3"/>
      <c r="BX345" s="3"/>
    </row>
    <row r="346" spans="1:76" ht="15">
      <c r="A346" s="64" t="s">
        <v>497</v>
      </c>
      <c r="B346" s="65"/>
      <c r="C346" s="65" t="s">
        <v>64</v>
      </c>
      <c r="D346" s="66">
        <v>165.30983489947963</v>
      </c>
      <c r="E346" s="68"/>
      <c r="F346" s="100" t="s">
        <v>1105</v>
      </c>
      <c r="G346" s="65"/>
      <c r="H346" s="69" t="s">
        <v>497</v>
      </c>
      <c r="I346" s="70"/>
      <c r="J346" s="70"/>
      <c r="K346" s="69" t="s">
        <v>4358</v>
      </c>
      <c r="L346" s="73">
        <v>1</v>
      </c>
      <c r="M346" s="74">
        <v>5139.43505859375</v>
      </c>
      <c r="N346" s="74">
        <v>468.278076171875</v>
      </c>
      <c r="O346" s="75"/>
      <c r="P346" s="76"/>
      <c r="Q346" s="76"/>
      <c r="R346" s="86"/>
      <c r="S346" s="48">
        <v>0</v>
      </c>
      <c r="T346" s="48">
        <v>1</v>
      </c>
      <c r="U346" s="49">
        <v>0</v>
      </c>
      <c r="V346" s="49">
        <v>0.002137</v>
      </c>
      <c r="W346" s="49">
        <v>0</v>
      </c>
      <c r="X346" s="49">
        <v>0.431428</v>
      </c>
      <c r="Y346" s="49">
        <v>0</v>
      </c>
      <c r="Z346" s="49">
        <v>0</v>
      </c>
      <c r="AA346" s="71">
        <v>346</v>
      </c>
      <c r="AB346" s="71"/>
      <c r="AC346" s="72"/>
      <c r="AD346" s="78" t="s">
        <v>2399</v>
      </c>
      <c r="AE346" s="78">
        <v>922</v>
      </c>
      <c r="AF346" s="78">
        <v>633</v>
      </c>
      <c r="AG346" s="78">
        <v>597</v>
      </c>
      <c r="AH346" s="78">
        <v>123</v>
      </c>
      <c r="AI346" s="78"/>
      <c r="AJ346" s="78" t="s">
        <v>2761</v>
      </c>
      <c r="AK346" s="78" t="s">
        <v>2962</v>
      </c>
      <c r="AL346" s="83" t="s">
        <v>3189</v>
      </c>
      <c r="AM346" s="78"/>
      <c r="AN346" s="80">
        <v>42825.52560185185</v>
      </c>
      <c r="AO346" s="83" t="s">
        <v>3503</v>
      </c>
      <c r="AP346" s="78" t="b">
        <v>1</v>
      </c>
      <c r="AQ346" s="78" t="b">
        <v>0</v>
      </c>
      <c r="AR346" s="78" t="b">
        <v>0</v>
      </c>
      <c r="AS346" s="78" t="s">
        <v>1995</v>
      </c>
      <c r="AT346" s="78">
        <v>9</v>
      </c>
      <c r="AU346" s="78"/>
      <c r="AV346" s="78" t="b">
        <v>0</v>
      </c>
      <c r="AW346" s="78" t="s">
        <v>3626</v>
      </c>
      <c r="AX346" s="83" t="s">
        <v>3970</v>
      </c>
      <c r="AY346" s="78" t="s">
        <v>66</v>
      </c>
      <c r="AZ346" s="78" t="str">
        <f>REPLACE(INDEX(GroupVertices[Group],MATCH(Vertices[[#This Row],[Vertex]],GroupVertices[Vertex],0)),1,1,"")</f>
        <v>3</v>
      </c>
      <c r="BA346" s="48"/>
      <c r="BB346" s="48"/>
      <c r="BC346" s="48"/>
      <c r="BD346" s="48"/>
      <c r="BE346" s="48"/>
      <c r="BF346" s="48"/>
      <c r="BG346" s="120" t="s">
        <v>4984</v>
      </c>
      <c r="BH346" s="120" t="s">
        <v>4984</v>
      </c>
      <c r="BI346" s="120" t="s">
        <v>5093</v>
      </c>
      <c r="BJ346" s="120" t="s">
        <v>5093</v>
      </c>
      <c r="BK346" s="120">
        <v>0</v>
      </c>
      <c r="BL346" s="123">
        <v>0</v>
      </c>
      <c r="BM346" s="120">
        <v>0</v>
      </c>
      <c r="BN346" s="123">
        <v>0</v>
      </c>
      <c r="BO346" s="120">
        <v>0</v>
      </c>
      <c r="BP346" s="123">
        <v>0</v>
      </c>
      <c r="BQ346" s="120">
        <v>21</v>
      </c>
      <c r="BR346" s="123">
        <v>100</v>
      </c>
      <c r="BS346" s="120">
        <v>21</v>
      </c>
      <c r="BT346" s="2"/>
      <c r="BU346" s="3"/>
      <c r="BV346" s="3"/>
      <c r="BW346" s="3"/>
      <c r="BX346" s="3"/>
    </row>
    <row r="347" spans="1:76" ht="15">
      <c r="A347" s="64" t="s">
        <v>498</v>
      </c>
      <c r="B347" s="65"/>
      <c r="C347" s="65" t="s">
        <v>64</v>
      </c>
      <c r="D347" s="66">
        <v>178.204073228258</v>
      </c>
      <c r="E347" s="68"/>
      <c r="F347" s="100" t="s">
        <v>1106</v>
      </c>
      <c r="G347" s="65"/>
      <c r="H347" s="69" t="s">
        <v>498</v>
      </c>
      <c r="I347" s="70"/>
      <c r="J347" s="70"/>
      <c r="K347" s="69" t="s">
        <v>4359</v>
      </c>
      <c r="L347" s="73">
        <v>1</v>
      </c>
      <c r="M347" s="74">
        <v>5901.42578125</v>
      </c>
      <c r="N347" s="74">
        <v>412.15142822265625</v>
      </c>
      <c r="O347" s="75"/>
      <c r="P347" s="76"/>
      <c r="Q347" s="76"/>
      <c r="R347" s="86"/>
      <c r="S347" s="48">
        <v>0</v>
      </c>
      <c r="T347" s="48">
        <v>1</v>
      </c>
      <c r="U347" s="49">
        <v>0</v>
      </c>
      <c r="V347" s="49">
        <v>0.002137</v>
      </c>
      <c r="W347" s="49">
        <v>0</v>
      </c>
      <c r="X347" s="49">
        <v>0.431428</v>
      </c>
      <c r="Y347" s="49">
        <v>0</v>
      </c>
      <c r="Z347" s="49">
        <v>0</v>
      </c>
      <c r="AA347" s="71">
        <v>347</v>
      </c>
      <c r="AB347" s="71"/>
      <c r="AC347" s="72"/>
      <c r="AD347" s="78" t="s">
        <v>2400</v>
      </c>
      <c r="AE347" s="78">
        <v>2059</v>
      </c>
      <c r="AF347" s="78">
        <v>3099</v>
      </c>
      <c r="AG347" s="78">
        <v>21716</v>
      </c>
      <c r="AH347" s="78">
        <v>33814</v>
      </c>
      <c r="AI347" s="78"/>
      <c r="AJ347" s="78" t="s">
        <v>2762</v>
      </c>
      <c r="AK347" s="78" t="s">
        <v>2929</v>
      </c>
      <c r="AL347" s="83" t="s">
        <v>3190</v>
      </c>
      <c r="AM347" s="78"/>
      <c r="AN347" s="80">
        <v>40788.65840277778</v>
      </c>
      <c r="AO347" s="83" t="s">
        <v>3504</v>
      </c>
      <c r="AP347" s="78" t="b">
        <v>0</v>
      </c>
      <c r="AQ347" s="78" t="b">
        <v>0</v>
      </c>
      <c r="AR347" s="78" t="b">
        <v>0</v>
      </c>
      <c r="AS347" s="78" t="s">
        <v>3538</v>
      </c>
      <c r="AT347" s="78">
        <v>200</v>
      </c>
      <c r="AU347" s="83" t="s">
        <v>3544</v>
      </c>
      <c r="AV347" s="78" t="b">
        <v>0</v>
      </c>
      <c r="AW347" s="78" t="s">
        <v>3626</v>
      </c>
      <c r="AX347" s="83" t="s">
        <v>3971</v>
      </c>
      <c r="AY347" s="78" t="s">
        <v>66</v>
      </c>
      <c r="AZ347" s="78" t="str">
        <f>REPLACE(INDEX(GroupVertices[Group],MATCH(Vertices[[#This Row],[Vertex]],GroupVertices[Vertex],0)),1,1,"")</f>
        <v>3</v>
      </c>
      <c r="BA347" s="48"/>
      <c r="BB347" s="48"/>
      <c r="BC347" s="48"/>
      <c r="BD347" s="48"/>
      <c r="BE347" s="48"/>
      <c r="BF347" s="48"/>
      <c r="BG347" s="120" t="s">
        <v>4984</v>
      </c>
      <c r="BH347" s="120" t="s">
        <v>4984</v>
      </c>
      <c r="BI347" s="120" t="s">
        <v>5093</v>
      </c>
      <c r="BJ347" s="120" t="s">
        <v>5093</v>
      </c>
      <c r="BK347" s="120">
        <v>0</v>
      </c>
      <c r="BL347" s="123">
        <v>0</v>
      </c>
      <c r="BM347" s="120">
        <v>0</v>
      </c>
      <c r="BN347" s="123">
        <v>0</v>
      </c>
      <c r="BO347" s="120">
        <v>0</v>
      </c>
      <c r="BP347" s="123">
        <v>0</v>
      </c>
      <c r="BQ347" s="120">
        <v>21</v>
      </c>
      <c r="BR347" s="123">
        <v>100</v>
      </c>
      <c r="BS347" s="120">
        <v>21</v>
      </c>
      <c r="BT347" s="2"/>
      <c r="BU347" s="3"/>
      <c r="BV347" s="3"/>
      <c r="BW347" s="3"/>
      <c r="BX347" s="3"/>
    </row>
    <row r="348" spans="1:76" ht="15">
      <c r="A348" s="64" t="s">
        <v>499</v>
      </c>
      <c r="B348" s="65"/>
      <c r="C348" s="65" t="s">
        <v>64</v>
      </c>
      <c r="D348" s="66">
        <v>163.70459111726754</v>
      </c>
      <c r="E348" s="68"/>
      <c r="F348" s="100" t="s">
        <v>1107</v>
      </c>
      <c r="G348" s="65"/>
      <c r="H348" s="69" t="s">
        <v>499</v>
      </c>
      <c r="I348" s="70"/>
      <c r="J348" s="70"/>
      <c r="K348" s="69" t="s">
        <v>4360</v>
      </c>
      <c r="L348" s="73">
        <v>1</v>
      </c>
      <c r="M348" s="74">
        <v>5382.85888671875</v>
      </c>
      <c r="N348" s="74">
        <v>379.7701416015625</v>
      </c>
      <c r="O348" s="75"/>
      <c r="P348" s="76"/>
      <c r="Q348" s="76"/>
      <c r="R348" s="86"/>
      <c r="S348" s="48">
        <v>0</v>
      </c>
      <c r="T348" s="48">
        <v>1</v>
      </c>
      <c r="U348" s="49">
        <v>0</v>
      </c>
      <c r="V348" s="49">
        <v>0.002137</v>
      </c>
      <c r="W348" s="49">
        <v>0</v>
      </c>
      <c r="X348" s="49">
        <v>0.431428</v>
      </c>
      <c r="Y348" s="49">
        <v>0</v>
      </c>
      <c r="Z348" s="49">
        <v>0</v>
      </c>
      <c r="AA348" s="71">
        <v>348</v>
      </c>
      <c r="AB348" s="71"/>
      <c r="AC348" s="72"/>
      <c r="AD348" s="78" t="s">
        <v>2401</v>
      </c>
      <c r="AE348" s="78">
        <v>319</v>
      </c>
      <c r="AF348" s="78">
        <v>326</v>
      </c>
      <c r="AG348" s="78">
        <v>1574</v>
      </c>
      <c r="AH348" s="78">
        <v>331</v>
      </c>
      <c r="AI348" s="78"/>
      <c r="AJ348" s="78" t="s">
        <v>2763</v>
      </c>
      <c r="AK348" s="78" t="s">
        <v>2962</v>
      </c>
      <c r="AL348" s="83" t="s">
        <v>3191</v>
      </c>
      <c r="AM348" s="78"/>
      <c r="AN348" s="80">
        <v>42849.81832175926</v>
      </c>
      <c r="AO348" s="83" t="s">
        <v>3505</v>
      </c>
      <c r="AP348" s="78" t="b">
        <v>0</v>
      </c>
      <c r="AQ348" s="78" t="b">
        <v>0</v>
      </c>
      <c r="AR348" s="78" t="b">
        <v>0</v>
      </c>
      <c r="AS348" s="78" t="s">
        <v>3542</v>
      </c>
      <c r="AT348" s="78">
        <v>6</v>
      </c>
      <c r="AU348" s="83" t="s">
        <v>3544</v>
      </c>
      <c r="AV348" s="78" t="b">
        <v>0</v>
      </c>
      <c r="AW348" s="78" t="s">
        <v>3626</v>
      </c>
      <c r="AX348" s="83" t="s">
        <v>3972</v>
      </c>
      <c r="AY348" s="78" t="s">
        <v>66</v>
      </c>
      <c r="AZ348" s="78" t="str">
        <f>REPLACE(INDEX(GroupVertices[Group],MATCH(Vertices[[#This Row],[Vertex]],GroupVertices[Vertex],0)),1,1,"")</f>
        <v>3</v>
      </c>
      <c r="BA348" s="48"/>
      <c r="BB348" s="48"/>
      <c r="BC348" s="48"/>
      <c r="BD348" s="48"/>
      <c r="BE348" s="48"/>
      <c r="BF348" s="48"/>
      <c r="BG348" s="120" t="s">
        <v>4984</v>
      </c>
      <c r="BH348" s="120" t="s">
        <v>4984</v>
      </c>
      <c r="BI348" s="120" t="s">
        <v>5093</v>
      </c>
      <c r="BJ348" s="120" t="s">
        <v>5093</v>
      </c>
      <c r="BK348" s="120">
        <v>0</v>
      </c>
      <c r="BL348" s="123">
        <v>0</v>
      </c>
      <c r="BM348" s="120">
        <v>0</v>
      </c>
      <c r="BN348" s="123">
        <v>0</v>
      </c>
      <c r="BO348" s="120">
        <v>0</v>
      </c>
      <c r="BP348" s="123">
        <v>0</v>
      </c>
      <c r="BQ348" s="120">
        <v>21</v>
      </c>
      <c r="BR348" s="123">
        <v>100</v>
      </c>
      <c r="BS348" s="120">
        <v>21</v>
      </c>
      <c r="BT348" s="2"/>
      <c r="BU348" s="3"/>
      <c r="BV348" s="3"/>
      <c r="BW348" s="3"/>
      <c r="BX348" s="3"/>
    </row>
    <row r="349" spans="1:76" ht="15">
      <c r="A349" s="64" t="s">
        <v>500</v>
      </c>
      <c r="B349" s="65"/>
      <c r="C349" s="65" t="s">
        <v>64</v>
      </c>
      <c r="D349" s="66">
        <v>165.33597893502053</v>
      </c>
      <c r="E349" s="68"/>
      <c r="F349" s="100" t="s">
        <v>1108</v>
      </c>
      <c r="G349" s="65"/>
      <c r="H349" s="69" t="s">
        <v>500</v>
      </c>
      <c r="I349" s="70"/>
      <c r="J349" s="70"/>
      <c r="K349" s="69" t="s">
        <v>4361</v>
      </c>
      <c r="L349" s="73">
        <v>1</v>
      </c>
      <c r="M349" s="74">
        <v>6250.63232421875</v>
      </c>
      <c r="N349" s="74">
        <v>5794.33154296875</v>
      </c>
      <c r="O349" s="75"/>
      <c r="P349" s="76"/>
      <c r="Q349" s="76"/>
      <c r="R349" s="86"/>
      <c r="S349" s="48">
        <v>0</v>
      </c>
      <c r="T349" s="48">
        <v>2</v>
      </c>
      <c r="U349" s="49">
        <v>0</v>
      </c>
      <c r="V349" s="49">
        <v>0.002841</v>
      </c>
      <c r="W349" s="49">
        <v>0</v>
      </c>
      <c r="X349" s="49">
        <v>0.669882</v>
      </c>
      <c r="Y349" s="49">
        <v>0.5</v>
      </c>
      <c r="Z349" s="49">
        <v>0</v>
      </c>
      <c r="AA349" s="71">
        <v>349</v>
      </c>
      <c r="AB349" s="71"/>
      <c r="AC349" s="72"/>
      <c r="AD349" s="78" t="s">
        <v>2402</v>
      </c>
      <c r="AE349" s="78">
        <v>454</v>
      </c>
      <c r="AF349" s="78">
        <v>638</v>
      </c>
      <c r="AG349" s="78">
        <v>10192</v>
      </c>
      <c r="AH349" s="78">
        <v>168</v>
      </c>
      <c r="AI349" s="78"/>
      <c r="AJ349" s="78" t="s">
        <v>2764</v>
      </c>
      <c r="AK349" s="78"/>
      <c r="AL349" s="78"/>
      <c r="AM349" s="78"/>
      <c r="AN349" s="80">
        <v>39869.66395833333</v>
      </c>
      <c r="AO349" s="78"/>
      <c r="AP349" s="78" t="b">
        <v>0</v>
      </c>
      <c r="AQ349" s="78" t="b">
        <v>0</v>
      </c>
      <c r="AR349" s="78" t="b">
        <v>0</v>
      </c>
      <c r="AS349" s="78" t="s">
        <v>1995</v>
      </c>
      <c r="AT349" s="78">
        <v>25</v>
      </c>
      <c r="AU349" s="83" t="s">
        <v>3552</v>
      </c>
      <c r="AV349" s="78" t="b">
        <v>0</v>
      </c>
      <c r="AW349" s="78" t="s">
        <v>3626</v>
      </c>
      <c r="AX349" s="83" t="s">
        <v>3973</v>
      </c>
      <c r="AY349" s="78" t="s">
        <v>66</v>
      </c>
      <c r="AZ349" s="78" t="str">
        <f>REPLACE(INDEX(GroupVertices[Group],MATCH(Vertices[[#This Row],[Vertex]],GroupVertices[Vertex],0)),1,1,"")</f>
        <v>2</v>
      </c>
      <c r="BA349" s="48"/>
      <c r="BB349" s="48"/>
      <c r="BC349" s="48"/>
      <c r="BD349" s="48"/>
      <c r="BE349" s="48"/>
      <c r="BF349" s="48"/>
      <c r="BG349" s="120" t="s">
        <v>4986</v>
      </c>
      <c r="BH349" s="120" t="s">
        <v>4986</v>
      </c>
      <c r="BI349" s="120" t="s">
        <v>5095</v>
      </c>
      <c r="BJ349" s="120" t="s">
        <v>5095</v>
      </c>
      <c r="BK349" s="120">
        <v>0</v>
      </c>
      <c r="BL349" s="123">
        <v>0</v>
      </c>
      <c r="BM349" s="120">
        <v>0</v>
      </c>
      <c r="BN349" s="123">
        <v>0</v>
      </c>
      <c r="BO349" s="120">
        <v>0</v>
      </c>
      <c r="BP349" s="123">
        <v>0</v>
      </c>
      <c r="BQ349" s="120">
        <v>21</v>
      </c>
      <c r="BR349" s="123">
        <v>100</v>
      </c>
      <c r="BS349" s="120">
        <v>21</v>
      </c>
      <c r="BT349" s="2"/>
      <c r="BU349" s="3"/>
      <c r="BV349" s="3"/>
      <c r="BW349" s="3"/>
      <c r="BX349" s="3"/>
    </row>
    <row r="350" spans="1:76" ht="15">
      <c r="A350" s="64" t="s">
        <v>506</v>
      </c>
      <c r="B350" s="65"/>
      <c r="C350" s="65" t="s">
        <v>64</v>
      </c>
      <c r="D350" s="66">
        <v>182.8786267829733</v>
      </c>
      <c r="E350" s="68"/>
      <c r="F350" s="100" t="s">
        <v>1114</v>
      </c>
      <c r="G350" s="65"/>
      <c r="H350" s="69" t="s">
        <v>506</v>
      </c>
      <c r="I350" s="70"/>
      <c r="J350" s="70"/>
      <c r="K350" s="69" t="s">
        <v>4362</v>
      </c>
      <c r="L350" s="73">
        <v>2.056424344885883</v>
      </c>
      <c r="M350" s="74">
        <v>6108.78564453125</v>
      </c>
      <c r="N350" s="74">
        <v>5708.78759765625</v>
      </c>
      <c r="O350" s="75"/>
      <c r="P350" s="76"/>
      <c r="Q350" s="76"/>
      <c r="R350" s="86"/>
      <c r="S350" s="48">
        <v>3</v>
      </c>
      <c r="T350" s="48">
        <v>1</v>
      </c>
      <c r="U350" s="49">
        <v>3</v>
      </c>
      <c r="V350" s="49">
        <v>0.002857</v>
      </c>
      <c r="W350" s="49">
        <v>0</v>
      </c>
      <c r="X350" s="49">
        <v>1.256892</v>
      </c>
      <c r="Y350" s="49">
        <v>0.25</v>
      </c>
      <c r="Z350" s="49">
        <v>0</v>
      </c>
      <c r="AA350" s="71">
        <v>350</v>
      </c>
      <c r="AB350" s="71"/>
      <c r="AC350" s="72"/>
      <c r="AD350" s="78" t="s">
        <v>2403</v>
      </c>
      <c r="AE350" s="78">
        <v>794</v>
      </c>
      <c r="AF350" s="78">
        <v>3993</v>
      </c>
      <c r="AG350" s="78">
        <v>3066</v>
      </c>
      <c r="AH350" s="78">
        <v>2631</v>
      </c>
      <c r="AI350" s="78"/>
      <c r="AJ350" s="78" t="s">
        <v>2765</v>
      </c>
      <c r="AK350" s="78" t="s">
        <v>2978</v>
      </c>
      <c r="AL350" s="83" t="s">
        <v>3192</v>
      </c>
      <c r="AM350" s="78"/>
      <c r="AN350" s="80">
        <v>40075.877280092594</v>
      </c>
      <c r="AO350" s="83" t="s">
        <v>3506</v>
      </c>
      <c r="AP350" s="78" t="b">
        <v>0</v>
      </c>
      <c r="AQ350" s="78" t="b">
        <v>0</v>
      </c>
      <c r="AR350" s="78" t="b">
        <v>0</v>
      </c>
      <c r="AS350" s="78" t="s">
        <v>1995</v>
      </c>
      <c r="AT350" s="78">
        <v>339</v>
      </c>
      <c r="AU350" s="83" t="s">
        <v>3556</v>
      </c>
      <c r="AV350" s="78" t="b">
        <v>1</v>
      </c>
      <c r="AW350" s="78" t="s">
        <v>3626</v>
      </c>
      <c r="AX350" s="83" t="s">
        <v>3974</v>
      </c>
      <c r="AY350" s="78" t="s">
        <v>66</v>
      </c>
      <c r="AZ350" s="78" t="str">
        <f>REPLACE(INDEX(GroupVertices[Group],MATCH(Vertices[[#This Row],[Vertex]],GroupVertices[Vertex],0)),1,1,"")</f>
        <v>2</v>
      </c>
      <c r="BA350" s="48" t="s">
        <v>754</v>
      </c>
      <c r="BB350" s="48" t="s">
        <v>754</v>
      </c>
      <c r="BC350" s="48" t="s">
        <v>764</v>
      </c>
      <c r="BD350" s="48" t="s">
        <v>764</v>
      </c>
      <c r="BE350" s="48" t="s">
        <v>804</v>
      </c>
      <c r="BF350" s="48" t="s">
        <v>4907</v>
      </c>
      <c r="BG350" s="120" t="s">
        <v>4987</v>
      </c>
      <c r="BH350" s="120" t="s">
        <v>5017</v>
      </c>
      <c r="BI350" s="120" t="s">
        <v>5096</v>
      </c>
      <c r="BJ350" s="120" t="s">
        <v>5116</v>
      </c>
      <c r="BK350" s="120">
        <v>1</v>
      </c>
      <c r="BL350" s="123">
        <v>1.2195121951219512</v>
      </c>
      <c r="BM350" s="120">
        <v>0</v>
      </c>
      <c r="BN350" s="123">
        <v>0</v>
      </c>
      <c r="BO350" s="120">
        <v>0</v>
      </c>
      <c r="BP350" s="123">
        <v>0</v>
      </c>
      <c r="BQ350" s="120">
        <v>81</v>
      </c>
      <c r="BR350" s="123">
        <v>98.78048780487805</v>
      </c>
      <c r="BS350" s="120">
        <v>82</v>
      </c>
      <c r="BT350" s="2"/>
      <c r="BU350" s="3"/>
      <c r="BV350" s="3"/>
      <c r="BW350" s="3"/>
      <c r="BX350" s="3"/>
    </row>
    <row r="351" spans="1:76" ht="15">
      <c r="A351" s="64" t="s">
        <v>501</v>
      </c>
      <c r="B351" s="65"/>
      <c r="C351" s="65" t="s">
        <v>64</v>
      </c>
      <c r="D351" s="66">
        <v>169.96870203287034</v>
      </c>
      <c r="E351" s="68"/>
      <c r="F351" s="100" t="s">
        <v>1109</v>
      </c>
      <c r="G351" s="65"/>
      <c r="H351" s="69" t="s">
        <v>501</v>
      </c>
      <c r="I351" s="70"/>
      <c r="J351" s="70"/>
      <c r="K351" s="69" t="s">
        <v>4363</v>
      </c>
      <c r="L351" s="73">
        <v>1</v>
      </c>
      <c r="M351" s="74">
        <v>5958.5048828125</v>
      </c>
      <c r="N351" s="74">
        <v>5496.99365234375</v>
      </c>
      <c r="O351" s="75"/>
      <c r="P351" s="76"/>
      <c r="Q351" s="76"/>
      <c r="R351" s="86"/>
      <c r="S351" s="48">
        <v>0</v>
      </c>
      <c r="T351" s="48">
        <v>2</v>
      </c>
      <c r="U351" s="49">
        <v>0</v>
      </c>
      <c r="V351" s="49">
        <v>0.002841</v>
      </c>
      <c r="W351" s="49">
        <v>0</v>
      </c>
      <c r="X351" s="49">
        <v>0.669882</v>
      </c>
      <c r="Y351" s="49">
        <v>0.5</v>
      </c>
      <c r="Z351" s="49">
        <v>0</v>
      </c>
      <c r="AA351" s="71">
        <v>351</v>
      </c>
      <c r="AB351" s="71"/>
      <c r="AC351" s="72"/>
      <c r="AD351" s="78" t="s">
        <v>2404</v>
      </c>
      <c r="AE351" s="78">
        <v>19</v>
      </c>
      <c r="AF351" s="78">
        <v>1524</v>
      </c>
      <c r="AG351" s="78">
        <v>35379</v>
      </c>
      <c r="AH351" s="78">
        <v>32</v>
      </c>
      <c r="AI351" s="78"/>
      <c r="AJ351" s="78" t="s">
        <v>2766</v>
      </c>
      <c r="AK351" s="78"/>
      <c r="AL351" s="78"/>
      <c r="AM351" s="78"/>
      <c r="AN351" s="80">
        <v>43278.156273148146</v>
      </c>
      <c r="AO351" s="78"/>
      <c r="AP351" s="78" t="b">
        <v>1</v>
      </c>
      <c r="AQ351" s="78" t="b">
        <v>0</v>
      </c>
      <c r="AR351" s="78" t="b">
        <v>0</v>
      </c>
      <c r="AS351" s="78" t="s">
        <v>1995</v>
      </c>
      <c r="AT351" s="78">
        <v>24</v>
      </c>
      <c r="AU351" s="78"/>
      <c r="AV351" s="78" t="b">
        <v>0</v>
      </c>
      <c r="AW351" s="78" t="s">
        <v>3626</v>
      </c>
      <c r="AX351" s="83" t="s">
        <v>3975</v>
      </c>
      <c r="AY351" s="78" t="s">
        <v>66</v>
      </c>
      <c r="AZ351" s="78" t="str">
        <f>REPLACE(INDEX(GroupVertices[Group],MATCH(Vertices[[#This Row],[Vertex]],GroupVertices[Vertex],0)),1,1,"")</f>
        <v>2</v>
      </c>
      <c r="BA351" s="48"/>
      <c r="BB351" s="48"/>
      <c r="BC351" s="48"/>
      <c r="BD351" s="48"/>
      <c r="BE351" s="48"/>
      <c r="BF351" s="48"/>
      <c r="BG351" s="120" t="s">
        <v>4986</v>
      </c>
      <c r="BH351" s="120" t="s">
        <v>4986</v>
      </c>
      <c r="BI351" s="120" t="s">
        <v>5095</v>
      </c>
      <c r="BJ351" s="120" t="s">
        <v>5095</v>
      </c>
      <c r="BK351" s="120">
        <v>0</v>
      </c>
      <c r="BL351" s="123">
        <v>0</v>
      </c>
      <c r="BM351" s="120">
        <v>0</v>
      </c>
      <c r="BN351" s="123">
        <v>0</v>
      </c>
      <c r="BO351" s="120">
        <v>0</v>
      </c>
      <c r="BP351" s="123">
        <v>0</v>
      </c>
      <c r="BQ351" s="120">
        <v>21</v>
      </c>
      <c r="BR351" s="123">
        <v>100</v>
      </c>
      <c r="BS351" s="120">
        <v>21</v>
      </c>
      <c r="BT351" s="2"/>
      <c r="BU351" s="3"/>
      <c r="BV351" s="3"/>
      <c r="BW351" s="3"/>
      <c r="BX351" s="3"/>
    </row>
    <row r="352" spans="1:76" ht="15">
      <c r="A352" s="64" t="s">
        <v>502</v>
      </c>
      <c r="B352" s="65"/>
      <c r="C352" s="65" t="s">
        <v>64</v>
      </c>
      <c r="D352" s="66">
        <v>162.4183045686546</v>
      </c>
      <c r="E352" s="68"/>
      <c r="F352" s="100" t="s">
        <v>1110</v>
      </c>
      <c r="G352" s="65"/>
      <c r="H352" s="69" t="s">
        <v>502</v>
      </c>
      <c r="I352" s="70"/>
      <c r="J352" s="70"/>
      <c r="K352" s="69" t="s">
        <v>4364</v>
      </c>
      <c r="L352" s="73">
        <v>1</v>
      </c>
      <c r="M352" s="74">
        <v>6140.8486328125</v>
      </c>
      <c r="N352" s="74">
        <v>1856.0191650390625</v>
      </c>
      <c r="O352" s="75"/>
      <c r="P352" s="76"/>
      <c r="Q352" s="76"/>
      <c r="R352" s="86"/>
      <c r="S352" s="48">
        <v>0</v>
      </c>
      <c r="T352" s="48">
        <v>1</v>
      </c>
      <c r="U352" s="49">
        <v>0</v>
      </c>
      <c r="V352" s="49">
        <v>0.002137</v>
      </c>
      <c r="W352" s="49">
        <v>0</v>
      </c>
      <c r="X352" s="49">
        <v>0.431428</v>
      </c>
      <c r="Y352" s="49">
        <v>0</v>
      </c>
      <c r="Z352" s="49">
        <v>0</v>
      </c>
      <c r="AA352" s="71">
        <v>352</v>
      </c>
      <c r="AB352" s="71"/>
      <c r="AC352" s="72"/>
      <c r="AD352" s="78" t="s">
        <v>2405</v>
      </c>
      <c r="AE352" s="78">
        <v>257</v>
      </c>
      <c r="AF352" s="78">
        <v>80</v>
      </c>
      <c r="AG352" s="78">
        <v>1239</v>
      </c>
      <c r="AH352" s="78">
        <v>1729</v>
      </c>
      <c r="AI352" s="78"/>
      <c r="AJ352" s="78" t="s">
        <v>2767</v>
      </c>
      <c r="AK352" s="78"/>
      <c r="AL352" s="78"/>
      <c r="AM352" s="78"/>
      <c r="AN352" s="80">
        <v>40195.81993055555</v>
      </c>
      <c r="AO352" s="83" t="s">
        <v>3507</v>
      </c>
      <c r="AP352" s="78" t="b">
        <v>1</v>
      </c>
      <c r="AQ352" s="78" t="b">
        <v>0</v>
      </c>
      <c r="AR352" s="78" t="b">
        <v>0</v>
      </c>
      <c r="AS352" s="78" t="s">
        <v>1997</v>
      </c>
      <c r="AT352" s="78">
        <v>2</v>
      </c>
      <c r="AU352" s="83" t="s">
        <v>3544</v>
      </c>
      <c r="AV352" s="78" t="b">
        <v>0</v>
      </c>
      <c r="AW352" s="78" t="s">
        <v>3626</v>
      </c>
      <c r="AX352" s="83" t="s">
        <v>3976</v>
      </c>
      <c r="AY352" s="78" t="s">
        <v>66</v>
      </c>
      <c r="AZ352" s="78" t="str">
        <f>REPLACE(INDEX(GroupVertices[Group],MATCH(Vertices[[#This Row],[Vertex]],GroupVertices[Vertex],0)),1,1,"")</f>
        <v>3</v>
      </c>
      <c r="BA352" s="48"/>
      <c r="BB352" s="48"/>
      <c r="BC352" s="48"/>
      <c r="BD352" s="48"/>
      <c r="BE352" s="48"/>
      <c r="BF352" s="48"/>
      <c r="BG352" s="120" t="s">
        <v>4984</v>
      </c>
      <c r="BH352" s="120" t="s">
        <v>4984</v>
      </c>
      <c r="BI352" s="120" t="s">
        <v>5093</v>
      </c>
      <c r="BJ352" s="120" t="s">
        <v>5093</v>
      </c>
      <c r="BK352" s="120">
        <v>0</v>
      </c>
      <c r="BL352" s="123">
        <v>0</v>
      </c>
      <c r="BM352" s="120">
        <v>0</v>
      </c>
      <c r="BN352" s="123">
        <v>0</v>
      </c>
      <c r="BO352" s="120">
        <v>0</v>
      </c>
      <c r="BP352" s="123">
        <v>0</v>
      </c>
      <c r="BQ352" s="120">
        <v>21</v>
      </c>
      <c r="BR352" s="123">
        <v>100</v>
      </c>
      <c r="BS352" s="120">
        <v>21</v>
      </c>
      <c r="BT352" s="2"/>
      <c r="BU352" s="3"/>
      <c r="BV352" s="3"/>
      <c r="BW352" s="3"/>
      <c r="BX352" s="3"/>
    </row>
    <row r="353" spans="1:76" ht="15">
      <c r="A353" s="64" t="s">
        <v>503</v>
      </c>
      <c r="B353" s="65"/>
      <c r="C353" s="65" t="s">
        <v>64</v>
      </c>
      <c r="D353" s="66">
        <v>162.6326856600901</v>
      </c>
      <c r="E353" s="68"/>
      <c r="F353" s="100" t="s">
        <v>1111</v>
      </c>
      <c r="G353" s="65"/>
      <c r="H353" s="69" t="s">
        <v>503</v>
      </c>
      <c r="I353" s="70"/>
      <c r="J353" s="70"/>
      <c r="K353" s="69" t="s">
        <v>4365</v>
      </c>
      <c r="L353" s="73">
        <v>1</v>
      </c>
      <c r="M353" s="74">
        <v>6138.83544921875</v>
      </c>
      <c r="N353" s="74">
        <v>424.4505920410156</v>
      </c>
      <c r="O353" s="75"/>
      <c r="P353" s="76"/>
      <c r="Q353" s="76"/>
      <c r="R353" s="86"/>
      <c r="S353" s="48">
        <v>0</v>
      </c>
      <c r="T353" s="48">
        <v>1</v>
      </c>
      <c r="U353" s="49">
        <v>0</v>
      </c>
      <c r="V353" s="49">
        <v>0.002137</v>
      </c>
      <c r="W353" s="49">
        <v>0</v>
      </c>
      <c r="X353" s="49">
        <v>0.431428</v>
      </c>
      <c r="Y353" s="49">
        <v>0</v>
      </c>
      <c r="Z353" s="49">
        <v>0</v>
      </c>
      <c r="AA353" s="71">
        <v>353</v>
      </c>
      <c r="AB353" s="71"/>
      <c r="AC353" s="72"/>
      <c r="AD353" s="78" t="s">
        <v>2406</v>
      </c>
      <c r="AE353" s="78">
        <v>132</v>
      </c>
      <c r="AF353" s="78">
        <v>121</v>
      </c>
      <c r="AG353" s="78">
        <v>31</v>
      </c>
      <c r="AH353" s="78">
        <v>157</v>
      </c>
      <c r="AI353" s="78"/>
      <c r="AJ353" s="78" t="s">
        <v>2768</v>
      </c>
      <c r="AK353" s="78" t="s">
        <v>2998</v>
      </c>
      <c r="AL353" s="83" t="s">
        <v>3193</v>
      </c>
      <c r="AM353" s="78"/>
      <c r="AN353" s="80">
        <v>42333.33576388889</v>
      </c>
      <c r="AO353" s="83" t="s">
        <v>3508</v>
      </c>
      <c r="AP353" s="78" t="b">
        <v>0</v>
      </c>
      <c r="AQ353" s="78" t="b">
        <v>0</v>
      </c>
      <c r="AR353" s="78" t="b">
        <v>0</v>
      </c>
      <c r="AS353" s="78" t="s">
        <v>1995</v>
      </c>
      <c r="AT353" s="78">
        <v>0</v>
      </c>
      <c r="AU353" s="83" t="s">
        <v>3544</v>
      </c>
      <c r="AV353" s="78" t="b">
        <v>0</v>
      </c>
      <c r="AW353" s="78" t="s">
        <v>3626</v>
      </c>
      <c r="AX353" s="83" t="s">
        <v>3977</v>
      </c>
      <c r="AY353" s="78" t="s">
        <v>66</v>
      </c>
      <c r="AZ353" s="78" t="str">
        <f>REPLACE(INDEX(GroupVertices[Group],MATCH(Vertices[[#This Row],[Vertex]],GroupVertices[Vertex],0)),1,1,"")</f>
        <v>3</v>
      </c>
      <c r="BA353" s="48"/>
      <c r="BB353" s="48"/>
      <c r="BC353" s="48"/>
      <c r="BD353" s="48"/>
      <c r="BE353" s="48"/>
      <c r="BF353" s="48"/>
      <c r="BG353" s="120" t="s">
        <v>4984</v>
      </c>
      <c r="BH353" s="120" t="s">
        <v>4984</v>
      </c>
      <c r="BI353" s="120" t="s">
        <v>5093</v>
      </c>
      <c r="BJ353" s="120" t="s">
        <v>5093</v>
      </c>
      <c r="BK353" s="120">
        <v>0</v>
      </c>
      <c r="BL353" s="123">
        <v>0</v>
      </c>
      <c r="BM353" s="120">
        <v>0</v>
      </c>
      <c r="BN353" s="123">
        <v>0</v>
      </c>
      <c r="BO353" s="120">
        <v>0</v>
      </c>
      <c r="BP353" s="123">
        <v>0</v>
      </c>
      <c r="BQ353" s="120">
        <v>21</v>
      </c>
      <c r="BR353" s="123">
        <v>100</v>
      </c>
      <c r="BS353" s="120">
        <v>21</v>
      </c>
      <c r="BT353" s="2"/>
      <c r="BU353" s="3"/>
      <c r="BV353" s="3"/>
      <c r="BW353" s="3"/>
      <c r="BX353" s="3"/>
    </row>
    <row r="354" spans="1:76" ht="15">
      <c r="A354" s="64" t="s">
        <v>504</v>
      </c>
      <c r="B354" s="65"/>
      <c r="C354" s="65" t="s">
        <v>64</v>
      </c>
      <c r="D354" s="66">
        <v>163.56864213245478</v>
      </c>
      <c r="E354" s="68"/>
      <c r="F354" s="100" t="s">
        <v>1112</v>
      </c>
      <c r="G354" s="65"/>
      <c r="H354" s="69" t="s">
        <v>504</v>
      </c>
      <c r="I354" s="70"/>
      <c r="J354" s="70"/>
      <c r="K354" s="69" t="s">
        <v>4366</v>
      </c>
      <c r="L354" s="73">
        <v>1</v>
      </c>
      <c r="M354" s="74">
        <v>4574.5478515625</v>
      </c>
      <c r="N354" s="74">
        <v>1008.3671875</v>
      </c>
      <c r="O354" s="75"/>
      <c r="P354" s="76"/>
      <c r="Q354" s="76"/>
      <c r="R354" s="86"/>
      <c r="S354" s="48">
        <v>0</v>
      </c>
      <c r="T354" s="48">
        <v>1</v>
      </c>
      <c r="U354" s="49">
        <v>0</v>
      </c>
      <c r="V354" s="49">
        <v>0.002137</v>
      </c>
      <c r="W354" s="49">
        <v>0</v>
      </c>
      <c r="X354" s="49">
        <v>0.431428</v>
      </c>
      <c r="Y354" s="49">
        <v>0</v>
      </c>
      <c r="Z354" s="49">
        <v>0</v>
      </c>
      <c r="AA354" s="71">
        <v>354</v>
      </c>
      <c r="AB354" s="71"/>
      <c r="AC354" s="72"/>
      <c r="AD354" s="78" t="s">
        <v>2407</v>
      </c>
      <c r="AE354" s="78">
        <v>200</v>
      </c>
      <c r="AF354" s="78">
        <v>300</v>
      </c>
      <c r="AG354" s="78">
        <v>362</v>
      </c>
      <c r="AH354" s="78">
        <v>1499</v>
      </c>
      <c r="AI354" s="78"/>
      <c r="AJ354" s="78" t="s">
        <v>2769</v>
      </c>
      <c r="AK354" s="78" t="s">
        <v>2999</v>
      </c>
      <c r="AL354" s="78"/>
      <c r="AM354" s="78"/>
      <c r="AN354" s="80">
        <v>42908.371666666666</v>
      </c>
      <c r="AO354" s="83" t="s">
        <v>3509</v>
      </c>
      <c r="AP354" s="78" t="b">
        <v>1</v>
      </c>
      <c r="AQ354" s="78" t="b">
        <v>0</v>
      </c>
      <c r="AR354" s="78" t="b">
        <v>0</v>
      </c>
      <c r="AS354" s="78" t="s">
        <v>3542</v>
      </c>
      <c r="AT354" s="78">
        <v>2</v>
      </c>
      <c r="AU354" s="78"/>
      <c r="AV354" s="78" t="b">
        <v>0</v>
      </c>
      <c r="AW354" s="78" t="s">
        <v>3626</v>
      </c>
      <c r="AX354" s="83" t="s">
        <v>3978</v>
      </c>
      <c r="AY354" s="78" t="s">
        <v>66</v>
      </c>
      <c r="AZ354" s="78" t="str">
        <f>REPLACE(INDEX(GroupVertices[Group],MATCH(Vertices[[#This Row],[Vertex]],GroupVertices[Vertex],0)),1,1,"")</f>
        <v>3</v>
      </c>
      <c r="BA354" s="48"/>
      <c r="BB354" s="48"/>
      <c r="BC354" s="48"/>
      <c r="BD354" s="48"/>
      <c r="BE354" s="48"/>
      <c r="BF354" s="48"/>
      <c r="BG354" s="120" t="s">
        <v>4984</v>
      </c>
      <c r="BH354" s="120" t="s">
        <v>4984</v>
      </c>
      <c r="BI354" s="120" t="s">
        <v>5093</v>
      </c>
      <c r="BJ354" s="120" t="s">
        <v>5093</v>
      </c>
      <c r="BK354" s="120">
        <v>0</v>
      </c>
      <c r="BL354" s="123">
        <v>0</v>
      </c>
      <c r="BM354" s="120">
        <v>0</v>
      </c>
      <c r="BN354" s="123">
        <v>0</v>
      </c>
      <c r="BO354" s="120">
        <v>0</v>
      </c>
      <c r="BP354" s="123">
        <v>0</v>
      </c>
      <c r="BQ354" s="120">
        <v>21</v>
      </c>
      <c r="BR354" s="123">
        <v>100</v>
      </c>
      <c r="BS354" s="120">
        <v>21</v>
      </c>
      <c r="BT354" s="2"/>
      <c r="BU354" s="3"/>
      <c r="BV354" s="3"/>
      <c r="BW354" s="3"/>
      <c r="BX354" s="3"/>
    </row>
    <row r="355" spans="1:76" ht="15">
      <c r="A355" s="64" t="s">
        <v>505</v>
      </c>
      <c r="B355" s="65"/>
      <c r="C355" s="65" t="s">
        <v>64</v>
      </c>
      <c r="D355" s="66">
        <v>192.1649882071057</v>
      </c>
      <c r="E355" s="68"/>
      <c r="F355" s="100" t="s">
        <v>1113</v>
      </c>
      <c r="G355" s="65"/>
      <c r="H355" s="69" t="s">
        <v>505</v>
      </c>
      <c r="I355" s="70"/>
      <c r="J355" s="70"/>
      <c r="K355" s="69" t="s">
        <v>4367</v>
      </c>
      <c r="L355" s="73">
        <v>1</v>
      </c>
      <c r="M355" s="74">
        <v>4697.9609375</v>
      </c>
      <c r="N355" s="74">
        <v>770.9147338867188</v>
      </c>
      <c r="O355" s="75"/>
      <c r="P355" s="76"/>
      <c r="Q355" s="76"/>
      <c r="R355" s="86"/>
      <c r="S355" s="48">
        <v>0</v>
      </c>
      <c r="T355" s="48">
        <v>1</v>
      </c>
      <c r="U355" s="49">
        <v>0</v>
      </c>
      <c r="V355" s="49">
        <v>0.002137</v>
      </c>
      <c r="W355" s="49">
        <v>0</v>
      </c>
      <c r="X355" s="49">
        <v>0.431428</v>
      </c>
      <c r="Y355" s="49">
        <v>0</v>
      </c>
      <c r="Z355" s="49">
        <v>0</v>
      </c>
      <c r="AA355" s="71">
        <v>355</v>
      </c>
      <c r="AB355" s="71"/>
      <c r="AC355" s="72"/>
      <c r="AD355" s="78" t="s">
        <v>2408</v>
      </c>
      <c r="AE355" s="78">
        <v>3380</v>
      </c>
      <c r="AF355" s="78">
        <v>5769</v>
      </c>
      <c r="AG355" s="78">
        <v>39160</v>
      </c>
      <c r="AH355" s="78">
        <v>3892</v>
      </c>
      <c r="AI355" s="78"/>
      <c r="AJ355" s="78" t="s">
        <v>2770</v>
      </c>
      <c r="AK355" s="78" t="s">
        <v>3000</v>
      </c>
      <c r="AL355" s="83" t="s">
        <v>3194</v>
      </c>
      <c r="AM355" s="78"/>
      <c r="AN355" s="80">
        <v>40654.819386574076</v>
      </c>
      <c r="AO355" s="78"/>
      <c r="AP355" s="78" t="b">
        <v>0</v>
      </c>
      <c r="AQ355" s="78" t="b">
        <v>0</v>
      </c>
      <c r="AR355" s="78" t="b">
        <v>0</v>
      </c>
      <c r="AS355" s="78" t="s">
        <v>3538</v>
      </c>
      <c r="AT355" s="78">
        <v>381</v>
      </c>
      <c r="AU355" s="83" t="s">
        <v>3548</v>
      </c>
      <c r="AV355" s="78" t="b">
        <v>0</v>
      </c>
      <c r="AW355" s="78" t="s">
        <v>3626</v>
      </c>
      <c r="AX355" s="83" t="s">
        <v>3979</v>
      </c>
      <c r="AY355" s="78" t="s">
        <v>66</v>
      </c>
      <c r="AZ355" s="78" t="str">
        <f>REPLACE(INDEX(GroupVertices[Group],MATCH(Vertices[[#This Row],[Vertex]],GroupVertices[Vertex],0)),1,1,"")</f>
        <v>3</v>
      </c>
      <c r="BA355" s="48"/>
      <c r="BB355" s="48"/>
      <c r="BC355" s="48"/>
      <c r="BD355" s="48"/>
      <c r="BE355" s="48"/>
      <c r="BF355" s="48"/>
      <c r="BG355" s="120" t="s">
        <v>4984</v>
      </c>
      <c r="BH355" s="120" t="s">
        <v>4984</v>
      </c>
      <c r="BI355" s="120" t="s">
        <v>5093</v>
      </c>
      <c r="BJ355" s="120" t="s">
        <v>5093</v>
      </c>
      <c r="BK355" s="120">
        <v>0</v>
      </c>
      <c r="BL355" s="123">
        <v>0</v>
      </c>
      <c r="BM355" s="120">
        <v>0</v>
      </c>
      <c r="BN355" s="123">
        <v>0</v>
      </c>
      <c r="BO355" s="120">
        <v>0</v>
      </c>
      <c r="BP355" s="123">
        <v>0</v>
      </c>
      <c r="BQ355" s="120">
        <v>21</v>
      </c>
      <c r="BR355" s="123">
        <v>100</v>
      </c>
      <c r="BS355" s="120">
        <v>21</v>
      </c>
      <c r="BT355" s="2"/>
      <c r="BU355" s="3"/>
      <c r="BV355" s="3"/>
      <c r="BW355" s="3"/>
      <c r="BX355" s="3"/>
    </row>
    <row r="356" spans="1:76" ht="15">
      <c r="A356" s="64" t="s">
        <v>507</v>
      </c>
      <c r="B356" s="65"/>
      <c r="C356" s="65" t="s">
        <v>64</v>
      </c>
      <c r="D356" s="66">
        <v>163.746421574133</v>
      </c>
      <c r="E356" s="68"/>
      <c r="F356" s="100" t="s">
        <v>1115</v>
      </c>
      <c r="G356" s="65"/>
      <c r="H356" s="69" t="s">
        <v>507</v>
      </c>
      <c r="I356" s="70"/>
      <c r="J356" s="70"/>
      <c r="K356" s="69" t="s">
        <v>4368</v>
      </c>
      <c r="L356" s="73">
        <v>1</v>
      </c>
      <c r="M356" s="74">
        <v>6112.8544921875</v>
      </c>
      <c r="N356" s="74">
        <v>6126.791015625</v>
      </c>
      <c r="O356" s="75"/>
      <c r="P356" s="76"/>
      <c r="Q356" s="76"/>
      <c r="R356" s="86"/>
      <c r="S356" s="48">
        <v>0</v>
      </c>
      <c r="T356" s="48">
        <v>2</v>
      </c>
      <c r="U356" s="49">
        <v>0</v>
      </c>
      <c r="V356" s="49">
        <v>0.002841</v>
      </c>
      <c r="W356" s="49">
        <v>0</v>
      </c>
      <c r="X356" s="49">
        <v>0.669882</v>
      </c>
      <c r="Y356" s="49">
        <v>0.5</v>
      </c>
      <c r="Z356" s="49">
        <v>0</v>
      </c>
      <c r="AA356" s="71">
        <v>356</v>
      </c>
      <c r="AB356" s="71"/>
      <c r="AC356" s="72"/>
      <c r="AD356" s="78" t="s">
        <v>2409</v>
      </c>
      <c r="AE356" s="78">
        <v>400</v>
      </c>
      <c r="AF356" s="78">
        <v>334</v>
      </c>
      <c r="AG356" s="78">
        <v>933</v>
      </c>
      <c r="AH356" s="78">
        <v>1401</v>
      </c>
      <c r="AI356" s="78"/>
      <c r="AJ356" s="78" t="s">
        <v>2771</v>
      </c>
      <c r="AK356" s="78"/>
      <c r="AL356" s="78"/>
      <c r="AM356" s="78"/>
      <c r="AN356" s="80">
        <v>41170.67821759259</v>
      </c>
      <c r="AO356" s="78"/>
      <c r="AP356" s="78" t="b">
        <v>1</v>
      </c>
      <c r="AQ356" s="78" t="b">
        <v>0</v>
      </c>
      <c r="AR356" s="78" t="b">
        <v>0</v>
      </c>
      <c r="AS356" s="78" t="s">
        <v>1997</v>
      </c>
      <c r="AT356" s="78">
        <v>5</v>
      </c>
      <c r="AU356" s="83" t="s">
        <v>3544</v>
      </c>
      <c r="AV356" s="78" t="b">
        <v>0</v>
      </c>
      <c r="AW356" s="78" t="s">
        <v>3626</v>
      </c>
      <c r="AX356" s="83" t="s">
        <v>3980</v>
      </c>
      <c r="AY356" s="78" t="s">
        <v>66</v>
      </c>
      <c r="AZ356" s="78" t="str">
        <f>REPLACE(INDEX(GroupVertices[Group],MATCH(Vertices[[#This Row],[Vertex]],GroupVertices[Vertex],0)),1,1,"")</f>
        <v>2</v>
      </c>
      <c r="BA356" s="48"/>
      <c r="BB356" s="48"/>
      <c r="BC356" s="48"/>
      <c r="BD356" s="48"/>
      <c r="BE356" s="48"/>
      <c r="BF356" s="48"/>
      <c r="BG356" s="120" t="s">
        <v>4986</v>
      </c>
      <c r="BH356" s="120" t="s">
        <v>4986</v>
      </c>
      <c r="BI356" s="120" t="s">
        <v>5095</v>
      </c>
      <c r="BJ356" s="120" t="s">
        <v>5095</v>
      </c>
      <c r="BK356" s="120">
        <v>0</v>
      </c>
      <c r="BL356" s="123">
        <v>0</v>
      </c>
      <c r="BM356" s="120">
        <v>0</v>
      </c>
      <c r="BN356" s="123">
        <v>0</v>
      </c>
      <c r="BO356" s="120">
        <v>0</v>
      </c>
      <c r="BP356" s="123">
        <v>0</v>
      </c>
      <c r="BQ356" s="120">
        <v>21</v>
      </c>
      <c r="BR356" s="123">
        <v>100</v>
      </c>
      <c r="BS356" s="120">
        <v>21</v>
      </c>
      <c r="BT356" s="2"/>
      <c r="BU356" s="3"/>
      <c r="BV356" s="3"/>
      <c r="BW356" s="3"/>
      <c r="BX356" s="3"/>
    </row>
    <row r="357" spans="1:76" ht="15">
      <c r="A357" s="64" t="s">
        <v>508</v>
      </c>
      <c r="B357" s="65"/>
      <c r="C357" s="65" t="s">
        <v>64</v>
      </c>
      <c r="D357" s="66">
        <v>165.8588596458388</v>
      </c>
      <c r="E357" s="68"/>
      <c r="F357" s="100" t="s">
        <v>1116</v>
      </c>
      <c r="G357" s="65"/>
      <c r="H357" s="69" t="s">
        <v>508</v>
      </c>
      <c r="I357" s="70"/>
      <c r="J357" s="70"/>
      <c r="K357" s="69" t="s">
        <v>4369</v>
      </c>
      <c r="L357" s="73">
        <v>1</v>
      </c>
      <c r="M357" s="74">
        <v>6498.58154296875</v>
      </c>
      <c r="N357" s="74">
        <v>1420.4267578125</v>
      </c>
      <c r="O357" s="75"/>
      <c r="P357" s="76"/>
      <c r="Q357" s="76"/>
      <c r="R357" s="86"/>
      <c r="S357" s="48">
        <v>0</v>
      </c>
      <c r="T357" s="48">
        <v>1</v>
      </c>
      <c r="U357" s="49">
        <v>0</v>
      </c>
      <c r="V357" s="49">
        <v>0.002137</v>
      </c>
      <c r="W357" s="49">
        <v>0</v>
      </c>
      <c r="X357" s="49">
        <v>0.431428</v>
      </c>
      <c r="Y357" s="49">
        <v>0</v>
      </c>
      <c r="Z357" s="49">
        <v>0</v>
      </c>
      <c r="AA357" s="71">
        <v>357</v>
      </c>
      <c r="AB357" s="71"/>
      <c r="AC357" s="72"/>
      <c r="AD357" s="78" t="s">
        <v>2410</v>
      </c>
      <c r="AE357" s="78">
        <v>223</v>
      </c>
      <c r="AF357" s="78">
        <v>738</v>
      </c>
      <c r="AG357" s="78">
        <v>622</v>
      </c>
      <c r="AH357" s="78">
        <v>480</v>
      </c>
      <c r="AI357" s="78"/>
      <c r="AJ357" s="78" t="s">
        <v>2772</v>
      </c>
      <c r="AK357" s="78" t="s">
        <v>2806</v>
      </c>
      <c r="AL357" s="83" t="s">
        <v>3195</v>
      </c>
      <c r="AM357" s="78"/>
      <c r="AN357" s="80">
        <v>41016.41260416667</v>
      </c>
      <c r="AO357" s="83" t="s">
        <v>3510</v>
      </c>
      <c r="AP357" s="78" t="b">
        <v>0</v>
      </c>
      <c r="AQ357" s="78" t="b">
        <v>0</v>
      </c>
      <c r="AR357" s="78" t="b">
        <v>0</v>
      </c>
      <c r="AS357" s="78" t="s">
        <v>1997</v>
      </c>
      <c r="AT357" s="78">
        <v>31</v>
      </c>
      <c r="AU357" s="83" t="s">
        <v>3544</v>
      </c>
      <c r="AV357" s="78" t="b">
        <v>0</v>
      </c>
      <c r="AW357" s="78" t="s">
        <v>3626</v>
      </c>
      <c r="AX357" s="83" t="s">
        <v>3981</v>
      </c>
      <c r="AY357" s="78" t="s">
        <v>66</v>
      </c>
      <c r="AZ357" s="78" t="str">
        <f>REPLACE(INDEX(GroupVertices[Group],MATCH(Vertices[[#This Row],[Vertex]],GroupVertices[Vertex],0)),1,1,"")</f>
        <v>3</v>
      </c>
      <c r="BA357" s="48"/>
      <c r="BB357" s="48"/>
      <c r="BC357" s="48"/>
      <c r="BD357" s="48"/>
      <c r="BE357" s="48"/>
      <c r="BF357" s="48"/>
      <c r="BG357" s="120" t="s">
        <v>4984</v>
      </c>
      <c r="BH357" s="120" t="s">
        <v>4984</v>
      </c>
      <c r="BI357" s="120" t="s">
        <v>5093</v>
      </c>
      <c r="BJ357" s="120" t="s">
        <v>5093</v>
      </c>
      <c r="BK357" s="120">
        <v>0</v>
      </c>
      <c r="BL357" s="123">
        <v>0</v>
      </c>
      <c r="BM357" s="120">
        <v>0</v>
      </c>
      <c r="BN357" s="123">
        <v>0</v>
      </c>
      <c r="BO357" s="120">
        <v>0</v>
      </c>
      <c r="BP357" s="123">
        <v>0</v>
      </c>
      <c r="BQ357" s="120">
        <v>21</v>
      </c>
      <c r="BR357" s="123">
        <v>100</v>
      </c>
      <c r="BS357" s="120">
        <v>21</v>
      </c>
      <c r="BT357" s="2"/>
      <c r="BU357" s="3"/>
      <c r="BV357" s="3"/>
      <c r="BW357" s="3"/>
      <c r="BX357" s="3"/>
    </row>
    <row r="358" spans="1:76" ht="15">
      <c r="A358" s="64" t="s">
        <v>509</v>
      </c>
      <c r="B358" s="65"/>
      <c r="C358" s="65" t="s">
        <v>64</v>
      </c>
      <c r="D358" s="66">
        <v>172.31643642444436</v>
      </c>
      <c r="E358" s="68"/>
      <c r="F358" s="100" t="s">
        <v>1117</v>
      </c>
      <c r="G358" s="65"/>
      <c r="H358" s="69" t="s">
        <v>509</v>
      </c>
      <c r="I358" s="70"/>
      <c r="J358" s="70"/>
      <c r="K358" s="69" t="s">
        <v>4370</v>
      </c>
      <c r="L358" s="73">
        <v>1</v>
      </c>
      <c r="M358" s="74">
        <v>6684.96240234375</v>
      </c>
      <c r="N358" s="74">
        <v>747.7164916992188</v>
      </c>
      <c r="O358" s="75"/>
      <c r="P358" s="76"/>
      <c r="Q358" s="76"/>
      <c r="R358" s="86"/>
      <c r="S358" s="48">
        <v>0</v>
      </c>
      <c r="T358" s="48">
        <v>1</v>
      </c>
      <c r="U358" s="49">
        <v>0</v>
      </c>
      <c r="V358" s="49">
        <v>0.002137</v>
      </c>
      <c r="W358" s="49">
        <v>0</v>
      </c>
      <c r="X358" s="49">
        <v>0.431428</v>
      </c>
      <c r="Y358" s="49">
        <v>0</v>
      </c>
      <c r="Z358" s="49">
        <v>0</v>
      </c>
      <c r="AA358" s="71">
        <v>358</v>
      </c>
      <c r="AB358" s="71"/>
      <c r="AC358" s="72"/>
      <c r="AD358" s="78" t="s">
        <v>2411</v>
      </c>
      <c r="AE358" s="78">
        <v>182</v>
      </c>
      <c r="AF358" s="78">
        <v>1973</v>
      </c>
      <c r="AG358" s="78">
        <v>1232</v>
      </c>
      <c r="AH358" s="78">
        <v>5</v>
      </c>
      <c r="AI358" s="78"/>
      <c r="AJ358" s="78" t="s">
        <v>2773</v>
      </c>
      <c r="AK358" s="78" t="s">
        <v>3001</v>
      </c>
      <c r="AL358" s="83" t="s">
        <v>3196</v>
      </c>
      <c r="AM358" s="78"/>
      <c r="AN358" s="80">
        <v>40501.36335648148</v>
      </c>
      <c r="AO358" s="83" t="s">
        <v>3511</v>
      </c>
      <c r="AP358" s="78" t="b">
        <v>1</v>
      </c>
      <c r="AQ358" s="78" t="b">
        <v>0</v>
      </c>
      <c r="AR358" s="78" t="b">
        <v>0</v>
      </c>
      <c r="AS358" s="78" t="s">
        <v>1995</v>
      </c>
      <c r="AT358" s="78">
        <v>46</v>
      </c>
      <c r="AU358" s="83" t="s">
        <v>3544</v>
      </c>
      <c r="AV358" s="78" t="b">
        <v>0</v>
      </c>
      <c r="AW358" s="78" t="s">
        <v>3626</v>
      </c>
      <c r="AX358" s="83" t="s">
        <v>3982</v>
      </c>
      <c r="AY358" s="78" t="s">
        <v>66</v>
      </c>
      <c r="AZ358" s="78" t="str">
        <f>REPLACE(INDEX(GroupVertices[Group],MATCH(Vertices[[#This Row],[Vertex]],GroupVertices[Vertex],0)),1,1,"")</f>
        <v>3</v>
      </c>
      <c r="BA358" s="48"/>
      <c r="BB358" s="48"/>
      <c r="BC358" s="48"/>
      <c r="BD358" s="48"/>
      <c r="BE358" s="48"/>
      <c r="BF358" s="48"/>
      <c r="BG358" s="120" t="s">
        <v>4984</v>
      </c>
      <c r="BH358" s="120" t="s">
        <v>4984</v>
      </c>
      <c r="BI358" s="120" t="s">
        <v>5093</v>
      </c>
      <c r="BJ358" s="120" t="s">
        <v>5093</v>
      </c>
      <c r="BK358" s="120">
        <v>0</v>
      </c>
      <c r="BL358" s="123">
        <v>0</v>
      </c>
      <c r="BM358" s="120">
        <v>0</v>
      </c>
      <c r="BN358" s="123">
        <v>0</v>
      </c>
      <c r="BO358" s="120">
        <v>0</v>
      </c>
      <c r="BP358" s="123">
        <v>0</v>
      </c>
      <c r="BQ358" s="120">
        <v>21</v>
      </c>
      <c r="BR358" s="123">
        <v>100</v>
      </c>
      <c r="BS358" s="120">
        <v>21</v>
      </c>
      <c r="BT358" s="2"/>
      <c r="BU358" s="3"/>
      <c r="BV358" s="3"/>
      <c r="BW358" s="3"/>
      <c r="BX358" s="3"/>
    </row>
    <row r="359" spans="1:76" ht="15">
      <c r="A359" s="64" t="s">
        <v>510</v>
      </c>
      <c r="B359" s="65"/>
      <c r="C359" s="65" t="s">
        <v>64</v>
      </c>
      <c r="D359" s="66">
        <v>162.486279061061</v>
      </c>
      <c r="E359" s="68"/>
      <c r="F359" s="100" t="s">
        <v>1118</v>
      </c>
      <c r="G359" s="65"/>
      <c r="H359" s="69" t="s">
        <v>510</v>
      </c>
      <c r="I359" s="70"/>
      <c r="J359" s="70"/>
      <c r="K359" s="69" t="s">
        <v>4371</v>
      </c>
      <c r="L359" s="73">
        <v>1</v>
      </c>
      <c r="M359" s="74">
        <v>6811.64794921875</v>
      </c>
      <c r="N359" s="74">
        <v>963.2847290039062</v>
      </c>
      <c r="O359" s="75"/>
      <c r="P359" s="76"/>
      <c r="Q359" s="76"/>
      <c r="R359" s="86"/>
      <c r="S359" s="48">
        <v>0</v>
      </c>
      <c r="T359" s="48">
        <v>1</v>
      </c>
      <c r="U359" s="49">
        <v>0</v>
      </c>
      <c r="V359" s="49">
        <v>0.002137</v>
      </c>
      <c r="W359" s="49">
        <v>0</v>
      </c>
      <c r="X359" s="49">
        <v>0.431428</v>
      </c>
      <c r="Y359" s="49">
        <v>0</v>
      </c>
      <c r="Z359" s="49">
        <v>0</v>
      </c>
      <c r="AA359" s="71">
        <v>359</v>
      </c>
      <c r="AB359" s="71"/>
      <c r="AC359" s="72"/>
      <c r="AD359" s="78" t="s">
        <v>2412</v>
      </c>
      <c r="AE359" s="78">
        <v>332</v>
      </c>
      <c r="AF359" s="78">
        <v>93</v>
      </c>
      <c r="AG359" s="78">
        <v>617</v>
      </c>
      <c r="AH359" s="78">
        <v>1731</v>
      </c>
      <c r="AI359" s="78"/>
      <c r="AJ359" s="78" t="s">
        <v>2774</v>
      </c>
      <c r="AK359" s="78" t="s">
        <v>3002</v>
      </c>
      <c r="AL359" s="83" t="s">
        <v>3197</v>
      </c>
      <c r="AM359" s="78"/>
      <c r="AN359" s="80">
        <v>43453.48657407407</v>
      </c>
      <c r="AO359" s="83" t="s">
        <v>3512</v>
      </c>
      <c r="AP359" s="78" t="b">
        <v>0</v>
      </c>
      <c r="AQ359" s="78" t="b">
        <v>0</v>
      </c>
      <c r="AR359" s="78" t="b">
        <v>0</v>
      </c>
      <c r="AS359" s="78" t="s">
        <v>1995</v>
      </c>
      <c r="AT359" s="78">
        <v>0</v>
      </c>
      <c r="AU359" s="83" t="s">
        <v>3544</v>
      </c>
      <c r="AV359" s="78" t="b">
        <v>0</v>
      </c>
      <c r="AW359" s="78" t="s">
        <v>3626</v>
      </c>
      <c r="AX359" s="83" t="s">
        <v>3983</v>
      </c>
      <c r="AY359" s="78" t="s">
        <v>66</v>
      </c>
      <c r="AZ359" s="78" t="str">
        <f>REPLACE(INDEX(GroupVertices[Group],MATCH(Vertices[[#This Row],[Vertex]],GroupVertices[Vertex],0)),1,1,"")</f>
        <v>3</v>
      </c>
      <c r="BA359" s="48"/>
      <c r="BB359" s="48"/>
      <c r="BC359" s="48"/>
      <c r="BD359" s="48"/>
      <c r="BE359" s="48"/>
      <c r="BF359" s="48"/>
      <c r="BG359" s="120" t="s">
        <v>4984</v>
      </c>
      <c r="BH359" s="120" t="s">
        <v>4984</v>
      </c>
      <c r="BI359" s="120" t="s">
        <v>5093</v>
      </c>
      <c r="BJ359" s="120" t="s">
        <v>5093</v>
      </c>
      <c r="BK359" s="120">
        <v>0</v>
      </c>
      <c r="BL359" s="123">
        <v>0</v>
      </c>
      <c r="BM359" s="120">
        <v>0</v>
      </c>
      <c r="BN359" s="123">
        <v>0</v>
      </c>
      <c r="BO359" s="120">
        <v>0</v>
      </c>
      <c r="BP359" s="123">
        <v>0</v>
      </c>
      <c r="BQ359" s="120">
        <v>21</v>
      </c>
      <c r="BR359" s="123">
        <v>100</v>
      </c>
      <c r="BS359" s="120">
        <v>21</v>
      </c>
      <c r="BT359" s="2"/>
      <c r="BU359" s="3"/>
      <c r="BV359" s="3"/>
      <c r="BW359" s="3"/>
      <c r="BX359" s="3"/>
    </row>
    <row r="360" spans="1:76" ht="15">
      <c r="A360" s="64" t="s">
        <v>511</v>
      </c>
      <c r="B360" s="65"/>
      <c r="C360" s="65" t="s">
        <v>64</v>
      </c>
      <c r="D360" s="66">
        <v>162.09934733505548</v>
      </c>
      <c r="E360" s="68"/>
      <c r="F360" s="100" t="s">
        <v>1119</v>
      </c>
      <c r="G360" s="65"/>
      <c r="H360" s="69" t="s">
        <v>511</v>
      </c>
      <c r="I360" s="70"/>
      <c r="J360" s="70"/>
      <c r="K360" s="69" t="s">
        <v>4372</v>
      </c>
      <c r="L360" s="73">
        <v>1</v>
      </c>
      <c r="M360" s="74">
        <v>4891.55908203125</v>
      </c>
      <c r="N360" s="74">
        <v>589.6239624023438</v>
      </c>
      <c r="O360" s="75"/>
      <c r="P360" s="76"/>
      <c r="Q360" s="76"/>
      <c r="R360" s="86"/>
      <c r="S360" s="48">
        <v>0</v>
      </c>
      <c r="T360" s="48">
        <v>1</v>
      </c>
      <c r="U360" s="49">
        <v>0</v>
      </c>
      <c r="V360" s="49">
        <v>0.002137</v>
      </c>
      <c r="W360" s="49">
        <v>0</v>
      </c>
      <c r="X360" s="49">
        <v>0.431428</v>
      </c>
      <c r="Y360" s="49">
        <v>0</v>
      </c>
      <c r="Z360" s="49">
        <v>0</v>
      </c>
      <c r="AA360" s="71">
        <v>360</v>
      </c>
      <c r="AB360" s="71"/>
      <c r="AC360" s="72"/>
      <c r="AD360" s="78" t="s">
        <v>2413</v>
      </c>
      <c r="AE360" s="78">
        <v>37</v>
      </c>
      <c r="AF360" s="78">
        <v>19</v>
      </c>
      <c r="AG360" s="78">
        <v>47</v>
      </c>
      <c r="AH360" s="78">
        <v>13</v>
      </c>
      <c r="AI360" s="78"/>
      <c r="AJ360" s="78"/>
      <c r="AK360" s="78"/>
      <c r="AL360" s="78"/>
      <c r="AM360" s="78"/>
      <c r="AN360" s="80">
        <v>42964.59253472222</v>
      </c>
      <c r="AO360" s="78"/>
      <c r="AP360" s="78" t="b">
        <v>1</v>
      </c>
      <c r="AQ360" s="78" t="b">
        <v>0</v>
      </c>
      <c r="AR360" s="78" t="b">
        <v>0</v>
      </c>
      <c r="AS360" s="78" t="s">
        <v>1997</v>
      </c>
      <c r="AT360" s="78">
        <v>0</v>
      </c>
      <c r="AU360" s="78"/>
      <c r="AV360" s="78" t="b">
        <v>0</v>
      </c>
      <c r="AW360" s="78" t="s">
        <v>3626</v>
      </c>
      <c r="AX360" s="83" t="s">
        <v>3984</v>
      </c>
      <c r="AY360" s="78" t="s">
        <v>66</v>
      </c>
      <c r="AZ360" s="78" t="str">
        <f>REPLACE(INDEX(GroupVertices[Group],MATCH(Vertices[[#This Row],[Vertex]],GroupVertices[Vertex],0)),1,1,"")</f>
        <v>3</v>
      </c>
      <c r="BA360" s="48"/>
      <c r="BB360" s="48"/>
      <c r="BC360" s="48"/>
      <c r="BD360" s="48"/>
      <c r="BE360" s="48"/>
      <c r="BF360" s="48"/>
      <c r="BG360" s="120" t="s">
        <v>4984</v>
      </c>
      <c r="BH360" s="120" t="s">
        <v>4984</v>
      </c>
      <c r="BI360" s="120" t="s">
        <v>5093</v>
      </c>
      <c r="BJ360" s="120" t="s">
        <v>5093</v>
      </c>
      <c r="BK360" s="120">
        <v>0</v>
      </c>
      <c r="BL360" s="123">
        <v>0</v>
      </c>
      <c r="BM360" s="120">
        <v>0</v>
      </c>
      <c r="BN360" s="123">
        <v>0</v>
      </c>
      <c r="BO360" s="120">
        <v>0</v>
      </c>
      <c r="BP360" s="123">
        <v>0</v>
      </c>
      <c r="BQ360" s="120">
        <v>21</v>
      </c>
      <c r="BR360" s="123">
        <v>100</v>
      </c>
      <c r="BS360" s="120">
        <v>21</v>
      </c>
      <c r="BT360" s="2"/>
      <c r="BU360" s="3"/>
      <c r="BV360" s="3"/>
      <c r="BW360" s="3"/>
      <c r="BX360" s="3"/>
    </row>
    <row r="361" spans="1:76" ht="15">
      <c r="A361" s="64" t="s">
        <v>512</v>
      </c>
      <c r="B361" s="65"/>
      <c r="C361" s="65" t="s">
        <v>64</v>
      </c>
      <c r="D361" s="66">
        <v>167.73600139767638</v>
      </c>
      <c r="E361" s="68"/>
      <c r="F361" s="100" t="s">
        <v>1120</v>
      </c>
      <c r="G361" s="65"/>
      <c r="H361" s="69" t="s">
        <v>512</v>
      </c>
      <c r="I361" s="70"/>
      <c r="J361" s="70"/>
      <c r="K361" s="69" t="s">
        <v>4373</v>
      </c>
      <c r="L361" s="73">
        <v>1</v>
      </c>
      <c r="M361" s="74">
        <v>6797.29296875</v>
      </c>
      <c r="N361" s="74">
        <v>1466.505859375</v>
      </c>
      <c r="O361" s="75"/>
      <c r="P361" s="76"/>
      <c r="Q361" s="76"/>
      <c r="R361" s="86"/>
      <c r="S361" s="48">
        <v>0</v>
      </c>
      <c r="T361" s="48">
        <v>1</v>
      </c>
      <c r="U361" s="49">
        <v>0</v>
      </c>
      <c r="V361" s="49">
        <v>0.002137</v>
      </c>
      <c r="W361" s="49">
        <v>0</v>
      </c>
      <c r="X361" s="49">
        <v>0.431428</v>
      </c>
      <c r="Y361" s="49">
        <v>0</v>
      </c>
      <c r="Z361" s="49">
        <v>0</v>
      </c>
      <c r="AA361" s="71">
        <v>361</v>
      </c>
      <c r="AB361" s="71"/>
      <c r="AC361" s="72"/>
      <c r="AD361" s="78" t="s">
        <v>2414</v>
      </c>
      <c r="AE361" s="78">
        <v>1015</v>
      </c>
      <c r="AF361" s="78">
        <v>1097</v>
      </c>
      <c r="AG361" s="78">
        <v>5653</v>
      </c>
      <c r="AH361" s="78">
        <v>5247</v>
      </c>
      <c r="AI361" s="78"/>
      <c r="AJ361" s="78" t="s">
        <v>2775</v>
      </c>
      <c r="AK361" s="78" t="s">
        <v>2932</v>
      </c>
      <c r="AL361" s="83" t="s">
        <v>3198</v>
      </c>
      <c r="AM361" s="78"/>
      <c r="AN361" s="80">
        <v>41143.42758101852</v>
      </c>
      <c r="AO361" s="83" t="s">
        <v>3513</v>
      </c>
      <c r="AP361" s="78" t="b">
        <v>1</v>
      </c>
      <c r="AQ361" s="78" t="b">
        <v>0</v>
      </c>
      <c r="AR361" s="78" t="b">
        <v>1</v>
      </c>
      <c r="AS361" s="78" t="s">
        <v>1995</v>
      </c>
      <c r="AT361" s="78">
        <v>137</v>
      </c>
      <c r="AU361" s="83" t="s">
        <v>3544</v>
      </c>
      <c r="AV361" s="78" t="b">
        <v>0</v>
      </c>
      <c r="AW361" s="78" t="s">
        <v>3626</v>
      </c>
      <c r="AX361" s="83" t="s">
        <v>3985</v>
      </c>
      <c r="AY361" s="78" t="s">
        <v>66</v>
      </c>
      <c r="AZ361" s="78" t="str">
        <f>REPLACE(INDEX(GroupVertices[Group],MATCH(Vertices[[#This Row],[Vertex]],GroupVertices[Vertex],0)),1,1,"")</f>
        <v>3</v>
      </c>
      <c r="BA361" s="48"/>
      <c r="BB361" s="48"/>
      <c r="BC361" s="48"/>
      <c r="BD361" s="48"/>
      <c r="BE361" s="48"/>
      <c r="BF361" s="48"/>
      <c r="BG361" s="120" t="s">
        <v>4984</v>
      </c>
      <c r="BH361" s="120" t="s">
        <v>4984</v>
      </c>
      <c r="BI361" s="120" t="s">
        <v>5093</v>
      </c>
      <c r="BJ361" s="120" t="s">
        <v>5093</v>
      </c>
      <c r="BK361" s="120">
        <v>0</v>
      </c>
      <c r="BL361" s="123">
        <v>0</v>
      </c>
      <c r="BM361" s="120">
        <v>0</v>
      </c>
      <c r="BN361" s="123">
        <v>0</v>
      </c>
      <c r="BO361" s="120">
        <v>0</v>
      </c>
      <c r="BP361" s="123">
        <v>0</v>
      </c>
      <c r="BQ361" s="120">
        <v>21</v>
      </c>
      <c r="BR361" s="123">
        <v>100</v>
      </c>
      <c r="BS361" s="120">
        <v>21</v>
      </c>
      <c r="BT361" s="2"/>
      <c r="BU361" s="3"/>
      <c r="BV361" s="3"/>
      <c r="BW361" s="3"/>
      <c r="BX361" s="3"/>
    </row>
    <row r="362" spans="1:76" ht="15">
      <c r="A362" s="64" t="s">
        <v>513</v>
      </c>
      <c r="B362" s="65"/>
      <c r="C362" s="65" t="s">
        <v>64</v>
      </c>
      <c r="D362" s="66">
        <v>223.36528022163154</v>
      </c>
      <c r="E362" s="68"/>
      <c r="F362" s="100" t="s">
        <v>1121</v>
      </c>
      <c r="G362" s="65"/>
      <c r="H362" s="69" t="s">
        <v>513</v>
      </c>
      <c r="I362" s="70"/>
      <c r="J362" s="70"/>
      <c r="K362" s="69" t="s">
        <v>4374</v>
      </c>
      <c r="L362" s="73">
        <v>1</v>
      </c>
      <c r="M362" s="74">
        <v>8283.771484375</v>
      </c>
      <c r="N362" s="74">
        <v>4593.658203125</v>
      </c>
      <c r="O362" s="75"/>
      <c r="P362" s="76"/>
      <c r="Q362" s="76"/>
      <c r="R362" s="86"/>
      <c r="S362" s="48">
        <v>0</v>
      </c>
      <c r="T362" s="48">
        <v>1</v>
      </c>
      <c r="U362" s="49">
        <v>0</v>
      </c>
      <c r="V362" s="49">
        <v>0.2</v>
      </c>
      <c r="W362" s="49">
        <v>0</v>
      </c>
      <c r="X362" s="49">
        <v>0.610686</v>
      </c>
      <c r="Y362" s="49">
        <v>0</v>
      </c>
      <c r="Z362" s="49">
        <v>0</v>
      </c>
      <c r="AA362" s="71">
        <v>362</v>
      </c>
      <c r="AB362" s="71"/>
      <c r="AC362" s="72"/>
      <c r="AD362" s="78" t="s">
        <v>2415</v>
      </c>
      <c r="AE362" s="78">
        <v>128</v>
      </c>
      <c r="AF362" s="78">
        <v>11736</v>
      </c>
      <c r="AG362" s="78">
        <v>29079</v>
      </c>
      <c r="AH362" s="78">
        <v>29050</v>
      </c>
      <c r="AI362" s="78"/>
      <c r="AJ362" s="78" t="s">
        <v>2776</v>
      </c>
      <c r="AK362" s="78" t="s">
        <v>2031</v>
      </c>
      <c r="AL362" s="83" t="s">
        <v>3199</v>
      </c>
      <c r="AM362" s="78"/>
      <c r="AN362" s="80">
        <v>39783.27784722222</v>
      </c>
      <c r="AO362" s="83" t="s">
        <v>3514</v>
      </c>
      <c r="AP362" s="78" t="b">
        <v>0</v>
      </c>
      <c r="AQ362" s="78" t="b">
        <v>0</v>
      </c>
      <c r="AR362" s="78" t="b">
        <v>1</v>
      </c>
      <c r="AS362" s="78" t="s">
        <v>1995</v>
      </c>
      <c r="AT362" s="78">
        <v>330</v>
      </c>
      <c r="AU362" s="83" t="s">
        <v>3544</v>
      </c>
      <c r="AV362" s="78" t="b">
        <v>1</v>
      </c>
      <c r="AW362" s="78" t="s">
        <v>3626</v>
      </c>
      <c r="AX362" s="83" t="s">
        <v>3986</v>
      </c>
      <c r="AY362" s="78" t="s">
        <v>66</v>
      </c>
      <c r="AZ362" s="78" t="str">
        <f>REPLACE(INDEX(GroupVertices[Group],MATCH(Vertices[[#This Row],[Vertex]],GroupVertices[Vertex],0)),1,1,"")</f>
        <v>14</v>
      </c>
      <c r="BA362" s="48"/>
      <c r="BB362" s="48"/>
      <c r="BC362" s="48"/>
      <c r="BD362" s="48"/>
      <c r="BE362" s="48"/>
      <c r="BF362" s="48"/>
      <c r="BG362" s="120" t="s">
        <v>4988</v>
      </c>
      <c r="BH362" s="120" t="s">
        <v>4988</v>
      </c>
      <c r="BI362" s="120" t="s">
        <v>5097</v>
      </c>
      <c r="BJ362" s="120" t="s">
        <v>5097</v>
      </c>
      <c r="BK362" s="120">
        <v>4</v>
      </c>
      <c r="BL362" s="123">
        <v>10</v>
      </c>
      <c r="BM362" s="120">
        <v>0</v>
      </c>
      <c r="BN362" s="123">
        <v>0</v>
      </c>
      <c r="BO362" s="120">
        <v>0</v>
      </c>
      <c r="BP362" s="123">
        <v>0</v>
      </c>
      <c r="BQ362" s="120">
        <v>36</v>
      </c>
      <c r="BR362" s="123">
        <v>90</v>
      </c>
      <c r="BS362" s="120">
        <v>40</v>
      </c>
      <c r="BT362" s="2"/>
      <c r="BU362" s="3"/>
      <c r="BV362" s="3"/>
      <c r="BW362" s="3"/>
      <c r="BX362" s="3"/>
    </row>
    <row r="363" spans="1:76" ht="15">
      <c r="A363" s="64" t="s">
        <v>516</v>
      </c>
      <c r="B363" s="65"/>
      <c r="C363" s="65" t="s">
        <v>64</v>
      </c>
      <c r="D363" s="66">
        <v>183.92438820460984</v>
      </c>
      <c r="E363" s="68"/>
      <c r="F363" s="100" t="s">
        <v>1124</v>
      </c>
      <c r="G363" s="65"/>
      <c r="H363" s="69" t="s">
        <v>516</v>
      </c>
      <c r="I363" s="70"/>
      <c r="J363" s="70"/>
      <c r="K363" s="69" t="s">
        <v>4375</v>
      </c>
      <c r="L363" s="73">
        <v>3.112848689771767</v>
      </c>
      <c r="M363" s="74">
        <v>8283.771484375</v>
      </c>
      <c r="N363" s="74">
        <v>4228.98876953125</v>
      </c>
      <c r="O363" s="75"/>
      <c r="P363" s="76"/>
      <c r="Q363" s="76"/>
      <c r="R363" s="86"/>
      <c r="S363" s="48">
        <v>4</v>
      </c>
      <c r="T363" s="48">
        <v>1</v>
      </c>
      <c r="U363" s="49">
        <v>6</v>
      </c>
      <c r="V363" s="49">
        <v>0.333333</v>
      </c>
      <c r="W363" s="49">
        <v>0</v>
      </c>
      <c r="X363" s="49">
        <v>2.167936</v>
      </c>
      <c r="Y363" s="49">
        <v>0</v>
      </c>
      <c r="Z363" s="49">
        <v>0</v>
      </c>
      <c r="AA363" s="71">
        <v>363</v>
      </c>
      <c r="AB363" s="71"/>
      <c r="AC363" s="72"/>
      <c r="AD363" s="78" t="s">
        <v>2416</v>
      </c>
      <c r="AE363" s="78">
        <v>661</v>
      </c>
      <c r="AF363" s="78">
        <v>4193</v>
      </c>
      <c r="AG363" s="78">
        <v>18333</v>
      </c>
      <c r="AH363" s="78">
        <v>5009</v>
      </c>
      <c r="AI363" s="78"/>
      <c r="AJ363" s="78" t="s">
        <v>2777</v>
      </c>
      <c r="AK363" s="78" t="s">
        <v>3003</v>
      </c>
      <c r="AL363" s="83" t="s">
        <v>3200</v>
      </c>
      <c r="AM363" s="78"/>
      <c r="AN363" s="80">
        <v>39116.140381944446</v>
      </c>
      <c r="AO363" s="83" t="s">
        <v>3515</v>
      </c>
      <c r="AP363" s="78" t="b">
        <v>0</v>
      </c>
      <c r="AQ363" s="78" t="b">
        <v>0</v>
      </c>
      <c r="AR363" s="78" t="b">
        <v>0</v>
      </c>
      <c r="AS363" s="78" t="s">
        <v>1995</v>
      </c>
      <c r="AT363" s="78">
        <v>199</v>
      </c>
      <c r="AU363" s="83" t="s">
        <v>3561</v>
      </c>
      <c r="AV363" s="78" t="b">
        <v>0</v>
      </c>
      <c r="AW363" s="78" t="s">
        <v>3626</v>
      </c>
      <c r="AX363" s="83" t="s">
        <v>3987</v>
      </c>
      <c r="AY363" s="78" t="s">
        <v>66</v>
      </c>
      <c r="AZ363" s="78" t="str">
        <f>REPLACE(INDEX(GroupVertices[Group],MATCH(Vertices[[#This Row],[Vertex]],GroupVertices[Vertex],0)),1,1,"")</f>
        <v>14</v>
      </c>
      <c r="BA363" s="48"/>
      <c r="BB363" s="48"/>
      <c r="BC363" s="48"/>
      <c r="BD363" s="48"/>
      <c r="BE363" s="48" t="s">
        <v>805</v>
      </c>
      <c r="BF363" s="48" t="s">
        <v>805</v>
      </c>
      <c r="BG363" s="120" t="s">
        <v>4989</v>
      </c>
      <c r="BH363" s="120" t="s">
        <v>4989</v>
      </c>
      <c r="BI363" s="120" t="s">
        <v>4796</v>
      </c>
      <c r="BJ363" s="120" t="s">
        <v>4796</v>
      </c>
      <c r="BK363" s="120">
        <v>2</v>
      </c>
      <c r="BL363" s="123">
        <v>7.407407407407407</v>
      </c>
      <c r="BM363" s="120">
        <v>0</v>
      </c>
      <c r="BN363" s="123">
        <v>0</v>
      </c>
      <c r="BO363" s="120">
        <v>0</v>
      </c>
      <c r="BP363" s="123">
        <v>0</v>
      </c>
      <c r="BQ363" s="120">
        <v>25</v>
      </c>
      <c r="BR363" s="123">
        <v>92.5925925925926</v>
      </c>
      <c r="BS363" s="120">
        <v>27</v>
      </c>
      <c r="BT363" s="2"/>
      <c r="BU363" s="3"/>
      <c r="BV363" s="3"/>
      <c r="BW363" s="3"/>
      <c r="BX363" s="3"/>
    </row>
    <row r="364" spans="1:76" ht="15">
      <c r="A364" s="64" t="s">
        <v>514</v>
      </c>
      <c r="B364" s="65"/>
      <c r="C364" s="65" t="s">
        <v>64</v>
      </c>
      <c r="D364" s="66">
        <v>164.50459860481948</v>
      </c>
      <c r="E364" s="68"/>
      <c r="F364" s="100" t="s">
        <v>1122</v>
      </c>
      <c r="G364" s="65"/>
      <c r="H364" s="69" t="s">
        <v>514</v>
      </c>
      <c r="I364" s="70"/>
      <c r="J364" s="70"/>
      <c r="K364" s="69" t="s">
        <v>4376</v>
      </c>
      <c r="L364" s="73">
        <v>1</v>
      </c>
      <c r="M364" s="74">
        <v>6403.68505859375</v>
      </c>
      <c r="N364" s="74">
        <v>1784.427734375</v>
      </c>
      <c r="O364" s="75"/>
      <c r="P364" s="76"/>
      <c r="Q364" s="76"/>
      <c r="R364" s="86"/>
      <c r="S364" s="48">
        <v>0</v>
      </c>
      <c r="T364" s="48">
        <v>1</v>
      </c>
      <c r="U364" s="49">
        <v>0</v>
      </c>
      <c r="V364" s="49">
        <v>0.002137</v>
      </c>
      <c r="W364" s="49">
        <v>0</v>
      </c>
      <c r="X364" s="49">
        <v>0.431428</v>
      </c>
      <c r="Y364" s="49">
        <v>0</v>
      </c>
      <c r="Z364" s="49">
        <v>0</v>
      </c>
      <c r="AA364" s="71">
        <v>364</v>
      </c>
      <c r="AB364" s="71"/>
      <c r="AC364" s="72"/>
      <c r="AD364" s="78" t="s">
        <v>2417</v>
      </c>
      <c r="AE364" s="78">
        <v>149</v>
      </c>
      <c r="AF364" s="78">
        <v>479</v>
      </c>
      <c r="AG364" s="78">
        <v>2768</v>
      </c>
      <c r="AH364" s="78">
        <v>160</v>
      </c>
      <c r="AI364" s="78"/>
      <c r="AJ364" s="78" t="s">
        <v>2778</v>
      </c>
      <c r="AK364" s="78" t="s">
        <v>2916</v>
      </c>
      <c r="AL364" s="83" t="s">
        <v>3201</v>
      </c>
      <c r="AM364" s="78"/>
      <c r="AN364" s="80">
        <v>41312.08064814815</v>
      </c>
      <c r="AO364" s="83" t="s">
        <v>3516</v>
      </c>
      <c r="AP364" s="78" t="b">
        <v>0</v>
      </c>
      <c r="AQ364" s="78" t="b">
        <v>0</v>
      </c>
      <c r="AR364" s="78" t="b">
        <v>0</v>
      </c>
      <c r="AS364" s="78" t="s">
        <v>1995</v>
      </c>
      <c r="AT364" s="78">
        <v>31</v>
      </c>
      <c r="AU364" s="83" t="s">
        <v>3547</v>
      </c>
      <c r="AV364" s="78" t="b">
        <v>0</v>
      </c>
      <c r="AW364" s="78" t="s">
        <v>3626</v>
      </c>
      <c r="AX364" s="83" t="s">
        <v>3988</v>
      </c>
      <c r="AY364" s="78" t="s">
        <v>66</v>
      </c>
      <c r="AZ364" s="78" t="str">
        <f>REPLACE(INDEX(GroupVertices[Group],MATCH(Vertices[[#This Row],[Vertex]],GroupVertices[Vertex],0)),1,1,"")</f>
        <v>3</v>
      </c>
      <c r="BA364" s="48"/>
      <c r="BB364" s="48"/>
      <c r="BC364" s="48"/>
      <c r="BD364" s="48"/>
      <c r="BE364" s="48"/>
      <c r="BF364" s="48"/>
      <c r="BG364" s="120" t="s">
        <v>4984</v>
      </c>
      <c r="BH364" s="120" t="s">
        <v>4984</v>
      </c>
      <c r="BI364" s="120" t="s">
        <v>5093</v>
      </c>
      <c r="BJ364" s="120" t="s">
        <v>5093</v>
      </c>
      <c r="BK364" s="120">
        <v>0</v>
      </c>
      <c r="BL364" s="123">
        <v>0</v>
      </c>
      <c r="BM364" s="120">
        <v>0</v>
      </c>
      <c r="BN364" s="123">
        <v>0</v>
      </c>
      <c r="BO364" s="120">
        <v>0</v>
      </c>
      <c r="BP364" s="123">
        <v>0</v>
      </c>
      <c r="BQ364" s="120">
        <v>21</v>
      </c>
      <c r="BR364" s="123">
        <v>100</v>
      </c>
      <c r="BS364" s="120">
        <v>21</v>
      </c>
      <c r="BT364" s="2"/>
      <c r="BU364" s="3"/>
      <c r="BV364" s="3"/>
      <c r="BW364" s="3"/>
      <c r="BX364" s="3"/>
    </row>
    <row r="365" spans="1:76" ht="15">
      <c r="A365" s="64" t="s">
        <v>515</v>
      </c>
      <c r="B365" s="65"/>
      <c r="C365" s="65" t="s">
        <v>64</v>
      </c>
      <c r="D365" s="66">
        <v>164.85492868106772</v>
      </c>
      <c r="E365" s="68"/>
      <c r="F365" s="100" t="s">
        <v>1123</v>
      </c>
      <c r="G365" s="65"/>
      <c r="H365" s="69" t="s">
        <v>515</v>
      </c>
      <c r="I365" s="70"/>
      <c r="J365" s="70"/>
      <c r="K365" s="69" t="s">
        <v>4377</v>
      </c>
      <c r="L365" s="73">
        <v>1</v>
      </c>
      <c r="M365" s="74">
        <v>7932.9296875</v>
      </c>
      <c r="N365" s="74">
        <v>4593.658203125</v>
      </c>
      <c r="O365" s="75"/>
      <c r="P365" s="76"/>
      <c r="Q365" s="76"/>
      <c r="R365" s="86"/>
      <c r="S365" s="48">
        <v>0</v>
      </c>
      <c r="T365" s="48">
        <v>1</v>
      </c>
      <c r="U365" s="49">
        <v>0</v>
      </c>
      <c r="V365" s="49">
        <v>0.2</v>
      </c>
      <c r="W365" s="49">
        <v>0</v>
      </c>
      <c r="X365" s="49">
        <v>0.610686</v>
      </c>
      <c r="Y365" s="49">
        <v>0</v>
      </c>
      <c r="Z365" s="49">
        <v>0</v>
      </c>
      <c r="AA365" s="71">
        <v>365</v>
      </c>
      <c r="AB365" s="71"/>
      <c r="AC365" s="72"/>
      <c r="AD365" s="78" t="s">
        <v>2418</v>
      </c>
      <c r="AE365" s="78">
        <v>301</v>
      </c>
      <c r="AF365" s="78">
        <v>546</v>
      </c>
      <c r="AG365" s="78">
        <v>34718</v>
      </c>
      <c r="AH365" s="78">
        <v>385</v>
      </c>
      <c r="AI365" s="78"/>
      <c r="AJ365" s="78" t="s">
        <v>2779</v>
      </c>
      <c r="AK365" s="78" t="s">
        <v>3004</v>
      </c>
      <c r="AL365" s="83" t="s">
        <v>3202</v>
      </c>
      <c r="AM365" s="78"/>
      <c r="AN365" s="80">
        <v>39750.8178587963</v>
      </c>
      <c r="AO365" s="78"/>
      <c r="AP365" s="78" t="b">
        <v>0</v>
      </c>
      <c r="AQ365" s="78" t="b">
        <v>0</v>
      </c>
      <c r="AR365" s="78" t="b">
        <v>0</v>
      </c>
      <c r="AS365" s="78" t="s">
        <v>1995</v>
      </c>
      <c r="AT365" s="78">
        <v>40</v>
      </c>
      <c r="AU365" s="83" t="s">
        <v>3544</v>
      </c>
      <c r="AV365" s="78" t="b">
        <v>0</v>
      </c>
      <c r="AW365" s="78" t="s">
        <v>3626</v>
      </c>
      <c r="AX365" s="83" t="s">
        <v>3989</v>
      </c>
      <c r="AY365" s="78" t="s">
        <v>66</v>
      </c>
      <c r="AZ365" s="78" t="str">
        <f>REPLACE(INDEX(GroupVertices[Group],MATCH(Vertices[[#This Row],[Vertex]],GroupVertices[Vertex],0)),1,1,"")</f>
        <v>14</v>
      </c>
      <c r="BA365" s="48"/>
      <c r="BB365" s="48"/>
      <c r="BC365" s="48"/>
      <c r="BD365" s="48"/>
      <c r="BE365" s="48" t="s">
        <v>805</v>
      </c>
      <c r="BF365" s="48" t="s">
        <v>805</v>
      </c>
      <c r="BG365" s="120" t="s">
        <v>4990</v>
      </c>
      <c r="BH365" s="120" t="s">
        <v>4990</v>
      </c>
      <c r="BI365" s="120" t="s">
        <v>5098</v>
      </c>
      <c r="BJ365" s="120" t="s">
        <v>5098</v>
      </c>
      <c r="BK365" s="120">
        <v>2</v>
      </c>
      <c r="BL365" s="123">
        <v>9.090909090909092</v>
      </c>
      <c r="BM365" s="120">
        <v>0</v>
      </c>
      <c r="BN365" s="123">
        <v>0</v>
      </c>
      <c r="BO365" s="120">
        <v>0</v>
      </c>
      <c r="BP365" s="123">
        <v>0</v>
      </c>
      <c r="BQ365" s="120">
        <v>20</v>
      </c>
      <c r="BR365" s="123">
        <v>90.9090909090909</v>
      </c>
      <c r="BS365" s="120">
        <v>22</v>
      </c>
      <c r="BT365" s="2"/>
      <c r="BU365" s="3"/>
      <c r="BV365" s="3"/>
      <c r="BW365" s="3"/>
      <c r="BX365" s="3"/>
    </row>
    <row r="366" spans="1:76" ht="15">
      <c r="A366" s="64" t="s">
        <v>517</v>
      </c>
      <c r="B366" s="65"/>
      <c r="C366" s="65" t="s">
        <v>64</v>
      </c>
      <c r="D366" s="66">
        <v>178.02106497947162</v>
      </c>
      <c r="E366" s="68"/>
      <c r="F366" s="100" t="s">
        <v>1125</v>
      </c>
      <c r="G366" s="65"/>
      <c r="H366" s="69" t="s">
        <v>517</v>
      </c>
      <c r="I366" s="70"/>
      <c r="J366" s="70"/>
      <c r="K366" s="69" t="s">
        <v>4378</v>
      </c>
      <c r="L366" s="73">
        <v>1</v>
      </c>
      <c r="M366" s="74">
        <v>7932.9296875</v>
      </c>
      <c r="N366" s="74">
        <v>4228.98876953125</v>
      </c>
      <c r="O366" s="75"/>
      <c r="P366" s="76"/>
      <c r="Q366" s="76"/>
      <c r="R366" s="86"/>
      <c r="S366" s="48">
        <v>0</v>
      </c>
      <c r="T366" s="48">
        <v>1</v>
      </c>
      <c r="U366" s="49">
        <v>0</v>
      </c>
      <c r="V366" s="49">
        <v>0.2</v>
      </c>
      <c r="W366" s="49">
        <v>0</v>
      </c>
      <c r="X366" s="49">
        <v>0.610686</v>
      </c>
      <c r="Y366" s="49">
        <v>0</v>
      </c>
      <c r="Z366" s="49">
        <v>0</v>
      </c>
      <c r="AA366" s="71">
        <v>366</v>
      </c>
      <c r="AB366" s="71"/>
      <c r="AC366" s="72"/>
      <c r="AD366" s="78" t="s">
        <v>2419</v>
      </c>
      <c r="AE366" s="78">
        <v>712</v>
      </c>
      <c r="AF366" s="78">
        <v>3064</v>
      </c>
      <c r="AG366" s="78">
        <v>8030</v>
      </c>
      <c r="AH366" s="78">
        <v>17129</v>
      </c>
      <c r="AI366" s="78"/>
      <c r="AJ366" s="78" t="s">
        <v>2780</v>
      </c>
      <c r="AK366" s="78" t="s">
        <v>3005</v>
      </c>
      <c r="AL366" s="83" t="s">
        <v>3203</v>
      </c>
      <c r="AM366" s="78"/>
      <c r="AN366" s="80">
        <v>41229.5415625</v>
      </c>
      <c r="AO366" s="83" t="s">
        <v>3517</v>
      </c>
      <c r="AP366" s="78" t="b">
        <v>0</v>
      </c>
      <c r="AQ366" s="78" t="b">
        <v>0</v>
      </c>
      <c r="AR366" s="78" t="b">
        <v>1</v>
      </c>
      <c r="AS366" s="78" t="s">
        <v>1995</v>
      </c>
      <c r="AT366" s="78">
        <v>75</v>
      </c>
      <c r="AU366" s="83" t="s">
        <v>3544</v>
      </c>
      <c r="AV366" s="78" t="b">
        <v>0</v>
      </c>
      <c r="AW366" s="78" t="s">
        <v>3626</v>
      </c>
      <c r="AX366" s="83" t="s">
        <v>3990</v>
      </c>
      <c r="AY366" s="78" t="s">
        <v>66</v>
      </c>
      <c r="AZ366" s="78" t="str">
        <f>REPLACE(INDEX(GroupVertices[Group],MATCH(Vertices[[#This Row],[Vertex]],GroupVertices[Vertex],0)),1,1,"")</f>
        <v>14</v>
      </c>
      <c r="BA366" s="48"/>
      <c r="BB366" s="48"/>
      <c r="BC366" s="48"/>
      <c r="BD366" s="48"/>
      <c r="BE366" s="48" t="s">
        <v>805</v>
      </c>
      <c r="BF366" s="48" t="s">
        <v>805</v>
      </c>
      <c r="BG366" s="120" t="s">
        <v>4990</v>
      </c>
      <c r="BH366" s="120" t="s">
        <v>4990</v>
      </c>
      <c r="BI366" s="120" t="s">
        <v>5098</v>
      </c>
      <c r="BJ366" s="120" t="s">
        <v>5098</v>
      </c>
      <c r="BK366" s="120">
        <v>2</v>
      </c>
      <c r="BL366" s="123">
        <v>9.090909090909092</v>
      </c>
      <c r="BM366" s="120">
        <v>0</v>
      </c>
      <c r="BN366" s="123">
        <v>0</v>
      </c>
      <c r="BO366" s="120">
        <v>0</v>
      </c>
      <c r="BP366" s="123">
        <v>0</v>
      </c>
      <c r="BQ366" s="120">
        <v>20</v>
      </c>
      <c r="BR366" s="123">
        <v>90.9090909090909</v>
      </c>
      <c r="BS366" s="120">
        <v>22</v>
      </c>
      <c r="BT366" s="2"/>
      <c r="BU366" s="3"/>
      <c r="BV366" s="3"/>
      <c r="BW366" s="3"/>
      <c r="BX366" s="3"/>
    </row>
    <row r="367" spans="1:76" ht="15">
      <c r="A367" s="64" t="s">
        <v>518</v>
      </c>
      <c r="B367" s="65"/>
      <c r="C367" s="65" t="s">
        <v>64</v>
      </c>
      <c r="D367" s="66">
        <v>162.4235333757628</v>
      </c>
      <c r="E367" s="68"/>
      <c r="F367" s="100" t="s">
        <v>3624</v>
      </c>
      <c r="G367" s="65"/>
      <c r="H367" s="69" t="s">
        <v>518</v>
      </c>
      <c r="I367" s="70"/>
      <c r="J367" s="70"/>
      <c r="K367" s="69" t="s">
        <v>4379</v>
      </c>
      <c r="L367" s="73">
        <v>1</v>
      </c>
      <c r="M367" s="74">
        <v>9336.2978515625</v>
      </c>
      <c r="N367" s="74">
        <v>1241.0523681640625</v>
      </c>
      <c r="O367" s="75"/>
      <c r="P367" s="76"/>
      <c r="Q367" s="76"/>
      <c r="R367" s="86"/>
      <c r="S367" s="48">
        <v>0</v>
      </c>
      <c r="T367" s="48">
        <v>1</v>
      </c>
      <c r="U367" s="49">
        <v>0</v>
      </c>
      <c r="V367" s="49">
        <v>1</v>
      </c>
      <c r="W367" s="49">
        <v>0</v>
      </c>
      <c r="X367" s="49">
        <v>0.999999</v>
      </c>
      <c r="Y367" s="49">
        <v>0</v>
      </c>
      <c r="Z367" s="49">
        <v>0</v>
      </c>
      <c r="AA367" s="71">
        <v>367</v>
      </c>
      <c r="AB367" s="71"/>
      <c r="AC367" s="72"/>
      <c r="AD367" s="78" t="s">
        <v>2420</v>
      </c>
      <c r="AE367" s="78">
        <v>50</v>
      </c>
      <c r="AF367" s="78">
        <v>81</v>
      </c>
      <c r="AG367" s="78">
        <v>459</v>
      </c>
      <c r="AH367" s="78">
        <v>1244</v>
      </c>
      <c r="AI367" s="78"/>
      <c r="AJ367" s="78" t="s">
        <v>2781</v>
      </c>
      <c r="AK367" s="78" t="s">
        <v>3006</v>
      </c>
      <c r="AL367" s="78"/>
      <c r="AM367" s="78"/>
      <c r="AN367" s="80">
        <v>41962.42359953704</v>
      </c>
      <c r="AO367" s="83" t="s">
        <v>3518</v>
      </c>
      <c r="AP367" s="78" t="b">
        <v>0</v>
      </c>
      <c r="AQ367" s="78" t="b">
        <v>0</v>
      </c>
      <c r="AR367" s="78" t="b">
        <v>0</v>
      </c>
      <c r="AS367" s="78" t="s">
        <v>1995</v>
      </c>
      <c r="AT367" s="78">
        <v>2</v>
      </c>
      <c r="AU367" s="83" t="s">
        <v>3547</v>
      </c>
      <c r="AV367" s="78" t="b">
        <v>0</v>
      </c>
      <c r="AW367" s="78" t="s">
        <v>3626</v>
      </c>
      <c r="AX367" s="83" t="s">
        <v>3991</v>
      </c>
      <c r="AY367" s="78" t="s">
        <v>66</v>
      </c>
      <c r="AZ367" s="78" t="str">
        <f>REPLACE(INDEX(GroupVertices[Group],MATCH(Vertices[[#This Row],[Vertex]],GroupVertices[Vertex],0)),1,1,"")</f>
        <v>24</v>
      </c>
      <c r="BA367" s="48" t="s">
        <v>755</v>
      </c>
      <c r="BB367" s="48" t="s">
        <v>755</v>
      </c>
      <c r="BC367" s="48" t="s">
        <v>763</v>
      </c>
      <c r="BD367" s="48" t="s">
        <v>763</v>
      </c>
      <c r="BE367" s="48" t="s">
        <v>4599</v>
      </c>
      <c r="BF367" s="48" t="s">
        <v>807</v>
      </c>
      <c r="BG367" s="120" t="s">
        <v>4991</v>
      </c>
      <c r="BH367" s="120" t="s">
        <v>5018</v>
      </c>
      <c r="BI367" s="120" t="s">
        <v>5099</v>
      </c>
      <c r="BJ367" s="120" t="s">
        <v>5117</v>
      </c>
      <c r="BK367" s="120">
        <v>4</v>
      </c>
      <c r="BL367" s="123">
        <v>5.714285714285714</v>
      </c>
      <c r="BM367" s="120">
        <v>2</v>
      </c>
      <c r="BN367" s="123">
        <v>2.857142857142857</v>
      </c>
      <c r="BO367" s="120">
        <v>0</v>
      </c>
      <c r="BP367" s="123">
        <v>0</v>
      </c>
      <c r="BQ367" s="120">
        <v>64</v>
      </c>
      <c r="BR367" s="123">
        <v>91.42857142857143</v>
      </c>
      <c r="BS367" s="120">
        <v>70</v>
      </c>
      <c r="BT367" s="2"/>
      <c r="BU367" s="3"/>
      <c r="BV367" s="3"/>
      <c r="BW367" s="3"/>
      <c r="BX367" s="3"/>
    </row>
    <row r="368" spans="1:76" ht="15">
      <c r="A368" s="64" t="s">
        <v>599</v>
      </c>
      <c r="B368" s="65"/>
      <c r="C368" s="65" t="s">
        <v>64</v>
      </c>
      <c r="D368" s="66">
        <v>168.97522868231565</v>
      </c>
      <c r="E368" s="68"/>
      <c r="F368" s="100" t="s">
        <v>3625</v>
      </c>
      <c r="G368" s="65"/>
      <c r="H368" s="69" t="s">
        <v>599</v>
      </c>
      <c r="I368" s="70"/>
      <c r="J368" s="70"/>
      <c r="K368" s="69" t="s">
        <v>4380</v>
      </c>
      <c r="L368" s="73">
        <v>1</v>
      </c>
      <c r="M368" s="74">
        <v>9089.4091796875</v>
      </c>
      <c r="N368" s="74">
        <v>1241.0523681640625</v>
      </c>
      <c r="O368" s="75"/>
      <c r="P368" s="76"/>
      <c r="Q368" s="76"/>
      <c r="R368" s="86"/>
      <c r="S368" s="48">
        <v>1</v>
      </c>
      <c r="T368" s="48">
        <v>0</v>
      </c>
      <c r="U368" s="49">
        <v>0</v>
      </c>
      <c r="V368" s="49">
        <v>1</v>
      </c>
      <c r="W368" s="49">
        <v>0</v>
      </c>
      <c r="X368" s="49">
        <v>0.999999</v>
      </c>
      <c r="Y368" s="49">
        <v>0</v>
      </c>
      <c r="Z368" s="49">
        <v>0</v>
      </c>
      <c r="AA368" s="71">
        <v>368</v>
      </c>
      <c r="AB368" s="71"/>
      <c r="AC368" s="72"/>
      <c r="AD368" s="78" t="s">
        <v>2421</v>
      </c>
      <c r="AE368" s="78">
        <v>1028</v>
      </c>
      <c r="AF368" s="78">
        <v>1334</v>
      </c>
      <c r="AG368" s="78">
        <v>1170</v>
      </c>
      <c r="AH368" s="78">
        <v>4999</v>
      </c>
      <c r="AI368" s="78"/>
      <c r="AJ368" s="78" t="s">
        <v>2782</v>
      </c>
      <c r="AK368" s="78" t="s">
        <v>3007</v>
      </c>
      <c r="AL368" s="83" t="s">
        <v>3204</v>
      </c>
      <c r="AM368" s="78"/>
      <c r="AN368" s="80">
        <v>43420.73368055555</v>
      </c>
      <c r="AO368" s="83" t="s">
        <v>3519</v>
      </c>
      <c r="AP368" s="78" t="b">
        <v>0</v>
      </c>
      <c r="AQ368" s="78" t="b">
        <v>0</v>
      </c>
      <c r="AR368" s="78" t="b">
        <v>0</v>
      </c>
      <c r="AS368" s="78" t="s">
        <v>1995</v>
      </c>
      <c r="AT368" s="78">
        <v>19</v>
      </c>
      <c r="AU368" s="83" t="s">
        <v>3544</v>
      </c>
      <c r="AV368" s="78" t="b">
        <v>0</v>
      </c>
      <c r="AW368" s="78" t="s">
        <v>3626</v>
      </c>
      <c r="AX368" s="83" t="s">
        <v>3992</v>
      </c>
      <c r="AY368" s="78" t="s">
        <v>65</v>
      </c>
      <c r="AZ368" s="78" t="str">
        <f>REPLACE(INDEX(GroupVertices[Group],MATCH(Vertices[[#This Row],[Vertex]],GroupVertices[Vertex],0)),1,1,"")</f>
        <v>24</v>
      </c>
      <c r="BA368" s="48"/>
      <c r="BB368" s="48"/>
      <c r="BC368" s="48"/>
      <c r="BD368" s="48"/>
      <c r="BE368" s="48"/>
      <c r="BF368" s="48"/>
      <c r="BG368" s="48"/>
      <c r="BH368" s="48"/>
      <c r="BI368" s="48"/>
      <c r="BJ368" s="48"/>
      <c r="BK368" s="48"/>
      <c r="BL368" s="49"/>
      <c r="BM368" s="48"/>
      <c r="BN368" s="49"/>
      <c r="BO368" s="48"/>
      <c r="BP368" s="49"/>
      <c r="BQ368" s="48"/>
      <c r="BR368" s="49"/>
      <c r="BS368" s="48"/>
      <c r="BT368" s="2"/>
      <c r="BU368" s="3"/>
      <c r="BV368" s="3"/>
      <c r="BW368" s="3"/>
      <c r="BX368" s="3"/>
    </row>
    <row r="369" spans="1:76" ht="15">
      <c r="A369" s="64" t="s">
        <v>519</v>
      </c>
      <c r="B369" s="65"/>
      <c r="C369" s="65" t="s">
        <v>64</v>
      </c>
      <c r="D369" s="66">
        <v>163.5895573608875</v>
      </c>
      <c r="E369" s="68"/>
      <c r="F369" s="100" t="s">
        <v>1126</v>
      </c>
      <c r="G369" s="65"/>
      <c r="H369" s="69" t="s">
        <v>519</v>
      </c>
      <c r="I369" s="70"/>
      <c r="J369" s="70"/>
      <c r="K369" s="69" t="s">
        <v>4381</v>
      </c>
      <c r="L369" s="73">
        <v>89.0353620738236</v>
      </c>
      <c r="M369" s="74">
        <v>6309.2626953125</v>
      </c>
      <c r="N369" s="74">
        <v>5440.0712890625</v>
      </c>
      <c r="O369" s="75"/>
      <c r="P369" s="76"/>
      <c r="Q369" s="76"/>
      <c r="R369" s="86"/>
      <c r="S369" s="48">
        <v>1</v>
      </c>
      <c r="T369" s="48">
        <v>1</v>
      </c>
      <c r="U369" s="49">
        <v>250</v>
      </c>
      <c r="V369" s="49">
        <v>0.002849</v>
      </c>
      <c r="W369" s="49">
        <v>0</v>
      </c>
      <c r="X369" s="49">
        <v>0.830203</v>
      </c>
      <c r="Y369" s="49">
        <v>0</v>
      </c>
      <c r="Z369" s="49">
        <v>0</v>
      </c>
      <c r="AA369" s="71">
        <v>369</v>
      </c>
      <c r="AB369" s="71"/>
      <c r="AC369" s="72"/>
      <c r="AD369" s="78" t="s">
        <v>2422</v>
      </c>
      <c r="AE369" s="78">
        <v>1149</v>
      </c>
      <c r="AF369" s="78">
        <v>304</v>
      </c>
      <c r="AG369" s="78">
        <v>363</v>
      </c>
      <c r="AH369" s="78">
        <v>569</v>
      </c>
      <c r="AI369" s="78"/>
      <c r="AJ369" s="78" t="s">
        <v>2783</v>
      </c>
      <c r="AK369" s="78" t="s">
        <v>3008</v>
      </c>
      <c r="AL369" s="78"/>
      <c r="AM369" s="78"/>
      <c r="AN369" s="80">
        <v>40032.60228009259</v>
      </c>
      <c r="AO369" s="83" t="s">
        <v>3520</v>
      </c>
      <c r="AP369" s="78" t="b">
        <v>1</v>
      </c>
      <c r="AQ369" s="78" t="b">
        <v>0</v>
      </c>
      <c r="AR369" s="78" t="b">
        <v>0</v>
      </c>
      <c r="AS369" s="78" t="s">
        <v>1995</v>
      </c>
      <c r="AT369" s="78">
        <v>4</v>
      </c>
      <c r="AU369" s="83" t="s">
        <v>3544</v>
      </c>
      <c r="AV369" s="78" t="b">
        <v>0</v>
      </c>
      <c r="AW369" s="78" t="s">
        <v>3626</v>
      </c>
      <c r="AX369" s="83" t="s">
        <v>3993</v>
      </c>
      <c r="AY369" s="78" t="s">
        <v>66</v>
      </c>
      <c r="AZ369" s="78" t="str">
        <f>REPLACE(INDEX(GroupVertices[Group],MATCH(Vertices[[#This Row],[Vertex]],GroupVertices[Vertex],0)),1,1,"")</f>
        <v>2</v>
      </c>
      <c r="BA369" s="48" t="s">
        <v>756</v>
      </c>
      <c r="BB369" s="48" t="s">
        <v>756</v>
      </c>
      <c r="BC369" s="48" t="s">
        <v>783</v>
      </c>
      <c r="BD369" s="48" t="s">
        <v>783</v>
      </c>
      <c r="BE369" s="48"/>
      <c r="BF369" s="48"/>
      <c r="BG369" s="120" t="s">
        <v>4992</v>
      </c>
      <c r="BH369" s="120" t="s">
        <v>4992</v>
      </c>
      <c r="BI369" s="120" t="s">
        <v>5100</v>
      </c>
      <c r="BJ369" s="120" t="s">
        <v>5100</v>
      </c>
      <c r="BK369" s="120">
        <v>2</v>
      </c>
      <c r="BL369" s="123">
        <v>8</v>
      </c>
      <c r="BM369" s="120">
        <v>1</v>
      </c>
      <c r="BN369" s="123">
        <v>4</v>
      </c>
      <c r="BO369" s="120">
        <v>0</v>
      </c>
      <c r="BP369" s="123">
        <v>0</v>
      </c>
      <c r="BQ369" s="120">
        <v>22</v>
      </c>
      <c r="BR369" s="123">
        <v>88</v>
      </c>
      <c r="BS369" s="120">
        <v>25</v>
      </c>
      <c r="BT369" s="2"/>
      <c r="BU369" s="3"/>
      <c r="BV369" s="3"/>
      <c r="BW369" s="3"/>
      <c r="BX369" s="3"/>
    </row>
    <row r="370" spans="1:76" ht="15">
      <c r="A370" s="64" t="s">
        <v>520</v>
      </c>
      <c r="B370" s="65"/>
      <c r="C370" s="65" t="s">
        <v>64</v>
      </c>
      <c r="D370" s="66">
        <v>167.12423096601898</v>
      </c>
      <c r="E370" s="68"/>
      <c r="F370" s="100" t="s">
        <v>1127</v>
      </c>
      <c r="G370" s="65"/>
      <c r="H370" s="69" t="s">
        <v>520</v>
      </c>
      <c r="I370" s="70"/>
      <c r="J370" s="70"/>
      <c r="K370" s="69" t="s">
        <v>4382</v>
      </c>
      <c r="L370" s="73">
        <v>1</v>
      </c>
      <c r="M370" s="74">
        <v>6847.91796875</v>
      </c>
      <c r="N370" s="74">
        <v>5225.0595703125</v>
      </c>
      <c r="O370" s="75"/>
      <c r="P370" s="76"/>
      <c r="Q370" s="76"/>
      <c r="R370" s="86"/>
      <c r="S370" s="48">
        <v>0</v>
      </c>
      <c r="T370" s="48">
        <v>1</v>
      </c>
      <c r="U370" s="49">
        <v>0</v>
      </c>
      <c r="V370" s="49">
        <v>0.002101</v>
      </c>
      <c r="W370" s="49">
        <v>0</v>
      </c>
      <c r="X370" s="49">
        <v>0.502836</v>
      </c>
      <c r="Y370" s="49">
        <v>0</v>
      </c>
      <c r="Z370" s="49">
        <v>0</v>
      </c>
      <c r="AA370" s="71">
        <v>370</v>
      </c>
      <c r="AB370" s="71"/>
      <c r="AC370" s="72"/>
      <c r="AD370" s="78" t="s">
        <v>2423</v>
      </c>
      <c r="AE370" s="78">
        <v>343</v>
      </c>
      <c r="AF370" s="78">
        <v>980</v>
      </c>
      <c r="AG370" s="78">
        <v>9032</v>
      </c>
      <c r="AH370" s="78">
        <v>10966</v>
      </c>
      <c r="AI370" s="78"/>
      <c r="AJ370" s="78" t="s">
        <v>2784</v>
      </c>
      <c r="AK370" s="78" t="s">
        <v>3009</v>
      </c>
      <c r="AL370" s="78"/>
      <c r="AM370" s="78"/>
      <c r="AN370" s="80">
        <v>41363.77806712963</v>
      </c>
      <c r="AO370" s="83" t="s">
        <v>3521</v>
      </c>
      <c r="AP370" s="78" t="b">
        <v>0</v>
      </c>
      <c r="AQ370" s="78" t="b">
        <v>0</v>
      </c>
      <c r="AR370" s="78" t="b">
        <v>1</v>
      </c>
      <c r="AS370" s="78" t="s">
        <v>3541</v>
      </c>
      <c r="AT370" s="78">
        <v>242</v>
      </c>
      <c r="AU370" s="83" t="s">
        <v>3544</v>
      </c>
      <c r="AV370" s="78" t="b">
        <v>0</v>
      </c>
      <c r="AW370" s="78" t="s">
        <v>3626</v>
      </c>
      <c r="AX370" s="83" t="s">
        <v>3994</v>
      </c>
      <c r="AY370" s="78" t="s">
        <v>66</v>
      </c>
      <c r="AZ370" s="78" t="str">
        <f>REPLACE(INDEX(GroupVertices[Group],MATCH(Vertices[[#This Row],[Vertex]],GroupVertices[Vertex],0)),1,1,"")</f>
        <v>2</v>
      </c>
      <c r="BA370" s="48"/>
      <c r="BB370" s="48"/>
      <c r="BC370" s="48"/>
      <c r="BD370" s="48"/>
      <c r="BE370" s="48"/>
      <c r="BF370" s="48"/>
      <c r="BG370" s="120" t="s">
        <v>4993</v>
      </c>
      <c r="BH370" s="120" t="s">
        <v>4993</v>
      </c>
      <c r="BI370" s="120" t="s">
        <v>5101</v>
      </c>
      <c r="BJ370" s="120" t="s">
        <v>5101</v>
      </c>
      <c r="BK370" s="120">
        <v>2</v>
      </c>
      <c r="BL370" s="123">
        <v>9.090909090909092</v>
      </c>
      <c r="BM370" s="120">
        <v>1</v>
      </c>
      <c r="BN370" s="123">
        <v>4.545454545454546</v>
      </c>
      <c r="BO370" s="120">
        <v>0</v>
      </c>
      <c r="BP370" s="123">
        <v>0</v>
      </c>
      <c r="BQ370" s="120">
        <v>19</v>
      </c>
      <c r="BR370" s="123">
        <v>86.36363636363636</v>
      </c>
      <c r="BS370" s="120">
        <v>22</v>
      </c>
      <c r="BT370" s="2"/>
      <c r="BU370" s="3"/>
      <c r="BV370" s="3"/>
      <c r="BW370" s="3"/>
      <c r="BX370" s="3"/>
    </row>
    <row r="371" spans="1:76" ht="15">
      <c r="A371" s="64" t="s">
        <v>521</v>
      </c>
      <c r="B371" s="65"/>
      <c r="C371" s="65" t="s">
        <v>64</v>
      </c>
      <c r="D371" s="66">
        <v>168.2379668800619</v>
      </c>
      <c r="E371" s="68"/>
      <c r="F371" s="100" t="s">
        <v>1128</v>
      </c>
      <c r="G371" s="65"/>
      <c r="H371" s="69" t="s">
        <v>521</v>
      </c>
      <c r="I371" s="70"/>
      <c r="J371" s="70"/>
      <c r="K371" s="69" t="s">
        <v>4383</v>
      </c>
      <c r="L371" s="73">
        <v>1</v>
      </c>
      <c r="M371" s="74">
        <v>5643.974609375</v>
      </c>
      <c r="N371" s="74">
        <v>352.9058837890625</v>
      </c>
      <c r="O371" s="75"/>
      <c r="P371" s="76"/>
      <c r="Q371" s="76"/>
      <c r="R371" s="86"/>
      <c r="S371" s="48">
        <v>0</v>
      </c>
      <c r="T371" s="48">
        <v>1</v>
      </c>
      <c r="U371" s="49">
        <v>0</v>
      </c>
      <c r="V371" s="49">
        <v>0.002137</v>
      </c>
      <c r="W371" s="49">
        <v>0</v>
      </c>
      <c r="X371" s="49">
        <v>0.431428</v>
      </c>
      <c r="Y371" s="49">
        <v>0</v>
      </c>
      <c r="Z371" s="49">
        <v>0</v>
      </c>
      <c r="AA371" s="71">
        <v>371</v>
      </c>
      <c r="AB371" s="71"/>
      <c r="AC371" s="72"/>
      <c r="AD371" s="78" t="s">
        <v>2424</v>
      </c>
      <c r="AE371" s="78">
        <v>384</v>
      </c>
      <c r="AF371" s="78">
        <v>1193</v>
      </c>
      <c r="AG371" s="78">
        <v>1332</v>
      </c>
      <c r="AH371" s="78">
        <v>82</v>
      </c>
      <c r="AI371" s="78"/>
      <c r="AJ371" s="78" t="s">
        <v>2785</v>
      </c>
      <c r="AK371" s="78" t="s">
        <v>2913</v>
      </c>
      <c r="AL371" s="83" t="s">
        <v>3205</v>
      </c>
      <c r="AM371" s="78"/>
      <c r="AN371" s="80">
        <v>40812.88434027778</v>
      </c>
      <c r="AO371" s="83" t="s">
        <v>3522</v>
      </c>
      <c r="AP371" s="78" t="b">
        <v>0</v>
      </c>
      <c r="AQ371" s="78" t="b">
        <v>0</v>
      </c>
      <c r="AR371" s="78" t="b">
        <v>0</v>
      </c>
      <c r="AS371" s="78" t="s">
        <v>1995</v>
      </c>
      <c r="AT371" s="78">
        <v>33</v>
      </c>
      <c r="AU371" s="83" t="s">
        <v>3548</v>
      </c>
      <c r="AV371" s="78" t="b">
        <v>0</v>
      </c>
      <c r="AW371" s="78" t="s">
        <v>3626</v>
      </c>
      <c r="AX371" s="83" t="s">
        <v>3995</v>
      </c>
      <c r="AY371" s="78" t="s">
        <v>66</v>
      </c>
      <c r="AZ371" s="78" t="str">
        <f>REPLACE(INDEX(GroupVertices[Group],MATCH(Vertices[[#This Row],[Vertex]],GroupVertices[Vertex],0)),1,1,"")</f>
        <v>3</v>
      </c>
      <c r="BA371" s="48"/>
      <c r="BB371" s="48"/>
      <c r="BC371" s="48"/>
      <c r="BD371" s="48"/>
      <c r="BE371" s="48"/>
      <c r="BF371" s="48"/>
      <c r="BG371" s="120" t="s">
        <v>4994</v>
      </c>
      <c r="BH371" s="120" t="s">
        <v>4994</v>
      </c>
      <c r="BI371" s="120" t="s">
        <v>5102</v>
      </c>
      <c r="BJ371" s="120" t="s">
        <v>5102</v>
      </c>
      <c r="BK371" s="120">
        <v>0</v>
      </c>
      <c r="BL371" s="123">
        <v>0</v>
      </c>
      <c r="BM371" s="120">
        <v>0</v>
      </c>
      <c r="BN371" s="123">
        <v>0</v>
      </c>
      <c r="BO371" s="120">
        <v>0</v>
      </c>
      <c r="BP371" s="123">
        <v>0</v>
      </c>
      <c r="BQ371" s="120">
        <v>21</v>
      </c>
      <c r="BR371" s="123">
        <v>100</v>
      </c>
      <c r="BS371" s="120">
        <v>21</v>
      </c>
      <c r="BT371" s="2"/>
      <c r="BU371" s="3"/>
      <c r="BV371" s="3"/>
      <c r="BW371" s="3"/>
      <c r="BX371" s="3"/>
    </row>
    <row r="372" spans="1:76" ht="15">
      <c r="A372" s="64" t="s">
        <v>522</v>
      </c>
      <c r="B372" s="65"/>
      <c r="C372" s="65" t="s">
        <v>64</v>
      </c>
      <c r="D372" s="66">
        <v>163.8666841376212</v>
      </c>
      <c r="E372" s="68"/>
      <c r="F372" s="100" t="s">
        <v>1129</v>
      </c>
      <c r="G372" s="65"/>
      <c r="H372" s="69" t="s">
        <v>522</v>
      </c>
      <c r="I372" s="70"/>
      <c r="J372" s="70"/>
      <c r="K372" s="69" t="s">
        <v>4384</v>
      </c>
      <c r="L372" s="73">
        <v>1</v>
      </c>
      <c r="M372" s="74">
        <v>6548.4833984375</v>
      </c>
      <c r="N372" s="74">
        <v>1060.8802490234375</v>
      </c>
      <c r="O372" s="75"/>
      <c r="P372" s="76"/>
      <c r="Q372" s="76"/>
      <c r="R372" s="86"/>
      <c r="S372" s="48">
        <v>0</v>
      </c>
      <c r="T372" s="48">
        <v>1</v>
      </c>
      <c r="U372" s="49">
        <v>0</v>
      </c>
      <c r="V372" s="49">
        <v>0.002137</v>
      </c>
      <c r="W372" s="49">
        <v>0</v>
      </c>
      <c r="X372" s="49">
        <v>0.431428</v>
      </c>
      <c r="Y372" s="49">
        <v>0</v>
      </c>
      <c r="Z372" s="49">
        <v>0</v>
      </c>
      <c r="AA372" s="71">
        <v>372</v>
      </c>
      <c r="AB372" s="71"/>
      <c r="AC372" s="72"/>
      <c r="AD372" s="78" t="s">
        <v>2425</v>
      </c>
      <c r="AE372" s="78">
        <v>350</v>
      </c>
      <c r="AF372" s="78">
        <v>357</v>
      </c>
      <c r="AG372" s="78">
        <v>600</v>
      </c>
      <c r="AH372" s="78">
        <v>245</v>
      </c>
      <c r="AI372" s="78"/>
      <c r="AJ372" s="78" t="s">
        <v>2786</v>
      </c>
      <c r="AK372" s="78" t="s">
        <v>3010</v>
      </c>
      <c r="AL372" s="83" t="s">
        <v>3206</v>
      </c>
      <c r="AM372" s="78"/>
      <c r="AN372" s="80">
        <v>42572.579988425925</v>
      </c>
      <c r="AO372" s="83" t="s">
        <v>3523</v>
      </c>
      <c r="AP372" s="78" t="b">
        <v>0</v>
      </c>
      <c r="AQ372" s="78" t="b">
        <v>0</v>
      </c>
      <c r="AR372" s="78" t="b">
        <v>0</v>
      </c>
      <c r="AS372" s="78" t="s">
        <v>1995</v>
      </c>
      <c r="AT372" s="78">
        <v>12</v>
      </c>
      <c r="AU372" s="83" t="s">
        <v>3544</v>
      </c>
      <c r="AV372" s="78" t="b">
        <v>0</v>
      </c>
      <c r="AW372" s="78" t="s">
        <v>3626</v>
      </c>
      <c r="AX372" s="83" t="s">
        <v>3996</v>
      </c>
      <c r="AY372" s="78" t="s">
        <v>66</v>
      </c>
      <c r="AZ372" s="78" t="str">
        <f>REPLACE(INDEX(GroupVertices[Group],MATCH(Vertices[[#This Row],[Vertex]],GroupVertices[Vertex],0)),1,1,"")</f>
        <v>3</v>
      </c>
      <c r="BA372" s="48"/>
      <c r="BB372" s="48"/>
      <c r="BC372" s="48"/>
      <c r="BD372" s="48"/>
      <c r="BE372" s="48"/>
      <c r="BF372" s="48"/>
      <c r="BG372" s="120" t="s">
        <v>4994</v>
      </c>
      <c r="BH372" s="120" t="s">
        <v>4994</v>
      </c>
      <c r="BI372" s="120" t="s">
        <v>5102</v>
      </c>
      <c r="BJ372" s="120" t="s">
        <v>5102</v>
      </c>
      <c r="BK372" s="120">
        <v>0</v>
      </c>
      <c r="BL372" s="123">
        <v>0</v>
      </c>
      <c r="BM372" s="120">
        <v>0</v>
      </c>
      <c r="BN372" s="123">
        <v>0</v>
      </c>
      <c r="BO372" s="120">
        <v>0</v>
      </c>
      <c r="BP372" s="123">
        <v>0</v>
      </c>
      <c r="BQ372" s="120">
        <v>21</v>
      </c>
      <c r="BR372" s="123">
        <v>100</v>
      </c>
      <c r="BS372" s="120">
        <v>21</v>
      </c>
      <c r="BT372" s="2"/>
      <c r="BU372" s="3"/>
      <c r="BV372" s="3"/>
      <c r="BW372" s="3"/>
      <c r="BX372" s="3"/>
    </row>
    <row r="373" spans="1:76" ht="15">
      <c r="A373" s="64" t="s">
        <v>523</v>
      </c>
      <c r="B373" s="65"/>
      <c r="C373" s="65" t="s">
        <v>64</v>
      </c>
      <c r="D373" s="66">
        <v>162.35555888335642</v>
      </c>
      <c r="E373" s="68"/>
      <c r="F373" s="100" t="s">
        <v>1130</v>
      </c>
      <c r="G373" s="65"/>
      <c r="H373" s="69" t="s">
        <v>523</v>
      </c>
      <c r="I373" s="70"/>
      <c r="J373" s="70"/>
      <c r="K373" s="69" t="s">
        <v>4385</v>
      </c>
      <c r="L373" s="73">
        <v>1</v>
      </c>
      <c r="M373" s="74">
        <v>6847.91796875</v>
      </c>
      <c r="N373" s="74">
        <v>1235.0916748046875</v>
      </c>
      <c r="O373" s="75"/>
      <c r="P373" s="76"/>
      <c r="Q373" s="76"/>
      <c r="R373" s="86"/>
      <c r="S373" s="48">
        <v>0</v>
      </c>
      <c r="T373" s="48">
        <v>1</v>
      </c>
      <c r="U373" s="49">
        <v>0</v>
      </c>
      <c r="V373" s="49">
        <v>0.002137</v>
      </c>
      <c r="W373" s="49">
        <v>0</v>
      </c>
      <c r="X373" s="49">
        <v>0.431428</v>
      </c>
      <c r="Y373" s="49">
        <v>0</v>
      </c>
      <c r="Z373" s="49">
        <v>0</v>
      </c>
      <c r="AA373" s="71">
        <v>373</v>
      </c>
      <c r="AB373" s="71"/>
      <c r="AC373" s="72"/>
      <c r="AD373" s="78" t="s">
        <v>2426</v>
      </c>
      <c r="AE373" s="78">
        <v>77</v>
      </c>
      <c r="AF373" s="78">
        <v>68</v>
      </c>
      <c r="AG373" s="78">
        <v>61</v>
      </c>
      <c r="AH373" s="78">
        <v>91</v>
      </c>
      <c r="AI373" s="78"/>
      <c r="AJ373" s="78" t="s">
        <v>2787</v>
      </c>
      <c r="AK373" s="78" t="s">
        <v>2812</v>
      </c>
      <c r="AL373" s="78"/>
      <c r="AM373" s="78"/>
      <c r="AN373" s="80">
        <v>43391.28644675926</v>
      </c>
      <c r="AO373" s="78"/>
      <c r="AP373" s="78" t="b">
        <v>0</v>
      </c>
      <c r="AQ373" s="78" t="b">
        <v>0</v>
      </c>
      <c r="AR373" s="78" t="b">
        <v>0</v>
      </c>
      <c r="AS373" s="78" t="s">
        <v>1995</v>
      </c>
      <c r="AT373" s="78">
        <v>0</v>
      </c>
      <c r="AU373" s="83" t="s">
        <v>3544</v>
      </c>
      <c r="AV373" s="78" t="b">
        <v>0</v>
      </c>
      <c r="AW373" s="78" t="s">
        <v>3626</v>
      </c>
      <c r="AX373" s="83" t="s">
        <v>3997</v>
      </c>
      <c r="AY373" s="78" t="s">
        <v>66</v>
      </c>
      <c r="AZ373" s="78" t="str">
        <f>REPLACE(INDEX(GroupVertices[Group],MATCH(Vertices[[#This Row],[Vertex]],GroupVertices[Vertex],0)),1,1,"")</f>
        <v>3</v>
      </c>
      <c r="BA373" s="48"/>
      <c r="BB373" s="48"/>
      <c r="BC373" s="48"/>
      <c r="BD373" s="48"/>
      <c r="BE373" s="48"/>
      <c r="BF373" s="48"/>
      <c r="BG373" s="120" t="s">
        <v>4994</v>
      </c>
      <c r="BH373" s="120" t="s">
        <v>4994</v>
      </c>
      <c r="BI373" s="120" t="s">
        <v>5102</v>
      </c>
      <c r="BJ373" s="120" t="s">
        <v>5102</v>
      </c>
      <c r="BK373" s="120">
        <v>0</v>
      </c>
      <c r="BL373" s="123">
        <v>0</v>
      </c>
      <c r="BM373" s="120">
        <v>0</v>
      </c>
      <c r="BN373" s="123">
        <v>0</v>
      </c>
      <c r="BO373" s="120">
        <v>0</v>
      </c>
      <c r="BP373" s="123">
        <v>0</v>
      </c>
      <c r="BQ373" s="120">
        <v>21</v>
      </c>
      <c r="BR373" s="123">
        <v>100</v>
      </c>
      <c r="BS373" s="120">
        <v>21</v>
      </c>
      <c r="BT373" s="2"/>
      <c r="BU373" s="3"/>
      <c r="BV373" s="3"/>
      <c r="BW373" s="3"/>
      <c r="BX373" s="3"/>
    </row>
    <row r="374" spans="1:76" ht="15">
      <c r="A374" s="64" t="s">
        <v>524</v>
      </c>
      <c r="B374" s="65"/>
      <c r="C374" s="65" t="s">
        <v>64</v>
      </c>
      <c r="D374" s="66">
        <v>179.5321902337364</v>
      </c>
      <c r="E374" s="68"/>
      <c r="F374" s="100" t="s">
        <v>1131</v>
      </c>
      <c r="G374" s="65"/>
      <c r="H374" s="69" t="s">
        <v>524</v>
      </c>
      <c r="I374" s="70"/>
      <c r="J374" s="70"/>
      <c r="K374" s="69" t="s">
        <v>4386</v>
      </c>
      <c r="L374" s="73">
        <v>1</v>
      </c>
      <c r="M374" s="74">
        <v>5371.455078125</v>
      </c>
      <c r="N374" s="74">
        <v>765.6848754882812</v>
      </c>
      <c r="O374" s="75"/>
      <c r="P374" s="76"/>
      <c r="Q374" s="76"/>
      <c r="R374" s="86"/>
      <c r="S374" s="48">
        <v>0</v>
      </c>
      <c r="T374" s="48">
        <v>2</v>
      </c>
      <c r="U374" s="49">
        <v>0</v>
      </c>
      <c r="V374" s="49">
        <v>0.002564</v>
      </c>
      <c r="W374" s="49">
        <v>0</v>
      </c>
      <c r="X374" s="49">
        <v>0.673115</v>
      </c>
      <c r="Y374" s="49">
        <v>0.5</v>
      </c>
      <c r="Z374" s="49">
        <v>0</v>
      </c>
      <c r="AA374" s="71">
        <v>374</v>
      </c>
      <c r="AB374" s="71"/>
      <c r="AC374" s="72"/>
      <c r="AD374" s="78" t="s">
        <v>2427</v>
      </c>
      <c r="AE374" s="78">
        <v>919</v>
      </c>
      <c r="AF374" s="78">
        <v>3353</v>
      </c>
      <c r="AG374" s="78">
        <v>9838</v>
      </c>
      <c r="AH374" s="78">
        <v>6878</v>
      </c>
      <c r="AI374" s="78"/>
      <c r="AJ374" s="78" t="s">
        <v>2788</v>
      </c>
      <c r="AK374" s="78" t="s">
        <v>3011</v>
      </c>
      <c r="AL374" s="83" t="s">
        <v>3207</v>
      </c>
      <c r="AM374" s="78"/>
      <c r="AN374" s="80">
        <v>41687.48469907408</v>
      </c>
      <c r="AO374" s="83" t="s">
        <v>3524</v>
      </c>
      <c r="AP374" s="78" t="b">
        <v>0</v>
      </c>
      <c r="AQ374" s="78" t="b">
        <v>0</v>
      </c>
      <c r="AR374" s="78" t="b">
        <v>1</v>
      </c>
      <c r="AS374" s="78" t="s">
        <v>3542</v>
      </c>
      <c r="AT374" s="78">
        <v>160</v>
      </c>
      <c r="AU374" s="83" t="s">
        <v>3544</v>
      </c>
      <c r="AV374" s="78" t="b">
        <v>0</v>
      </c>
      <c r="AW374" s="78" t="s">
        <v>3626</v>
      </c>
      <c r="AX374" s="83" t="s">
        <v>3998</v>
      </c>
      <c r="AY374" s="78" t="s">
        <v>66</v>
      </c>
      <c r="AZ374" s="78" t="str">
        <f>REPLACE(INDEX(GroupVertices[Group],MATCH(Vertices[[#This Row],[Vertex]],GroupVertices[Vertex],0)),1,1,"")</f>
        <v>3</v>
      </c>
      <c r="BA374" s="48"/>
      <c r="BB374" s="48"/>
      <c r="BC374" s="48"/>
      <c r="BD374" s="48"/>
      <c r="BE374" s="48"/>
      <c r="BF374" s="48"/>
      <c r="BG374" s="120" t="s">
        <v>4995</v>
      </c>
      <c r="BH374" s="120" t="s">
        <v>4995</v>
      </c>
      <c r="BI374" s="120" t="s">
        <v>5103</v>
      </c>
      <c r="BJ374" s="120" t="s">
        <v>5103</v>
      </c>
      <c r="BK374" s="120">
        <v>0</v>
      </c>
      <c r="BL374" s="123">
        <v>0</v>
      </c>
      <c r="BM374" s="120">
        <v>0</v>
      </c>
      <c r="BN374" s="123">
        <v>0</v>
      </c>
      <c r="BO374" s="120">
        <v>0</v>
      </c>
      <c r="BP374" s="123">
        <v>0</v>
      </c>
      <c r="BQ374" s="120">
        <v>21</v>
      </c>
      <c r="BR374" s="123">
        <v>100</v>
      </c>
      <c r="BS374" s="120">
        <v>21</v>
      </c>
      <c r="BT374" s="2"/>
      <c r="BU374" s="3"/>
      <c r="BV374" s="3"/>
      <c r="BW374" s="3"/>
      <c r="BX374" s="3"/>
    </row>
    <row r="375" spans="1:76" ht="15">
      <c r="A375" s="64" t="s">
        <v>540</v>
      </c>
      <c r="B375" s="65"/>
      <c r="C375" s="65" t="s">
        <v>64</v>
      </c>
      <c r="D375" s="66">
        <v>163.94511624424393</v>
      </c>
      <c r="E375" s="68"/>
      <c r="F375" s="100" t="s">
        <v>1147</v>
      </c>
      <c r="G375" s="65"/>
      <c r="H375" s="69" t="s">
        <v>540</v>
      </c>
      <c r="I375" s="70"/>
      <c r="J375" s="70"/>
      <c r="K375" s="69" t="s">
        <v>4387</v>
      </c>
      <c r="L375" s="73">
        <v>1001.703419237743</v>
      </c>
      <c r="M375" s="74">
        <v>5383.501953125</v>
      </c>
      <c r="N375" s="74">
        <v>1452.822509765625</v>
      </c>
      <c r="O375" s="75"/>
      <c r="P375" s="76"/>
      <c r="Q375" s="76"/>
      <c r="R375" s="86"/>
      <c r="S375" s="48">
        <v>13</v>
      </c>
      <c r="T375" s="48">
        <v>2</v>
      </c>
      <c r="U375" s="49">
        <v>2841.765501</v>
      </c>
      <c r="V375" s="49">
        <v>0.003497</v>
      </c>
      <c r="W375" s="49">
        <v>0</v>
      </c>
      <c r="X375" s="49">
        <v>4.265054</v>
      </c>
      <c r="Y375" s="49">
        <v>0.0761904761904762</v>
      </c>
      <c r="Z375" s="49">
        <v>0</v>
      </c>
      <c r="AA375" s="71">
        <v>375</v>
      </c>
      <c r="AB375" s="71"/>
      <c r="AC375" s="72"/>
      <c r="AD375" s="78" t="s">
        <v>2428</v>
      </c>
      <c r="AE375" s="78">
        <v>933</v>
      </c>
      <c r="AF375" s="78">
        <v>372</v>
      </c>
      <c r="AG375" s="78">
        <v>694</v>
      </c>
      <c r="AH375" s="78">
        <v>696</v>
      </c>
      <c r="AI375" s="78"/>
      <c r="AJ375" s="78" t="s">
        <v>2789</v>
      </c>
      <c r="AK375" s="78"/>
      <c r="AL375" s="83" t="s">
        <v>3208</v>
      </c>
      <c r="AM375" s="78"/>
      <c r="AN375" s="80">
        <v>40277.69310185185</v>
      </c>
      <c r="AO375" s="83" t="s">
        <v>3525</v>
      </c>
      <c r="AP375" s="78" t="b">
        <v>0</v>
      </c>
      <c r="AQ375" s="78" t="b">
        <v>0</v>
      </c>
      <c r="AR375" s="78" t="b">
        <v>1</v>
      </c>
      <c r="AS375" s="78" t="s">
        <v>1995</v>
      </c>
      <c r="AT375" s="78">
        <v>11</v>
      </c>
      <c r="AU375" s="83" t="s">
        <v>3544</v>
      </c>
      <c r="AV375" s="78" t="b">
        <v>0</v>
      </c>
      <c r="AW375" s="78" t="s">
        <v>3626</v>
      </c>
      <c r="AX375" s="83" t="s">
        <v>3999</v>
      </c>
      <c r="AY375" s="78" t="s">
        <v>66</v>
      </c>
      <c r="AZ375" s="78" t="str">
        <f>REPLACE(INDEX(GroupVertices[Group],MATCH(Vertices[[#This Row],[Vertex]],GroupVertices[Vertex],0)),1,1,"")</f>
        <v>3</v>
      </c>
      <c r="BA375" s="48" t="s">
        <v>758</v>
      </c>
      <c r="BB375" s="48" t="s">
        <v>758</v>
      </c>
      <c r="BC375" s="48" t="s">
        <v>784</v>
      </c>
      <c r="BD375" s="48" t="s">
        <v>784</v>
      </c>
      <c r="BE375" s="48"/>
      <c r="BF375" s="48"/>
      <c r="BG375" s="120" t="s">
        <v>4996</v>
      </c>
      <c r="BH375" s="120" t="s">
        <v>4996</v>
      </c>
      <c r="BI375" s="120" t="s">
        <v>5104</v>
      </c>
      <c r="BJ375" s="120" t="s">
        <v>5104</v>
      </c>
      <c r="BK375" s="120">
        <v>0</v>
      </c>
      <c r="BL375" s="123">
        <v>0</v>
      </c>
      <c r="BM375" s="120">
        <v>0</v>
      </c>
      <c r="BN375" s="123">
        <v>0</v>
      </c>
      <c r="BO375" s="120">
        <v>0</v>
      </c>
      <c r="BP375" s="123">
        <v>0</v>
      </c>
      <c r="BQ375" s="120">
        <v>39</v>
      </c>
      <c r="BR375" s="123">
        <v>100</v>
      </c>
      <c r="BS375" s="120">
        <v>39</v>
      </c>
      <c r="BT375" s="2"/>
      <c r="BU375" s="3"/>
      <c r="BV375" s="3"/>
      <c r="BW375" s="3"/>
      <c r="BX375" s="3"/>
    </row>
    <row r="376" spans="1:76" ht="15">
      <c r="A376" s="64" t="s">
        <v>525</v>
      </c>
      <c r="B376" s="65"/>
      <c r="C376" s="65" t="s">
        <v>64</v>
      </c>
      <c r="D376" s="66">
        <v>164.79218299576954</v>
      </c>
      <c r="E376" s="68"/>
      <c r="F376" s="100" t="s">
        <v>1132</v>
      </c>
      <c r="G376" s="65"/>
      <c r="H376" s="69" t="s">
        <v>525</v>
      </c>
      <c r="I376" s="70"/>
      <c r="J376" s="70"/>
      <c r="K376" s="69" t="s">
        <v>4388</v>
      </c>
      <c r="L376" s="73">
        <v>1</v>
      </c>
      <c r="M376" s="74">
        <v>4810.2939453125</v>
      </c>
      <c r="N376" s="74">
        <v>1469.607666015625</v>
      </c>
      <c r="O376" s="75"/>
      <c r="P376" s="76"/>
      <c r="Q376" s="76"/>
      <c r="R376" s="86"/>
      <c r="S376" s="48">
        <v>0</v>
      </c>
      <c r="T376" s="48">
        <v>2</v>
      </c>
      <c r="U376" s="49">
        <v>0</v>
      </c>
      <c r="V376" s="49">
        <v>0.002564</v>
      </c>
      <c r="W376" s="49">
        <v>0</v>
      </c>
      <c r="X376" s="49">
        <v>0.673115</v>
      </c>
      <c r="Y376" s="49">
        <v>0.5</v>
      </c>
      <c r="Z376" s="49">
        <v>0</v>
      </c>
      <c r="AA376" s="71">
        <v>376</v>
      </c>
      <c r="AB376" s="71"/>
      <c r="AC376" s="72"/>
      <c r="AD376" s="78" t="s">
        <v>2429</v>
      </c>
      <c r="AE376" s="78">
        <v>842</v>
      </c>
      <c r="AF376" s="78">
        <v>534</v>
      </c>
      <c r="AG376" s="78">
        <v>730</v>
      </c>
      <c r="AH376" s="78">
        <v>1167</v>
      </c>
      <c r="AI376" s="78"/>
      <c r="AJ376" s="78" t="s">
        <v>2790</v>
      </c>
      <c r="AK376" s="78" t="s">
        <v>2812</v>
      </c>
      <c r="AL376" s="83" t="s">
        <v>3209</v>
      </c>
      <c r="AM376" s="78"/>
      <c r="AN376" s="80">
        <v>42607.302569444444</v>
      </c>
      <c r="AO376" s="78"/>
      <c r="AP376" s="78" t="b">
        <v>1</v>
      </c>
      <c r="AQ376" s="78" t="b">
        <v>0</v>
      </c>
      <c r="AR376" s="78" t="b">
        <v>0</v>
      </c>
      <c r="AS376" s="78" t="s">
        <v>1995</v>
      </c>
      <c r="AT376" s="78">
        <v>14</v>
      </c>
      <c r="AU376" s="78"/>
      <c r="AV376" s="78" t="b">
        <v>0</v>
      </c>
      <c r="AW376" s="78" t="s">
        <v>3626</v>
      </c>
      <c r="AX376" s="83" t="s">
        <v>4000</v>
      </c>
      <c r="AY376" s="78" t="s">
        <v>66</v>
      </c>
      <c r="AZ376" s="78" t="str">
        <f>REPLACE(INDEX(GroupVertices[Group],MATCH(Vertices[[#This Row],[Vertex]],GroupVertices[Vertex],0)),1,1,"")</f>
        <v>3</v>
      </c>
      <c r="BA376" s="48"/>
      <c r="BB376" s="48"/>
      <c r="BC376" s="48"/>
      <c r="BD376" s="48"/>
      <c r="BE376" s="48"/>
      <c r="BF376" s="48"/>
      <c r="BG376" s="120" t="s">
        <v>4915</v>
      </c>
      <c r="BH376" s="120" t="s">
        <v>5003</v>
      </c>
      <c r="BI376" s="120" t="s">
        <v>5028</v>
      </c>
      <c r="BJ376" s="120" t="s">
        <v>5108</v>
      </c>
      <c r="BK376" s="120">
        <v>0</v>
      </c>
      <c r="BL376" s="123">
        <v>0</v>
      </c>
      <c r="BM376" s="120">
        <v>0</v>
      </c>
      <c r="BN376" s="123">
        <v>0</v>
      </c>
      <c r="BO376" s="120">
        <v>0</v>
      </c>
      <c r="BP376" s="123">
        <v>0</v>
      </c>
      <c r="BQ376" s="120">
        <v>42</v>
      </c>
      <c r="BR376" s="123">
        <v>100</v>
      </c>
      <c r="BS376" s="120">
        <v>42</v>
      </c>
      <c r="BT376" s="2"/>
      <c r="BU376" s="3"/>
      <c r="BV376" s="3"/>
      <c r="BW376" s="3"/>
      <c r="BX376" s="3"/>
    </row>
    <row r="377" spans="1:76" ht="15">
      <c r="A377" s="64" t="s">
        <v>526</v>
      </c>
      <c r="B377" s="65"/>
      <c r="C377" s="65" t="s">
        <v>64</v>
      </c>
      <c r="D377" s="66">
        <v>166.08892715859884</v>
      </c>
      <c r="E377" s="68"/>
      <c r="F377" s="100" t="s">
        <v>1133</v>
      </c>
      <c r="G377" s="65"/>
      <c r="H377" s="69" t="s">
        <v>526</v>
      </c>
      <c r="I377" s="70"/>
      <c r="J377" s="70"/>
      <c r="K377" s="69" t="s">
        <v>4389</v>
      </c>
      <c r="L377" s="73">
        <v>1</v>
      </c>
      <c r="M377" s="74">
        <v>6077.900390625</v>
      </c>
      <c r="N377" s="74">
        <v>1358.5411376953125</v>
      </c>
      <c r="O377" s="75"/>
      <c r="P377" s="76"/>
      <c r="Q377" s="76"/>
      <c r="R377" s="86"/>
      <c r="S377" s="48">
        <v>0</v>
      </c>
      <c r="T377" s="48">
        <v>2</v>
      </c>
      <c r="U377" s="49">
        <v>0</v>
      </c>
      <c r="V377" s="49">
        <v>0.002564</v>
      </c>
      <c r="W377" s="49">
        <v>0</v>
      </c>
      <c r="X377" s="49">
        <v>0.673115</v>
      </c>
      <c r="Y377" s="49">
        <v>0.5</v>
      </c>
      <c r="Z377" s="49">
        <v>0</v>
      </c>
      <c r="AA377" s="71">
        <v>377</v>
      </c>
      <c r="AB377" s="71"/>
      <c r="AC377" s="72"/>
      <c r="AD377" s="78" t="s">
        <v>2430</v>
      </c>
      <c r="AE377" s="78">
        <v>462</v>
      </c>
      <c r="AF377" s="78">
        <v>782</v>
      </c>
      <c r="AG377" s="78">
        <v>710</v>
      </c>
      <c r="AH377" s="78">
        <v>1529</v>
      </c>
      <c r="AI377" s="78"/>
      <c r="AJ377" s="78" t="s">
        <v>2791</v>
      </c>
      <c r="AK377" s="78" t="s">
        <v>3007</v>
      </c>
      <c r="AL377" s="83" t="s">
        <v>3210</v>
      </c>
      <c r="AM377" s="78"/>
      <c r="AN377" s="80">
        <v>42054.16091435185</v>
      </c>
      <c r="AO377" s="83" t="s">
        <v>3526</v>
      </c>
      <c r="AP377" s="78" t="b">
        <v>0</v>
      </c>
      <c r="AQ377" s="78" t="b">
        <v>0</v>
      </c>
      <c r="AR377" s="78" t="b">
        <v>0</v>
      </c>
      <c r="AS377" s="78" t="s">
        <v>1995</v>
      </c>
      <c r="AT377" s="78">
        <v>21</v>
      </c>
      <c r="AU377" s="83" t="s">
        <v>3544</v>
      </c>
      <c r="AV377" s="78" t="b">
        <v>0</v>
      </c>
      <c r="AW377" s="78" t="s">
        <v>3626</v>
      </c>
      <c r="AX377" s="83" t="s">
        <v>4001</v>
      </c>
      <c r="AY377" s="78" t="s">
        <v>66</v>
      </c>
      <c r="AZ377" s="78" t="str">
        <f>REPLACE(INDEX(GroupVertices[Group],MATCH(Vertices[[#This Row],[Vertex]],GroupVertices[Vertex],0)),1,1,"")</f>
        <v>3</v>
      </c>
      <c r="BA377" s="48"/>
      <c r="BB377" s="48"/>
      <c r="BC377" s="48"/>
      <c r="BD377" s="48"/>
      <c r="BE377" s="48"/>
      <c r="BF377" s="48"/>
      <c r="BG377" s="120" t="s">
        <v>4915</v>
      </c>
      <c r="BH377" s="120" t="s">
        <v>5003</v>
      </c>
      <c r="BI377" s="120" t="s">
        <v>5028</v>
      </c>
      <c r="BJ377" s="120" t="s">
        <v>5108</v>
      </c>
      <c r="BK377" s="120">
        <v>0</v>
      </c>
      <c r="BL377" s="123">
        <v>0</v>
      </c>
      <c r="BM377" s="120">
        <v>0</v>
      </c>
      <c r="BN377" s="123">
        <v>0</v>
      </c>
      <c r="BO377" s="120">
        <v>0</v>
      </c>
      <c r="BP377" s="123">
        <v>0</v>
      </c>
      <c r="BQ377" s="120">
        <v>42</v>
      </c>
      <c r="BR377" s="123">
        <v>100</v>
      </c>
      <c r="BS377" s="120">
        <v>42</v>
      </c>
      <c r="BT377" s="2"/>
      <c r="BU377" s="3"/>
      <c r="BV377" s="3"/>
      <c r="BW377" s="3"/>
      <c r="BX377" s="3"/>
    </row>
    <row r="378" spans="1:76" ht="15">
      <c r="A378" s="64" t="s">
        <v>527</v>
      </c>
      <c r="B378" s="65"/>
      <c r="C378" s="65" t="s">
        <v>64</v>
      </c>
      <c r="D378" s="66">
        <v>163.18693921355745</v>
      </c>
      <c r="E378" s="68"/>
      <c r="F378" s="100" t="s">
        <v>1134</v>
      </c>
      <c r="G378" s="65"/>
      <c r="H378" s="69" t="s">
        <v>527</v>
      </c>
      <c r="I378" s="70"/>
      <c r="J378" s="70"/>
      <c r="K378" s="69" t="s">
        <v>4390</v>
      </c>
      <c r="L378" s="73">
        <v>1</v>
      </c>
      <c r="M378" s="74">
        <v>5755.63330078125</v>
      </c>
      <c r="N378" s="74">
        <v>775.7869873046875</v>
      </c>
      <c r="O378" s="75"/>
      <c r="P378" s="76"/>
      <c r="Q378" s="76"/>
      <c r="R378" s="86"/>
      <c r="S378" s="48">
        <v>0</v>
      </c>
      <c r="T378" s="48">
        <v>2</v>
      </c>
      <c r="U378" s="49">
        <v>0</v>
      </c>
      <c r="V378" s="49">
        <v>0.002564</v>
      </c>
      <c r="W378" s="49">
        <v>0</v>
      </c>
      <c r="X378" s="49">
        <v>0.673115</v>
      </c>
      <c r="Y378" s="49">
        <v>0.5</v>
      </c>
      <c r="Z378" s="49">
        <v>0</v>
      </c>
      <c r="AA378" s="71">
        <v>378</v>
      </c>
      <c r="AB378" s="71"/>
      <c r="AC378" s="72"/>
      <c r="AD378" s="78" t="s">
        <v>2431</v>
      </c>
      <c r="AE378" s="78">
        <v>1107</v>
      </c>
      <c r="AF378" s="78">
        <v>227</v>
      </c>
      <c r="AG378" s="78">
        <v>883</v>
      </c>
      <c r="AH378" s="78">
        <v>486</v>
      </c>
      <c r="AI378" s="78"/>
      <c r="AJ378" s="78" t="s">
        <v>2792</v>
      </c>
      <c r="AK378" s="78"/>
      <c r="AL378" s="83" t="s">
        <v>3211</v>
      </c>
      <c r="AM378" s="78"/>
      <c r="AN378" s="80">
        <v>41839.408229166664</v>
      </c>
      <c r="AO378" s="83" t="s">
        <v>3527</v>
      </c>
      <c r="AP378" s="78" t="b">
        <v>1</v>
      </c>
      <c r="AQ378" s="78" t="b">
        <v>0</v>
      </c>
      <c r="AR378" s="78" t="b">
        <v>0</v>
      </c>
      <c r="AS378" s="78" t="s">
        <v>3539</v>
      </c>
      <c r="AT378" s="78">
        <v>7</v>
      </c>
      <c r="AU378" s="83" t="s">
        <v>3544</v>
      </c>
      <c r="AV378" s="78" t="b">
        <v>0</v>
      </c>
      <c r="AW378" s="78" t="s">
        <v>3626</v>
      </c>
      <c r="AX378" s="83" t="s">
        <v>4002</v>
      </c>
      <c r="AY378" s="78" t="s">
        <v>66</v>
      </c>
      <c r="AZ378" s="78" t="str">
        <f>REPLACE(INDEX(GroupVertices[Group],MATCH(Vertices[[#This Row],[Vertex]],GroupVertices[Vertex],0)),1,1,"")</f>
        <v>3</v>
      </c>
      <c r="BA378" s="48"/>
      <c r="BB378" s="48"/>
      <c r="BC378" s="48"/>
      <c r="BD378" s="48"/>
      <c r="BE378" s="48"/>
      <c r="BF378" s="48"/>
      <c r="BG378" s="120" t="s">
        <v>4995</v>
      </c>
      <c r="BH378" s="120" t="s">
        <v>4995</v>
      </c>
      <c r="BI378" s="120" t="s">
        <v>5103</v>
      </c>
      <c r="BJ378" s="120" t="s">
        <v>5103</v>
      </c>
      <c r="BK378" s="120">
        <v>0</v>
      </c>
      <c r="BL378" s="123">
        <v>0</v>
      </c>
      <c r="BM378" s="120">
        <v>0</v>
      </c>
      <c r="BN378" s="123">
        <v>0</v>
      </c>
      <c r="BO378" s="120">
        <v>0</v>
      </c>
      <c r="BP378" s="123">
        <v>0</v>
      </c>
      <c r="BQ378" s="120">
        <v>21</v>
      </c>
      <c r="BR378" s="123">
        <v>100</v>
      </c>
      <c r="BS378" s="120">
        <v>21</v>
      </c>
      <c r="BT378" s="2"/>
      <c r="BU378" s="3"/>
      <c r="BV378" s="3"/>
      <c r="BW378" s="3"/>
      <c r="BX378" s="3"/>
    </row>
    <row r="379" spans="1:76" ht="15">
      <c r="A379" s="64" t="s">
        <v>528</v>
      </c>
      <c r="B379" s="65"/>
      <c r="C379" s="65" t="s">
        <v>64</v>
      </c>
      <c r="D379" s="66">
        <v>164.88107271660863</v>
      </c>
      <c r="E379" s="68"/>
      <c r="F379" s="100" t="s">
        <v>1135</v>
      </c>
      <c r="G379" s="65"/>
      <c r="H379" s="69" t="s">
        <v>528</v>
      </c>
      <c r="I379" s="70"/>
      <c r="J379" s="70"/>
      <c r="K379" s="69" t="s">
        <v>4391</v>
      </c>
      <c r="L379" s="73">
        <v>1</v>
      </c>
      <c r="M379" s="74">
        <v>4992.400390625</v>
      </c>
      <c r="N379" s="74">
        <v>933.6368408203125</v>
      </c>
      <c r="O379" s="75"/>
      <c r="P379" s="76"/>
      <c r="Q379" s="76"/>
      <c r="R379" s="86"/>
      <c r="S379" s="48">
        <v>0</v>
      </c>
      <c r="T379" s="48">
        <v>2</v>
      </c>
      <c r="U379" s="49">
        <v>0</v>
      </c>
      <c r="V379" s="49">
        <v>0.002564</v>
      </c>
      <c r="W379" s="49">
        <v>0</v>
      </c>
      <c r="X379" s="49">
        <v>0.673115</v>
      </c>
      <c r="Y379" s="49">
        <v>0.5</v>
      </c>
      <c r="Z379" s="49">
        <v>0</v>
      </c>
      <c r="AA379" s="71">
        <v>379</v>
      </c>
      <c r="AB379" s="71"/>
      <c r="AC379" s="72"/>
      <c r="AD379" s="78" t="s">
        <v>2432</v>
      </c>
      <c r="AE379" s="78">
        <v>761</v>
      </c>
      <c r="AF379" s="78">
        <v>551</v>
      </c>
      <c r="AG379" s="78">
        <v>999</v>
      </c>
      <c r="AH379" s="78">
        <v>1957</v>
      </c>
      <c r="AI379" s="78"/>
      <c r="AJ379" s="78" t="s">
        <v>2793</v>
      </c>
      <c r="AK379" s="78" t="s">
        <v>3012</v>
      </c>
      <c r="AL379" s="83" t="s">
        <v>3212</v>
      </c>
      <c r="AM379" s="78"/>
      <c r="AN379" s="80">
        <v>40690.70618055556</v>
      </c>
      <c r="AO379" s="83" t="s">
        <v>3528</v>
      </c>
      <c r="AP379" s="78" t="b">
        <v>0</v>
      </c>
      <c r="AQ379" s="78" t="b">
        <v>0</v>
      </c>
      <c r="AR379" s="78" t="b">
        <v>1</v>
      </c>
      <c r="AS379" s="78" t="s">
        <v>3541</v>
      </c>
      <c r="AT379" s="78">
        <v>12</v>
      </c>
      <c r="AU379" s="83" t="s">
        <v>3544</v>
      </c>
      <c r="AV379" s="78" t="b">
        <v>0</v>
      </c>
      <c r="AW379" s="78" t="s">
        <v>3626</v>
      </c>
      <c r="AX379" s="83" t="s">
        <v>4003</v>
      </c>
      <c r="AY379" s="78" t="s">
        <v>66</v>
      </c>
      <c r="AZ379" s="78" t="str">
        <f>REPLACE(INDEX(GroupVertices[Group],MATCH(Vertices[[#This Row],[Vertex]],GroupVertices[Vertex],0)),1,1,"")</f>
        <v>3</v>
      </c>
      <c r="BA379" s="48"/>
      <c r="BB379" s="48"/>
      <c r="BC379" s="48"/>
      <c r="BD379" s="48"/>
      <c r="BE379" s="48"/>
      <c r="BF379" s="48"/>
      <c r="BG379" s="120" t="s">
        <v>4915</v>
      </c>
      <c r="BH379" s="120" t="s">
        <v>5003</v>
      </c>
      <c r="BI379" s="120" t="s">
        <v>5028</v>
      </c>
      <c r="BJ379" s="120" t="s">
        <v>5108</v>
      </c>
      <c r="BK379" s="120">
        <v>0</v>
      </c>
      <c r="BL379" s="123">
        <v>0</v>
      </c>
      <c r="BM379" s="120">
        <v>0</v>
      </c>
      <c r="BN379" s="123">
        <v>0</v>
      </c>
      <c r="BO379" s="120">
        <v>0</v>
      </c>
      <c r="BP379" s="123">
        <v>0</v>
      </c>
      <c r="BQ379" s="120">
        <v>42</v>
      </c>
      <c r="BR379" s="123">
        <v>100</v>
      </c>
      <c r="BS379" s="120">
        <v>42</v>
      </c>
      <c r="BT379" s="2"/>
      <c r="BU379" s="3"/>
      <c r="BV379" s="3"/>
      <c r="BW379" s="3"/>
      <c r="BX379" s="3"/>
    </row>
    <row r="380" spans="1:76" ht="15">
      <c r="A380" s="64" t="s">
        <v>529</v>
      </c>
      <c r="B380" s="65"/>
      <c r="C380" s="65" t="s">
        <v>64</v>
      </c>
      <c r="D380" s="66">
        <v>163.89282817316212</v>
      </c>
      <c r="E380" s="68"/>
      <c r="F380" s="100" t="s">
        <v>1136</v>
      </c>
      <c r="G380" s="65"/>
      <c r="H380" s="69" t="s">
        <v>529</v>
      </c>
      <c r="I380" s="70"/>
      <c r="J380" s="70"/>
      <c r="K380" s="69" t="s">
        <v>4392</v>
      </c>
      <c r="L380" s="73">
        <v>1</v>
      </c>
      <c r="M380" s="74">
        <v>5602.63134765625</v>
      </c>
      <c r="N380" s="74">
        <v>1627.86376953125</v>
      </c>
      <c r="O380" s="75"/>
      <c r="P380" s="76"/>
      <c r="Q380" s="76"/>
      <c r="R380" s="86"/>
      <c r="S380" s="48">
        <v>0</v>
      </c>
      <c r="T380" s="48">
        <v>2</v>
      </c>
      <c r="U380" s="49">
        <v>0</v>
      </c>
      <c r="V380" s="49">
        <v>0.002564</v>
      </c>
      <c r="W380" s="49">
        <v>0</v>
      </c>
      <c r="X380" s="49">
        <v>0.673115</v>
      </c>
      <c r="Y380" s="49">
        <v>0.5</v>
      </c>
      <c r="Z380" s="49">
        <v>0</v>
      </c>
      <c r="AA380" s="71">
        <v>380</v>
      </c>
      <c r="AB380" s="71"/>
      <c r="AC380" s="72"/>
      <c r="AD380" s="78" t="s">
        <v>2433</v>
      </c>
      <c r="AE380" s="78">
        <v>202</v>
      </c>
      <c r="AF380" s="78">
        <v>362</v>
      </c>
      <c r="AG380" s="78">
        <v>441</v>
      </c>
      <c r="AH380" s="78">
        <v>903</v>
      </c>
      <c r="AI380" s="78"/>
      <c r="AJ380" s="78" t="s">
        <v>2794</v>
      </c>
      <c r="AK380" s="78" t="s">
        <v>3012</v>
      </c>
      <c r="AL380" s="83" t="s">
        <v>3213</v>
      </c>
      <c r="AM380" s="78"/>
      <c r="AN380" s="80">
        <v>43212.672060185185</v>
      </c>
      <c r="AO380" s="83" t="s">
        <v>3529</v>
      </c>
      <c r="AP380" s="78" t="b">
        <v>1</v>
      </c>
      <c r="AQ380" s="78" t="b">
        <v>0</v>
      </c>
      <c r="AR380" s="78" t="b">
        <v>1</v>
      </c>
      <c r="AS380" s="78" t="s">
        <v>3541</v>
      </c>
      <c r="AT380" s="78">
        <v>3</v>
      </c>
      <c r="AU380" s="78"/>
      <c r="AV380" s="78" t="b">
        <v>0</v>
      </c>
      <c r="AW380" s="78" t="s">
        <v>3626</v>
      </c>
      <c r="AX380" s="83" t="s">
        <v>4004</v>
      </c>
      <c r="AY380" s="78" t="s">
        <v>66</v>
      </c>
      <c r="AZ380" s="78" t="str">
        <f>REPLACE(INDEX(GroupVertices[Group],MATCH(Vertices[[#This Row],[Vertex]],GroupVertices[Vertex],0)),1,1,"")</f>
        <v>3</v>
      </c>
      <c r="BA380" s="48"/>
      <c r="BB380" s="48"/>
      <c r="BC380" s="48"/>
      <c r="BD380" s="48"/>
      <c r="BE380" s="48"/>
      <c r="BF380" s="48"/>
      <c r="BG380" s="120" t="s">
        <v>4915</v>
      </c>
      <c r="BH380" s="120" t="s">
        <v>5003</v>
      </c>
      <c r="BI380" s="120" t="s">
        <v>5028</v>
      </c>
      <c r="BJ380" s="120" t="s">
        <v>5108</v>
      </c>
      <c r="BK380" s="120">
        <v>0</v>
      </c>
      <c r="BL380" s="123">
        <v>0</v>
      </c>
      <c r="BM380" s="120">
        <v>0</v>
      </c>
      <c r="BN380" s="123">
        <v>0</v>
      </c>
      <c r="BO380" s="120">
        <v>0</v>
      </c>
      <c r="BP380" s="123">
        <v>0</v>
      </c>
      <c r="BQ380" s="120">
        <v>42</v>
      </c>
      <c r="BR380" s="123">
        <v>100</v>
      </c>
      <c r="BS380" s="120">
        <v>42</v>
      </c>
      <c r="BT380" s="2"/>
      <c r="BU380" s="3"/>
      <c r="BV380" s="3"/>
      <c r="BW380" s="3"/>
      <c r="BX380" s="3"/>
    </row>
    <row r="381" spans="1:76" ht="15">
      <c r="A381" s="64" t="s">
        <v>530</v>
      </c>
      <c r="B381" s="65"/>
      <c r="C381" s="65" t="s">
        <v>64</v>
      </c>
      <c r="D381" s="66">
        <v>162.29281319805824</v>
      </c>
      <c r="E381" s="68"/>
      <c r="F381" s="100" t="s">
        <v>1137</v>
      </c>
      <c r="G381" s="65"/>
      <c r="H381" s="69" t="s">
        <v>530</v>
      </c>
      <c r="I381" s="70"/>
      <c r="J381" s="70"/>
      <c r="K381" s="69" t="s">
        <v>4393</v>
      </c>
      <c r="L381" s="73">
        <v>1</v>
      </c>
      <c r="M381" s="74">
        <v>6371.80810546875</v>
      </c>
      <c r="N381" s="74">
        <v>725.0064697265625</v>
      </c>
      <c r="O381" s="75"/>
      <c r="P381" s="76"/>
      <c r="Q381" s="76"/>
      <c r="R381" s="86"/>
      <c r="S381" s="48">
        <v>0</v>
      </c>
      <c r="T381" s="48">
        <v>1</v>
      </c>
      <c r="U381" s="49">
        <v>0</v>
      </c>
      <c r="V381" s="49">
        <v>0.002137</v>
      </c>
      <c r="W381" s="49">
        <v>0</v>
      </c>
      <c r="X381" s="49">
        <v>0.431428</v>
      </c>
      <c r="Y381" s="49">
        <v>0</v>
      </c>
      <c r="Z381" s="49">
        <v>0</v>
      </c>
      <c r="AA381" s="71">
        <v>381</v>
      </c>
      <c r="AB381" s="71"/>
      <c r="AC381" s="72"/>
      <c r="AD381" s="78" t="s">
        <v>2434</v>
      </c>
      <c r="AE381" s="78">
        <v>156</v>
      </c>
      <c r="AF381" s="78">
        <v>56</v>
      </c>
      <c r="AG381" s="78">
        <v>93</v>
      </c>
      <c r="AH381" s="78">
        <v>778</v>
      </c>
      <c r="AI381" s="78"/>
      <c r="AJ381" s="78" t="s">
        <v>2795</v>
      </c>
      <c r="AK381" s="78" t="s">
        <v>2812</v>
      </c>
      <c r="AL381" s="78"/>
      <c r="AM381" s="78"/>
      <c r="AN381" s="80">
        <v>43066.84417824074</v>
      </c>
      <c r="AO381" s="78"/>
      <c r="AP381" s="78" t="b">
        <v>1</v>
      </c>
      <c r="AQ381" s="78" t="b">
        <v>0</v>
      </c>
      <c r="AR381" s="78" t="b">
        <v>0</v>
      </c>
      <c r="AS381" s="78" t="s">
        <v>3541</v>
      </c>
      <c r="AT381" s="78">
        <v>0</v>
      </c>
      <c r="AU381" s="78"/>
      <c r="AV381" s="78" t="b">
        <v>0</v>
      </c>
      <c r="AW381" s="78" t="s">
        <v>3626</v>
      </c>
      <c r="AX381" s="83" t="s">
        <v>4005</v>
      </c>
      <c r="AY381" s="78" t="s">
        <v>66</v>
      </c>
      <c r="AZ381" s="78" t="str">
        <f>REPLACE(INDEX(GroupVertices[Group],MATCH(Vertices[[#This Row],[Vertex]],GroupVertices[Vertex],0)),1,1,"")</f>
        <v>3</v>
      </c>
      <c r="BA381" s="48"/>
      <c r="BB381" s="48"/>
      <c r="BC381" s="48"/>
      <c r="BD381" s="48"/>
      <c r="BE381" s="48"/>
      <c r="BF381" s="48"/>
      <c r="BG381" s="120" t="s">
        <v>4994</v>
      </c>
      <c r="BH381" s="120" t="s">
        <v>4994</v>
      </c>
      <c r="BI381" s="120" t="s">
        <v>5102</v>
      </c>
      <c r="BJ381" s="120" t="s">
        <v>5102</v>
      </c>
      <c r="BK381" s="120">
        <v>0</v>
      </c>
      <c r="BL381" s="123">
        <v>0</v>
      </c>
      <c r="BM381" s="120">
        <v>0</v>
      </c>
      <c r="BN381" s="123">
        <v>0</v>
      </c>
      <c r="BO381" s="120">
        <v>0</v>
      </c>
      <c r="BP381" s="123">
        <v>0</v>
      </c>
      <c r="BQ381" s="120">
        <v>21</v>
      </c>
      <c r="BR381" s="123">
        <v>100</v>
      </c>
      <c r="BS381" s="120">
        <v>21</v>
      </c>
      <c r="BT381" s="2"/>
      <c r="BU381" s="3"/>
      <c r="BV381" s="3"/>
      <c r="BW381" s="3"/>
      <c r="BX381" s="3"/>
    </row>
    <row r="382" spans="1:76" ht="15">
      <c r="A382" s="64" t="s">
        <v>531</v>
      </c>
      <c r="B382" s="65"/>
      <c r="C382" s="65" t="s">
        <v>64</v>
      </c>
      <c r="D382" s="66">
        <v>163.746421574133</v>
      </c>
      <c r="E382" s="68"/>
      <c r="F382" s="100" t="s">
        <v>1138</v>
      </c>
      <c r="G382" s="65"/>
      <c r="H382" s="69" t="s">
        <v>531</v>
      </c>
      <c r="I382" s="70"/>
      <c r="J382" s="70"/>
      <c r="K382" s="69" t="s">
        <v>4394</v>
      </c>
      <c r="L382" s="73">
        <v>1</v>
      </c>
      <c r="M382" s="74">
        <v>5037.4482421875</v>
      </c>
      <c r="N382" s="74">
        <v>1586.9168701171875</v>
      </c>
      <c r="O382" s="75"/>
      <c r="P382" s="76"/>
      <c r="Q382" s="76"/>
      <c r="R382" s="86"/>
      <c r="S382" s="48">
        <v>0</v>
      </c>
      <c r="T382" s="48">
        <v>2</v>
      </c>
      <c r="U382" s="49">
        <v>0</v>
      </c>
      <c r="V382" s="49">
        <v>0.002564</v>
      </c>
      <c r="W382" s="49">
        <v>0</v>
      </c>
      <c r="X382" s="49">
        <v>0.673115</v>
      </c>
      <c r="Y382" s="49">
        <v>0.5</v>
      </c>
      <c r="Z382" s="49">
        <v>0</v>
      </c>
      <c r="AA382" s="71">
        <v>382</v>
      </c>
      <c r="AB382" s="71"/>
      <c r="AC382" s="72"/>
      <c r="AD382" s="78" t="s">
        <v>2435</v>
      </c>
      <c r="AE382" s="78">
        <v>419</v>
      </c>
      <c r="AF382" s="78">
        <v>334</v>
      </c>
      <c r="AG382" s="78">
        <v>393</v>
      </c>
      <c r="AH382" s="78">
        <v>1118</v>
      </c>
      <c r="AI382" s="78"/>
      <c r="AJ382" s="78" t="s">
        <v>2796</v>
      </c>
      <c r="AK382" s="78" t="s">
        <v>2812</v>
      </c>
      <c r="AL382" s="83" t="s">
        <v>3214</v>
      </c>
      <c r="AM382" s="78"/>
      <c r="AN382" s="80">
        <v>42957.40678240741</v>
      </c>
      <c r="AO382" s="83" t="s">
        <v>3530</v>
      </c>
      <c r="AP382" s="78" t="b">
        <v>1</v>
      </c>
      <c r="AQ382" s="78" t="b">
        <v>0</v>
      </c>
      <c r="AR382" s="78" t="b">
        <v>0</v>
      </c>
      <c r="AS382" s="78" t="s">
        <v>1997</v>
      </c>
      <c r="AT382" s="78">
        <v>3</v>
      </c>
      <c r="AU382" s="78"/>
      <c r="AV382" s="78" t="b">
        <v>0</v>
      </c>
      <c r="AW382" s="78" t="s">
        <v>3626</v>
      </c>
      <c r="AX382" s="83" t="s">
        <v>4006</v>
      </c>
      <c r="AY382" s="78" t="s">
        <v>66</v>
      </c>
      <c r="AZ382" s="78" t="str">
        <f>REPLACE(INDEX(GroupVertices[Group],MATCH(Vertices[[#This Row],[Vertex]],GroupVertices[Vertex],0)),1,1,"")</f>
        <v>3</v>
      </c>
      <c r="BA382" s="48"/>
      <c r="BB382" s="48"/>
      <c r="BC382" s="48"/>
      <c r="BD382" s="48"/>
      <c r="BE382" s="48"/>
      <c r="BF382" s="48"/>
      <c r="BG382" s="120" t="s">
        <v>4915</v>
      </c>
      <c r="BH382" s="120" t="s">
        <v>5003</v>
      </c>
      <c r="BI382" s="120" t="s">
        <v>5028</v>
      </c>
      <c r="BJ382" s="120" t="s">
        <v>5108</v>
      </c>
      <c r="BK382" s="120">
        <v>0</v>
      </c>
      <c r="BL382" s="123">
        <v>0</v>
      </c>
      <c r="BM382" s="120">
        <v>0</v>
      </c>
      <c r="BN382" s="123">
        <v>0</v>
      </c>
      <c r="BO382" s="120">
        <v>0</v>
      </c>
      <c r="BP382" s="123">
        <v>0</v>
      </c>
      <c r="BQ382" s="120">
        <v>42</v>
      </c>
      <c r="BR382" s="123">
        <v>100</v>
      </c>
      <c r="BS382" s="120">
        <v>42</v>
      </c>
      <c r="BT382" s="2"/>
      <c r="BU382" s="3"/>
      <c r="BV382" s="3"/>
      <c r="BW382" s="3"/>
      <c r="BX382" s="3"/>
    </row>
    <row r="383" spans="1:76" ht="15">
      <c r="A383" s="64" t="s">
        <v>532</v>
      </c>
      <c r="B383" s="65"/>
      <c r="C383" s="65" t="s">
        <v>64</v>
      </c>
      <c r="D383" s="66">
        <v>183.31784658006066</v>
      </c>
      <c r="E383" s="68"/>
      <c r="F383" s="100" t="s">
        <v>1139</v>
      </c>
      <c r="G383" s="65"/>
      <c r="H383" s="69" t="s">
        <v>532</v>
      </c>
      <c r="I383" s="70"/>
      <c r="J383" s="70"/>
      <c r="K383" s="69" t="s">
        <v>4395</v>
      </c>
      <c r="L383" s="73">
        <v>1</v>
      </c>
      <c r="M383" s="74">
        <v>5950.71337890625</v>
      </c>
      <c r="N383" s="74">
        <v>1620.7342529296875</v>
      </c>
      <c r="O383" s="75"/>
      <c r="P383" s="76"/>
      <c r="Q383" s="76"/>
      <c r="R383" s="86"/>
      <c r="S383" s="48">
        <v>0</v>
      </c>
      <c r="T383" s="48">
        <v>2</v>
      </c>
      <c r="U383" s="49">
        <v>0</v>
      </c>
      <c r="V383" s="49">
        <v>0.002564</v>
      </c>
      <c r="W383" s="49">
        <v>0</v>
      </c>
      <c r="X383" s="49">
        <v>0.673115</v>
      </c>
      <c r="Y383" s="49">
        <v>0.5</v>
      </c>
      <c r="Z383" s="49">
        <v>0</v>
      </c>
      <c r="AA383" s="71">
        <v>383</v>
      </c>
      <c r="AB383" s="71"/>
      <c r="AC383" s="72"/>
      <c r="AD383" s="78" t="s">
        <v>2436</v>
      </c>
      <c r="AE383" s="78">
        <v>2523</v>
      </c>
      <c r="AF383" s="78">
        <v>4077</v>
      </c>
      <c r="AG383" s="78">
        <v>8463</v>
      </c>
      <c r="AH383" s="78">
        <v>2853</v>
      </c>
      <c r="AI383" s="78"/>
      <c r="AJ383" s="78" t="s">
        <v>2797</v>
      </c>
      <c r="AK383" s="78"/>
      <c r="AL383" s="83" t="s">
        <v>3215</v>
      </c>
      <c r="AM383" s="78"/>
      <c r="AN383" s="80">
        <v>40663.61462962963</v>
      </c>
      <c r="AO383" s="83" t="s">
        <v>3531</v>
      </c>
      <c r="AP383" s="78" t="b">
        <v>0</v>
      </c>
      <c r="AQ383" s="78" t="b">
        <v>0</v>
      </c>
      <c r="AR383" s="78" t="b">
        <v>1</v>
      </c>
      <c r="AS383" s="78" t="s">
        <v>1995</v>
      </c>
      <c r="AT383" s="78">
        <v>144</v>
      </c>
      <c r="AU383" s="83" t="s">
        <v>3544</v>
      </c>
      <c r="AV383" s="78" t="b">
        <v>0</v>
      </c>
      <c r="AW383" s="78" t="s">
        <v>3626</v>
      </c>
      <c r="AX383" s="83" t="s">
        <v>4007</v>
      </c>
      <c r="AY383" s="78" t="s">
        <v>66</v>
      </c>
      <c r="AZ383" s="78" t="str">
        <f>REPLACE(INDEX(GroupVertices[Group],MATCH(Vertices[[#This Row],[Vertex]],GroupVertices[Vertex],0)),1,1,"")</f>
        <v>3</v>
      </c>
      <c r="BA383" s="48"/>
      <c r="BB383" s="48"/>
      <c r="BC383" s="48"/>
      <c r="BD383" s="48"/>
      <c r="BE383" s="48"/>
      <c r="BF383" s="48"/>
      <c r="BG383" s="120" t="s">
        <v>4995</v>
      </c>
      <c r="BH383" s="120" t="s">
        <v>4995</v>
      </c>
      <c r="BI383" s="120" t="s">
        <v>5103</v>
      </c>
      <c r="BJ383" s="120" t="s">
        <v>5103</v>
      </c>
      <c r="BK383" s="120">
        <v>0</v>
      </c>
      <c r="BL383" s="123">
        <v>0</v>
      </c>
      <c r="BM383" s="120">
        <v>0</v>
      </c>
      <c r="BN383" s="123">
        <v>0</v>
      </c>
      <c r="BO383" s="120">
        <v>0</v>
      </c>
      <c r="BP383" s="123">
        <v>0</v>
      </c>
      <c r="BQ383" s="120">
        <v>21</v>
      </c>
      <c r="BR383" s="123">
        <v>100</v>
      </c>
      <c r="BS383" s="120">
        <v>21</v>
      </c>
      <c r="BT383" s="2"/>
      <c r="BU383" s="3"/>
      <c r="BV383" s="3"/>
      <c r="BW383" s="3"/>
      <c r="BX383" s="3"/>
    </row>
    <row r="384" spans="1:76" ht="15">
      <c r="A384" s="64" t="s">
        <v>533</v>
      </c>
      <c r="B384" s="65"/>
      <c r="C384" s="65" t="s">
        <v>64</v>
      </c>
      <c r="D384" s="66">
        <v>163.9242010158112</v>
      </c>
      <c r="E384" s="68"/>
      <c r="F384" s="100" t="s">
        <v>1140</v>
      </c>
      <c r="G384" s="65"/>
      <c r="H384" s="69" t="s">
        <v>533</v>
      </c>
      <c r="I384" s="70"/>
      <c r="J384" s="70"/>
      <c r="K384" s="69" t="s">
        <v>4396</v>
      </c>
      <c r="L384" s="73">
        <v>1</v>
      </c>
      <c r="M384" s="74">
        <v>4895.4111328125</v>
      </c>
      <c r="N384" s="74">
        <v>1227.239013671875</v>
      </c>
      <c r="O384" s="75"/>
      <c r="P384" s="76"/>
      <c r="Q384" s="76"/>
      <c r="R384" s="86"/>
      <c r="S384" s="48">
        <v>0</v>
      </c>
      <c r="T384" s="48">
        <v>2</v>
      </c>
      <c r="U384" s="49">
        <v>0</v>
      </c>
      <c r="V384" s="49">
        <v>0.002564</v>
      </c>
      <c r="W384" s="49">
        <v>0</v>
      </c>
      <c r="X384" s="49">
        <v>0.673115</v>
      </c>
      <c r="Y384" s="49">
        <v>0.5</v>
      </c>
      <c r="Z384" s="49">
        <v>0</v>
      </c>
      <c r="AA384" s="71">
        <v>384</v>
      </c>
      <c r="AB384" s="71"/>
      <c r="AC384" s="72"/>
      <c r="AD384" s="78" t="s">
        <v>2437</v>
      </c>
      <c r="AE384" s="78">
        <v>408</v>
      </c>
      <c r="AF384" s="78">
        <v>368</v>
      </c>
      <c r="AG384" s="78">
        <v>196</v>
      </c>
      <c r="AH384" s="78">
        <v>545</v>
      </c>
      <c r="AI384" s="78"/>
      <c r="AJ384" s="78" t="s">
        <v>2798</v>
      </c>
      <c r="AK384" s="78" t="s">
        <v>3013</v>
      </c>
      <c r="AL384" s="83" t="s">
        <v>3216</v>
      </c>
      <c r="AM384" s="78"/>
      <c r="AN384" s="80">
        <v>40455.1965625</v>
      </c>
      <c r="AO384" s="78"/>
      <c r="AP384" s="78" t="b">
        <v>1</v>
      </c>
      <c r="AQ384" s="78" t="b">
        <v>0</v>
      </c>
      <c r="AR384" s="78" t="b">
        <v>0</v>
      </c>
      <c r="AS384" s="78" t="s">
        <v>1995</v>
      </c>
      <c r="AT384" s="78">
        <v>5</v>
      </c>
      <c r="AU384" s="83" t="s">
        <v>3544</v>
      </c>
      <c r="AV384" s="78" t="b">
        <v>0</v>
      </c>
      <c r="AW384" s="78" t="s">
        <v>3626</v>
      </c>
      <c r="AX384" s="83" t="s">
        <v>4008</v>
      </c>
      <c r="AY384" s="78" t="s">
        <v>66</v>
      </c>
      <c r="AZ384" s="78" t="str">
        <f>REPLACE(INDEX(GroupVertices[Group],MATCH(Vertices[[#This Row],[Vertex]],GroupVertices[Vertex],0)),1,1,"")</f>
        <v>3</v>
      </c>
      <c r="BA384" s="48"/>
      <c r="BB384" s="48"/>
      <c r="BC384" s="48"/>
      <c r="BD384" s="48"/>
      <c r="BE384" s="48"/>
      <c r="BF384" s="48"/>
      <c r="BG384" s="120" t="s">
        <v>4995</v>
      </c>
      <c r="BH384" s="120" t="s">
        <v>4995</v>
      </c>
      <c r="BI384" s="120" t="s">
        <v>5103</v>
      </c>
      <c r="BJ384" s="120" t="s">
        <v>5103</v>
      </c>
      <c r="BK384" s="120">
        <v>0</v>
      </c>
      <c r="BL384" s="123">
        <v>0</v>
      </c>
      <c r="BM384" s="120">
        <v>0</v>
      </c>
      <c r="BN384" s="123">
        <v>0</v>
      </c>
      <c r="BO384" s="120">
        <v>0</v>
      </c>
      <c r="BP384" s="123">
        <v>0</v>
      </c>
      <c r="BQ384" s="120">
        <v>21</v>
      </c>
      <c r="BR384" s="123">
        <v>100</v>
      </c>
      <c r="BS384" s="120">
        <v>21</v>
      </c>
      <c r="BT384" s="2"/>
      <c r="BU384" s="3"/>
      <c r="BV384" s="3"/>
      <c r="BW384" s="3"/>
      <c r="BX384" s="3"/>
    </row>
    <row r="385" spans="1:76" ht="15">
      <c r="A385" s="64" t="s">
        <v>534</v>
      </c>
      <c r="B385" s="65"/>
      <c r="C385" s="65" t="s">
        <v>64</v>
      </c>
      <c r="D385" s="66">
        <v>173.43017233848727</v>
      </c>
      <c r="E385" s="68"/>
      <c r="F385" s="100" t="s">
        <v>1141</v>
      </c>
      <c r="G385" s="65"/>
      <c r="H385" s="69" t="s">
        <v>534</v>
      </c>
      <c r="I385" s="70"/>
      <c r="J385" s="70"/>
      <c r="K385" s="69" t="s">
        <v>4397</v>
      </c>
      <c r="L385" s="73">
        <v>497.2772113890532</v>
      </c>
      <c r="M385" s="74">
        <v>6051.03759765625</v>
      </c>
      <c r="N385" s="74">
        <v>982.2001342773438</v>
      </c>
      <c r="O385" s="75"/>
      <c r="P385" s="76"/>
      <c r="Q385" s="76"/>
      <c r="R385" s="86"/>
      <c r="S385" s="48">
        <v>0</v>
      </c>
      <c r="T385" s="48">
        <v>4</v>
      </c>
      <c r="U385" s="49">
        <v>1409.312121</v>
      </c>
      <c r="V385" s="49">
        <v>0.00346</v>
      </c>
      <c r="W385" s="49">
        <v>0</v>
      </c>
      <c r="X385" s="49">
        <v>1.184544</v>
      </c>
      <c r="Y385" s="49">
        <v>0.3333333333333333</v>
      </c>
      <c r="Z385" s="49">
        <v>0</v>
      </c>
      <c r="AA385" s="71">
        <v>385</v>
      </c>
      <c r="AB385" s="71"/>
      <c r="AC385" s="72"/>
      <c r="AD385" s="78" t="s">
        <v>2438</v>
      </c>
      <c r="AE385" s="78">
        <v>2431</v>
      </c>
      <c r="AF385" s="78">
        <v>2186</v>
      </c>
      <c r="AG385" s="78">
        <v>2220</v>
      </c>
      <c r="AH385" s="78">
        <v>1479</v>
      </c>
      <c r="AI385" s="78"/>
      <c r="AJ385" s="78" t="s">
        <v>2799</v>
      </c>
      <c r="AK385" s="78" t="s">
        <v>3014</v>
      </c>
      <c r="AL385" s="83" t="s">
        <v>3217</v>
      </c>
      <c r="AM385" s="78"/>
      <c r="AN385" s="80">
        <v>41006.83645833333</v>
      </c>
      <c r="AO385" s="83" t="s">
        <v>3532</v>
      </c>
      <c r="AP385" s="78" t="b">
        <v>1</v>
      </c>
      <c r="AQ385" s="78" t="b">
        <v>0</v>
      </c>
      <c r="AR385" s="78" t="b">
        <v>1</v>
      </c>
      <c r="AS385" s="78" t="s">
        <v>1995</v>
      </c>
      <c r="AT385" s="78">
        <v>89</v>
      </c>
      <c r="AU385" s="83" t="s">
        <v>3544</v>
      </c>
      <c r="AV385" s="78" t="b">
        <v>0</v>
      </c>
      <c r="AW385" s="78" t="s">
        <v>3626</v>
      </c>
      <c r="AX385" s="83" t="s">
        <v>4009</v>
      </c>
      <c r="AY385" s="78" t="s">
        <v>66</v>
      </c>
      <c r="AZ385" s="78" t="str">
        <f>REPLACE(INDEX(GroupVertices[Group],MATCH(Vertices[[#This Row],[Vertex]],GroupVertices[Vertex],0)),1,1,"")</f>
        <v>3</v>
      </c>
      <c r="BA385" s="48" t="s">
        <v>727</v>
      </c>
      <c r="BB385" s="48" t="s">
        <v>727</v>
      </c>
      <c r="BC385" s="48" t="s">
        <v>764</v>
      </c>
      <c r="BD385" s="48" t="s">
        <v>764</v>
      </c>
      <c r="BE385" s="48" t="s">
        <v>457</v>
      </c>
      <c r="BF385" s="48" t="s">
        <v>457</v>
      </c>
      <c r="BG385" s="120" t="s">
        <v>4997</v>
      </c>
      <c r="BH385" s="120" t="s">
        <v>5019</v>
      </c>
      <c r="BI385" s="120" t="s">
        <v>5103</v>
      </c>
      <c r="BJ385" s="120" t="s">
        <v>5103</v>
      </c>
      <c r="BK385" s="120">
        <v>1</v>
      </c>
      <c r="BL385" s="123">
        <v>1.2345679012345678</v>
      </c>
      <c r="BM385" s="120">
        <v>0</v>
      </c>
      <c r="BN385" s="123">
        <v>0</v>
      </c>
      <c r="BO385" s="120">
        <v>0</v>
      </c>
      <c r="BP385" s="123">
        <v>0</v>
      </c>
      <c r="BQ385" s="120">
        <v>80</v>
      </c>
      <c r="BR385" s="123">
        <v>98.76543209876543</v>
      </c>
      <c r="BS385" s="120">
        <v>81</v>
      </c>
      <c r="BT385" s="2"/>
      <c r="BU385" s="3"/>
      <c r="BV385" s="3"/>
      <c r="BW385" s="3"/>
      <c r="BX385" s="3"/>
    </row>
    <row r="386" spans="1:76" ht="15">
      <c r="A386" s="64" t="s">
        <v>535</v>
      </c>
      <c r="B386" s="65"/>
      <c r="C386" s="65" t="s">
        <v>64</v>
      </c>
      <c r="D386" s="66">
        <v>162.52288071081827</v>
      </c>
      <c r="E386" s="68"/>
      <c r="F386" s="100" t="s">
        <v>1142</v>
      </c>
      <c r="G386" s="65"/>
      <c r="H386" s="69" t="s">
        <v>535</v>
      </c>
      <c r="I386" s="70"/>
      <c r="J386" s="70"/>
      <c r="K386" s="69" t="s">
        <v>4398</v>
      </c>
      <c r="L386" s="73">
        <v>1</v>
      </c>
      <c r="M386" s="74">
        <v>5282.19287109375</v>
      </c>
      <c r="N386" s="74">
        <v>1110.88671875</v>
      </c>
      <c r="O386" s="75"/>
      <c r="P386" s="76"/>
      <c r="Q386" s="76"/>
      <c r="R386" s="86"/>
      <c r="S386" s="48">
        <v>0</v>
      </c>
      <c r="T386" s="48">
        <v>2</v>
      </c>
      <c r="U386" s="49">
        <v>0</v>
      </c>
      <c r="V386" s="49">
        <v>0.002564</v>
      </c>
      <c r="W386" s="49">
        <v>0</v>
      </c>
      <c r="X386" s="49">
        <v>0.673115</v>
      </c>
      <c r="Y386" s="49">
        <v>0.5</v>
      </c>
      <c r="Z386" s="49">
        <v>0</v>
      </c>
      <c r="AA386" s="71">
        <v>386</v>
      </c>
      <c r="AB386" s="71"/>
      <c r="AC386" s="72"/>
      <c r="AD386" s="78" t="s">
        <v>2439</v>
      </c>
      <c r="AE386" s="78">
        <v>473</v>
      </c>
      <c r="AF386" s="78">
        <v>100</v>
      </c>
      <c r="AG386" s="78">
        <v>87</v>
      </c>
      <c r="AH386" s="78">
        <v>107</v>
      </c>
      <c r="AI386" s="78"/>
      <c r="AJ386" s="78" t="s">
        <v>2800</v>
      </c>
      <c r="AK386" s="78"/>
      <c r="AL386" s="83" t="s">
        <v>3218</v>
      </c>
      <c r="AM386" s="78"/>
      <c r="AN386" s="80">
        <v>43471.99030092593</v>
      </c>
      <c r="AO386" s="83" t="s">
        <v>3533</v>
      </c>
      <c r="AP386" s="78" t="b">
        <v>1</v>
      </c>
      <c r="AQ386" s="78" t="b">
        <v>0</v>
      </c>
      <c r="AR386" s="78" t="b">
        <v>0</v>
      </c>
      <c r="AS386" s="78" t="s">
        <v>1995</v>
      </c>
      <c r="AT386" s="78">
        <v>1</v>
      </c>
      <c r="AU386" s="78"/>
      <c r="AV386" s="78" t="b">
        <v>0</v>
      </c>
      <c r="AW386" s="78" t="s">
        <v>3626</v>
      </c>
      <c r="AX386" s="83" t="s">
        <v>4010</v>
      </c>
      <c r="AY386" s="78" t="s">
        <v>66</v>
      </c>
      <c r="AZ386" s="78" t="str">
        <f>REPLACE(INDEX(GroupVertices[Group],MATCH(Vertices[[#This Row],[Vertex]],GroupVertices[Vertex],0)),1,1,"")</f>
        <v>3</v>
      </c>
      <c r="BA386" s="48"/>
      <c r="BB386" s="48"/>
      <c r="BC386" s="48"/>
      <c r="BD386" s="48"/>
      <c r="BE386" s="48"/>
      <c r="BF386" s="48"/>
      <c r="BG386" s="120" t="s">
        <v>4995</v>
      </c>
      <c r="BH386" s="120" t="s">
        <v>4995</v>
      </c>
      <c r="BI386" s="120" t="s">
        <v>5103</v>
      </c>
      <c r="BJ386" s="120" t="s">
        <v>5103</v>
      </c>
      <c r="BK386" s="120">
        <v>0</v>
      </c>
      <c r="BL386" s="123">
        <v>0</v>
      </c>
      <c r="BM386" s="120">
        <v>0</v>
      </c>
      <c r="BN386" s="123">
        <v>0</v>
      </c>
      <c r="BO386" s="120">
        <v>0</v>
      </c>
      <c r="BP386" s="123">
        <v>0</v>
      </c>
      <c r="BQ386" s="120">
        <v>21</v>
      </c>
      <c r="BR386" s="123">
        <v>100</v>
      </c>
      <c r="BS386" s="120">
        <v>21</v>
      </c>
      <c r="BT386" s="2"/>
      <c r="BU386" s="3"/>
      <c r="BV386" s="3"/>
      <c r="BW386" s="3"/>
      <c r="BX386" s="3"/>
    </row>
    <row r="387" spans="1:76" ht="15">
      <c r="A387" s="64" t="s">
        <v>536</v>
      </c>
      <c r="B387" s="65"/>
      <c r="C387" s="65" t="s">
        <v>64</v>
      </c>
      <c r="D387" s="66">
        <v>163.87714175183757</v>
      </c>
      <c r="E387" s="68"/>
      <c r="F387" s="100" t="s">
        <v>1143</v>
      </c>
      <c r="G387" s="65"/>
      <c r="H387" s="69" t="s">
        <v>536</v>
      </c>
      <c r="I387" s="70"/>
      <c r="J387" s="70"/>
      <c r="K387" s="69" t="s">
        <v>4399</v>
      </c>
      <c r="L387" s="73">
        <v>1</v>
      </c>
      <c r="M387" s="74">
        <v>6392.015625</v>
      </c>
      <c r="N387" s="74">
        <v>522.3699340820312</v>
      </c>
      <c r="O387" s="75"/>
      <c r="P387" s="76"/>
      <c r="Q387" s="76"/>
      <c r="R387" s="86"/>
      <c r="S387" s="48">
        <v>0</v>
      </c>
      <c r="T387" s="48">
        <v>1</v>
      </c>
      <c r="U387" s="49">
        <v>0</v>
      </c>
      <c r="V387" s="49">
        <v>0.002137</v>
      </c>
      <c r="W387" s="49">
        <v>0</v>
      </c>
      <c r="X387" s="49">
        <v>0.431428</v>
      </c>
      <c r="Y387" s="49">
        <v>0</v>
      </c>
      <c r="Z387" s="49">
        <v>0</v>
      </c>
      <c r="AA387" s="71">
        <v>387</v>
      </c>
      <c r="AB387" s="71"/>
      <c r="AC387" s="72"/>
      <c r="AD387" s="78" t="s">
        <v>2440</v>
      </c>
      <c r="AE387" s="78">
        <v>658</v>
      </c>
      <c r="AF387" s="78">
        <v>359</v>
      </c>
      <c r="AG387" s="78">
        <v>647</v>
      </c>
      <c r="AH387" s="78">
        <v>1113</v>
      </c>
      <c r="AI387" s="78"/>
      <c r="AJ387" s="78" t="s">
        <v>2801</v>
      </c>
      <c r="AK387" s="78" t="s">
        <v>3015</v>
      </c>
      <c r="AL387" s="83" t="s">
        <v>3219</v>
      </c>
      <c r="AM387" s="78"/>
      <c r="AN387" s="80">
        <v>39384.39465277778</v>
      </c>
      <c r="AO387" s="83" t="s">
        <v>3534</v>
      </c>
      <c r="AP387" s="78" t="b">
        <v>0</v>
      </c>
      <c r="AQ387" s="78" t="b">
        <v>0</v>
      </c>
      <c r="AR387" s="78" t="b">
        <v>0</v>
      </c>
      <c r="AS387" s="78" t="s">
        <v>1995</v>
      </c>
      <c r="AT387" s="78">
        <v>9</v>
      </c>
      <c r="AU387" s="83" t="s">
        <v>3544</v>
      </c>
      <c r="AV387" s="78" t="b">
        <v>0</v>
      </c>
      <c r="AW387" s="78" t="s">
        <v>3626</v>
      </c>
      <c r="AX387" s="83" t="s">
        <v>4011</v>
      </c>
      <c r="AY387" s="78" t="s">
        <v>66</v>
      </c>
      <c r="AZ387" s="78" t="str">
        <f>REPLACE(INDEX(GroupVertices[Group],MATCH(Vertices[[#This Row],[Vertex]],GroupVertices[Vertex],0)),1,1,"")</f>
        <v>3</v>
      </c>
      <c r="BA387" s="48"/>
      <c r="BB387" s="48"/>
      <c r="BC387" s="48"/>
      <c r="BD387" s="48"/>
      <c r="BE387" s="48"/>
      <c r="BF387" s="48"/>
      <c r="BG387" s="120" t="s">
        <v>4994</v>
      </c>
      <c r="BH387" s="120" t="s">
        <v>4994</v>
      </c>
      <c r="BI387" s="120" t="s">
        <v>5102</v>
      </c>
      <c r="BJ387" s="120" t="s">
        <v>5102</v>
      </c>
      <c r="BK387" s="120">
        <v>0</v>
      </c>
      <c r="BL387" s="123">
        <v>0</v>
      </c>
      <c r="BM387" s="120">
        <v>0</v>
      </c>
      <c r="BN387" s="123">
        <v>0</v>
      </c>
      <c r="BO387" s="120">
        <v>0</v>
      </c>
      <c r="BP387" s="123">
        <v>0</v>
      </c>
      <c r="BQ387" s="120">
        <v>21</v>
      </c>
      <c r="BR387" s="123">
        <v>100</v>
      </c>
      <c r="BS387" s="120">
        <v>21</v>
      </c>
      <c r="BT387" s="2"/>
      <c r="BU387" s="3"/>
      <c r="BV387" s="3"/>
      <c r="BW387" s="3"/>
      <c r="BX387" s="3"/>
    </row>
    <row r="388" spans="1:76" ht="15">
      <c r="A388" s="64" t="s">
        <v>538</v>
      </c>
      <c r="B388" s="65"/>
      <c r="C388" s="65" t="s">
        <v>64</v>
      </c>
      <c r="D388" s="66">
        <v>166.12030000124793</v>
      </c>
      <c r="E388" s="68"/>
      <c r="F388" s="100" t="s">
        <v>1145</v>
      </c>
      <c r="G388" s="65"/>
      <c r="H388" s="69" t="s">
        <v>538</v>
      </c>
      <c r="I388" s="70"/>
      <c r="J388" s="70"/>
      <c r="K388" s="69" t="s">
        <v>4400</v>
      </c>
      <c r="L388" s="73">
        <v>555.8256934189912</v>
      </c>
      <c r="M388" s="74">
        <v>5534.248046875</v>
      </c>
      <c r="N388" s="74">
        <v>1945.8065185546875</v>
      </c>
      <c r="O388" s="75"/>
      <c r="P388" s="76"/>
      <c r="Q388" s="76"/>
      <c r="R388" s="86"/>
      <c r="S388" s="48">
        <v>0</v>
      </c>
      <c r="T388" s="48">
        <v>6</v>
      </c>
      <c r="U388" s="49">
        <v>1575.576224</v>
      </c>
      <c r="V388" s="49">
        <v>0.003521</v>
      </c>
      <c r="W388" s="49">
        <v>0</v>
      </c>
      <c r="X388" s="49">
        <v>1.654207</v>
      </c>
      <c r="Y388" s="49">
        <v>0.26666666666666666</v>
      </c>
      <c r="Z388" s="49">
        <v>0</v>
      </c>
      <c r="AA388" s="71">
        <v>388</v>
      </c>
      <c r="AB388" s="71"/>
      <c r="AC388" s="72"/>
      <c r="AD388" s="78" t="s">
        <v>2441</v>
      </c>
      <c r="AE388" s="78">
        <v>175</v>
      </c>
      <c r="AF388" s="78">
        <v>788</v>
      </c>
      <c r="AG388" s="78">
        <v>3917</v>
      </c>
      <c r="AH388" s="78">
        <v>5263</v>
      </c>
      <c r="AI388" s="78"/>
      <c r="AJ388" s="78" t="s">
        <v>2802</v>
      </c>
      <c r="AK388" s="78" t="s">
        <v>3016</v>
      </c>
      <c r="AL388" s="83" t="s">
        <v>3220</v>
      </c>
      <c r="AM388" s="78"/>
      <c r="AN388" s="80">
        <v>40294.59137731481</v>
      </c>
      <c r="AO388" s="83" t="s">
        <v>3535</v>
      </c>
      <c r="AP388" s="78" t="b">
        <v>1</v>
      </c>
      <c r="AQ388" s="78" t="b">
        <v>0</v>
      </c>
      <c r="AR388" s="78" t="b">
        <v>1</v>
      </c>
      <c r="AS388" s="78" t="s">
        <v>1995</v>
      </c>
      <c r="AT388" s="78">
        <v>50</v>
      </c>
      <c r="AU388" s="83" t="s">
        <v>3544</v>
      </c>
      <c r="AV388" s="78" t="b">
        <v>0</v>
      </c>
      <c r="AW388" s="78" t="s">
        <v>3626</v>
      </c>
      <c r="AX388" s="83" t="s">
        <v>4012</v>
      </c>
      <c r="AY388" s="78" t="s">
        <v>66</v>
      </c>
      <c r="AZ388" s="78" t="str">
        <f>REPLACE(INDEX(GroupVertices[Group],MATCH(Vertices[[#This Row],[Vertex]],GroupVertices[Vertex],0)),1,1,"")</f>
        <v>3</v>
      </c>
      <c r="BA388" s="48" t="s">
        <v>727</v>
      </c>
      <c r="BB388" s="48" t="s">
        <v>727</v>
      </c>
      <c r="BC388" s="48" t="s">
        <v>764</v>
      </c>
      <c r="BD388" s="48" t="s">
        <v>764</v>
      </c>
      <c r="BE388" s="48" t="s">
        <v>4903</v>
      </c>
      <c r="BF388" s="48" t="s">
        <v>4903</v>
      </c>
      <c r="BG388" s="120" t="s">
        <v>4998</v>
      </c>
      <c r="BH388" s="120" t="s">
        <v>5020</v>
      </c>
      <c r="BI388" s="120" t="s">
        <v>5103</v>
      </c>
      <c r="BJ388" s="120" t="s">
        <v>5103</v>
      </c>
      <c r="BK388" s="120">
        <v>0</v>
      </c>
      <c r="BL388" s="123">
        <v>0</v>
      </c>
      <c r="BM388" s="120">
        <v>0</v>
      </c>
      <c r="BN388" s="123">
        <v>0</v>
      </c>
      <c r="BO388" s="120">
        <v>0</v>
      </c>
      <c r="BP388" s="123">
        <v>0</v>
      </c>
      <c r="BQ388" s="120">
        <v>84</v>
      </c>
      <c r="BR388" s="123">
        <v>100</v>
      </c>
      <c r="BS388" s="120">
        <v>84</v>
      </c>
      <c r="BT388" s="2"/>
      <c r="BU388" s="3"/>
      <c r="BV388" s="3"/>
      <c r="BW388" s="3"/>
      <c r="BX388" s="3"/>
    </row>
    <row r="389" spans="1:76" ht="15">
      <c r="A389" s="64" t="s">
        <v>542</v>
      </c>
      <c r="B389" s="65"/>
      <c r="C389" s="65" t="s">
        <v>64</v>
      </c>
      <c r="D389" s="66">
        <v>182.77405064080966</v>
      </c>
      <c r="E389" s="68"/>
      <c r="F389" s="100" t="s">
        <v>1149</v>
      </c>
      <c r="G389" s="65"/>
      <c r="H389" s="69" t="s">
        <v>542</v>
      </c>
      <c r="I389" s="70"/>
      <c r="J389" s="70"/>
      <c r="K389" s="69" t="s">
        <v>4401</v>
      </c>
      <c r="L389" s="73">
        <v>1</v>
      </c>
      <c r="M389" s="74">
        <v>4567.90625</v>
      </c>
      <c r="N389" s="74">
        <v>1281.5289306640625</v>
      </c>
      <c r="O389" s="75"/>
      <c r="P389" s="76"/>
      <c r="Q389" s="76"/>
      <c r="R389" s="86"/>
      <c r="S389" s="48">
        <v>0</v>
      </c>
      <c r="T389" s="48">
        <v>1</v>
      </c>
      <c r="U389" s="49">
        <v>0</v>
      </c>
      <c r="V389" s="49">
        <v>0.002137</v>
      </c>
      <c r="W389" s="49">
        <v>0</v>
      </c>
      <c r="X389" s="49">
        <v>0.431428</v>
      </c>
      <c r="Y389" s="49">
        <v>0</v>
      </c>
      <c r="Z389" s="49">
        <v>0</v>
      </c>
      <c r="AA389" s="71">
        <v>389</v>
      </c>
      <c r="AB389" s="71"/>
      <c r="AC389" s="72"/>
      <c r="AD389" s="78" t="s">
        <v>2442</v>
      </c>
      <c r="AE389" s="78">
        <v>3372</v>
      </c>
      <c r="AF389" s="78">
        <v>3973</v>
      </c>
      <c r="AG389" s="78">
        <v>86351</v>
      </c>
      <c r="AH389" s="78">
        <v>124957</v>
      </c>
      <c r="AI389" s="78"/>
      <c r="AJ389" s="78" t="s">
        <v>2803</v>
      </c>
      <c r="AK389" s="78"/>
      <c r="AL389" s="78"/>
      <c r="AM389" s="78"/>
      <c r="AN389" s="80">
        <v>41482.87421296296</v>
      </c>
      <c r="AO389" s="83" t="s">
        <v>3536</v>
      </c>
      <c r="AP389" s="78" t="b">
        <v>1</v>
      </c>
      <c r="AQ389" s="78" t="b">
        <v>0</v>
      </c>
      <c r="AR389" s="78" t="b">
        <v>0</v>
      </c>
      <c r="AS389" s="78" t="s">
        <v>1997</v>
      </c>
      <c r="AT389" s="78">
        <v>210</v>
      </c>
      <c r="AU389" s="83" t="s">
        <v>3544</v>
      </c>
      <c r="AV389" s="78" t="b">
        <v>0</v>
      </c>
      <c r="AW389" s="78" t="s">
        <v>3626</v>
      </c>
      <c r="AX389" s="83" t="s">
        <v>4013</v>
      </c>
      <c r="AY389" s="78" t="s">
        <v>66</v>
      </c>
      <c r="AZ389" s="78" t="str">
        <f>REPLACE(INDEX(GroupVertices[Group],MATCH(Vertices[[#This Row],[Vertex]],GroupVertices[Vertex],0)),1,1,"")</f>
        <v>3</v>
      </c>
      <c r="BA389" s="48"/>
      <c r="BB389" s="48"/>
      <c r="BC389" s="48"/>
      <c r="BD389" s="48"/>
      <c r="BE389" s="48"/>
      <c r="BF389" s="48"/>
      <c r="BG389" s="120" t="s">
        <v>4994</v>
      </c>
      <c r="BH389" s="120" t="s">
        <v>4994</v>
      </c>
      <c r="BI389" s="120" t="s">
        <v>5102</v>
      </c>
      <c r="BJ389" s="120" t="s">
        <v>5102</v>
      </c>
      <c r="BK389" s="120">
        <v>0</v>
      </c>
      <c r="BL389" s="123">
        <v>0</v>
      </c>
      <c r="BM389" s="120">
        <v>0</v>
      </c>
      <c r="BN389" s="123">
        <v>0</v>
      </c>
      <c r="BO389" s="120">
        <v>0</v>
      </c>
      <c r="BP389" s="123">
        <v>0</v>
      </c>
      <c r="BQ389" s="120">
        <v>21</v>
      </c>
      <c r="BR389" s="123">
        <v>100</v>
      </c>
      <c r="BS389" s="120">
        <v>21</v>
      </c>
      <c r="BT389" s="2"/>
      <c r="BU389" s="3"/>
      <c r="BV389" s="3"/>
      <c r="BW389" s="3"/>
      <c r="BX389" s="3"/>
    </row>
    <row r="390" spans="1:76" ht="15">
      <c r="A390" s="87" t="s">
        <v>543</v>
      </c>
      <c r="B390" s="88"/>
      <c r="C390" s="88" t="s">
        <v>64</v>
      </c>
      <c r="D390" s="89">
        <v>174.16220533363284</v>
      </c>
      <c r="E390" s="90"/>
      <c r="F390" s="101" t="s">
        <v>1150</v>
      </c>
      <c r="G390" s="88"/>
      <c r="H390" s="91" t="s">
        <v>543</v>
      </c>
      <c r="I390" s="92"/>
      <c r="J390" s="92"/>
      <c r="K390" s="91" t="s">
        <v>4402</v>
      </c>
      <c r="L390" s="93">
        <v>1</v>
      </c>
      <c r="M390" s="94">
        <v>5530.67724609375</v>
      </c>
      <c r="N390" s="94">
        <v>4210.9208984375</v>
      </c>
      <c r="O390" s="95"/>
      <c r="P390" s="96"/>
      <c r="Q390" s="96"/>
      <c r="R390" s="97"/>
      <c r="S390" s="48">
        <v>0</v>
      </c>
      <c r="T390" s="48">
        <v>1</v>
      </c>
      <c r="U390" s="49">
        <v>0</v>
      </c>
      <c r="V390" s="49">
        <v>0.002833</v>
      </c>
      <c r="W390" s="49">
        <v>0</v>
      </c>
      <c r="X390" s="49">
        <v>0.402792</v>
      </c>
      <c r="Y390" s="49">
        <v>0</v>
      </c>
      <c r="Z390" s="49">
        <v>0</v>
      </c>
      <c r="AA390" s="98">
        <v>390</v>
      </c>
      <c r="AB390" s="98"/>
      <c r="AC390" s="99"/>
      <c r="AD390" s="78" t="s">
        <v>2443</v>
      </c>
      <c r="AE390" s="78">
        <v>1545</v>
      </c>
      <c r="AF390" s="78">
        <v>2326</v>
      </c>
      <c r="AG390" s="78">
        <v>14277</v>
      </c>
      <c r="AH390" s="78">
        <v>8514</v>
      </c>
      <c r="AI390" s="78"/>
      <c r="AJ390" s="78" t="s">
        <v>2804</v>
      </c>
      <c r="AK390" s="78" t="s">
        <v>3017</v>
      </c>
      <c r="AL390" s="83" t="s">
        <v>3221</v>
      </c>
      <c r="AM390" s="78"/>
      <c r="AN390" s="80">
        <v>42354.570069444446</v>
      </c>
      <c r="AO390" s="83" t="s">
        <v>3537</v>
      </c>
      <c r="AP390" s="78" t="b">
        <v>0</v>
      </c>
      <c r="AQ390" s="78" t="b">
        <v>0</v>
      </c>
      <c r="AR390" s="78" t="b">
        <v>1</v>
      </c>
      <c r="AS390" s="78" t="s">
        <v>1995</v>
      </c>
      <c r="AT390" s="78">
        <v>879</v>
      </c>
      <c r="AU390" s="83" t="s">
        <v>3544</v>
      </c>
      <c r="AV390" s="78" t="b">
        <v>0</v>
      </c>
      <c r="AW390" s="78" t="s">
        <v>3626</v>
      </c>
      <c r="AX390" s="83" t="s">
        <v>4014</v>
      </c>
      <c r="AY390" s="78" t="s">
        <v>66</v>
      </c>
      <c r="AZ390" s="78" t="str">
        <f>REPLACE(INDEX(GroupVertices[Group],MATCH(Vertices[[#This Row],[Vertex]],GroupVertices[Vertex],0)),1,1,"")</f>
        <v>2</v>
      </c>
      <c r="BA390" s="48" t="s">
        <v>749</v>
      </c>
      <c r="BB390" s="48" t="s">
        <v>749</v>
      </c>
      <c r="BC390" s="48" t="s">
        <v>764</v>
      </c>
      <c r="BD390" s="48" t="s">
        <v>764</v>
      </c>
      <c r="BE390" s="48" t="s">
        <v>457</v>
      </c>
      <c r="BF390" s="48" t="s">
        <v>457</v>
      </c>
      <c r="BG390" s="120" t="s">
        <v>4999</v>
      </c>
      <c r="BH390" s="120" t="s">
        <v>4999</v>
      </c>
      <c r="BI390" s="120" t="s">
        <v>5105</v>
      </c>
      <c r="BJ390" s="120" t="s">
        <v>5105</v>
      </c>
      <c r="BK390" s="120">
        <v>1</v>
      </c>
      <c r="BL390" s="123">
        <v>14.285714285714286</v>
      </c>
      <c r="BM390" s="120">
        <v>0</v>
      </c>
      <c r="BN390" s="123">
        <v>0</v>
      </c>
      <c r="BO390" s="120">
        <v>0</v>
      </c>
      <c r="BP390" s="123">
        <v>0</v>
      </c>
      <c r="BQ390" s="120">
        <v>6</v>
      </c>
      <c r="BR390" s="123">
        <v>85.71428571428571</v>
      </c>
      <c r="BS390" s="120">
        <v>7</v>
      </c>
      <c r="BT390" s="2"/>
      <c r="BU390" s="3"/>
      <c r="BV390" s="3"/>
      <c r="BW390" s="3"/>
      <c r="BX3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0"/>
    <dataValidation allowBlank="1" showInputMessage="1" promptTitle="Vertex Tooltip" prompt="Enter optional text that will pop up when the mouse is hovered over the vertex." errorTitle="Invalid Vertex Image Key" sqref="K3:K3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0"/>
    <dataValidation allowBlank="1" showInputMessage="1" promptTitle="Vertex Label Fill Color" prompt="To select an optional fill color for the Label shape, right-click and select Select Color on the right-click menu." sqref="I3:I390"/>
    <dataValidation allowBlank="1" showInputMessage="1" promptTitle="Vertex Image File" prompt="Enter the path to an image file.  Hover over the column header for examples." errorTitle="Invalid Vertex Image Key" sqref="F3:F390"/>
    <dataValidation allowBlank="1" showInputMessage="1" promptTitle="Vertex Color" prompt="To select an optional vertex color, right-click and select Select Color on the right-click menu." sqref="B3:B390"/>
    <dataValidation allowBlank="1" showInputMessage="1" promptTitle="Vertex Opacity" prompt="Enter an optional vertex opacity between 0 (transparent) and 100 (opaque)." errorTitle="Invalid Vertex Opacity" error="The optional vertex opacity must be a whole number between 0 and 10." sqref="E3:E390"/>
    <dataValidation type="list" allowBlank="1" showInputMessage="1" showErrorMessage="1" promptTitle="Vertex Shape" prompt="Select an optional vertex shape." errorTitle="Invalid Vertex Shape" error="You have entered an invalid vertex shape.  Try selecting from the drop-down list instead." sqref="C3:C3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0">
      <formula1>ValidVertexLabelPositions</formula1>
    </dataValidation>
    <dataValidation allowBlank="1" showInputMessage="1" showErrorMessage="1" promptTitle="Vertex Name" prompt="Enter the name of the vertex." sqref="A3:A390"/>
  </dataValidations>
  <hyperlinks>
    <hyperlink ref="AL3" r:id="rId1" display="https://t.co/aDlQM3z4Km"/>
    <hyperlink ref="AL4" r:id="rId2" display="https://t.co/pKunVTYywy"/>
    <hyperlink ref="AL5" r:id="rId3" display="http://www.tum.de/"/>
    <hyperlink ref="AL6" r:id="rId4" display="https://t.co/ZBaxJVtSzK"/>
    <hyperlink ref="AL7" r:id="rId5" display="https://t.co/X3iSzG79QS"/>
    <hyperlink ref="AL8" r:id="rId6" display="https://t.co/yDB9FAZS6n"/>
    <hyperlink ref="AL9" r:id="rId7" display="http://www.cs.bath.ac.uk/~jjb/"/>
    <hyperlink ref="AL10" r:id="rId8" display="http://t.co/XwH2faSGiw"/>
    <hyperlink ref="AL11" r:id="rId9" display="http://t.co/9Xe7V3pBRo"/>
    <hyperlink ref="AL12" r:id="rId10" display="http://t.co/KiQUmXhE"/>
    <hyperlink ref="AL13" r:id="rId11" display="http://t.co/fQStGeIXhE"/>
    <hyperlink ref="AL16" r:id="rId12" display="https://t.co/hwTjcO8Yww"/>
    <hyperlink ref="AL17" r:id="rId13" display="http://t.co/i6kxQNLwb6"/>
    <hyperlink ref="AL19" r:id="rId14" display="https://t.co/kwTB2498mW"/>
    <hyperlink ref="AL20" r:id="rId15" display="https://t.co/nGd00Gbg4g"/>
    <hyperlink ref="AL21" r:id="rId16" display="https://t.co/g3M6ULNyK4"/>
    <hyperlink ref="AL22" r:id="rId17" display="https://t.co/cdoUjP9bzn"/>
    <hyperlink ref="AL23" r:id="rId18" display="http://www.sanjaykairam.com/"/>
    <hyperlink ref="AL25" r:id="rId19" display="https://t.co/66Ufi5Bhp3"/>
    <hyperlink ref="AL26" r:id="rId20" display="https://t.co/fbhk3JQXL4"/>
    <hyperlink ref="AL28" r:id="rId21" display="http://www.worrynet.com/"/>
    <hyperlink ref="AL36" r:id="rId22" display="https://t.co/lxygTvMboc"/>
    <hyperlink ref="AL38" r:id="rId23" display="https://t.co/TVpHRh058J"/>
    <hyperlink ref="AL44" r:id="rId24" display="https://t.co/RV3aeqTnNQ"/>
    <hyperlink ref="AL45" r:id="rId25" display="https://t.co/rnnoYIfZ9g"/>
    <hyperlink ref="AL56" r:id="rId26" display="https://ask.fm/BluePersonaOfS7"/>
    <hyperlink ref="AL57" r:id="rId27" display="http://헤엄치는꼬부기.com/"/>
    <hyperlink ref="AL63" r:id="rId28" display="http://blog.naver.com/s_h_228"/>
    <hyperlink ref="AL66" r:id="rId29" display="http://djuna.kr/"/>
    <hyperlink ref="AL72" r:id="rId30" display="https://marshmallow-qa.com/jyeppa?utm_medium=url_text&amp;utm_source=promotion"/>
    <hyperlink ref="AL73" r:id="rId31" display="https://t.co/G490vhxYQu"/>
    <hyperlink ref="AL77" r:id="rId32" display="https://t.co/S3YrMTvWJA"/>
    <hyperlink ref="AL79" r:id="rId33" display="https://www.instagram.com/clockwork_soubrette/"/>
    <hyperlink ref="AL80" r:id="rId34" display="http://kaist455.wordpress.com/"/>
    <hyperlink ref="AL81" r:id="rId35" display="https://t.co/ayrOAbh6H3"/>
    <hyperlink ref="AL84" r:id="rId36" display="https://archiveofourown.org/users/tyty_wars/works"/>
    <hyperlink ref="AL87" r:id="rId37" display="https://t.co/KpoK8axXWt"/>
    <hyperlink ref="AL90" r:id="rId38" display="https://t.co/ThL46l38lf"/>
    <hyperlink ref="AL93" r:id="rId39" display="https://t.co/5omvmP1Goc"/>
    <hyperlink ref="AL96" r:id="rId40" display="https://t.co/sihbsFDR3z"/>
    <hyperlink ref="AL97" r:id="rId41" display="https://t.co/QhyaYGaUP6"/>
    <hyperlink ref="AL104" r:id="rId42" display="https://ask.fm/Mikoteisbest"/>
    <hyperlink ref="AL109" r:id="rId43" display="http://m.blog.naver.com/kln_at"/>
    <hyperlink ref="AL110" r:id="rId44" display="http://twpf.jp/FHFF14_Rihe"/>
    <hyperlink ref="AL116" r:id="rId45" display="http://hyangbipa2.postype.com/"/>
    <hyperlink ref="AL120" r:id="rId46" display="http://logicorum.wordpress.com/"/>
    <hyperlink ref="AL123" r:id="rId47" display="https://t.co/70IcPwAf9Y"/>
    <hyperlink ref="AL124" r:id="rId48" display="https://t.co/kpJRUvmYXW"/>
    <hyperlink ref="AL132" r:id="rId49" display="http://antidotezine.com/"/>
    <hyperlink ref="AL133" r:id="rId50" display="http://alexanderreidross.net/"/>
    <hyperlink ref="AL143" r:id="rId51" display="https://t.co/rmjviRV3Z9"/>
    <hyperlink ref="AL145" r:id="rId52" display="https://t.co/bJhbvAccwD"/>
    <hyperlink ref="AL148" r:id="rId53" display="https://t.co/KrKmsDtoxO"/>
    <hyperlink ref="AL152" r:id="rId54" display="https://britg.kr/novel-group/novel-posts/?novel_post_id=64062"/>
    <hyperlink ref="AL161" r:id="rId55" display="https://pluto-syndrome.postype.com/"/>
    <hyperlink ref="AL164" r:id="rId56" display="https://t.co/GlAbXIpX2z"/>
    <hyperlink ref="AL171" r:id="rId57" display="https://t.co/wmwwvnIpxP"/>
    <hyperlink ref="AL172" r:id="rId58" display="http://gs.dengeki.com/sunshine_tohyo/"/>
    <hyperlink ref="AL188" r:id="rId59" display="https://ask.fm/lalalabbok?utm_source=copy_link&amp;utm_medium=android"/>
    <hyperlink ref="AL190" r:id="rId60" display="http://tsukinoaoi.postype.com/"/>
    <hyperlink ref="AL201" r:id="rId61" display="https://t.co/2Dy2Ozva5s"/>
    <hyperlink ref="AL203" r:id="rId62" display="https://t.co/SRmKWGF3zc"/>
    <hyperlink ref="AL204" r:id="rId63" display="https://www.splcenter.org/"/>
    <hyperlink ref="AL205" r:id="rId64" display="https://t.co/W6izMXlZZX"/>
    <hyperlink ref="AL206" r:id="rId65" display="https://t.co/5R1b52xHzA"/>
    <hyperlink ref="AL207" r:id="rId66" display="https://t.co/PnlemoFECR"/>
    <hyperlink ref="AL209" r:id="rId67" display="https://t.co/iyUOFFUEV7"/>
    <hyperlink ref="AL210" r:id="rId68" display="http://t.co/KQZpZp3OvL"/>
    <hyperlink ref="AL211" r:id="rId69" display="http://www.heyayeh.com/"/>
    <hyperlink ref="AL212" r:id="rId70" display="https://t.co/IyUt7IuHsg"/>
    <hyperlink ref="AL213" r:id="rId71" display="http://saviaga.com/"/>
    <hyperlink ref="AL215" r:id="rId72" display="https://t.co/mX4EJrxqus"/>
    <hyperlink ref="AL216" r:id="rId73" display="https://t.co/kCtfYjquJE"/>
    <hyperlink ref="AL218" r:id="rId74" display="http://knoesis.org/amit"/>
    <hyperlink ref="AL219" r:id="rId75" display="https://t.co/Qe83KUP4YH"/>
    <hyperlink ref="AL220" r:id="rId76" display="https://t.co/5NFT4B0d4o"/>
    <hyperlink ref="AL221" r:id="rId77" display="https://t.co/KT14PZrouQ"/>
    <hyperlink ref="AL222" r:id="rId78" display="https://t.co/4Rh2W4b9nT"/>
    <hyperlink ref="AL223" r:id="rId79" display="http://t.co/1m2ix6t5Jo"/>
    <hyperlink ref="AL224" r:id="rId80" display="http://t.co/L45cE7WdNS"/>
    <hyperlink ref="AL225" r:id="rId81" display="https://t.co/f37fJJarKt"/>
    <hyperlink ref="AL226" r:id="rId82" display="https://t.co/JdAD1V5t8X"/>
    <hyperlink ref="AL227" r:id="rId83" display="https://t.co/3moFkUWWg2"/>
    <hyperlink ref="AL229" r:id="rId84" display="http://t.co/a8bfsrdyUR"/>
    <hyperlink ref="AL230" r:id="rId85" display="https://www.linkedin.com/in/didiervalat"/>
    <hyperlink ref="AL231" r:id="rId86" display="http://t.co/6SCWaStpYA"/>
    <hyperlink ref="AL232" r:id="rId87" display="https://t.co/AQGm9KUgnN"/>
    <hyperlink ref="AL233" r:id="rId88" display="http://t.co/r4a33TQ17a"/>
    <hyperlink ref="AL234" r:id="rId89" display="https://t.co/6sYGSC5Nkg"/>
    <hyperlink ref="AL235" r:id="rId90" display="https://t.co/m8rI7qLKHT"/>
    <hyperlink ref="AL236" r:id="rId91" display="https://t.co/1G9T2YhMYC"/>
    <hyperlink ref="AL237" r:id="rId92" display="https://t.co/rVqfJFsPMI"/>
    <hyperlink ref="AL238" r:id="rId93" display="https://t.co/6xOLW2k0bj"/>
    <hyperlink ref="AL239" r:id="rId94" display="http://holtesthoughts.blogspot.com/"/>
    <hyperlink ref="AL242" r:id="rId95" display="http://t.co/Mcwru5ix1g"/>
    <hyperlink ref="AL243" r:id="rId96" display="http://t.co/hE3Eqsk1F6"/>
    <hyperlink ref="AL244" r:id="rId97" display="https://t.co/IY4YlmdHrO"/>
    <hyperlink ref="AL245" r:id="rId98" display="http://www.inf.ed.ac.uk/"/>
    <hyperlink ref="AL246" r:id="rId99" display="https://t.co/5knPpVHgWt"/>
    <hyperlink ref="AL249" r:id="rId100" display="https://t.co/W2c7FRtwjg"/>
    <hyperlink ref="AL250" r:id="rId101" display="http://t.co/DuTflistaj"/>
    <hyperlink ref="AL252" r:id="rId102" display="https://t.co/qUVQ4tKCNb"/>
    <hyperlink ref="AL253" r:id="rId103" display="http://t.co/zw1s8O7e3p"/>
    <hyperlink ref="AL255" r:id="rId104" display="https://t.co/53dUI4ljrc"/>
    <hyperlink ref="AL256" r:id="rId105" display="https://sites.google.com/site/mtkn35699/Home"/>
    <hyperlink ref="AL257" r:id="rId106" display="https://t.co/BfpplZ6pph"/>
    <hyperlink ref="AL258" r:id="rId107" display="https://t.co/HkgceIuHWt"/>
    <hyperlink ref="AL259" r:id="rId108" display="http://t.co/E5k43LllVg"/>
    <hyperlink ref="AL260" r:id="rId109" display="https://t.co/rP70iEaTrB"/>
    <hyperlink ref="AL261" r:id="rId110" display="https://t.co/SeDiAJhmsf"/>
    <hyperlink ref="AL262" r:id="rId111" display="https://t.co/cHsvcg2mKr"/>
    <hyperlink ref="AL263" r:id="rId112" display="https://t.co/DP9P3tJQBY"/>
    <hyperlink ref="AL264" r:id="rId113" display="https://t.co/x6OPekrcSm"/>
    <hyperlink ref="AL266" r:id="rId114" display="https://t.co/PaD3o9XKY5"/>
    <hyperlink ref="AL269" r:id="rId115" display="https://t.co/306Jgx1Tt5"/>
    <hyperlink ref="AL271" r:id="rId116" display="https://t.co/cj2hXZ7Yrw"/>
    <hyperlink ref="AL272" r:id="rId117" display="https://t.co/fTx6vnrm2j"/>
    <hyperlink ref="AL273" r:id="rId118" display="https://t.co/1MqXdGHPIc"/>
    <hyperlink ref="AL274" r:id="rId119" display="https://t.co/DSNJIwO3jP"/>
    <hyperlink ref="AL275" r:id="rId120" display="http://t.co/5pTQGlxq"/>
    <hyperlink ref="AL276" r:id="rId121" display="https://t.co/xFLBUuBvK7"/>
    <hyperlink ref="AL277" r:id="rId122" display="https://t.co/IrHMt3wUxl"/>
    <hyperlink ref="AL278" r:id="rId123" display="https://t.co/S01qzmL9oy"/>
    <hyperlink ref="AL279" r:id="rId124" display="https://t.co/HHqPequzVU"/>
    <hyperlink ref="AL280" r:id="rId125" display="https://t.co/WoOAz4aj1u"/>
    <hyperlink ref="AL281" r:id="rId126" display="http://t.co/Wcb7rbepaV"/>
    <hyperlink ref="AL283" r:id="rId127" display="https://t.co/fbQ2OvWMSl"/>
    <hyperlink ref="AL284" r:id="rId128" display="https://goo.gl/7RZCqo"/>
    <hyperlink ref="AL285" r:id="rId129" display="http://t.co/hfYZ2NItqv"/>
    <hyperlink ref="AL286" r:id="rId130" display="https://t.co/QNQej3jFSn"/>
    <hyperlink ref="AL287" r:id="rId131" display="https://t.co/HxQRwXBiJ6"/>
    <hyperlink ref="AL288" r:id="rId132" display="http://pauldambra.github.io/"/>
    <hyperlink ref="AL290" r:id="rId133" display="http://www.matthewtyas.com/"/>
    <hyperlink ref="AL292" r:id="rId134" display="http://t.co/ha5NX3GXPr"/>
    <hyperlink ref="AL293" r:id="rId135" display="http://t.co/GOP9En3DTL"/>
    <hyperlink ref="AL294" r:id="rId136" display="https://t.co/wJ1iQLZuGP"/>
    <hyperlink ref="AL296" r:id="rId137" display="http://nicholasjohn.huji.ac.il/"/>
    <hyperlink ref="AL297" r:id="rId138" display="http://www.devonpowers.com/"/>
    <hyperlink ref="AL298" r:id="rId139" display="http://www.niftyc.org/"/>
    <hyperlink ref="AL300" r:id="rId140" display="https://ebird.org/profile/ODI5MjI5/world"/>
    <hyperlink ref="AL302" r:id="rId141" display="https://t.co/n2rYxpGf57"/>
    <hyperlink ref="AL303" r:id="rId142" display="http://www.oxford-union.org/"/>
    <hyperlink ref="AL307" r:id="rId143" display="https://t.co/uNjLoplbqG"/>
    <hyperlink ref="AL308" r:id="rId144" display="https://t.co/Pa5YwHpGvR"/>
    <hyperlink ref="AL309" r:id="rId145" display="http://patrickcarrington.com/"/>
    <hyperlink ref="AL310" r:id="rId146" display="http://www.jeffreybigham.com/"/>
    <hyperlink ref="AL311" r:id="rId147" display="http://t.co/riQ9FqfKtz"/>
    <hyperlink ref="AL312" r:id="rId148" display="https://t.co/UDghVPAxPF"/>
    <hyperlink ref="AL313" r:id="rId149" display="https://t.co/axGmPp4D0F"/>
    <hyperlink ref="AL314" r:id="rId150" display="http://t.co/3y6Tqmt27X"/>
    <hyperlink ref="AL316" r:id="rId151" display="https://t.co/xx5tKZ6aTL"/>
    <hyperlink ref="AL317" r:id="rId152" display="http://www.yvettewohn.com/"/>
    <hyperlink ref="AL318" r:id="rId153" display="http://www.lanceulanoff.com/"/>
    <hyperlink ref="AL319" r:id="rId154" display="https://t.co/JV5396gd2O"/>
    <hyperlink ref="AL323" r:id="rId155" display="https://t.co/ERJPXjMLhe"/>
    <hyperlink ref="AL325" r:id="rId156" display="https://t.co/zqs687caCT"/>
    <hyperlink ref="AL326" r:id="rId157" display="https://t.co/W4mJVnwfso"/>
    <hyperlink ref="AL328" r:id="rId158" display="http://www.governmentreparations.org/"/>
    <hyperlink ref="AL331" r:id="rId159" display="https://t.co/0tDV5Kq5zR"/>
    <hyperlink ref="AL332" r:id="rId160" display="http://t.co/3VA8Yzceuu"/>
    <hyperlink ref="AL333" r:id="rId161" display="https://t.co/IufRvLD3R0"/>
    <hyperlink ref="AL335" r:id="rId162" display="https://t.co/vFxhBMjwfm"/>
    <hyperlink ref="AL336" r:id="rId163" display="https://t.co/m2eKgO58FV"/>
    <hyperlink ref="AL337" r:id="rId164" display="https://scarnecchia.github.io/"/>
    <hyperlink ref="AL338" r:id="rId165" display="https://t.co/fMNFCc9k0z"/>
    <hyperlink ref="AL339" r:id="rId166" display="https://t.co/jDVnvqkJTw"/>
    <hyperlink ref="AL340" r:id="rId167" display="https://t.co/iZ4ohnKuMi"/>
    <hyperlink ref="AL341" r:id="rId168" display="https://t.co/plwzf0zRkS"/>
    <hyperlink ref="AL343" r:id="rId169" display="https://t.co/WZ77Lq26id"/>
    <hyperlink ref="AL344" r:id="rId170" display="https://t.co/y3V6aqbH9P"/>
    <hyperlink ref="AL345" r:id="rId171" display="http://t.co/Js2M7ZDIoc"/>
    <hyperlink ref="AL346" r:id="rId172" display="https://t.co/cTeUON5g9M"/>
    <hyperlink ref="AL347" r:id="rId173" display="https://t.co/bn8HPgVHH2"/>
    <hyperlink ref="AL348" r:id="rId174" display="https://femquant.squarespace.com/"/>
    <hyperlink ref="AL350" r:id="rId175" display="http://t.co/D423cg25gz"/>
    <hyperlink ref="AL353" r:id="rId176" display="https://t.co/GvrRMdPD0m"/>
    <hyperlink ref="AL355" r:id="rId177" display="http://demografia.iegd.csic.es/"/>
    <hyperlink ref="AL357" r:id="rId178" display="https://t.co/Q04QhIOh9J"/>
    <hyperlink ref="AL358" r:id="rId179" display="http://t.co/3ejHijynk4"/>
    <hyperlink ref="AL359" r:id="rId180" display="https://t.co/khkXE2Cvuk"/>
    <hyperlink ref="AL361" r:id="rId181" display="https://t.co/MXgrmnaJeu"/>
    <hyperlink ref="AL362" r:id="rId182" display="https://t.co/qR7HZGivNr"/>
    <hyperlink ref="AL363" r:id="rId183" display="http://t.co/1y4dwNLHFz"/>
    <hyperlink ref="AL364" r:id="rId184" display="http://t.co/oedaeJwX9R"/>
    <hyperlink ref="AL365" r:id="rId185" display="https://t.co/sYJ8KUGgfx"/>
    <hyperlink ref="AL366" r:id="rId186" display="http://t.co/bKte26pxKZ"/>
    <hyperlink ref="AL368" r:id="rId187" display="https://t.co/2ZeVzrbRua"/>
    <hyperlink ref="AL371" r:id="rId188" display="http://t.co/OUjiuJBvOJ"/>
    <hyperlink ref="AL372" r:id="rId189" display="https://t.co/NMshe8uCt7"/>
    <hyperlink ref="AL374" r:id="rId190" display="http://www.population-europe.eu/"/>
    <hyperlink ref="AL375" r:id="rId191" display="https://t.co/s2s67HHmBO"/>
    <hyperlink ref="AL376" r:id="rId192" display="https://t.co/CWiCeQnS90"/>
    <hyperlink ref="AL377" r:id="rId193" display="https://t.co/Jx3izrjy0u"/>
    <hyperlink ref="AL378" r:id="rId194" display="https://t.co/J895xiaXjC"/>
    <hyperlink ref="AL379" r:id="rId195" display="https://t.co/sTNug6oOly"/>
    <hyperlink ref="AL380" r:id="rId196" display="https://t.co/jDF4WKECkz"/>
    <hyperlink ref="AL382" r:id="rId197" display="https://t.co/n6nFoyfn6n"/>
    <hyperlink ref="AL383" r:id="rId198" display="http://www.lshtm.ac.uk/aboutus/people/sear.rebecca"/>
    <hyperlink ref="AL384" r:id="rId199" display="https://t.co/ruVQcqTkDO"/>
    <hyperlink ref="AL385" r:id="rId200" display="http://www.qcri.qa/our-people/bio?pid=67&amp;name=IngmarWeber"/>
    <hyperlink ref="AL386" r:id="rId201" display="https://t.co/lgsXlGzsay"/>
    <hyperlink ref="AL387" r:id="rId202" display="https://t.co/tGucCuNVJx"/>
    <hyperlink ref="AL388" r:id="rId203" display="https://t.co/YAB3eMIrMR"/>
    <hyperlink ref="AL390" r:id="rId204" display="http://www.sice.indiana.edu/"/>
    <hyperlink ref="AO3" r:id="rId205" display="https://pbs.twimg.com/profile_banners/23348794/1540536665"/>
    <hyperlink ref="AO5" r:id="rId206" display="https://pbs.twimg.com/profile_banners/49567644/1398773621"/>
    <hyperlink ref="AO6" r:id="rId207" display="https://pbs.twimg.com/profile_banners/103989154/1439982703"/>
    <hyperlink ref="AO7" r:id="rId208" display="https://pbs.twimg.com/profile_banners/2329657867/1401928922"/>
    <hyperlink ref="AO8" r:id="rId209" display="https://pbs.twimg.com/profile_banners/1711281463/1524887721"/>
    <hyperlink ref="AO9" r:id="rId210" display="https://pbs.twimg.com/profile_banners/2919151/1450627255"/>
    <hyperlink ref="AO11" r:id="rId211" display="https://pbs.twimg.com/profile_banners/145554242/1352730315"/>
    <hyperlink ref="AO13" r:id="rId212" display="https://pbs.twimg.com/profile_banners/78688499/1404978889"/>
    <hyperlink ref="AO14" r:id="rId213" display="https://pbs.twimg.com/profile_banners/114563183/1524046190"/>
    <hyperlink ref="AO15" r:id="rId214" display="https://pbs.twimg.com/profile_banners/607555653/1364830469"/>
    <hyperlink ref="AO16" r:id="rId215" display="https://pbs.twimg.com/profile_banners/75913/1548711046"/>
    <hyperlink ref="AO17" r:id="rId216" display="https://pbs.twimg.com/profile_banners/313813951/1398178043"/>
    <hyperlink ref="AO18" r:id="rId217" display="https://pbs.twimg.com/profile_banners/313810815/1362573858"/>
    <hyperlink ref="AO19" r:id="rId218" display="https://pbs.twimg.com/profile_banners/360159584/1529261450"/>
    <hyperlink ref="AO21" r:id="rId219" display="https://pbs.twimg.com/profile_banners/1006490087985696773/1537077475"/>
    <hyperlink ref="AO22" r:id="rId220" display="https://pbs.twimg.com/profile_banners/15219932/1547293119"/>
    <hyperlink ref="AO23" r:id="rId221" display="https://pbs.twimg.com/profile_banners/10313732/1398210498"/>
    <hyperlink ref="AO24" r:id="rId222" display="https://pbs.twimg.com/profile_banners/449860542/1543839359"/>
    <hyperlink ref="AO25" r:id="rId223" display="https://pbs.twimg.com/profile_banners/167779084/1491471149"/>
    <hyperlink ref="AO26" r:id="rId224" display="https://pbs.twimg.com/profile_banners/2535090752/1521245393"/>
    <hyperlink ref="AO27" r:id="rId225" display="https://pbs.twimg.com/profile_banners/705936112754163712/1497590400"/>
    <hyperlink ref="AO28" r:id="rId226" display="https://pbs.twimg.com/profile_banners/48216244/1545200336"/>
    <hyperlink ref="AO29" r:id="rId227" display="https://pbs.twimg.com/profile_banners/886595471937912832/1544791032"/>
    <hyperlink ref="AO30" r:id="rId228" display="https://pbs.twimg.com/profile_banners/2861575597/1535884943"/>
    <hyperlink ref="AO32" r:id="rId229" display="https://pbs.twimg.com/profile_banners/291240082/1481370112"/>
    <hyperlink ref="AO33" r:id="rId230" display="https://pbs.twimg.com/profile_banners/2250042002/1538254838"/>
    <hyperlink ref="AO35" r:id="rId231" display="https://pbs.twimg.com/profile_banners/943797050931429376/1522593153"/>
    <hyperlink ref="AO36" r:id="rId232" display="https://pbs.twimg.com/profile_banners/2911872042/1549669335"/>
    <hyperlink ref="AO37" r:id="rId233" display="https://pbs.twimg.com/profile_banners/1101503786/1467125607"/>
    <hyperlink ref="AO38" r:id="rId234" display="https://pbs.twimg.com/profile_banners/835741294798368769/1525438850"/>
    <hyperlink ref="AO39" r:id="rId235" display="https://pbs.twimg.com/profile_banners/1004363141566771200/1532923289"/>
    <hyperlink ref="AO40" r:id="rId236" display="https://pbs.twimg.com/profile_banners/541406359/1528215569"/>
    <hyperlink ref="AO42" r:id="rId237" display="https://pbs.twimg.com/profile_banners/771371091100971008/1489491616"/>
    <hyperlink ref="AO43" r:id="rId238" display="https://pbs.twimg.com/profile_banners/127225406/1478867741"/>
    <hyperlink ref="AO44" r:id="rId239" display="https://pbs.twimg.com/profile_banners/1012756756416434176/1542017727"/>
    <hyperlink ref="AO45" r:id="rId240" display="https://pbs.twimg.com/profile_banners/3299487511/1539787056"/>
    <hyperlink ref="AO46" r:id="rId241" display="https://pbs.twimg.com/profile_banners/1048085923638853632/1545208870"/>
    <hyperlink ref="AO47" r:id="rId242" display="https://pbs.twimg.com/profile_banners/2817261584/1526743956"/>
    <hyperlink ref="AO48" r:id="rId243" display="https://pbs.twimg.com/profile_banners/157581807/1544375799"/>
    <hyperlink ref="AO49" r:id="rId244" display="https://pbs.twimg.com/profile_banners/714071854713942016/1521194938"/>
    <hyperlink ref="AO50" r:id="rId245" display="https://pbs.twimg.com/profile_banners/1059240611235024896/1541383471"/>
    <hyperlink ref="AO51" r:id="rId246" display="https://pbs.twimg.com/profile_banners/398362405/1503841742"/>
    <hyperlink ref="AO52" r:id="rId247" display="https://pbs.twimg.com/profile_banners/943774802719866880/1542632330"/>
    <hyperlink ref="AO53" r:id="rId248" display="https://pbs.twimg.com/profile_banners/804636249499672576/1532706541"/>
    <hyperlink ref="AO54" r:id="rId249" display="https://pbs.twimg.com/profile_banners/736947080216772610/1538919467"/>
    <hyperlink ref="AO55" r:id="rId250" display="https://pbs.twimg.com/profile_banners/983355295320629248/1530364650"/>
    <hyperlink ref="AO56" r:id="rId251" display="https://pbs.twimg.com/profile_banners/1036970365740699651/1536072575"/>
    <hyperlink ref="AO57" r:id="rId252" display="https://pbs.twimg.com/profile_banners/1059574027604258816/1547478394"/>
    <hyperlink ref="AO58" r:id="rId253" display="https://pbs.twimg.com/profile_banners/54877073/1539911938"/>
    <hyperlink ref="AO59" r:id="rId254" display="https://pbs.twimg.com/profile_banners/771699841319727105/1539812924"/>
    <hyperlink ref="AO60" r:id="rId255" display="https://pbs.twimg.com/profile_banners/2600865139/1472230828"/>
    <hyperlink ref="AO61" r:id="rId256" display="https://pbs.twimg.com/profile_banners/3213150915/1531850694"/>
    <hyperlink ref="AO62" r:id="rId257" display="https://pbs.twimg.com/profile_banners/3231686066/1526484611"/>
    <hyperlink ref="AO63" r:id="rId258" display="https://pbs.twimg.com/profile_banners/144873413/1376587836"/>
    <hyperlink ref="AO64" r:id="rId259" display="https://pbs.twimg.com/profile_banners/896657951384940544/1529580504"/>
    <hyperlink ref="AO65" r:id="rId260" display="https://pbs.twimg.com/profile_banners/1580358092/1516723384"/>
    <hyperlink ref="AO66" r:id="rId261" display="https://pbs.twimg.com/profile_banners/151807455/1540048520"/>
    <hyperlink ref="AO67" r:id="rId262" display="https://pbs.twimg.com/profile_banners/4890149048/1547477576"/>
    <hyperlink ref="AO68" r:id="rId263" display="https://pbs.twimg.com/profile_banners/2332002271/1544944345"/>
    <hyperlink ref="AO69" r:id="rId264" display="https://pbs.twimg.com/profile_banners/705365093169541120/1548775299"/>
    <hyperlink ref="AO70" r:id="rId265" display="https://pbs.twimg.com/profile_banners/2219733152/1526211430"/>
    <hyperlink ref="AO71" r:id="rId266" display="https://pbs.twimg.com/profile_banners/977153121947275267/1540706340"/>
    <hyperlink ref="AO72" r:id="rId267" display="https://pbs.twimg.com/profile_banners/716689256958140416/1529115196"/>
    <hyperlink ref="AO73" r:id="rId268" display="https://pbs.twimg.com/profile_banners/549187575/1400294413"/>
    <hyperlink ref="AO75" r:id="rId269" display="https://pbs.twimg.com/profile_banners/2664834427/1523513461"/>
    <hyperlink ref="AO76" r:id="rId270" display="https://pbs.twimg.com/profile_banners/876612708665180160/1544534763"/>
    <hyperlink ref="AO77" r:id="rId271" display="https://pbs.twimg.com/profile_banners/936664328622686208/1512948285"/>
    <hyperlink ref="AO78" r:id="rId272" display="https://pbs.twimg.com/profile_banners/906128454529179648/1545634653"/>
    <hyperlink ref="AO79" r:id="rId273" display="https://pbs.twimg.com/profile_banners/165425706/1483353890"/>
    <hyperlink ref="AO80" r:id="rId274" display="https://pbs.twimg.com/profile_banners/143669316/1398178047"/>
    <hyperlink ref="AO81" r:id="rId275" display="https://pbs.twimg.com/profile_banners/942809420/1520771865"/>
    <hyperlink ref="AO82" r:id="rId276" display="https://pbs.twimg.com/profile_banners/911886370687160320/1542708173"/>
    <hyperlink ref="AO83" r:id="rId277" display="https://pbs.twimg.com/profile_banners/2549396382/1523621465"/>
    <hyperlink ref="AO84" r:id="rId278" display="https://pbs.twimg.com/profile_banners/791234312750313473/1495194792"/>
    <hyperlink ref="AO85" r:id="rId279" display="https://pbs.twimg.com/profile_banners/228036408/1435390490"/>
    <hyperlink ref="AO86" r:id="rId280" display="https://pbs.twimg.com/profile_banners/137581312/1445841462"/>
    <hyperlink ref="AO87" r:id="rId281" display="https://pbs.twimg.com/profile_banners/907541623/1452081675"/>
    <hyperlink ref="AO88" r:id="rId282" display="https://pbs.twimg.com/profile_banners/618057939/1481881493"/>
    <hyperlink ref="AO89" r:id="rId283" display="https://pbs.twimg.com/profile_banners/707133372343001088/1548227547"/>
    <hyperlink ref="AO90" r:id="rId284" display="https://pbs.twimg.com/profile_banners/150751035/1522520088"/>
    <hyperlink ref="AO91" r:id="rId285" display="https://pbs.twimg.com/profile_banners/735141960/1531680297"/>
    <hyperlink ref="AO92" r:id="rId286" display="https://pbs.twimg.com/profile_banners/1860388548/1505477923"/>
    <hyperlink ref="AO93" r:id="rId287" display="https://pbs.twimg.com/profile_banners/278026360/1534619829"/>
    <hyperlink ref="AO94" r:id="rId288" display="https://pbs.twimg.com/profile_banners/1034867675405549568/1544979150"/>
    <hyperlink ref="AO95" r:id="rId289" display="https://pbs.twimg.com/profile_banners/876096506821976064/1519235277"/>
    <hyperlink ref="AO96" r:id="rId290" display="https://pbs.twimg.com/profile_banners/776983348988092416/1517107944"/>
    <hyperlink ref="AO97" r:id="rId291" display="https://pbs.twimg.com/profile_banners/367714109/1538735012"/>
    <hyperlink ref="AO98" r:id="rId292" display="https://pbs.twimg.com/profile_banners/410356896/1463387062"/>
    <hyperlink ref="AO99" r:id="rId293" display="https://pbs.twimg.com/profile_banners/3299172241/1544187126"/>
    <hyperlink ref="AO100" r:id="rId294" display="https://pbs.twimg.com/profile_banners/145095309/1538560953"/>
    <hyperlink ref="AO103" r:id="rId295" display="https://pbs.twimg.com/profile_banners/764044676730986496/1535818549"/>
    <hyperlink ref="AO104" r:id="rId296" display="https://pbs.twimg.com/profile_banners/741365325652844544/1492911333"/>
    <hyperlink ref="AO106" r:id="rId297" display="https://pbs.twimg.com/profile_banners/708856679136235520/1505976417"/>
    <hyperlink ref="AO107" r:id="rId298" display="https://pbs.twimg.com/profile_banners/917004324722503680/1507557768"/>
    <hyperlink ref="AO108" r:id="rId299" display="https://pbs.twimg.com/profile_banners/731088063858769921/1516640627"/>
    <hyperlink ref="AO109" r:id="rId300" display="https://pbs.twimg.com/profile_banners/196832717/1479432936"/>
    <hyperlink ref="AO110" r:id="rId301" display="https://pbs.twimg.com/profile_banners/824486256486674432/1531496131"/>
    <hyperlink ref="AO112" r:id="rId302" display="https://pbs.twimg.com/profile_banners/949325965158567937/1539054786"/>
    <hyperlink ref="AO113" r:id="rId303" display="https://pbs.twimg.com/profile_banners/3998544860/1536412247"/>
    <hyperlink ref="AO115" r:id="rId304" display="https://pbs.twimg.com/profile_banners/3033794203/1544536764"/>
    <hyperlink ref="AO116" r:id="rId305" display="https://pbs.twimg.com/profile_banners/590694009/1537498376"/>
    <hyperlink ref="AO117" r:id="rId306" display="https://pbs.twimg.com/profile_banners/953103102/1361662246"/>
    <hyperlink ref="AO118" r:id="rId307" display="https://pbs.twimg.com/profile_banners/382023067/1498641284"/>
    <hyperlink ref="AO121" r:id="rId308" display="https://pbs.twimg.com/profile_banners/155725393/1350249101"/>
    <hyperlink ref="AO122" r:id="rId309" display="https://pbs.twimg.com/profile_banners/939607503805042689/1512855729"/>
    <hyperlink ref="AO124" r:id="rId310" display="https://pbs.twimg.com/profile_banners/1503415327/1506122204"/>
    <hyperlink ref="AO126" r:id="rId311" display="https://pbs.twimg.com/profile_banners/742956457277181952/1542436699"/>
    <hyperlink ref="AO128" r:id="rId312" display="https://pbs.twimg.com/profile_banners/4035847580/1532748861"/>
    <hyperlink ref="AO131" r:id="rId313" display="https://pbs.twimg.com/profile_banners/175311653/1535701157"/>
    <hyperlink ref="AO132" r:id="rId314" display="https://pbs.twimg.com/profile_banners/1374821550/1423410092"/>
    <hyperlink ref="AO133" r:id="rId315" display="https://pbs.twimg.com/profile_banners/812363924/1547923485"/>
    <hyperlink ref="AO134" r:id="rId316" display="https://pbs.twimg.com/profile_banners/860697518060978178/1541257231"/>
    <hyperlink ref="AO136" r:id="rId317" display="https://pbs.twimg.com/profile_banners/714838082030206976/1549191359"/>
    <hyperlink ref="AO137" r:id="rId318" display="https://pbs.twimg.com/profile_banners/773275999148515328/1529003027"/>
    <hyperlink ref="AO139" r:id="rId319" display="https://pbs.twimg.com/profile_banners/3219401521/1544759667"/>
    <hyperlink ref="AO140" r:id="rId320" display="https://pbs.twimg.com/profile_banners/3245834183/1548912683"/>
    <hyperlink ref="AO141" r:id="rId321" display="https://pbs.twimg.com/profile_banners/858677241865158656/1506815692"/>
    <hyperlink ref="AO142" r:id="rId322" display="https://pbs.twimg.com/profile_banners/155410105/1533311189"/>
    <hyperlink ref="AO143" r:id="rId323" display="https://pbs.twimg.com/profile_banners/855246186877378561/1541861793"/>
    <hyperlink ref="AO144" r:id="rId324" display="https://pbs.twimg.com/profile_banners/54167055/1538669619"/>
    <hyperlink ref="AO145" r:id="rId325" display="https://pbs.twimg.com/profile_banners/334478722/1545146457"/>
    <hyperlink ref="AO146" r:id="rId326" display="https://pbs.twimg.com/profile_banners/3382093460/1474602760"/>
    <hyperlink ref="AO147" r:id="rId327" display="https://pbs.twimg.com/profile_banners/4577118588/1520098856"/>
    <hyperlink ref="AO148" r:id="rId328" display="https://pbs.twimg.com/profile_banners/2323885153/1536101231"/>
    <hyperlink ref="AO149" r:id="rId329" display="https://pbs.twimg.com/profile_banners/1552970102/1543029441"/>
    <hyperlink ref="AO150" r:id="rId330" display="https://pbs.twimg.com/profile_banners/832811574/1539194022"/>
    <hyperlink ref="AO151" r:id="rId331" display="https://pbs.twimg.com/profile_banners/710862397733347328/1548266041"/>
    <hyperlink ref="AO152" r:id="rId332" display="https://pbs.twimg.com/profile_banners/900340590050656258/1546233953"/>
    <hyperlink ref="AO153" r:id="rId333" display="https://pbs.twimg.com/profile_banners/826836739700424704/1531543543"/>
    <hyperlink ref="AO155" r:id="rId334" display="https://pbs.twimg.com/profile_banners/612181579/1534953257"/>
    <hyperlink ref="AO156" r:id="rId335" display="https://pbs.twimg.com/profile_banners/599282937/1547087383"/>
    <hyperlink ref="AO158" r:id="rId336" display="https://pbs.twimg.com/profile_banners/950994905236566017/1545301621"/>
    <hyperlink ref="AO159" r:id="rId337" display="https://pbs.twimg.com/profile_banners/927583709678538752/1514806874"/>
    <hyperlink ref="AO160" r:id="rId338" display="https://pbs.twimg.com/profile_banners/3191709138/1536897905"/>
    <hyperlink ref="AO161" r:id="rId339" display="https://pbs.twimg.com/profile_banners/927726483795165185/1534753000"/>
    <hyperlink ref="AO162" r:id="rId340" display="https://pbs.twimg.com/profile_banners/2951841590/1541629824"/>
    <hyperlink ref="AO164" r:id="rId341" display="https://pbs.twimg.com/profile_banners/202138484/1531048234"/>
    <hyperlink ref="AO165" r:id="rId342" display="https://pbs.twimg.com/profile_banners/700917786525065216/1543673335"/>
    <hyperlink ref="AO167" r:id="rId343" display="https://pbs.twimg.com/profile_banners/977789866426511360/1540019403"/>
    <hyperlink ref="AO168" r:id="rId344" display="https://pbs.twimg.com/profile_banners/826109848081354752/1538639968"/>
    <hyperlink ref="AO169" r:id="rId345" display="https://pbs.twimg.com/profile_banners/74470265/1495980660"/>
    <hyperlink ref="AO170" r:id="rId346" display="https://pbs.twimg.com/profile_banners/607298338/1498320369"/>
    <hyperlink ref="AO171" r:id="rId347" display="https://pbs.twimg.com/profile_banners/1847166553/1505220653"/>
    <hyperlink ref="AO172" r:id="rId348" display="https://pbs.twimg.com/profile_banners/2956144928/1422264698"/>
    <hyperlink ref="AO173" r:id="rId349" display="https://pbs.twimg.com/profile_banners/1014070775383379968/1546353062"/>
    <hyperlink ref="AO174" r:id="rId350" display="https://pbs.twimg.com/profile_banners/2215319418/1497691041"/>
    <hyperlink ref="AO176" r:id="rId351" display="https://pbs.twimg.com/profile_banners/3248276041/1541091184"/>
    <hyperlink ref="AO178" r:id="rId352" display="https://pbs.twimg.com/profile_banners/992065118409142273/1545053849"/>
    <hyperlink ref="AO179" r:id="rId353" display="https://pbs.twimg.com/profile_banners/743944629511282689/1546344424"/>
    <hyperlink ref="AO180" r:id="rId354" display="https://pbs.twimg.com/profile_banners/1013429243760394240/1541967803"/>
    <hyperlink ref="AO181" r:id="rId355" display="https://pbs.twimg.com/profile_banners/872584785641717761/1529589950"/>
    <hyperlink ref="AO182" r:id="rId356" display="https://pbs.twimg.com/profile_banners/870253073796550656/1496322952"/>
    <hyperlink ref="AO183" r:id="rId357" display="https://pbs.twimg.com/profile_banners/348192116/1477934825"/>
    <hyperlink ref="AO184" r:id="rId358" display="https://pbs.twimg.com/profile_banners/108900861/1548420174"/>
    <hyperlink ref="AO185" r:id="rId359" display="https://pbs.twimg.com/profile_banners/3867715518/1518846478"/>
    <hyperlink ref="AO186" r:id="rId360" display="https://pbs.twimg.com/profile_banners/1725139010/1468345943"/>
    <hyperlink ref="AO187" r:id="rId361" display="https://pbs.twimg.com/profile_banners/795257605673209856/1533226134"/>
    <hyperlink ref="AO188" r:id="rId362" display="https://pbs.twimg.com/profile_banners/822767714280189953/1531944900"/>
    <hyperlink ref="AO189" r:id="rId363" display="https://pbs.twimg.com/profile_banners/897694253836644354/1546500781"/>
    <hyperlink ref="AO191" r:id="rId364" display="https://pbs.twimg.com/profile_banners/851598133335277568/1535396162"/>
    <hyperlink ref="AO193" r:id="rId365" display="https://pbs.twimg.com/profile_banners/789091759116607488/1480393072"/>
    <hyperlink ref="AO194" r:id="rId366" display="https://pbs.twimg.com/profile_banners/343421505/1494925854"/>
    <hyperlink ref="AO196" r:id="rId367" display="https://pbs.twimg.com/profile_banners/1879368626/1523613912"/>
    <hyperlink ref="AO197" r:id="rId368" display="https://pbs.twimg.com/profile_banners/826816323673927680/1534263077"/>
    <hyperlink ref="AO198" r:id="rId369" display="https://pbs.twimg.com/profile_banners/973533323321470978/1532966272"/>
    <hyperlink ref="AO199" r:id="rId370" display="https://pbs.twimg.com/profile_banners/749217036677451778/1512805592"/>
    <hyperlink ref="AO200" r:id="rId371" display="https://pbs.twimg.com/profile_banners/3237844044/1477241603"/>
    <hyperlink ref="AO201" r:id="rId372" display="https://pbs.twimg.com/profile_banners/742982952/1418917361"/>
    <hyperlink ref="AO203" r:id="rId373" display="https://pbs.twimg.com/profile_banners/5618162/1348870463"/>
    <hyperlink ref="AO204" r:id="rId374" display="https://pbs.twimg.com/profile_banners/1066035262512406531/1549806005"/>
    <hyperlink ref="AO205" r:id="rId375" display="https://pbs.twimg.com/profile_banners/13448172/1495678704"/>
    <hyperlink ref="AO206" r:id="rId376" display="https://pbs.twimg.com/profile_banners/18435292/1534960293"/>
    <hyperlink ref="AO207" r:id="rId377" display="https://pbs.twimg.com/profile_banners/164241783/1399927108"/>
    <hyperlink ref="AO208" r:id="rId378" display="https://pbs.twimg.com/profile_banners/2227822376/1480842153"/>
    <hyperlink ref="AO209" r:id="rId379" display="https://pbs.twimg.com/profile_banners/821654937851613186/1496264389"/>
    <hyperlink ref="AO210" r:id="rId380" display="https://pbs.twimg.com/profile_banners/3014393895/1423064281"/>
    <hyperlink ref="AO212" r:id="rId381" display="https://pbs.twimg.com/profile_banners/16507835/1507150169"/>
    <hyperlink ref="AO213" r:id="rId382" display="https://pbs.twimg.com/profile_banners/121881387/1428812985"/>
    <hyperlink ref="AO214" r:id="rId383" display="https://pbs.twimg.com/profile_banners/4282171/1530139016"/>
    <hyperlink ref="AO215" r:id="rId384" display="https://pbs.twimg.com/profile_banners/22073831/1549514120"/>
    <hyperlink ref="AO216" r:id="rId385" display="https://pbs.twimg.com/profile_banners/863612539/1401214382"/>
    <hyperlink ref="AO217" r:id="rId386" display="https://pbs.twimg.com/profile_banners/595164495/1411245170"/>
    <hyperlink ref="AO218" r:id="rId387" display="https://pbs.twimg.com/profile_banners/17580853/1513214779"/>
    <hyperlink ref="AO219" r:id="rId388" display="https://pbs.twimg.com/profile_banners/920491754/1421913572"/>
    <hyperlink ref="AO220" r:id="rId389" display="https://pbs.twimg.com/profile_banners/42632880/1401559739"/>
    <hyperlink ref="AO221" r:id="rId390" display="https://pbs.twimg.com/profile_banners/1344951/1547561262"/>
    <hyperlink ref="AO223" r:id="rId391" display="https://pbs.twimg.com/profile_banners/15104164/1348634413"/>
    <hyperlink ref="AO224" r:id="rId392" display="https://pbs.twimg.com/profile_banners/3353136183/1435758464"/>
    <hyperlink ref="AO225" r:id="rId393" display="https://pbs.twimg.com/profile_banners/123695829/1516700393"/>
    <hyperlink ref="AO226" r:id="rId394" display="https://pbs.twimg.com/profile_banners/1562961949/1542386723"/>
    <hyperlink ref="AO227" r:id="rId395" display="https://pbs.twimg.com/profile_banners/254497239/1530957351"/>
    <hyperlink ref="AO230" r:id="rId396" display="https://pbs.twimg.com/profile_banners/4619684853/1518265285"/>
    <hyperlink ref="AO232" r:id="rId397" display="https://pbs.twimg.com/profile_banners/4646611941/1451421869"/>
    <hyperlink ref="AO233" r:id="rId398" display="https://pbs.twimg.com/profile_banners/2249045844/1526913741"/>
    <hyperlink ref="AO234" r:id="rId399" display="https://pbs.twimg.com/profile_banners/157012781/1411951078"/>
    <hyperlink ref="AO235" r:id="rId400" display="https://pbs.twimg.com/profile_banners/1137408992/1490909647"/>
    <hyperlink ref="AO237" r:id="rId401" display="https://pbs.twimg.com/profile_banners/722868640819728384/1544513727"/>
    <hyperlink ref="AO239" r:id="rId402" display="https://pbs.twimg.com/profile_banners/346257872/1540505971"/>
    <hyperlink ref="AO241" r:id="rId403" display="https://pbs.twimg.com/profile_banners/956555346/1461927763"/>
    <hyperlink ref="AO242" r:id="rId404" display="https://pbs.twimg.com/profile_banners/213728429/1398267208"/>
    <hyperlink ref="AO243" r:id="rId405" display="https://pbs.twimg.com/profile_banners/1308665366/1449615293"/>
    <hyperlink ref="AO244" r:id="rId406" display="https://pbs.twimg.com/profile_banners/862649978170245120/1506960090"/>
    <hyperlink ref="AO245" r:id="rId407" display="https://pbs.twimg.com/profile_banners/90873580/1398696510"/>
    <hyperlink ref="AO246" r:id="rId408" display="https://pbs.twimg.com/profile_banners/260971421/1505479254"/>
    <hyperlink ref="AO251" r:id="rId409" display="https://pbs.twimg.com/profile_banners/2625278321/1521059731"/>
    <hyperlink ref="AO252" r:id="rId410" display="https://pbs.twimg.com/profile_banners/72220010/1400435681"/>
    <hyperlink ref="AO253" r:id="rId411" display="https://pbs.twimg.com/profile_banners/330151669/1426399674"/>
    <hyperlink ref="AO254" r:id="rId412" display="https://pbs.twimg.com/profile_banners/138496297/1469741652"/>
    <hyperlink ref="AO255" r:id="rId413" display="https://pbs.twimg.com/profile_banners/90168897/1537235626"/>
    <hyperlink ref="AO257" r:id="rId414" display="https://pbs.twimg.com/profile_banners/97840123/1398227201"/>
    <hyperlink ref="AO258" r:id="rId415" display="https://pbs.twimg.com/profile_banners/16629994/1349830806"/>
    <hyperlink ref="AO259" r:id="rId416" display="https://pbs.twimg.com/profile_banners/15002894/1398796926"/>
    <hyperlink ref="AO260" r:id="rId417" display="https://pbs.twimg.com/profile_banners/11985982/1401891622"/>
    <hyperlink ref="AO261" r:id="rId418" display="https://pbs.twimg.com/profile_banners/892497545934589952/1503318374"/>
    <hyperlink ref="AO262" r:id="rId419" display="https://pbs.twimg.com/profile_banners/1112296472/1541422921"/>
    <hyperlink ref="AO263" r:id="rId420" display="https://pbs.twimg.com/profile_banners/705443743726505984/1463743808"/>
    <hyperlink ref="AO264" r:id="rId421" display="https://pbs.twimg.com/profile_banners/44336748/1360069269"/>
    <hyperlink ref="AO265" r:id="rId422" display="https://pbs.twimg.com/profile_banners/772557411177623552/1539536583"/>
    <hyperlink ref="AO266" r:id="rId423" display="https://pbs.twimg.com/profile_banners/850892377627742209/1505099892"/>
    <hyperlink ref="AO268" r:id="rId424" display="https://pbs.twimg.com/profile_banners/881336677138128897/1547280500"/>
    <hyperlink ref="AO269" r:id="rId425" display="https://pbs.twimg.com/profile_banners/264689972/1545613314"/>
    <hyperlink ref="AO271" r:id="rId426" display="https://pbs.twimg.com/profile_banners/34721078/1449159311"/>
    <hyperlink ref="AO272" r:id="rId427" display="https://pbs.twimg.com/profile_banners/382393/1398264803"/>
    <hyperlink ref="AO277" r:id="rId428" display="https://pbs.twimg.com/profile_banners/363200844/1460575773"/>
    <hyperlink ref="AO279" r:id="rId429" display="https://pbs.twimg.com/profile_banners/751734284092792832/1468206938"/>
    <hyperlink ref="AO280" r:id="rId430" display="https://pbs.twimg.com/profile_banners/173795303/1541479053"/>
    <hyperlink ref="AO282" r:id="rId431" display="https://pbs.twimg.com/profile_banners/305469439/1401875951"/>
    <hyperlink ref="AO283" r:id="rId432" display="https://pbs.twimg.com/profile_banners/14826566/1497081239"/>
    <hyperlink ref="AO284" r:id="rId433" display="https://pbs.twimg.com/profile_banners/34570530/1540982956"/>
    <hyperlink ref="AO285" r:id="rId434" display="https://pbs.twimg.com/profile_banners/1493423918/1402073522"/>
    <hyperlink ref="AO287" r:id="rId435" display="https://pbs.twimg.com/profile_banners/22826489/1452665869"/>
    <hyperlink ref="AO288" r:id="rId436" display="https://pbs.twimg.com/profile_banners/20371582/1526679100"/>
    <hyperlink ref="AO289" r:id="rId437" display="https://pbs.twimg.com/profile_banners/614713707/1539137045"/>
    <hyperlink ref="AO290" r:id="rId438" display="https://pbs.twimg.com/profile_banners/20230682/1381958974"/>
    <hyperlink ref="AO293" r:id="rId439" display="https://pbs.twimg.com/profile_banners/15045590/1399180125"/>
    <hyperlink ref="AO294" r:id="rId440" display="https://pbs.twimg.com/profile_banners/784078/1519057732"/>
    <hyperlink ref="AO296" r:id="rId441" display="https://pbs.twimg.com/profile_banners/45511008/1467788494"/>
    <hyperlink ref="AO297" r:id="rId442" display="https://pbs.twimg.com/profile_banners/461230285/1546102630"/>
    <hyperlink ref="AO298" r:id="rId443" display="https://pbs.twimg.com/profile_banners/32973/1354557343"/>
    <hyperlink ref="AO299" r:id="rId444" display="https://pbs.twimg.com/profile_banners/1447077272/1543282347"/>
    <hyperlink ref="AO300" r:id="rId445" display="https://pbs.twimg.com/profile_banners/14648961/1438009833"/>
    <hyperlink ref="AO302" r:id="rId446" display="https://pbs.twimg.com/profile_banners/117777690/1506521898"/>
    <hyperlink ref="AO303" r:id="rId447" display="https://pbs.twimg.com/profile_banners/40305538/1504705880"/>
    <hyperlink ref="AO304" r:id="rId448" display="https://pbs.twimg.com/profile_banners/985830531366563840/1523875623"/>
    <hyperlink ref="AO305" r:id="rId449" display="https://pbs.twimg.com/profile_banners/1194033416/1525090532"/>
    <hyperlink ref="AO306" r:id="rId450" display="https://pbs.twimg.com/profile_banners/734482297/1510552870"/>
    <hyperlink ref="AO307" r:id="rId451" display="https://pbs.twimg.com/profile_banners/952442351905058816/1522977284"/>
    <hyperlink ref="AO309" r:id="rId452" display="https://pbs.twimg.com/profile_banners/839145824/1510174400"/>
    <hyperlink ref="AO310" r:id="rId453" display="https://pbs.twimg.com/profile_banners/16136933/1525621101"/>
    <hyperlink ref="AO311" r:id="rId454" display="https://pbs.twimg.com/profile_banners/77436536/1398287263"/>
    <hyperlink ref="AO312" r:id="rId455" display="https://pbs.twimg.com/profile_banners/14392797/1496200930"/>
    <hyperlink ref="AO313" r:id="rId456" display="https://pbs.twimg.com/profile_banners/3877821072/1530622665"/>
    <hyperlink ref="AO315" r:id="rId457" display="https://pbs.twimg.com/profile_banners/1065001284699340801/1542753766"/>
    <hyperlink ref="AO317" r:id="rId458" display="https://pbs.twimg.com/profile_banners/14859445/1406242123"/>
    <hyperlink ref="AO318" r:id="rId459" display="https://pbs.twimg.com/profile_banners/1501471/1398440990"/>
    <hyperlink ref="AO319" r:id="rId460" display="https://pbs.twimg.com/profile_banners/571202103/1549303184"/>
    <hyperlink ref="AO320" r:id="rId461" display="https://pbs.twimg.com/profile_banners/305964511/1547522673"/>
    <hyperlink ref="AO321" r:id="rId462" display="https://pbs.twimg.com/profile_banners/11223812/1474948104"/>
    <hyperlink ref="AO322" r:id="rId463" display="https://pbs.twimg.com/profile_banners/870038078466834432/1536269916"/>
    <hyperlink ref="AO323" r:id="rId464" display="https://pbs.twimg.com/profile_banners/213360204/1536808637"/>
    <hyperlink ref="AO324" r:id="rId465" display="https://pbs.twimg.com/profile_banners/3214630234/1485354114"/>
    <hyperlink ref="AO325" r:id="rId466" display="https://pbs.twimg.com/profile_banners/2393475218/1541880323"/>
    <hyperlink ref="AO326" r:id="rId467" display="https://pbs.twimg.com/profile_banners/130206145/1348057246"/>
    <hyperlink ref="AO327" r:id="rId468" display="https://pbs.twimg.com/profile_banners/1085703505262698496/1547687296"/>
    <hyperlink ref="AO328" r:id="rId469" display="https://pbs.twimg.com/profile_banners/1411638948/1474410038"/>
    <hyperlink ref="AO329" r:id="rId470" display="https://pbs.twimg.com/profile_banners/1033324014373154816/1540436047"/>
    <hyperlink ref="AO330" r:id="rId471" display="https://pbs.twimg.com/profile_banners/985178283007504389/1533014012"/>
    <hyperlink ref="AO332" r:id="rId472" display="https://pbs.twimg.com/profile_banners/37213193/1491675289"/>
    <hyperlink ref="AO333" r:id="rId473" display="https://pbs.twimg.com/profile_banners/2584784815/1458868264"/>
    <hyperlink ref="AO335" r:id="rId474" display="https://pbs.twimg.com/profile_banners/2387746514/1546466127"/>
    <hyperlink ref="AO336" r:id="rId475" display="https://pbs.twimg.com/profile_banners/243586130/1347982158"/>
    <hyperlink ref="AO337" r:id="rId476" display="https://pbs.twimg.com/profile_banners/14253694/1488374154"/>
    <hyperlink ref="AO338" r:id="rId477" display="https://pbs.twimg.com/profile_banners/25929101/1545030805"/>
    <hyperlink ref="AO340" r:id="rId478" display="https://pbs.twimg.com/profile_banners/1340011/1356537549"/>
    <hyperlink ref="AO341" r:id="rId479" display="https://pbs.twimg.com/profile_banners/1855871/1523380398"/>
    <hyperlink ref="AO342" r:id="rId480" display="https://pbs.twimg.com/profile_banners/1050020449/1544579549"/>
    <hyperlink ref="AO343" r:id="rId481" display="https://pbs.twimg.com/profile_banners/194203770/1538232471"/>
    <hyperlink ref="AO345" r:id="rId482" display="https://pbs.twimg.com/profile_banners/573691525/1471856000"/>
    <hyperlink ref="AO346" r:id="rId483" display="https://pbs.twimg.com/profile_banners/847789794470105088/1490972943"/>
    <hyperlink ref="AO347" r:id="rId484" display="https://pbs.twimg.com/profile_banners/366661199/1401360058"/>
    <hyperlink ref="AO348" r:id="rId485" display="https://pbs.twimg.com/profile_banners/856593179419828230/1493817183"/>
    <hyperlink ref="AO350" r:id="rId486" display="https://pbs.twimg.com/profile_banners/75641981/1398338003"/>
    <hyperlink ref="AO352" r:id="rId487" display="https://pbs.twimg.com/profile_banners/105871629/1475453258"/>
    <hyperlink ref="AO353" r:id="rId488" display="https://pbs.twimg.com/profile_banners/4272310881/1525436688"/>
    <hyperlink ref="AO354" r:id="rId489" display="https://pbs.twimg.com/profile_banners/877812200056000513/1547846898"/>
    <hyperlink ref="AO357" r:id="rId490" display="https://pbs.twimg.com/profile_banners/555839290/1474455922"/>
    <hyperlink ref="AO358" r:id="rId491" display="https://pbs.twimg.com/profile_banners/217353107/1442828689"/>
    <hyperlink ref="AO359" r:id="rId492" display="https://pbs.twimg.com/profile_banners/1075355231058198528/1547349152"/>
    <hyperlink ref="AO361" r:id="rId493" display="https://pbs.twimg.com/profile_banners/773343421/1427134453"/>
    <hyperlink ref="AO362" r:id="rId494" display="https://pbs.twimg.com/profile_banners/17773446/1471163765"/>
    <hyperlink ref="AO363" r:id="rId495" display="https://pbs.twimg.com/profile_banners/750093/1471534066"/>
    <hyperlink ref="AO364" r:id="rId496" display="https://pbs.twimg.com/profile_banners/1155693566/1547598253"/>
    <hyperlink ref="AO366" r:id="rId497" display="https://pbs.twimg.com/profile_banners/951637830/1471049816"/>
    <hyperlink ref="AO367" r:id="rId498" display="https://pbs.twimg.com/profile_banners/2883827451/1548022055"/>
    <hyperlink ref="AO368" r:id="rId499" display="https://pbs.twimg.com/profile_banners/1063485977606406149/1542390016"/>
    <hyperlink ref="AO369" r:id="rId500" display="https://pbs.twimg.com/profile_banners/63734068/1493717421"/>
    <hyperlink ref="AO370" r:id="rId501" display="https://pbs.twimg.com/profile_banners/1316984629/1529522537"/>
    <hyperlink ref="AO371" r:id="rId502" display="https://pbs.twimg.com/profile_banners/380560534/1456935283"/>
    <hyperlink ref="AO372" r:id="rId503" display="https://pbs.twimg.com/profile_banners/756125371955867648/1480515727"/>
    <hyperlink ref="AO374" r:id="rId504" display="https://pbs.twimg.com/profile_banners/2348343486/1444893687"/>
    <hyperlink ref="AO375" r:id="rId505" display="https://pbs.twimg.com/profile_banners/131217939/1511337993"/>
    <hyperlink ref="AO377" r:id="rId506" display="https://pbs.twimg.com/profile_banners/3028524397/1467164357"/>
    <hyperlink ref="AO378" r:id="rId507" display="https://pbs.twimg.com/profile_banners/2717630279/1547643215"/>
    <hyperlink ref="AO379" r:id="rId508" display="https://pbs.twimg.com/profile_banners/306303285/1547044140"/>
    <hyperlink ref="AO380" r:id="rId509" display="https://pbs.twimg.com/profile_banners/988086969438818306/1524413687"/>
    <hyperlink ref="AO382" r:id="rId510" display="https://pbs.twimg.com/profile_banners/895581931974254592/1515059190"/>
    <hyperlink ref="AO383" r:id="rId511" display="https://pbs.twimg.com/profile_banners/290582982/1538850780"/>
    <hyperlink ref="AO385" r:id="rId512" display="https://pbs.twimg.com/profile_banners/547871798/1530969890"/>
    <hyperlink ref="AO386" r:id="rId513" display="https://pbs.twimg.com/profile_banners/1082060756122660864/1548032120"/>
    <hyperlink ref="AO387" r:id="rId514" display="https://pbs.twimg.com/profile_banners/9770992/1442600358"/>
    <hyperlink ref="AO388" r:id="rId515" display="https://pbs.twimg.com/profile_banners/137349966/1458316417"/>
    <hyperlink ref="AO389" r:id="rId516" display="https://pbs.twimg.com/profile_banners/1626302582/1540622300"/>
    <hyperlink ref="AO390" r:id="rId517" display="https://pbs.twimg.com/profile_banners/4503332541/1453068817"/>
    <hyperlink ref="AU3" r:id="rId518" display="http://abs.twimg.com/images/themes/theme5/bg.gif"/>
    <hyperlink ref="AU5" r:id="rId519" display="http://abs.twimg.com/images/themes/theme1/bg.png"/>
    <hyperlink ref="AU6" r:id="rId520" display="http://abs.twimg.com/images/themes/theme1/bg.png"/>
    <hyperlink ref="AU7" r:id="rId521" display="http://abs.twimg.com/images/themes/theme12/bg.gif"/>
    <hyperlink ref="AU8" r:id="rId522" display="http://abs.twimg.com/images/themes/theme1/bg.png"/>
    <hyperlink ref="AU9" r:id="rId523" display="http://abs.twimg.com/images/themes/theme1/bg.png"/>
    <hyperlink ref="AU10" r:id="rId524" display="http://abs.twimg.com/images/themes/theme1/bg.png"/>
    <hyperlink ref="AU11" r:id="rId525" display="http://abs.twimg.com/images/themes/theme1/bg.png"/>
    <hyperlink ref="AU12" r:id="rId526" display="http://abs.twimg.com/images/themes/theme1/bg.png"/>
    <hyperlink ref="AU13" r:id="rId527" display="http://abs.twimg.com/images/themes/theme1/bg.png"/>
    <hyperlink ref="AU14" r:id="rId528" display="http://abs.twimg.com/images/themes/theme1/bg.png"/>
    <hyperlink ref="AU15" r:id="rId529" display="http://abs.twimg.com/images/themes/theme1/bg.png"/>
    <hyperlink ref="AU16" r:id="rId530" display="http://abs.twimg.com/images/themes/theme1/bg.png"/>
    <hyperlink ref="AU17" r:id="rId531" display="http://abs.twimg.com/images/themes/theme4/bg.gif"/>
    <hyperlink ref="AU18" r:id="rId532" display="http://abs.twimg.com/images/themes/theme1/bg.png"/>
    <hyperlink ref="AU19" r:id="rId533" display="http://abs.twimg.com/images/themes/theme9/bg.gif"/>
    <hyperlink ref="AU20" r:id="rId534" display="http://abs.twimg.com/images/themes/theme1/bg.png"/>
    <hyperlink ref="AU22" r:id="rId535" display="http://abs.twimg.com/images/themes/theme15/bg.png"/>
    <hyperlink ref="AU23" r:id="rId536" display="http://abs.twimg.com/images/themes/theme5/bg.gif"/>
    <hyperlink ref="AU24" r:id="rId537" display="http://abs.twimg.com/images/themes/theme14/bg.gif"/>
    <hyperlink ref="AU25" r:id="rId538" display="http://abs.twimg.com/images/themes/theme18/bg.gif"/>
    <hyperlink ref="AU26" r:id="rId539" display="http://abs.twimg.com/images/themes/theme14/bg.gif"/>
    <hyperlink ref="AU27" r:id="rId540" display="http://abs.twimg.com/images/themes/theme10/bg.gif"/>
    <hyperlink ref="AU28" r:id="rId541" display="http://abs.twimg.com/images/themes/theme2/bg.gif"/>
    <hyperlink ref="AU29" r:id="rId542" display="http://abs.twimg.com/images/themes/theme1/bg.png"/>
    <hyperlink ref="AU30" r:id="rId543" display="http://abs.twimg.com/images/themes/theme1/bg.png"/>
    <hyperlink ref="AU31" r:id="rId544" display="http://abs.twimg.com/images/themes/theme1/bg.png"/>
    <hyperlink ref="AU32" r:id="rId545" display="http://abs.twimg.com/images/themes/theme1/bg.png"/>
    <hyperlink ref="AU33" r:id="rId546" display="http://abs.twimg.com/images/themes/theme1/bg.png"/>
    <hyperlink ref="AU34" r:id="rId547" display="http://abs.twimg.com/images/themes/theme1/bg.png"/>
    <hyperlink ref="AU35" r:id="rId548" display="http://abs.twimg.com/images/themes/theme1/bg.png"/>
    <hyperlink ref="AU36" r:id="rId549" display="http://abs.twimg.com/images/themes/theme1/bg.png"/>
    <hyperlink ref="AU37" r:id="rId550" display="http://abs.twimg.com/images/themes/theme4/bg.gif"/>
    <hyperlink ref="AU38" r:id="rId551" display="http://abs.twimg.com/images/themes/theme1/bg.png"/>
    <hyperlink ref="AU40" r:id="rId552" display="http://abs.twimg.com/images/themes/theme1/bg.png"/>
    <hyperlink ref="AU41" r:id="rId553" display="http://abs.twimg.com/images/themes/theme5/bg.gif"/>
    <hyperlink ref="AU43" r:id="rId554" display="http://abs.twimg.com/images/themes/theme18/bg.gif"/>
    <hyperlink ref="AU44" r:id="rId555" display="http://abs.twimg.com/images/themes/theme1/bg.png"/>
    <hyperlink ref="AU45" r:id="rId556" display="http://abs.twimg.com/images/themes/theme2/bg.gif"/>
    <hyperlink ref="AU47" r:id="rId557" display="http://abs.twimg.com/images/themes/theme1/bg.png"/>
    <hyperlink ref="AU48" r:id="rId558" display="http://abs.twimg.com/images/themes/theme13/bg.gif"/>
    <hyperlink ref="AU51" r:id="rId559" display="http://abs.twimg.com/images/themes/theme1/bg.png"/>
    <hyperlink ref="AU54" r:id="rId560" display="http://abs.twimg.com/images/themes/theme1/bg.png"/>
    <hyperlink ref="AU58" r:id="rId561" display="http://abs.twimg.com/images/themes/theme10/bg.gif"/>
    <hyperlink ref="AU60" r:id="rId562" display="http://abs.twimg.com/images/themes/theme1/bg.png"/>
    <hyperlink ref="AU61" r:id="rId563" display="http://abs.twimg.com/images/themes/theme1/bg.png"/>
    <hyperlink ref="AU62" r:id="rId564" display="http://abs.twimg.com/images/themes/theme1/bg.png"/>
    <hyperlink ref="AU63" r:id="rId565" display="http://abs.twimg.com/images/themes/theme1/bg.png"/>
    <hyperlink ref="AU65" r:id="rId566" display="http://abs.twimg.com/images/themes/theme1/bg.png"/>
    <hyperlink ref="AU66" r:id="rId567" display="http://abs.twimg.com/images/themes/theme17/bg.gif"/>
    <hyperlink ref="AU67" r:id="rId568" display="http://abs.twimg.com/images/themes/theme1/bg.png"/>
    <hyperlink ref="AU68" r:id="rId569" display="http://abs.twimg.com/images/themes/theme1/bg.png"/>
    <hyperlink ref="AU69" r:id="rId570" display="http://abs.twimg.com/images/themes/theme1/bg.png"/>
    <hyperlink ref="AU70" r:id="rId571" display="http://abs.twimg.com/images/themes/theme1/bg.png"/>
    <hyperlink ref="AU72" r:id="rId572" display="http://abs.twimg.com/images/themes/theme1/bg.png"/>
    <hyperlink ref="AU73" r:id="rId573" display="http://abs.twimg.com/images/themes/theme1/bg.png"/>
    <hyperlink ref="AU74" r:id="rId574" display="http://abs.twimg.com/images/themes/theme1/bg.png"/>
    <hyperlink ref="AU75" r:id="rId575" display="http://abs.twimg.com/images/themes/theme1/bg.png"/>
    <hyperlink ref="AU77" r:id="rId576" display="http://abs.twimg.com/images/themes/theme1/bg.png"/>
    <hyperlink ref="AU78" r:id="rId577" display="http://abs.twimg.com/images/themes/theme1/bg.png"/>
    <hyperlink ref="AU79" r:id="rId578" display="http://abs.twimg.com/images/themes/theme1/bg.png"/>
    <hyperlink ref="AU80" r:id="rId579" display="http://abs.twimg.com/images/themes/theme1/bg.png"/>
    <hyperlink ref="AU81" r:id="rId580" display="http://abs.twimg.com/images/themes/theme3/bg.gif"/>
    <hyperlink ref="AU82" r:id="rId581" display="http://abs.twimg.com/images/themes/theme1/bg.png"/>
    <hyperlink ref="AU83" r:id="rId582" display="http://abs.twimg.com/images/themes/theme13/bg.gif"/>
    <hyperlink ref="AU85" r:id="rId583" display="http://abs.twimg.com/images/themes/theme4/bg.gif"/>
    <hyperlink ref="AU86" r:id="rId584" display="http://abs.twimg.com/images/themes/theme7/bg.gif"/>
    <hyperlink ref="AU87" r:id="rId585" display="http://abs.twimg.com/images/themes/theme1/bg.png"/>
    <hyperlink ref="AU88" r:id="rId586" display="http://abs.twimg.com/images/themes/theme4/bg.gif"/>
    <hyperlink ref="AU89" r:id="rId587" display="http://abs.twimg.com/images/themes/theme1/bg.png"/>
    <hyperlink ref="AU90" r:id="rId588" display="http://abs.twimg.com/images/themes/theme13/bg.gif"/>
    <hyperlink ref="AU91" r:id="rId589" display="http://abs.twimg.com/images/themes/theme1/bg.png"/>
    <hyperlink ref="AU92" r:id="rId590" display="http://abs.twimg.com/images/themes/theme1/bg.png"/>
    <hyperlink ref="AU93" r:id="rId591" display="http://abs.twimg.com/images/themes/theme1/bg.png"/>
    <hyperlink ref="AU94" r:id="rId592" display="http://abs.twimg.com/images/themes/theme1/bg.png"/>
    <hyperlink ref="AU96" r:id="rId593" display="http://abs.twimg.com/images/themes/theme1/bg.png"/>
    <hyperlink ref="AU97" r:id="rId594" display="http://abs.twimg.com/images/themes/theme1/bg.png"/>
    <hyperlink ref="AU98" r:id="rId595" display="http://abs.twimg.com/images/themes/theme1/bg.png"/>
    <hyperlink ref="AU99" r:id="rId596" display="http://abs.twimg.com/images/themes/theme1/bg.png"/>
    <hyperlink ref="AU100" r:id="rId597" display="http://abs.twimg.com/images/themes/theme1/bg.png"/>
    <hyperlink ref="AU101" r:id="rId598" display="http://abs.twimg.com/images/themes/theme1/bg.png"/>
    <hyperlink ref="AU103" r:id="rId599" display="http://abs.twimg.com/images/themes/theme1/bg.png"/>
    <hyperlink ref="AU104" r:id="rId600" display="http://abs.twimg.com/images/themes/theme1/bg.png"/>
    <hyperlink ref="AU109" r:id="rId601" display="http://abs.twimg.com/images/themes/theme1/bg.png"/>
    <hyperlink ref="AU110" r:id="rId602" display="http://abs.twimg.com/images/themes/theme1/bg.png"/>
    <hyperlink ref="AU111" r:id="rId603" display="http://abs.twimg.com/images/themes/theme19/bg.gif"/>
    <hyperlink ref="AU113" r:id="rId604" display="http://abs.twimg.com/images/themes/theme1/bg.png"/>
    <hyperlink ref="AU115" r:id="rId605" display="http://abs.twimg.com/images/themes/theme1/bg.png"/>
    <hyperlink ref="AU116" r:id="rId606" display="http://abs.twimg.com/images/themes/theme10/bg.gif"/>
    <hyperlink ref="AU117" r:id="rId607" display="http://abs.twimg.com/images/themes/theme18/bg.gif"/>
    <hyperlink ref="AU118" r:id="rId608" display="http://abs.twimg.com/images/themes/theme17/bg.gif"/>
    <hyperlink ref="AU119" r:id="rId609" display="http://abs.twimg.com/images/themes/theme1/bg.png"/>
    <hyperlink ref="AU120" r:id="rId610" display="http://abs.twimg.com/images/themes/theme1/bg.png"/>
    <hyperlink ref="AU121" r:id="rId611" display="http://pbs.twimg.com/profile_background_images/683882793/06c91cf3bb302551e4fff3ef3be196ec.jpeg"/>
    <hyperlink ref="AU122" r:id="rId612" display="http://abs.twimg.com/images/themes/theme1/bg.png"/>
    <hyperlink ref="AU123" r:id="rId613" display="http://abs.twimg.com/images/themes/theme13/bg.gif"/>
    <hyperlink ref="AU124" r:id="rId614" display="http://abs.twimg.com/images/themes/theme1/bg.png"/>
    <hyperlink ref="AU125" r:id="rId615" display="http://abs.twimg.com/images/themes/theme1/bg.png"/>
    <hyperlink ref="AU126" r:id="rId616" display="http://abs.twimg.com/images/themes/theme1/bg.png"/>
    <hyperlink ref="AU127" r:id="rId617" display="http://abs.twimg.com/images/themes/theme1/bg.png"/>
    <hyperlink ref="AU128" r:id="rId618" display="http://abs.twimg.com/images/themes/theme1/bg.png"/>
    <hyperlink ref="AU130" r:id="rId619" display="http://abs.twimg.com/images/themes/theme1/bg.png"/>
    <hyperlink ref="AU131" r:id="rId620" display="http://abs.twimg.com/images/themes/theme18/bg.gif"/>
    <hyperlink ref="AU132" r:id="rId621" display="http://abs.twimg.com/images/themes/theme1/bg.png"/>
    <hyperlink ref="AU133" r:id="rId622" display="http://abs.twimg.com/images/themes/theme1/bg.png"/>
    <hyperlink ref="AU135" r:id="rId623" display="http://abs.twimg.com/images/themes/theme1/bg.png"/>
    <hyperlink ref="AU139" r:id="rId624" display="http://abs.twimg.com/images/themes/theme1/bg.png"/>
    <hyperlink ref="AU140" r:id="rId625" display="http://abs.twimg.com/images/themes/theme1/bg.png"/>
    <hyperlink ref="AU142" r:id="rId626" display="http://abs.twimg.com/images/themes/theme1/bg.png"/>
    <hyperlink ref="AU143" r:id="rId627" display="http://abs.twimg.com/images/themes/theme1/bg.png"/>
    <hyperlink ref="AU144" r:id="rId628" display="http://abs.twimg.com/images/themes/theme14/bg.gif"/>
    <hyperlink ref="AU145" r:id="rId629" display="http://abs.twimg.com/images/themes/theme1/bg.png"/>
    <hyperlink ref="AU146" r:id="rId630" display="http://abs.twimg.com/images/themes/theme1/bg.png"/>
    <hyperlink ref="AU147" r:id="rId631" display="http://abs.twimg.com/images/themes/theme1/bg.png"/>
    <hyperlink ref="AU148" r:id="rId632" display="http://abs.twimg.com/images/themes/theme1/bg.png"/>
    <hyperlink ref="AU149" r:id="rId633" display="http://abs.twimg.com/images/themes/theme14/bg.gif"/>
    <hyperlink ref="AU150" r:id="rId634" display="http://abs.twimg.com/images/themes/theme1/bg.png"/>
    <hyperlink ref="AU151" r:id="rId635" display="http://abs.twimg.com/images/themes/theme1/bg.png"/>
    <hyperlink ref="AU152" r:id="rId636" display="http://abs.twimg.com/images/themes/theme1/bg.png"/>
    <hyperlink ref="AU154" r:id="rId637" display="http://abs.twimg.com/images/themes/theme1/bg.png"/>
    <hyperlink ref="AU155" r:id="rId638" display="http://abs.twimg.com/images/themes/theme1/bg.png"/>
    <hyperlink ref="AU156" r:id="rId639" display="http://abs.twimg.com/images/themes/theme1/bg.png"/>
    <hyperlink ref="AU160" r:id="rId640" display="http://abs.twimg.com/images/themes/theme1/bg.png"/>
    <hyperlink ref="AU161" r:id="rId641" display="http://abs.twimg.com/images/themes/theme1/bg.png"/>
    <hyperlink ref="AU162" r:id="rId642" display="http://abs.twimg.com/images/themes/theme1/bg.png"/>
    <hyperlink ref="AU163" r:id="rId643" display="http://abs.twimg.com/images/themes/theme1/bg.png"/>
    <hyperlink ref="AU164" r:id="rId644" display="http://abs.twimg.com/images/themes/theme9/bg.gif"/>
    <hyperlink ref="AU165" r:id="rId645" display="http://abs.twimg.com/images/themes/theme1/bg.png"/>
    <hyperlink ref="AU166" r:id="rId646" display="http://abs.twimg.com/images/themes/theme1/bg.png"/>
    <hyperlink ref="AU167" r:id="rId647" display="http://abs.twimg.com/images/themes/theme1/bg.png"/>
    <hyperlink ref="AU169" r:id="rId648" display="http://abs.twimg.com/images/themes/theme5/bg.gif"/>
    <hyperlink ref="AU170" r:id="rId649" display="http://abs.twimg.com/images/themes/theme1/bg.png"/>
    <hyperlink ref="AU171" r:id="rId650" display="http://abs.twimg.com/images/themes/theme1/bg.png"/>
    <hyperlink ref="AU172" r:id="rId651" display="http://abs.twimg.com/images/themes/theme1/bg.png"/>
    <hyperlink ref="AU173" r:id="rId652" display="http://abs.twimg.com/images/themes/theme1/bg.png"/>
    <hyperlink ref="AU174" r:id="rId653" display="http://abs.twimg.com/images/themes/theme1/bg.png"/>
    <hyperlink ref="AU176" r:id="rId654" display="http://abs.twimg.com/images/themes/theme1/bg.png"/>
    <hyperlink ref="AU177" r:id="rId655" display="http://abs.twimg.com/images/themes/theme1/bg.png"/>
    <hyperlink ref="AU183" r:id="rId656" display="http://abs.twimg.com/images/themes/theme17/bg.gif"/>
    <hyperlink ref="AU184" r:id="rId657" display="http://abs.twimg.com/images/themes/theme6/bg.gif"/>
    <hyperlink ref="AU185" r:id="rId658" display="http://abs.twimg.com/images/themes/theme1/bg.png"/>
    <hyperlink ref="AU186" r:id="rId659" display="http://abs.twimg.com/images/themes/theme1/bg.png"/>
    <hyperlink ref="AU187" r:id="rId660" display="http://abs.twimg.com/images/themes/theme1/bg.png"/>
    <hyperlink ref="AU188" r:id="rId661" display="http://abs.twimg.com/images/themes/theme1/bg.png"/>
    <hyperlink ref="AU189" r:id="rId662" display="http://abs.twimg.com/images/themes/theme1/bg.png"/>
    <hyperlink ref="AU190" r:id="rId663" display="http://abs.twimg.com/images/themes/theme14/bg.gif"/>
    <hyperlink ref="AU191" r:id="rId664" display="http://abs.twimg.com/images/themes/theme1/bg.png"/>
    <hyperlink ref="AU192" r:id="rId665" display="http://abs.twimg.com/images/themes/theme1/bg.png"/>
    <hyperlink ref="AU193" r:id="rId666" display="http://abs.twimg.com/images/themes/theme1/bg.png"/>
    <hyperlink ref="AU194" r:id="rId667" display="http://abs.twimg.com/images/themes/theme1/bg.png"/>
    <hyperlink ref="AU196" r:id="rId668" display="http://abs.twimg.com/images/themes/theme5/bg.gif"/>
    <hyperlink ref="AU197" r:id="rId669" display="http://abs.twimg.com/images/themes/theme1/bg.png"/>
    <hyperlink ref="AU199" r:id="rId670" display="http://abs.twimg.com/images/themes/theme1/bg.png"/>
    <hyperlink ref="AU200" r:id="rId671" display="http://abs.twimg.com/images/themes/theme1/bg.png"/>
    <hyperlink ref="AU201" r:id="rId672" display="http://abs.twimg.com/images/themes/theme1/bg.png"/>
    <hyperlink ref="AU203" r:id="rId673" display="http://abs.twimg.com/images/themes/theme14/bg.gif"/>
    <hyperlink ref="AU204" r:id="rId674" display="http://abs.twimg.com/images/themes/theme1/bg.png"/>
    <hyperlink ref="AU205" r:id="rId675" display="http://abs.twimg.com/images/themes/theme1/bg.png"/>
    <hyperlink ref="AU206" r:id="rId676" display="http://abs.twimg.com/images/themes/theme1/bg.png"/>
    <hyperlink ref="AU207" r:id="rId677" display="http://abs.twimg.com/images/themes/theme1/bg.png"/>
    <hyperlink ref="AU208" r:id="rId678" display="http://abs.twimg.com/images/themes/theme1/bg.png"/>
    <hyperlink ref="AU210" r:id="rId679" display="http://abs.twimg.com/images/themes/theme1/bg.png"/>
    <hyperlink ref="AU211" r:id="rId680" display="http://abs.twimg.com/images/themes/theme1/bg.png"/>
    <hyperlink ref="AU212" r:id="rId681" display="http://abs.twimg.com/images/themes/theme10/bg.gif"/>
    <hyperlink ref="AU213" r:id="rId682" display="http://abs.twimg.com/images/themes/theme10/bg.gif"/>
    <hyperlink ref="AU214" r:id="rId683" display="http://abs.twimg.com/images/themes/theme7/bg.gif"/>
    <hyperlink ref="AU215" r:id="rId684" display="http://abs.twimg.com/images/themes/theme9/bg.gif"/>
    <hyperlink ref="AU216" r:id="rId685" display="http://abs.twimg.com/images/themes/theme1/bg.png"/>
    <hyperlink ref="AU217" r:id="rId686" display="http://abs.twimg.com/images/themes/theme1/bg.png"/>
    <hyperlink ref="AU218" r:id="rId687" display="http://abs.twimg.com/images/themes/theme1/bg.png"/>
    <hyperlink ref="AU219" r:id="rId688" display="http://abs.twimg.com/images/themes/theme3/bg.gif"/>
    <hyperlink ref="AU220" r:id="rId689" display="http://abs.twimg.com/images/themes/theme1/bg.png"/>
    <hyperlink ref="AU221" r:id="rId690" display="http://abs.twimg.com/images/themes/theme1/bg.png"/>
    <hyperlink ref="AU222" r:id="rId691" display="http://abs.twimg.com/images/themes/theme1/bg.png"/>
    <hyperlink ref="AU223" r:id="rId692" display="http://abs.twimg.com/images/themes/theme1/bg.png"/>
    <hyperlink ref="AU224" r:id="rId693" display="http://abs.twimg.com/images/themes/theme1/bg.png"/>
    <hyperlink ref="AU225" r:id="rId694" display="http://abs.twimg.com/images/themes/theme1/bg.png"/>
    <hyperlink ref="AU226" r:id="rId695" display="http://abs.twimg.com/images/themes/theme15/bg.png"/>
    <hyperlink ref="AU227" r:id="rId696" display="http://abs.twimg.com/images/themes/theme1/bg.png"/>
    <hyperlink ref="AU228" r:id="rId697" display="http://abs.twimg.com/images/themes/theme14/bg.gif"/>
    <hyperlink ref="AU229" r:id="rId698" display="http://abs.twimg.com/images/themes/theme1/bg.png"/>
    <hyperlink ref="AU230" r:id="rId699" display="http://abs.twimg.com/images/themes/theme1/bg.png"/>
    <hyperlink ref="AU231" r:id="rId700" display="http://abs.twimg.com/images/themes/theme1/bg.png"/>
    <hyperlink ref="AU233" r:id="rId701" display="http://abs.twimg.com/images/themes/theme1/bg.png"/>
    <hyperlink ref="AU234" r:id="rId702" display="http://abs.twimg.com/images/themes/theme5/bg.gif"/>
    <hyperlink ref="AU235" r:id="rId703" display="http://abs.twimg.com/images/themes/theme19/bg.gif"/>
    <hyperlink ref="AU236" r:id="rId704" display="http://abs.twimg.com/images/themes/theme14/bg.gif"/>
    <hyperlink ref="AU237" r:id="rId705" display="http://abs.twimg.com/images/themes/theme1/bg.png"/>
    <hyperlink ref="AU238" r:id="rId706" display="http://abs.twimg.com/images/themes/theme15/bg.png"/>
    <hyperlink ref="AU239" r:id="rId707" display="http://abs.twimg.com/images/themes/theme1/bg.png"/>
    <hyperlink ref="AU240" r:id="rId708" display="http://abs.twimg.com/images/themes/theme5/bg.gif"/>
    <hyperlink ref="AU241" r:id="rId709" display="http://abs.twimg.com/images/themes/theme1/bg.png"/>
    <hyperlink ref="AU242" r:id="rId710" display="http://abs.twimg.com/images/themes/theme1/bg.png"/>
    <hyperlink ref="AU243" r:id="rId711" display="http://abs.twimg.com/images/themes/theme1/bg.png"/>
    <hyperlink ref="AU245" r:id="rId712" display="http://abs.twimg.com/images/themes/theme1/bg.png"/>
    <hyperlink ref="AU246" r:id="rId713" display="http://abs.twimg.com/images/themes/theme1/bg.png"/>
    <hyperlink ref="AU247" r:id="rId714" display="http://abs.twimg.com/images/themes/theme1/bg.png"/>
    <hyperlink ref="AU248" r:id="rId715" display="http://abs.twimg.com/images/themes/theme1/bg.png"/>
    <hyperlink ref="AU250" r:id="rId716" display="http://abs.twimg.com/images/themes/theme4/bg.gif"/>
    <hyperlink ref="AU251" r:id="rId717" display="http://abs.twimg.com/images/themes/theme1/bg.png"/>
    <hyperlink ref="AU252" r:id="rId718" display="http://abs.twimg.com/images/themes/theme6/bg.gif"/>
    <hyperlink ref="AU253" r:id="rId719" display="http://abs.twimg.com/images/themes/theme6/bg.gif"/>
    <hyperlink ref="AU254" r:id="rId720" display="http://abs.twimg.com/images/themes/theme1/bg.png"/>
    <hyperlink ref="AU255" r:id="rId721" display="http://abs.twimg.com/images/themes/theme1/bg.png"/>
    <hyperlink ref="AU256" r:id="rId722" display="http://abs.twimg.com/images/themes/theme1/bg.png"/>
    <hyperlink ref="AU257" r:id="rId723" display="http://abs.twimg.com/images/themes/theme16/bg.gif"/>
    <hyperlink ref="AU258" r:id="rId724" display="http://abs.twimg.com/images/themes/theme15/bg.png"/>
    <hyperlink ref="AU259" r:id="rId725" display="http://abs.twimg.com/images/themes/theme4/bg.gif"/>
    <hyperlink ref="AU260" r:id="rId726" display="http://abs.twimg.com/images/themes/theme1/bg.png"/>
    <hyperlink ref="AU261" r:id="rId727" display="http://abs.twimg.com/images/themes/theme1/bg.png"/>
    <hyperlink ref="AU262" r:id="rId728" display="http://abs.twimg.com/images/themes/theme1/bg.png"/>
    <hyperlink ref="AU263" r:id="rId729" display="http://abs.twimg.com/images/themes/theme1/bg.png"/>
    <hyperlink ref="AU264" r:id="rId730" display="http://abs.twimg.com/images/themes/theme13/bg.gif"/>
    <hyperlink ref="AU267" r:id="rId731" display="http://abs.twimg.com/images/themes/theme1/bg.png"/>
    <hyperlink ref="AU269" r:id="rId732" display="http://abs.twimg.com/images/themes/theme1/bg.png"/>
    <hyperlink ref="AU270" r:id="rId733" display="http://abs.twimg.com/images/themes/theme1/bg.png"/>
    <hyperlink ref="AU271" r:id="rId734" display="http://abs.twimg.com/images/themes/theme6/bg.gif"/>
    <hyperlink ref="AU272" r:id="rId735" display="http://abs.twimg.com/images/themes/theme2/bg.gif"/>
    <hyperlink ref="AU273" r:id="rId736" display="http://abs.twimg.com/images/themes/theme9/bg.gif"/>
    <hyperlink ref="AU274" r:id="rId737" display="http://abs.twimg.com/images/themes/theme1/bg.png"/>
    <hyperlink ref="AU275" r:id="rId738" display="http://abs.twimg.com/images/themes/theme2/bg.gif"/>
    <hyperlink ref="AU276" r:id="rId739" display="http://abs.twimg.com/images/themes/theme1/bg.png"/>
    <hyperlink ref="AU277" r:id="rId740" display="http://abs.twimg.com/images/themes/theme9/bg.gif"/>
    <hyperlink ref="AU278" r:id="rId741" display="http://abs.twimg.com/images/themes/theme1/bg.png"/>
    <hyperlink ref="AU279" r:id="rId742" display="http://abs.twimg.com/images/themes/theme1/bg.png"/>
    <hyperlink ref="AU280" r:id="rId743" display="http://abs.twimg.com/images/themes/theme9/bg.gif"/>
    <hyperlink ref="AU281" r:id="rId744" display="http://abs.twimg.com/images/themes/theme1/bg.png"/>
    <hyperlink ref="AU282" r:id="rId745" display="http://abs.twimg.com/images/themes/theme13/bg.gif"/>
    <hyperlink ref="AU283" r:id="rId746" display="http://abs.twimg.com/images/themes/theme1/bg.png"/>
    <hyperlink ref="AU284" r:id="rId747" display="http://abs.twimg.com/images/themes/theme14/bg.gif"/>
    <hyperlink ref="AU285" r:id="rId748" display="http://abs.twimg.com/images/themes/theme1/bg.png"/>
    <hyperlink ref="AU286" r:id="rId749" display="http://abs.twimg.com/images/themes/theme9/bg.gif"/>
    <hyperlink ref="AU287" r:id="rId750" display="http://abs.twimg.com/images/themes/theme9/bg.gif"/>
    <hyperlink ref="AU288" r:id="rId751" display="http://abs.twimg.com/images/themes/theme13/bg.gif"/>
    <hyperlink ref="AU289" r:id="rId752" display="http://abs.twimg.com/images/themes/theme1/bg.png"/>
    <hyperlink ref="AU290" r:id="rId753" display="http://abs.twimg.com/images/themes/theme18/bg.gif"/>
    <hyperlink ref="AU291" r:id="rId754" display="http://abs.twimg.com/images/themes/theme1/bg.png"/>
    <hyperlink ref="AU292" r:id="rId755" display="http://abs.twimg.com/images/themes/theme1/bg.png"/>
    <hyperlink ref="AU293" r:id="rId756" display="http://abs.twimg.com/images/themes/theme1/bg.png"/>
    <hyperlink ref="AU294" r:id="rId757" display="http://abs.twimg.com/images/themes/theme4/bg.gif"/>
    <hyperlink ref="AU295" r:id="rId758" display="http://abs.twimg.com/images/themes/theme1/bg.png"/>
    <hyperlink ref="AU296" r:id="rId759" display="http://abs.twimg.com/images/themes/theme1/bg.png"/>
    <hyperlink ref="AU297" r:id="rId760" display="http://abs.twimg.com/images/themes/theme9/bg.gif"/>
    <hyperlink ref="AU298" r:id="rId761" display="http://abs.twimg.com/images/themes/theme1/bg.png"/>
    <hyperlink ref="AU299" r:id="rId762" display="http://abs.twimg.com/images/themes/theme1/bg.png"/>
    <hyperlink ref="AU300" r:id="rId763" display="http://abs.twimg.com/images/themes/theme1/bg.png"/>
    <hyperlink ref="AU301" r:id="rId764" display="http://abs.twimg.com/images/themes/theme1/bg.png"/>
    <hyperlink ref="AU302" r:id="rId765" display="http://abs.twimg.com/images/themes/theme14/bg.gif"/>
    <hyperlink ref="AU303" r:id="rId766" display="http://abs.twimg.com/images/themes/theme1/bg.png"/>
    <hyperlink ref="AU304" r:id="rId767" display="http://abs.twimg.com/images/themes/theme1/bg.png"/>
    <hyperlink ref="AU305" r:id="rId768" display="http://abs.twimg.com/images/themes/theme1/bg.png"/>
    <hyperlink ref="AU306" r:id="rId769" display="http://abs.twimg.com/images/themes/theme1/bg.png"/>
    <hyperlink ref="AU308" r:id="rId770" display="http://abs.twimg.com/images/themes/theme8/bg.gif"/>
    <hyperlink ref="AU309" r:id="rId771" display="http://abs.twimg.com/images/themes/theme14/bg.gif"/>
    <hyperlink ref="AU310" r:id="rId772" display="http://abs.twimg.com/images/themes/theme14/bg.gif"/>
    <hyperlink ref="AU311" r:id="rId773" display="http://abs.twimg.com/images/themes/theme9/bg.gif"/>
    <hyperlink ref="AU312" r:id="rId774" display="http://abs.twimg.com/images/themes/theme9/bg.gif"/>
    <hyperlink ref="AU313" r:id="rId775" display="http://abs.twimg.com/images/themes/theme1/bg.png"/>
    <hyperlink ref="AU314" r:id="rId776" display="http://abs.twimg.com/images/themes/theme4/bg.gif"/>
    <hyperlink ref="AU315" r:id="rId777" display="http://abs.twimg.com/images/themes/theme1/bg.png"/>
    <hyperlink ref="AU316" r:id="rId778" display="http://abs.twimg.com/images/themes/theme1/bg.png"/>
    <hyperlink ref="AU317" r:id="rId779" display="http://abs.twimg.com/images/themes/theme9/bg.gif"/>
    <hyperlink ref="AU318" r:id="rId780" display="http://abs.twimg.com/images/themes/theme1/bg.png"/>
    <hyperlink ref="AU319" r:id="rId781" display="http://abs.twimg.com/images/themes/theme14/bg.gif"/>
    <hyperlink ref="AU320" r:id="rId782" display="http://abs.twimg.com/images/themes/theme1/bg.png"/>
    <hyperlink ref="AU321" r:id="rId783" display="http://abs.twimg.com/images/themes/theme7/bg.gif"/>
    <hyperlink ref="AU323" r:id="rId784" display="http://abs.twimg.com/images/themes/theme10/bg.gif"/>
    <hyperlink ref="AU324" r:id="rId785" display="http://abs.twimg.com/images/themes/theme1/bg.png"/>
    <hyperlink ref="AU325" r:id="rId786" display="http://abs.twimg.com/images/themes/theme1/bg.png"/>
    <hyperlink ref="AU326" r:id="rId787" display="http://abs.twimg.com/images/themes/theme15/bg.png"/>
    <hyperlink ref="AU328" r:id="rId788" display="http://abs.twimg.com/images/themes/theme1/bg.png"/>
    <hyperlink ref="AU331" r:id="rId789" display="http://abs.twimg.com/images/themes/theme1/bg.png"/>
    <hyperlink ref="AU332" r:id="rId790" display="http://abs.twimg.com/images/themes/theme6/bg.gif"/>
    <hyperlink ref="AU333" r:id="rId791" display="http://abs.twimg.com/images/themes/theme9/bg.gif"/>
    <hyperlink ref="AU334" r:id="rId792" display="http://abs.twimg.com/images/themes/theme1/bg.png"/>
    <hyperlink ref="AU335" r:id="rId793" display="http://abs.twimg.com/images/themes/theme1/bg.png"/>
    <hyperlink ref="AU336" r:id="rId794" display="http://abs.twimg.com/images/themes/theme1/bg.png"/>
    <hyperlink ref="AU337" r:id="rId795" display="http://abs.twimg.com/images/themes/theme1/bg.png"/>
    <hyperlink ref="AU338" r:id="rId796" display="http://abs.twimg.com/images/themes/theme1/bg.png"/>
    <hyperlink ref="AU339" r:id="rId797" display="http://abs.twimg.com/images/themes/theme1/bg.png"/>
    <hyperlink ref="AU340" r:id="rId798" display="http://abs.twimg.com/images/themes/theme16/bg.gif"/>
    <hyperlink ref="AU341" r:id="rId799" display="http://abs.twimg.com/images/themes/theme6/bg.gif"/>
    <hyperlink ref="AU342" r:id="rId800" display="http://abs.twimg.com/images/themes/theme1/bg.png"/>
    <hyperlink ref="AU343" r:id="rId801" display="http://abs.twimg.com/images/themes/theme1/bg.png"/>
    <hyperlink ref="AU344" r:id="rId802" display="http://abs.twimg.com/images/themes/theme1/bg.png"/>
    <hyperlink ref="AU345" r:id="rId803" display="http://abs.twimg.com/images/themes/theme1/bg.png"/>
    <hyperlink ref="AU347" r:id="rId804" display="http://abs.twimg.com/images/themes/theme1/bg.png"/>
    <hyperlink ref="AU348" r:id="rId805" display="http://abs.twimg.com/images/themes/theme1/bg.png"/>
    <hyperlink ref="AU349" r:id="rId806" display="http://abs.twimg.com/images/themes/theme2/bg.gif"/>
    <hyperlink ref="AU350" r:id="rId807" display="http://abs.twimg.com/images/themes/theme7/bg.gif"/>
    <hyperlink ref="AU352" r:id="rId808" display="http://abs.twimg.com/images/themes/theme1/bg.png"/>
    <hyperlink ref="AU353" r:id="rId809" display="http://abs.twimg.com/images/themes/theme1/bg.png"/>
    <hyperlink ref="AU355" r:id="rId810" display="http://abs.twimg.com/images/themes/theme15/bg.png"/>
    <hyperlink ref="AU356" r:id="rId811" display="http://abs.twimg.com/images/themes/theme1/bg.png"/>
    <hyperlink ref="AU357" r:id="rId812" display="http://abs.twimg.com/images/themes/theme1/bg.png"/>
    <hyperlink ref="AU358" r:id="rId813" display="http://abs.twimg.com/images/themes/theme1/bg.png"/>
    <hyperlink ref="AU359" r:id="rId814" display="http://abs.twimg.com/images/themes/theme1/bg.png"/>
    <hyperlink ref="AU361" r:id="rId815" display="http://abs.twimg.com/images/themes/theme1/bg.png"/>
    <hyperlink ref="AU362" r:id="rId816" display="http://abs.twimg.com/images/themes/theme1/bg.png"/>
    <hyperlink ref="AU363" r:id="rId817" display="http://abs.twimg.com/images/themes/theme8/bg.gif"/>
    <hyperlink ref="AU364" r:id="rId818" display="http://abs.twimg.com/images/themes/theme9/bg.gif"/>
    <hyperlink ref="AU365" r:id="rId819" display="http://abs.twimg.com/images/themes/theme1/bg.png"/>
    <hyperlink ref="AU366" r:id="rId820" display="http://abs.twimg.com/images/themes/theme1/bg.png"/>
    <hyperlink ref="AU367" r:id="rId821" display="http://abs.twimg.com/images/themes/theme9/bg.gif"/>
    <hyperlink ref="AU368" r:id="rId822" display="http://abs.twimg.com/images/themes/theme1/bg.png"/>
    <hyperlink ref="AU369" r:id="rId823" display="http://abs.twimg.com/images/themes/theme1/bg.png"/>
    <hyperlink ref="AU370" r:id="rId824" display="http://abs.twimg.com/images/themes/theme1/bg.png"/>
    <hyperlink ref="AU371" r:id="rId825" display="http://abs.twimg.com/images/themes/theme15/bg.png"/>
    <hyperlink ref="AU372" r:id="rId826" display="http://abs.twimg.com/images/themes/theme1/bg.png"/>
    <hyperlink ref="AU373" r:id="rId827" display="http://abs.twimg.com/images/themes/theme1/bg.png"/>
    <hyperlink ref="AU374" r:id="rId828" display="http://abs.twimg.com/images/themes/theme1/bg.png"/>
    <hyperlink ref="AU375" r:id="rId829" display="http://abs.twimg.com/images/themes/theme1/bg.png"/>
    <hyperlink ref="AU377" r:id="rId830" display="http://abs.twimg.com/images/themes/theme1/bg.png"/>
    <hyperlink ref="AU378" r:id="rId831" display="http://abs.twimg.com/images/themes/theme1/bg.png"/>
    <hyperlink ref="AU379" r:id="rId832" display="http://abs.twimg.com/images/themes/theme1/bg.png"/>
    <hyperlink ref="AU383" r:id="rId833" display="http://abs.twimg.com/images/themes/theme1/bg.png"/>
    <hyperlink ref="AU384" r:id="rId834" display="http://abs.twimg.com/images/themes/theme1/bg.png"/>
    <hyperlink ref="AU385" r:id="rId835" display="http://abs.twimg.com/images/themes/theme1/bg.png"/>
    <hyperlink ref="AU387" r:id="rId836" display="http://abs.twimg.com/images/themes/theme1/bg.png"/>
    <hyperlink ref="AU388" r:id="rId837" display="http://abs.twimg.com/images/themes/theme1/bg.png"/>
    <hyperlink ref="AU389" r:id="rId838" display="http://abs.twimg.com/images/themes/theme1/bg.png"/>
    <hyperlink ref="AU390" r:id="rId839" display="http://abs.twimg.com/images/themes/theme1/bg.png"/>
    <hyperlink ref="F3" r:id="rId840" display="http://pbs.twimg.com/profile_images/1055713051364786176/2XWUURO5_normal.jpg"/>
    <hyperlink ref="F4" r:id="rId841" display="http://pbs.twimg.com/profile_images/852452176337219585/4Z2nQh8L_normal.jpg"/>
    <hyperlink ref="F5" r:id="rId842" display="http://pbs.twimg.com/profile_images/879317549133041664/XE9lXzUN_normal.jpg"/>
    <hyperlink ref="F6" r:id="rId843" display="http://pbs.twimg.com/profile_images/633957468528373761/mD-uuuWj_normal.jpg"/>
    <hyperlink ref="F7" r:id="rId844" display="http://pbs.twimg.com/profile_images/876913351158362112/2RJy5c_U_normal.jpg"/>
    <hyperlink ref="F8" r:id="rId845" display="http://pbs.twimg.com/profile_images/1058548424549662721/QFQbPyPq_normal.jpg"/>
    <hyperlink ref="F9" r:id="rId846" display="http://pbs.twimg.com/profile_images/747758179610693632/Zulwi-Ie_normal.jpg"/>
    <hyperlink ref="F10" r:id="rId847" display="http://pbs.twimg.com/profile_images/455200229755604993/Vu7vy1Ny_normal.jpeg"/>
    <hyperlink ref="F11" r:id="rId848" display="http://pbs.twimg.com/profile_images/2840291739/926f900a36e46987ff8ac10c060f2c07_normal.png"/>
    <hyperlink ref="F12" r:id="rId849" display="http://pbs.twimg.com/profile_images/529859193730121729/QSDFtYXF_normal.jpeg"/>
    <hyperlink ref="F13" r:id="rId850" display="http://pbs.twimg.com/profile_images/1386200672/portrait_normal.jpg"/>
    <hyperlink ref="F14" r:id="rId851" display="http://pbs.twimg.com/profile_images/831078738628603904/OR1RPo5H_normal.jpg"/>
    <hyperlink ref="F15" r:id="rId852" display="http://pbs.twimg.com/profile_images/3333149422/c57d9920512513c901a55d2bd45733b7_normal.jpeg"/>
    <hyperlink ref="F16" r:id="rId853" display="http://pbs.twimg.com/profile_images/672609613603168256/hvd8GEnS_normal.jpg"/>
    <hyperlink ref="F17" r:id="rId854" display="http://pbs.twimg.com/profile_images/1388267727/cloud_turm_color_normal.jpg"/>
    <hyperlink ref="F18" r:id="rId855" display="http://pbs.twimg.com/profile_images/513959324305981441/hYO47fqk_normal.jpeg"/>
    <hyperlink ref="F19" r:id="rId856" display="http://pbs.twimg.com/profile_images/1008421947473002497/WuxMDxW4_normal.jpg"/>
    <hyperlink ref="F20" r:id="rId857" display="http://pbs.twimg.com/profile_images/1042887659205537792/aNgVxB4o_normal.jpg"/>
    <hyperlink ref="F21" r:id="rId858" display="http://pbs.twimg.com/profile_images/1006500137072406529/6W-WDHdU_normal.jpg"/>
    <hyperlink ref="F22" r:id="rId859" display="http://pbs.twimg.com/profile_images/1084052019843743744/BirDMYGM_normal.jpg"/>
    <hyperlink ref="F23" r:id="rId860" display="http://pbs.twimg.com/profile_images/654771740707450880/O2xKsPRW_normal.jpg"/>
    <hyperlink ref="F24" r:id="rId861" display="http://pbs.twimg.com/profile_images/1069565903358939143/qiAB4fcI_normal.jpg"/>
    <hyperlink ref="F25" r:id="rId862" display="http://pbs.twimg.com/profile_images/1010034008976076800/n6IgbhXR_normal.jpg"/>
    <hyperlink ref="F26" r:id="rId863" display="http://pbs.twimg.com/profile_images/1072446531490512899/J12Jxr8R_normal.jpg"/>
    <hyperlink ref="F27" r:id="rId864" display="http://pbs.twimg.com/profile_images/875582600588304384/JpOTu_GC_normal.jpg"/>
    <hyperlink ref="F28" r:id="rId865" display="http://pbs.twimg.com/profile_images/956790931637678080/TWMFOeyw_normal.jpg"/>
    <hyperlink ref="F29" r:id="rId866" display="http://pbs.twimg.com/profile_images/1073762272579805184/RIY2pJev_normal.jpg"/>
    <hyperlink ref="F30" r:id="rId867" display="http://pbs.twimg.com/profile_images/866503405245579264/Mq6s7TYt_normal.jpg"/>
    <hyperlink ref="F31" r:id="rId868" display="http://pbs.twimg.com/profile_images/884248726746693632/fuNAz5i7_normal.jpg"/>
    <hyperlink ref="F32" r:id="rId869" display="http://pbs.twimg.com/profile_images/686926251584442369/-foCcX9o_normal.png"/>
    <hyperlink ref="F33" r:id="rId870" display="http://pbs.twimg.com/profile_images/1065648671608295424/6Mf7orPh_normal.jpg"/>
    <hyperlink ref="F34" r:id="rId871" display="http://pbs.twimg.com/profile_images/1071235273797718016/zVWeDpTm_normal.jpg"/>
    <hyperlink ref="F35" r:id="rId872" display="http://pbs.twimg.com/profile_images/1064906686052192256/mTrVnJO0_normal.png"/>
    <hyperlink ref="F36" r:id="rId873" display="http://pbs.twimg.com/profile_images/1035023943789240320/GFda6q2v_normal.jpg"/>
    <hyperlink ref="F37" r:id="rId874" display="http://pbs.twimg.com/profile_images/884059406073077761/7tgliJu4_normal.jpg"/>
    <hyperlink ref="F38" r:id="rId875" display="http://pbs.twimg.com/profile_images/961163013687361536/cgscqgD__normal.jpg"/>
    <hyperlink ref="F39" r:id="rId876" display="http://pbs.twimg.com/profile_images/1019056878083403776/arhSy2rj_normal.jpg"/>
    <hyperlink ref="F40" r:id="rId877" display="http://pbs.twimg.com/profile_images/980487187551498240/vdsF0llI_normal.jpg"/>
    <hyperlink ref="F41" r:id="rId878" display="http://pbs.twimg.com/profile_images/854862338503069697/NHSH1nc8_normal.jpg"/>
    <hyperlink ref="F42" r:id="rId879" display="http://pbs.twimg.com/profile_images/1006445083481104385/qPImw75q_normal.jpg"/>
    <hyperlink ref="F43" r:id="rId880" display="http://pbs.twimg.com/profile_images/1045207244772532224/y1eOUw5J_normal.jpg"/>
    <hyperlink ref="F44" r:id="rId881" display="http://pbs.twimg.com/profile_images/1075299947128381440/QvpgvlnO_normal.jpg"/>
    <hyperlink ref="F45" r:id="rId882" display="http://pbs.twimg.com/profile_images/1074203973140140033/OldTu7TR_normal.jpg"/>
    <hyperlink ref="F46" r:id="rId883" display="http://pbs.twimg.com/profile_images/1075310051722547200/K5EeusGI_normal.jpg"/>
    <hyperlink ref="F47" r:id="rId884" display="http://pbs.twimg.com/profile_images/1088730992230031360/NVIXUnqF_normal.jpg"/>
    <hyperlink ref="F48" r:id="rId885" display="http://pbs.twimg.com/profile_images/1035898251013120000/v_JuUyqz_normal.jpg"/>
    <hyperlink ref="F49" r:id="rId886" display="http://pbs.twimg.com/profile_images/1027232603189927936/7oYYyn31_normal.jpg"/>
    <hyperlink ref="F50" r:id="rId887" display="http://pbs.twimg.com/profile_images/1061477309046112256/yFdsDrJ4_normal.jpg"/>
    <hyperlink ref="F51" r:id="rId888" display="http://pbs.twimg.com/profile_images/901803739933052930/kND3NU8q_normal.jpg"/>
    <hyperlink ref="F52" r:id="rId889" display="http://pbs.twimg.com/profile_images/1064909241520029696/krSoGFs3_normal.png"/>
    <hyperlink ref="F53" r:id="rId890" display="http://pbs.twimg.com/profile_images/1013477395792211970/DCziowRE_normal.jpg"/>
    <hyperlink ref="F54" r:id="rId891" display="http://pbs.twimg.com/profile_images/1033012105446715392/lp-oTWBY_normal.jpg"/>
    <hyperlink ref="F55" r:id="rId892" display="http://pbs.twimg.com/profile_images/1083620916636991488/sfYURFZd_normal.jpg"/>
    <hyperlink ref="F56" r:id="rId893" display="http://pbs.twimg.com/profile_images/1089411534097281024/87Vl6Z2r_normal.jpg"/>
    <hyperlink ref="F57" r:id="rId894" display="http://pbs.twimg.com/profile_images/1088116008995381249/cY9tmtTD_normal.jpg"/>
    <hyperlink ref="F58" r:id="rId895" display="http://pbs.twimg.com/profile_images/946162073242804224/2fsBc3_d_normal.jpg"/>
    <hyperlink ref="F59" r:id="rId896" display="http://pbs.twimg.com/profile_images/1068914252897898497/wpo4gZ7p_normal.png"/>
    <hyperlink ref="F60" r:id="rId897" display="http://pbs.twimg.com/profile_images/546586270277718016/FiBp5sEO_normal.jpeg"/>
    <hyperlink ref="F61" r:id="rId898" display="http://pbs.twimg.com/profile_images/1076333807396020226/TK0Nqc3n_normal.jpg"/>
    <hyperlink ref="F62" r:id="rId899" display="http://pbs.twimg.com/profile_images/996774812956508160/jcd3QDeM_normal.jpg"/>
    <hyperlink ref="F63" r:id="rId900" display="http://pbs.twimg.com/profile_images/1057574110769762308/PmH1Kwan_normal.jpg"/>
    <hyperlink ref="F64" r:id="rId901" display="http://pbs.twimg.com/profile_images/1085545215396536320/6XHReich_normal.jpg"/>
    <hyperlink ref="F65" r:id="rId902" display="http://pbs.twimg.com/profile_images/985062349898899456/kGzc55rJ_normal.jpg"/>
    <hyperlink ref="F66" r:id="rId903" display="http://pbs.twimg.com/profile_images/959625463051141121/TqD-WL7e_normal.jpg"/>
    <hyperlink ref="F67" r:id="rId904" display="http://pbs.twimg.com/profile_images/1084825693794459648/OF7zR_RL_normal.jpg"/>
    <hyperlink ref="F68" r:id="rId905" display="http://pbs.twimg.com/profile_images/1066275707423080449/DkH6WcYP_normal.jpg"/>
    <hyperlink ref="F69" r:id="rId906" display="http://pbs.twimg.com/profile_images/1002624696641130496/D6MghaMb_normal.png"/>
    <hyperlink ref="F70" r:id="rId907" display="http://pbs.twimg.com/profile_images/995628845477724163/T86F8ZXA_normal.jpg"/>
    <hyperlink ref="F71" r:id="rId908" display="http://pbs.twimg.com/profile_images/1029702802044411904/F-NmTZy0_normal.jpg"/>
    <hyperlink ref="F72" r:id="rId909" display="http://pbs.twimg.com/profile_images/1075060598197506048/TfriPvDQ_normal.jpg"/>
    <hyperlink ref="F73" r:id="rId910" display="http://pbs.twimg.com/profile_images/756990107173826560/MKJdKN_z_normal.jpg"/>
    <hyperlink ref="F74" r:id="rId911" display="http://pbs.twimg.com/profile_images/1074981264615038978/qBb95ZE__normal.jpg"/>
    <hyperlink ref="F75" r:id="rId912" display="http://pbs.twimg.com/profile_images/1058590896982155264/MCvVyA-S_normal.jpg"/>
    <hyperlink ref="F76" r:id="rId913" display="http://pbs.twimg.com/profile_images/1084794958874210304/OoH6XU_2_normal.jpg"/>
    <hyperlink ref="F77" r:id="rId914" display="http://pbs.twimg.com/profile_images/1078357945207812097/iaYXpqJu_normal.jpg"/>
    <hyperlink ref="F78" r:id="rId915" display="http://pbs.twimg.com/profile_images/1093902964270325760/rk4hY4hc_normal.jpg"/>
    <hyperlink ref="F79" r:id="rId916" display="http://pbs.twimg.com/profile_images/1081732579596787712/hRwWWCU8_normal.jpg"/>
    <hyperlink ref="F80" r:id="rId917" display="http://pbs.twimg.com/profile_images/999896675211661312/zSSZ8x8K_normal.jpg"/>
    <hyperlink ref="F81" r:id="rId918" display="http://pbs.twimg.com/profile_images/1069164167699910657/Qqq6QEtl_normal.jpg"/>
    <hyperlink ref="F82" r:id="rId919" display="http://pbs.twimg.com/profile_images/1064433855975710720/k1zuYgN9_normal.jpg"/>
    <hyperlink ref="F83" r:id="rId920" display="http://pbs.twimg.com/profile_images/631456370332536835/k0mgQAQ__normal.jpg"/>
    <hyperlink ref="F84" r:id="rId921" display="http://pbs.twimg.com/profile_images/1065165414827577344/_KlQ7FrS_normal.png"/>
    <hyperlink ref="F85" r:id="rId922" display="http://pbs.twimg.com/profile_images/1035894962376736768/ty79Jxh__normal.jpg"/>
    <hyperlink ref="F86" r:id="rId923" display="http://pbs.twimg.com/profile_images/742574779891208192/5KI9uxfl_normal.jpg"/>
    <hyperlink ref="F87" r:id="rId924" display="http://pbs.twimg.com/profile_images/722006916843458560/ycoBtsgy_normal.jpg"/>
    <hyperlink ref="F88" r:id="rId925" display="http://pbs.twimg.com/profile_images/794546815311843328/Fo_U91Ku_normal.jpg"/>
    <hyperlink ref="F89" r:id="rId926" display="http://pbs.twimg.com/profile_images/1087952407299010560/yxJKVRnN_normal.jpg"/>
    <hyperlink ref="F90" r:id="rId927" display="http://pbs.twimg.com/profile_images/1046640739269013504/KgzXdxQy_normal.jpg"/>
    <hyperlink ref="F91" r:id="rId928" display="http://pbs.twimg.com/profile_images/1040685502951710720/g6Km2B_A_normal.jpg"/>
    <hyperlink ref="F92" r:id="rId929" display="http://pbs.twimg.com/profile_images/1007624755556450305/Vhp3RYgZ_normal.jpg"/>
    <hyperlink ref="F93" r:id="rId930" display="http://pbs.twimg.com/profile_images/1071579311746908161/WcorCLK4_normal.png"/>
    <hyperlink ref="F94" r:id="rId931" display="http://pbs.twimg.com/profile_images/1034868562916126720/MNGFgZ6h_normal.jpg"/>
    <hyperlink ref="F95" r:id="rId932" display="http://pbs.twimg.com/profile_images/1068388578697273344/USuL_sVN_normal.jpg"/>
    <hyperlink ref="F96" r:id="rId933" display="http://pbs.twimg.com/profile_images/1075438865605746688/gSYyRYn9_normal.jpg"/>
    <hyperlink ref="F97" r:id="rId934" display="http://pbs.twimg.com/profile_images/1074904762322018304/9dOcEYGJ_normal.jpg"/>
    <hyperlink ref="F98" r:id="rId935" display="http://pbs.twimg.com/profile_images/865505511898193920/ytyO2f-i_normal.jpg"/>
    <hyperlink ref="F99" r:id="rId936" display="http://pbs.twimg.com/profile_images/1073199535906643971/j-i5PqA1_normal.jpg"/>
    <hyperlink ref="F100" r:id="rId937" display="http://pbs.twimg.com/profile_images/1080038091509747712/d5FvPIF8_normal.jpg"/>
    <hyperlink ref="F101" r:id="rId938" display="http://pbs.twimg.com/profile_images/521977149868089344/rS5ksAeE_normal.jpeg"/>
    <hyperlink ref="F102" r:id="rId939" display="http://pbs.twimg.com/profile_images/893140605487816705/p6HtZQSm_normal.jpg"/>
    <hyperlink ref="F103" r:id="rId940" display="http://pbs.twimg.com/profile_images/1049155825527222272/CSN1o_dM_normal.jpg"/>
    <hyperlink ref="F104" r:id="rId941" display="http://pbs.twimg.com/profile_images/1069104560357105664/kA4KKXa2_normal.jpg"/>
    <hyperlink ref="F105" r:id="rId942" display="http://pbs.twimg.com/profile_images/1092056255269609472/NIfez0XC_normal.jpg"/>
    <hyperlink ref="F106" r:id="rId943" display="http://pbs.twimg.com/profile_images/1073581234381443075/fph889j-_normal.jpg"/>
    <hyperlink ref="F107" r:id="rId944" display="http://pbs.twimg.com/profile_images/1060551726321651712/HcjFEPAj_normal.png"/>
    <hyperlink ref="F108" r:id="rId945" display="http://pbs.twimg.com/profile_images/998010321737400320/RHPhNelM_normal.jpg"/>
    <hyperlink ref="F109" r:id="rId946" display="http://pbs.twimg.com/profile_images/1049947473299435520/D354LRlj_normal.jpg"/>
    <hyperlink ref="F110" r:id="rId947" display="http://pbs.twimg.com/profile_images/1084417010224705538/fZQbsPt6_normal.png"/>
    <hyperlink ref="F111" r:id="rId948" display="http://pbs.twimg.com/profile_images/717893673866792962/O_4CqwLE_normal.jpg"/>
    <hyperlink ref="F112" r:id="rId949" display="http://pbs.twimg.com/profile_images/1049439814817173505/b3nmUKUf_normal.jpg"/>
    <hyperlink ref="F113" r:id="rId950" display="http://pbs.twimg.com/profile_images/1073161984554688514/6jjJ8FXe_normal.jpg"/>
    <hyperlink ref="F114" r:id="rId951" display="http://pbs.twimg.com/profile_images/944240407080189953/640q6XBS_normal.jpg"/>
    <hyperlink ref="F115" r:id="rId952" display="http://pbs.twimg.com/profile_images/1028198835732926464/ZNFEu98N_normal.jpg"/>
    <hyperlink ref="F116" r:id="rId953" display="http://pbs.twimg.com/profile_images/1089048800503554048/kxTC6FKq_normal.jpg"/>
    <hyperlink ref="F117" r:id="rId954" display="http://pbs.twimg.com/profile_images/588581731839520768/iBW2WIBR_normal.jpg"/>
    <hyperlink ref="F118" r:id="rId955" display="http://pbs.twimg.com/profile_images/959240549168381952/anuxQ_4j_normal.jpg"/>
    <hyperlink ref="F119" r:id="rId956" display="http://pbs.twimg.com/profile_images/966969318746374146/CJejLha__normal.jpg"/>
    <hyperlink ref="F120" r:id="rId957" display="http://pbs.twimg.com/profile_images/575642392/avaPIC01224_normal.jpg"/>
    <hyperlink ref="F121" r:id="rId958" display="http://pbs.twimg.com/profile_images/2718635310/df5f13ab15c8cb36e34b34e6c43de4fd_normal.jpeg"/>
    <hyperlink ref="F122" r:id="rId959" display="http://pbs.twimg.com/profile_images/939613428372647938/D299lB8n_normal.jpg"/>
    <hyperlink ref="F123" r:id="rId960" display="http://pbs.twimg.com/profile_images/1161922354/bge-bot-big-twitterversion2_normal.png"/>
    <hyperlink ref="F124" r:id="rId961" display="http://pbs.twimg.com/profile_images/443172103555399680/9y-RromD_normal.jpeg"/>
    <hyperlink ref="F125" r:id="rId962" display="http://pbs.twimg.com/profile_images/3485474728/9de370fdde086bf81b54c943c964cbfb_normal.jpeg"/>
    <hyperlink ref="F126" r:id="rId963" display="http://pbs.twimg.com/profile_images/893640366116810752/2QO_G5hz_normal.jpg"/>
    <hyperlink ref="F127" r:id="rId964" display="http://pbs.twimg.com/profile_images/726951934632976384/Djil2GaM_normal.jpg"/>
    <hyperlink ref="F128" r:id="rId965" display="http://pbs.twimg.com/profile_images/1017958684884754432/P4ugz4-E_normal.jpg"/>
    <hyperlink ref="F129" r:id="rId966" display="http://pbs.twimg.com/profile_images/1069601782492409856/k4NBNtVc_normal.jpg"/>
    <hyperlink ref="F130" r:id="rId967" display="http://pbs.twimg.com/profile_images/2279655575/e1e1c20s_normal"/>
    <hyperlink ref="F131" r:id="rId968" display="http://pbs.twimg.com/profile_images/986597996975370240/jbGiqgSR_normal.jpg"/>
    <hyperlink ref="F132" r:id="rId969" display="http://pbs.twimg.com/profile_images/920612864628576256/OE9CNopP_normal.jpg"/>
    <hyperlink ref="F133" r:id="rId970" display="http://pbs.twimg.com/profile_images/1017891960458129409/NUUlMlbn_normal.jpg"/>
    <hyperlink ref="F134" r:id="rId971" display="http://pbs.twimg.com/profile_images/1058735668694704128/a6rbPEaM_normal.jpg"/>
    <hyperlink ref="F135" r:id="rId972" display="http://pbs.twimg.com/profile_images/572960839143014400/IyernePJ_normal.jpeg"/>
    <hyperlink ref="F136" r:id="rId973" display="http://pbs.twimg.com/profile_images/978318265284833280/cbpxT6pK_normal.jpg"/>
    <hyperlink ref="F137" r:id="rId974" display="http://pbs.twimg.com/profile_images/1056899882928074755/TJn0EWDF_normal.jpg"/>
    <hyperlink ref="F138" r:id="rId975" display="http://pbs.twimg.com/profile_images/926343011486769152/_YudJBRu_normal.jpg"/>
    <hyperlink ref="F139" r:id="rId976" display="http://pbs.twimg.com/profile_images/1073392093484134400/JJ1c6ngk_normal.jpg"/>
    <hyperlink ref="F140" r:id="rId977" display="http://pbs.twimg.com/profile_images/1024765959742087170/E17J7gAS_normal.jpg"/>
    <hyperlink ref="F141" r:id="rId978" display="http://pbs.twimg.com/profile_images/914277402171252736/D-AJZpUj_normal.jpg"/>
    <hyperlink ref="F142" r:id="rId979" display="http://pbs.twimg.com/profile_images/1025407329993256960/bQ2Gork7_normal.jpg"/>
    <hyperlink ref="F143" r:id="rId980" display="http://pbs.twimg.com/profile_images/1048179953366315009/2bgSH9P0_normal.jpg"/>
    <hyperlink ref="F144" r:id="rId981" display="http://pbs.twimg.com/profile_images/1064383082524889089/S67ay32B_normal.png"/>
    <hyperlink ref="F145" r:id="rId982" display="http://pbs.twimg.com/profile_images/1069915046078111745/_zDNy1iz_normal.jpg"/>
    <hyperlink ref="F146" r:id="rId983" display="http://pbs.twimg.com/profile_images/1064905620451581955/Teck8Ir4_normal.jpg"/>
    <hyperlink ref="F147" r:id="rId984" display="http://pbs.twimg.com/profile_images/1066374353627971584/jqBarwJF_normal.png"/>
    <hyperlink ref="F148" r:id="rId985" display="http://pbs.twimg.com/profile_images/907451089665921026/4VYwPr7b_normal.jpg"/>
    <hyperlink ref="F149" r:id="rId986" display="http://pbs.twimg.com/profile_images/1010866499911745536/2XOV5Glt_normal.jpg"/>
    <hyperlink ref="F150" r:id="rId987" display="http://pbs.twimg.com/profile_images/1061955920295419904/2tNyjezl_normal.jpg"/>
    <hyperlink ref="F151" r:id="rId988" display="http://pbs.twimg.com/profile_images/1067745916902207491/3-IuhDpC_normal.jpg"/>
    <hyperlink ref="F152" r:id="rId989" display="http://pbs.twimg.com/profile_images/1079569978490142722/1zWMEIeg_normal.jpg"/>
    <hyperlink ref="F153" r:id="rId990" display="http://pbs.twimg.com/profile_images/1056411185329823745/SIj2RdzX_normal.jpg"/>
    <hyperlink ref="F154" r:id="rId991" display="http://pbs.twimg.com/profile_images/609096182774665216/IaP9w-qv_normal.jpg"/>
    <hyperlink ref="F155" r:id="rId992" display="http://pbs.twimg.com/profile_images/1032294892058230785/6DQhdXUI_normal.jpg"/>
    <hyperlink ref="F156" r:id="rId993" display="http://pbs.twimg.com/profile_images/1086578894948323328/w6PAvpw6_normal.jpg"/>
    <hyperlink ref="F157" r:id="rId994" display="http://pbs.twimg.com/profile_images/831184414289780736/wEm7zyEM_normal.jpg"/>
    <hyperlink ref="F158" r:id="rId995" display="http://pbs.twimg.com/profile_images/1059436438763130880/VaMzz7ce_normal.jpg"/>
    <hyperlink ref="F159" r:id="rId996" display="http://pbs.twimg.com/profile_images/1048117619813900288/F3ksynJq_normal.jpg"/>
    <hyperlink ref="F160" r:id="rId997" display="http://pbs.twimg.com/profile_images/1029982092426268672/t6Ww07x3_normal.jpg"/>
    <hyperlink ref="F161" r:id="rId998" display="http://pbs.twimg.com/profile_images/1072343787958140929/kv5aBZS8_normal.jpg"/>
    <hyperlink ref="F162" r:id="rId999" display="http://pbs.twimg.com/profile_images/1080858252563234818/ijMY6vog_normal.jpg"/>
    <hyperlink ref="F163" r:id="rId1000" display="http://pbs.twimg.com/profile_images/2736184350/cda0f19d42ceb9b5b835d88b4aea6219_normal.jpeg"/>
    <hyperlink ref="F164" r:id="rId1001" display="http://pbs.twimg.com/profile_images/1064185941403660288/23c3WM4O_normal.png"/>
    <hyperlink ref="F165" r:id="rId1002" display="http://pbs.twimg.com/profile_images/1068876286989201415/CFaJgaDZ_normal.jpg"/>
    <hyperlink ref="F166" r:id="rId1003" display="http://pbs.twimg.com/profile_images/919515907281391616/tTEmPn9T_normal.jpg"/>
    <hyperlink ref="F167" r:id="rId1004" display="http://pbs.twimg.com/profile_images/1070659230389043200/8U2wrhWP_normal.jpg"/>
    <hyperlink ref="F168" r:id="rId1005" display="http://pbs.twimg.com/profile_images/1041311845733134336/Zmw764Aq_normal.jpg"/>
    <hyperlink ref="F169" r:id="rId1006" display="http://pbs.twimg.com/profile_images/1053710855131455488/h73E2T9x_normal.png"/>
    <hyperlink ref="F170" r:id="rId1007" display="http://pbs.twimg.com/profile_images/2304976925/plm0u2wyt1exc0mth7jm_normal.gif"/>
    <hyperlink ref="F171" r:id="rId1008" display="http://pbs.twimg.com/profile_images/1080283984783785984/gS8dNq6J_normal.jpg"/>
    <hyperlink ref="F172" r:id="rId1009" display="http://pbs.twimg.com/profile_images/1004231677965582337/HPnLY1xo_normal.jpg"/>
    <hyperlink ref="F173" r:id="rId1010" display="http://pbs.twimg.com/profile_images/1085893730446405632/Ui8bbht-_normal.jpg"/>
    <hyperlink ref="F174" r:id="rId1011" display="http://pbs.twimg.com/profile_images/1091357007376871424/vedon8hT_normal.jpg"/>
    <hyperlink ref="F175" r:id="rId1012" display="http://pbs.twimg.com/profile_images/1027583960203710464/mrxXfyPQ_normal.jpg"/>
    <hyperlink ref="F176" r:id="rId1013" display="http://pbs.twimg.com/profile_images/1073224792696733697/boCGDcjh_normal.jpg"/>
    <hyperlink ref="F177" r:id="rId1014" display="http://pbs.twimg.com/profile_images/1064405273853407232/UGTEvvlB_normal.jpg"/>
    <hyperlink ref="F178" r:id="rId1015" display="http://pbs.twimg.com/profile_images/1067317957506686976/_a8jMdu0_normal.jpg"/>
    <hyperlink ref="F179" r:id="rId1016" display="http://pbs.twimg.com/profile_images/1080072909408751621/ypzm_pPJ_normal.jpg"/>
    <hyperlink ref="F180" r:id="rId1017" display="http://pbs.twimg.com/profile_images/1022918213598932993/z5-CuWGu_normal.jpg"/>
    <hyperlink ref="F181" r:id="rId1018" display="http://pbs.twimg.com/profile_images/1009799555565510656/t2URzQNP_normal.jpg"/>
    <hyperlink ref="F182" r:id="rId1019" display="http://pbs.twimg.com/profile_images/870267659165749249/DfdWPmmc_normal.jpg"/>
    <hyperlink ref="F183" r:id="rId1020" display="http://pbs.twimg.com/profile_images/1078005425935507458/V0Xs_mFg_normal.jpg"/>
    <hyperlink ref="F184" r:id="rId1021" display="http://pbs.twimg.com/profile_images/649801796748099584/Uf0-nCQC_normal.jpg"/>
    <hyperlink ref="F185" r:id="rId1022" display="http://pbs.twimg.com/profile_images/724579619999866880/NkmaJBrc_normal.jpg"/>
    <hyperlink ref="F186" r:id="rId1023" display="http://pbs.twimg.com/profile_images/1085931141964525568/lTKO1m0-_normal.jpg"/>
    <hyperlink ref="F187" r:id="rId1024" display="http://pbs.twimg.com/profile_images/1055716523208192000/cGq-eFuv_normal.jpg"/>
    <hyperlink ref="F188" r:id="rId1025" display="http://pbs.twimg.com/profile_images/1048935151311282181/wzRNVnYu_normal.jpg"/>
    <hyperlink ref="F189" r:id="rId1026" display="http://pbs.twimg.com/profile_images/1080729717693501442/qBMD-fHy_normal.jpg"/>
    <hyperlink ref="F190" r:id="rId1027" display="http://pbs.twimg.com/profile_images/689660465991970816/wMCPgoD9_normal.png"/>
    <hyperlink ref="F191" r:id="rId1028" display="http://pbs.twimg.com/profile_images/1052520316679811072/Cc8ecCG__normal.jpg"/>
    <hyperlink ref="F192" r:id="rId1029" display="http://pbs.twimg.com/profile_images/660887335660187649/feYiBIPm_normal.jpg"/>
    <hyperlink ref="F193" r:id="rId1030" display="http://pbs.twimg.com/profile_images/865525116762898432/wfvG7yfL_normal.jpg"/>
    <hyperlink ref="F194" r:id="rId1031" display="http://pbs.twimg.com/profile_images/928869096363401216/FE7e6nxc_normal.png"/>
    <hyperlink ref="F195" r:id="rId1032" display="http://pbs.twimg.com/profile_images/808021617494233088/UPA56vZg_normal.jpg"/>
    <hyperlink ref="F196" r:id="rId1033" display="http://pbs.twimg.com/profile_images/1008630948286492673/DSfl2NHT_normal.jpg"/>
    <hyperlink ref="F197" r:id="rId1034" display="http://pbs.twimg.com/profile_images/1029399987963056128/xBvFmIiT_normal.jpg"/>
    <hyperlink ref="F198" r:id="rId1035" display="http://pbs.twimg.com/profile_images/1038084288267177984/z3PV3wF5_normal.jpg"/>
    <hyperlink ref="F199" r:id="rId1036" display="http://pbs.twimg.com/profile_images/947511531683463168/2iGlI4K1_normal.jpg"/>
    <hyperlink ref="F200" r:id="rId1037" display="http://pbs.twimg.com/profile_images/917638220682207232/oMm0W-B4_normal.jpg"/>
    <hyperlink ref="F201" r:id="rId1038" display="http://pbs.twimg.com/profile_images/1081145558201319426/XjsiiEIk_normal.jpg"/>
    <hyperlink ref="F202" r:id="rId1039" display="http://pbs.twimg.com/profile_images/909815974051717120/qysJAlBG_normal.jpg"/>
    <hyperlink ref="F203" r:id="rId1040" display="http://pbs.twimg.com/profile_images/615239024236572676/dUaJlfbG_normal.png"/>
    <hyperlink ref="F204" r:id="rId1041" display="http://pbs.twimg.com/profile_images/1072477815226945542/mizhqCPb_normal.jpg"/>
    <hyperlink ref="F205" r:id="rId1042" display="http://pbs.twimg.com/profile_images/867566287567892481/SDFk6piH_normal.jpg"/>
    <hyperlink ref="F206" r:id="rId1043" display="http://pbs.twimg.com/profile_images/928773628690182144/gv60ucJq_normal.jpg"/>
    <hyperlink ref="F207" r:id="rId1044" display="http://pbs.twimg.com/profile_images/1039981366862143494/zxVoQ2Gr_normal.jpg"/>
    <hyperlink ref="F208" r:id="rId1045" display="http://pbs.twimg.com/profile_images/471195565389127680/aLKIpiP__normal.jpeg"/>
    <hyperlink ref="F209" r:id="rId1046" display="http://pbs.twimg.com/profile_images/870021379030167554/svJrClIC_normal.jpg"/>
    <hyperlink ref="F210" r:id="rId1047" display="http://pbs.twimg.com/profile_images/562998961221296128/O6dIuPIg_normal.png"/>
    <hyperlink ref="F211" r:id="rId1048" display="http://pbs.twimg.com/profile_images/837448436412739585/sS6CFMRN_normal.jpg"/>
    <hyperlink ref="F212" r:id="rId1049" display="http://pbs.twimg.com/profile_images/1080204696059408384/ockv4WGY_normal.jpg"/>
    <hyperlink ref="F213" r:id="rId1050" display="http://pbs.twimg.com/profile_images/1079374662763724801/tvIDz9T-_normal.jpg"/>
    <hyperlink ref="F214" r:id="rId1051" display="http://pbs.twimg.com/profile_images/959542172751138817/QcHhm46G_normal.jpg"/>
    <hyperlink ref="F215" r:id="rId1052" display="http://pbs.twimg.com/profile_images/1093367655535443968/6bNJ_BFd_normal.jpg"/>
    <hyperlink ref="F216" r:id="rId1053" display="http://pbs.twimg.com/profile_images/471660831692697600/oMlpJucq_normal.jpeg"/>
    <hyperlink ref="F217" r:id="rId1054" display="http://pbs.twimg.com/profile_images/672036989135364097/qV8EKhJX_normal.jpg"/>
    <hyperlink ref="F218" r:id="rId1055" display="http://pbs.twimg.com/profile_images/951278168165568514/kXubtp0c_normal.jpg"/>
    <hyperlink ref="F219" r:id="rId1056" display="http://pbs.twimg.com/profile_images/2800002402/fb810f2f606e0f1413ed5191e2eac190_normal.png"/>
    <hyperlink ref="F220" r:id="rId1057" display="http://pbs.twimg.com/profile_images/864567398262689793/E1uFeOzM_normal.jpg"/>
    <hyperlink ref="F221" r:id="rId1058" display="http://pbs.twimg.com/profile_images/615598832726970372/jsK-gBSt_normal.png"/>
    <hyperlink ref="F222" r:id="rId1059" display="http://pbs.twimg.com/profile_images/604427674203779072/Y4t_NODB_normal.jpg"/>
    <hyperlink ref="F223" r:id="rId1060" display="http://pbs.twimg.com/profile_images/510517460773007360/UKfBppaU_normal.jpeg"/>
    <hyperlink ref="F224" r:id="rId1061" display="http://pbs.twimg.com/profile_images/616241154657550340/XwjLxC3K_normal.jpg"/>
    <hyperlink ref="F225" r:id="rId1062" display="http://pbs.twimg.com/profile_images/859076004211458053/unCr0ZxT_normal.jpg"/>
    <hyperlink ref="F226" r:id="rId1063" display="http://pbs.twimg.com/profile_images/1063749927715643392/QK8eFZ7l_normal.jpg"/>
    <hyperlink ref="F227" r:id="rId1064" display="http://pbs.twimg.com/profile_images/1020019585494519808/kgvzEpZX_normal.jpg"/>
    <hyperlink ref="F228" r:id="rId1065" display="http://pbs.twimg.com/profile_images/378800000723263303/8debfd6ac3edabf841e6f4646c29ca79_normal.jpeg"/>
    <hyperlink ref="F229" r:id="rId1066" display="http://pbs.twimg.com/profile_images/802971687813660672/L4CCddo3_normal.jpg"/>
    <hyperlink ref="F230" r:id="rId1067" display="http://pbs.twimg.com/profile_images/733901283279708160/9_pvKhgH_normal.jpg"/>
    <hyperlink ref="F231" r:id="rId1068" display="http://pbs.twimg.com/profile_images/987828885/tina2007a_normal.jpg"/>
    <hyperlink ref="F232" r:id="rId1069" display="http://pbs.twimg.com/profile_images/873564719298224128/p03yHuuw_normal.jpg"/>
    <hyperlink ref="F233" r:id="rId1070" display="http://pbs.twimg.com/profile_images/631178831022419968/QAUCuXNR_normal.jpg"/>
    <hyperlink ref="F234" r:id="rId1071" display="http://pbs.twimg.com/profile_images/1148854672/TheMorinSurface_normal.png"/>
    <hyperlink ref="F235" r:id="rId1072" display="http://pbs.twimg.com/profile_images/624684759990407168/_BWay9TR_normal.png"/>
    <hyperlink ref="F236" r:id="rId1073" display="http://pbs.twimg.com/profile_images/1092151974475182080/jVHCNHcA_normal.jpg"/>
    <hyperlink ref="F237" r:id="rId1074" display="http://pbs.twimg.com/profile_images/955264948686516224/uK4IJeAT_normal.jpg"/>
    <hyperlink ref="F238" r:id="rId1075" display="http://pbs.twimg.com/profile_images/575334890096345088/NyY1j_sw_normal.png"/>
    <hyperlink ref="F239" r:id="rId1076" display="http://pbs.twimg.com/profile_images/795744115812143104/IcUZ2QFY_normal.jpg"/>
    <hyperlink ref="F240" r:id="rId1077" display="http://pbs.twimg.com/profile_images/2211033727/houston-texas_1__normal.jpg"/>
    <hyperlink ref="F241" r:id="rId1078" display="http://pbs.twimg.com/profile_images/726003771340279809/n99px417_normal.jpg"/>
    <hyperlink ref="F242" r:id="rId1079" display="http://pbs.twimg.com/profile_images/1173146264/Portrait-Vera-dkl-201010_DSC0132-Webklein_normal.jpg"/>
    <hyperlink ref="F243" r:id="rId1080" display="http://pbs.twimg.com/profile_images/710760313008820224/CTUg9T-v_normal.jpg"/>
    <hyperlink ref="F244" r:id="rId1081" display="http://pbs.twimg.com/profile_images/876540772513918978/aoOKg_b0_normal.jpg"/>
    <hyperlink ref="F245" r:id="rId1082" display="http://pbs.twimg.com/profile_images/875630790297608192/wmE5dAWH_normal.jpg"/>
    <hyperlink ref="F246" r:id="rId1083" display="http://pbs.twimg.com/profile_images/581053755405131777/gkWWSDIP_normal.jpg"/>
    <hyperlink ref="F247" r:id="rId1084" display="http://pbs.twimg.com/profile_images/967488777903067136/_ms_aquN_normal.jpg"/>
    <hyperlink ref="F248" r:id="rId1085" display="http://pbs.twimg.com/profile_images/966004139552514048/xFJQn5Vw_normal.jpg"/>
    <hyperlink ref="F249" r:id="rId1086" display="http://pbs.twimg.com/profile_images/842359855298019328/5EkwsEZN_normal.jpg"/>
    <hyperlink ref="F250" r:id="rId1087" display="http://pbs.twimg.com/profile_images/489319441629736960/7IV0W1Yu_normal.jpeg"/>
    <hyperlink ref="F251" r:id="rId1088" display="http://pbs.twimg.com/profile_images/974021215890354176/5bk5FUXf_normal.jpg"/>
    <hyperlink ref="F252" r:id="rId1089" display="http://pbs.twimg.com/profile_images/802975423936098304/D4XkoOnz_normal.jpg"/>
    <hyperlink ref="F253" r:id="rId1090" display="http://pbs.twimg.com/profile_images/1428656187/Picture_11_normal.jpg"/>
    <hyperlink ref="F254" r:id="rId1091" display="http://pbs.twimg.com/profile_images/776716385795895296/keO-dKTf_normal.jpg"/>
    <hyperlink ref="F255" r:id="rId1092" display="http://pbs.twimg.com/profile_images/1083181052351238144/u8BfKxFf_normal.jpg"/>
    <hyperlink ref="F256" r:id="rId1093" display="http://pbs.twimg.com/profile_images/854589472716890112/bYPrnwMv_normal.jpg"/>
    <hyperlink ref="F257" r:id="rId1094" display="http://pbs.twimg.com/profile_images/875675166524579840/hDU1RmTh_normal.jpg"/>
    <hyperlink ref="F258" r:id="rId1095" display="http://pbs.twimg.com/profile_images/664544029225320452/s_W4ACEB_normal.png"/>
    <hyperlink ref="F259" r:id="rId1096" display="http://pbs.twimg.com/profile_images/646544513339514881/1z313YBp_normal.png"/>
    <hyperlink ref="F260" r:id="rId1097" display="http://pbs.twimg.com/profile_images/1055807149786439680/sQiHu-95_normal.jpg"/>
    <hyperlink ref="F261" r:id="rId1098" display="http://pbs.twimg.com/profile_images/899604567788331010/jtK5AwtZ_normal.jpg"/>
    <hyperlink ref="F262" r:id="rId1099" display="http://pbs.twimg.com/profile_images/378800000483599363/a84a437b0f1ee726343a6bb2cbae1124_normal.png"/>
    <hyperlink ref="F263" r:id="rId1100" display="http://pbs.twimg.com/profile_images/762044915887042560/TqYhILhS_normal.jpg"/>
    <hyperlink ref="F264" r:id="rId1101" display="http://pbs.twimg.com/profile_images/3207164109/b91c4372db2f4165249a76bc85da3c9b_normal.png"/>
    <hyperlink ref="F265" r:id="rId1102" display="http://pbs.twimg.com/profile_images/1041920854328836096/98sNjjjH_normal.jpg"/>
    <hyperlink ref="F266" r:id="rId1103" display="http://pbs.twimg.com/profile_images/857808155203452928/jy5G0zmT_normal.jpg"/>
    <hyperlink ref="F267" r:id="rId1104" display="http://pbs.twimg.com/profile_images/434790696633921536/Wg2qKxv4_normal.jpeg"/>
    <hyperlink ref="F268" r:id="rId1105" display="http://pbs.twimg.com/profile_images/1091536062323851264/KtRXKITt_normal.jpg"/>
    <hyperlink ref="F269" r:id="rId1106" display="http://pbs.twimg.com/profile_images/1086739464125382663/EnvM1eAc_normal.jpg"/>
    <hyperlink ref="F270" r:id="rId1107" display="http://pbs.twimg.com/profile_images/841803825665187841/-Ok2hipH_normal.jpg"/>
    <hyperlink ref="F271" r:id="rId1108" display="http://pbs.twimg.com/profile_images/792086614990348288/weV2c7i4_normal.jpg"/>
    <hyperlink ref="F272" r:id="rId1109" display="http://pbs.twimg.com/profile_images/56071111/ciro_normal.jpg"/>
    <hyperlink ref="F273" r:id="rId1110" display="http://pbs.twimg.com/profile_images/3598616155/50db18fc5c8565a3cc7fd8c7d6cf73ed_normal.jpeg"/>
    <hyperlink ref="F274" r:id="rId1111" display="http://pbs.twimg.com/profile_images/847511340935757824/7zTrlT8R_normal.jpg"/>
    <hyperlink ref="F275" r:id="rId1112" display="http://pbs.twimg.com/profile_images/2820996416/5cdddcba9eaee0880bb5d99c1e4e60cc_normal.jpeg"/>
    <hyperlink ref="F276" r:id="rId1113" display="http://pbs.twimg.com/profile_images/1025090581939347456/7d3_UhBS_normal.jpg"/>
    <hyperlink ref="F277" r:id="rId1114" display="http://pbs.twimg.com/profile_images/720332841305812992/Raq_tVbf_normal.jpg"/>
    <hyperlink ref="F278" r:id="rId1115" display="http://pbs.twimg.com/profile_images/1040612291782344704/jVkDqFUv_normal.jpg"/>
    <hyperlink ref="F279" r:id="rId1116" display="http://pbs.twimg.com/profile_images/752339815002091520/d403dpBl_normal.jpg"/>
    <hyperlink ref="F280" r:id="rId1117" display="http://pbs.twimg.com/profile_images/1017632076106002432/jDamgkFp_normal.jpg"/>
    <hyperlink ref="F281" r:id="rId1118" display="http://pbs.twimg.com/profile_images/71044209/jmh_dot_normal.jpg"/>
    <hyperlink ref="F282" r:id="rId1119" display="http://pbs.twimg.com/profile_images/634559746830266368/DSL2nEU0_normal.png"/>
    <hyperlink ref="F283" r:id="rId1120" display="http://pbs.twimg.com/profile_images/921869485425885184/UXTl2-ZN_normal.jpg"/>
    <hyperlink ref="F284" r:id="rId1121" display="http://pbs.twimg.com/profile_images/1076825416172658689/WMq4BjEk_normal.jpg"/>
    <hyperlink ref="F285" r:id="rId1122" display="http://pbs.twimg.com/profile_images/474959031799279616/dEaeLzrt_normal.jpeg"/>
    <hyperlink ref="F286" r:id="rId1123" display="http://pbs.twimg.com/profile_images/894370344420622336/UW6ptLE3_normal.jpg"/>
    <hyperlink ref="F287" r:id="rId1124" display="http://pbs.twimg.com/profile_images/1080931629080559616/xr5EVh88_normal.jpg"/>
    <hyperlink ref="F288" r:id="rId1125" display="http://pbs.twimg.com/profile_images/3474772286/95b2195f86920394d9b2e1b0fd86276c_normal.jpeg"/>
    <hyperlink ref="F289" r:id="rId1126" display="http://pbs.twimg.com/profile_images/1081885991525322752/8xsjzbrJ_normal.jpg"/>
    <hyperlink ref="F290" r:id="rId1127" display="http://pbs.twimg.com/profile_images/957713522728800257/hq_SVLaO_normal.jpg"/>
    <hyperlink ref="F291" r:id="rId1128" display="http://abs.twimg.com/sticky/default_profile_images/default_profile_normal.png"/>
    <hyperlink ref="F292" r:id="rId1129" display="http://pbs.twimg.com/profile_images/646186068635615232/d6ggJK4q_normal.jpg"/>
    <hyperlink ref="F293" r:id="rId1130" display="http://pbs.twimg.com/profile_images/826802386442342400/ChCqD4xd_normal.jpg"/>
    <hyperlink ref="F294" r:id="rId1131" display="http://pbs.twimg.com/profile_images/271273236/me_laughing_cropped_normal.jpg"/>
    <hyperlink ref="F295" r:id="rId1132" display="http://pbs.twimg.com/profile_images/2241810406/j0427655_normal.jpg"/>
    <hyperlink ref="F296" r:id="rId1133" display="http://pbs.twimg.com/profile_images/1023293436298977281/4P8niR6h_normal.jpg"/>
    <hyperlink ref="F297" r:id="rId1134" display="http://pbs.twimg.com/profile_images/1050736976419270656/qMaUs5oa_normal.jpg"/>
    <hyperlink ref="F298" r:id="rId1135" display="http://pbs.twimg.com/profile_images/931245586401120256/-gqo8ECk_normal.jpg"/>
    <hyperlink ref="F299" r:id="rId1136" display="http://pbs.twimg.com/profile_images/1013890597130678272/5jpCxyxV_normal.jpg"/>
    <hyperlink ref="F300" r:id="rId1137" display="http://pbs.twimg.com/profile_images/1080170051368497152/WAc6Nh7r_normal.jpg"/>
    <hyperlink ref="F301" r:id="rId1138" display="http://pbs.twimg.com/profile_images/740987221986140160/X4-KMqqS_normal.jpg"/>
    <hyperlink ref="F302" r:id="rId1139" display="http://pbs.twimg.com/profile_images/868124921402150912/V0SkMhCD_normal.jpg"/>
    <hyperlink ref="F303" r:id="rId1140" display="http://pbs.twimg.com/profile_images/805540234272325633/PC16DyMj_normal.jpg"/>
    <hyperlink ref="F304" r:id="rId1141" display="http://pbs.twimg.com/profile_images/985831351994773505/aZvqavvr_normal.jpg"/>
    <hyperlink ref="F305" r:id="rId1142" display="http://pbs.twimg.com/profile_images/1074665764618166274/6RAtJBMh_normal.jpg"/>
    <hyperlink ref="F306" r:id="rId1143" display="http://pbs.twimg.com/profile_images/1080257988667924480/BdoM0PoR_normal.jpg"/>
    <hyperlink ref="F307" r:id="rId1144" display="http://pbs.twimg.com/profile_images/1003686168611950593/8oN71uTl_normal.jpg"/>
    <hyperlink ref="F308" r:id="rId1145" display="http://pbs.twimg.com/profile_images/1015991183288479745/62GdLOvP_normal.jpg"/>
    <hyperlink ref="F309" r:id="rId1146" display="http://pbs.twimg.com/profile_images/617888789164199936/XR6xjTyX_normal.jpg"/>
    <hyperlink ref="F310" r:id="rId1147" display="http://pbs.twimg.com/profile_images/1015347649384361984/cu3ssF1F_normal.jpg"/>
    <hyperlink ref="F311" r:id="rId1148" display="http://pbs.twimg.com/profile_images/448601634868703232/9gpvw5LT_normal.jpeg"/>
    <hyperlink ref="F312" r:id="rId1149" display="http://pbs.twimg.com/profile_images/886068542814142466/d8MwVvAT_normal.jpg"/>
    <hyperlink ref="F313" r:id="rId1150" display="http://pbs.twimg.com/profile_images/1016695539688079360/1rkdqLH7_normal.jpg"/>
    <hyperlink ref="F314" r:id="rId1151" display="http://pbs.twimg.com/profile_images/671150283825659904/RZXms1Mj_normal.png"/>
    <hyperlink ref="F315" r:id="rId1152" display="http://pbs.twimg.com/profile_images/1065008527612227585/8WF69gPM_normal.jpg"/>
    <hyperlink ref="F316" r:id="rId1153" display="http://pbs.twimg.com/profile_images/976752327154716672/Ljxkkqgr_normal.jpg"/>
    <hyperlink ref="F317" r:id="rId1154" display="http://pbs.twimg.com/profile_images/786284438103687168/gzSIGiuW_normal.jpg"/>
    <hyperlink ref="F318" r:id="rId1155" display="http://pbs.twimg.com/profile_images/1080875445082566657/Gxv5rXiv_normal.jpg"/>
    <hyperlink ref="F319" r:id="rId1156" display="http://pbs.twimg.com/profile_images/900033008685666305/c6Q38U35_normal.png"/>
    <hyperlink ref="F320" r:id="rId1157" display="http://pbs.twimg.com/profile_images/1086264686880927744/lFhRHMK6_normal.jpg"/>
    <hyperlink ref="F321" r:id="rId1158" display="http://pbs.twimg.com/profile_images/1069362777741914112/dWBT4QZf_normal.jpg"/>
    <hyperlink ref="F322" r:id="rId1159" display="http://pbs.twimg.com/profile_images/1037816883288756224/SgRkY7GO_normal.jpg"/>
    <hyperlink ref="F323" r:id="rId1160" display="http://pbs.twimg.com/profile_images/1080238523096203265/FpBawGT6_normal.jpg"/>
    <hyperlink ref="F324" r:id="rId1161" display="http://pbs.twimg.com/profile_images/824257996779876353/aHhldVI6_normal.jpg"/>
    <hyperlink ref="F325" r:id="rId1162" display="http://pbs.twimg.com/profile_images/1061349113185296384/ctosgTKW_normal.jpg"/>
    <hyperlink ref="F326" r:id="rId1163" display="http://pbs.twimg.com/profile_images/657481529631842304/VwnYqhxb_normal.jpg"/>
    <hyperlink ref="F327" r:id="rId1164" display="http://pbs.twimg.com/profile_images/1085705101820321792/AiGEqLMa_normal.jpg"/>
    <hyperlink ref="F328" r:id="rId1165" display="http://pbs.twimg.com/profile_images/982080909720604672/AVNa53rG_normal.jpg"/>
    <hyperlink ref="F329" r:id="rId1166" display="http://pbs.twimg.com/profile_images/1083502867795849216/9k_u6jJK_normal.jpg"/>
    <hyperlink ref="F330" r:id="rId1167" display="http://pbs.twimg.com/profile_images/985180446156869632/kx9bBCC4_normal.jpg"/>
    <hyperlink ref="F331" r:id="rId1168" display="http://pbs.twimg.com/profile_images/821137581286912000/IyaVNz5K_normal.jpg"/>
    <hyperlink ref="F332" r:id="rId1169" display="http://pbs.twimg.com/profile_images/192936165/d_lazer_normal.jpg"/>
    <hyperlink ref="F333" r:id="rId1170" display="http://pbs.twimg.com/profile_images/803418473732997120/MvRK6pV6_normal.jpg"/>
    <hyperlink ref="F334" r:id="rId1171" display="http://abs.twimg.com/sticky/default_profile_images/default_profile_normal.png"/>
    <hyperlink ref="F335" r:id="rId1172" display="http://pbs.twimg.com/profile_images/1080582273764917253/2LRt2lRe_normal.jpg"/>
    <hyperlink ref="F336" r:id="rId1173" display="http://pbs.twimg.com/profile_images/3784636880/4bffb4418b1a1f24b1d2fae45c11c7ad_normal.jpeg"/>
    <hyperlink ref="F337" r:id="rId1174" display="http://pbs.twimg.com/profile_images/1056019068623433728/VfP7hWLl_normal.jpg"/>
    <hyperlink ref="F338" r:id="rId1175" display="http://pbs.twimg.com/profile_images/990941775610118146/fdL9Q9wA_normal.jpg"/>
    <hyperlink ref="F339" r:id="rId1176" display="http://pbs.twimg.com/profile_images/1036483673602764800/Oeyb2hb3_normal.jpg"/>
    <hyperlink ref="F340" r:id="rId1177" display="http://pbs.twimg.com/profile_images/1100556856/twitt_pic_normal.jpg"/>
    <hyperlink ref="F341" r:id="rId1178" display="http://pbs.twimg.com/profile_images/903344761343541249/M1cKZg2S_normal.jpg"/>
    <hyperlink ref="F342" r:id="rId1179" display="http://pbs.twimg.com/profile_images/1089267553178808320/h38x4Wmo_normal.jpg"/>
    <hyperlink ref="F343" r:id="rId1180" display="http://pbs.twimg.com/profile_images/1074878911962443776/GzUtUN0a_normal.jpg"/>
    <hyperlink ref="F344" r:id="rId1181" display="http://pbs.twimg.com/profile_images/1010530295538438144/b84XuMkU_normal.jpg"/>
    <hyperlink ref="F345" r:id="rId1182" display="http://pbs.twimg.com/profile_images/2201180023/twitter_logo_normal.jpg"/>
    <hyperlink ref="F346" r:id="rId1183" display="http://pbs.twimg.com/profile_images/847827739793129472/GSuyFTe1_normal.jpg"/>
    <hyperlink ref="F347" r:id="rId1184" display="http://pbs.twimg.com/profile_images/1759354147/perfil_normal.jpg"/>
    <hyperlink ref="F348" r:id="rId1185" display="http://pbs.twimg.com/profile_images/1004723423501869057/IZw-_1Yz_normal.jpg"/>
    <hyperlink ref="F349" r:id="rId1186" display="http://pbs.twimg.com/profile_images/827005448662372353/CR5bb3U0_normal.jpg"/>
    <hyperlink ref="F350" r:id="rId1187" display="http://pbs.twimg.com/profile_images/1249381366/Ognyanova-200px_normal.png"/>
    <hyperlink ref="F351" r:id="rId1188" display="http://pbs.twimg.com/profile_images/1011818295916417025/P1CkbdYi_normal.jpg"/>
    <hyperlink ref="F352" r:id="rId1189" display="http://pbs.twimg.com/profile_images/637739226/matthew-barney-c-3_normal.gif"/>
    <hyperlink ref="F353" r:id="rId1190" display="http://pbs.twimg.com/profile_images/875269401309609984/TnaDhUpt_normal.jpg"/>
    <hyperlink ref="F354" r:id="rId1191" display="http://pbs.twimg.com/profile_images/881952411732119552/qQPSxV5Z_normal.jpg"/>
    <hyperlink ref="F355" r:id="rId1192" display="http://pbs.twimg.com/profile_images/1083333523392602112/YUSrahyh_normal.jpg"/>
    <hyperlink ref="F356" r:id="rId1193" display="http://pbs.twimg.com/profile_images/644128014448611328/l2zQ_CS-_normal.jpg"/>
    <hyperlink ref="F357" r:id="rId1194" display="http://pbs.twimg.com/profile_images/778550735432740864/_n29W_8Q_normal.jpg"/>
    <hyperlink ref="F358" r:id="rId1195" display="http://pbs.twimg.com/profile_images/618336146456588288/Px9EsoAk_normal.png"/>
    <hyperlink ref="F359" r:id="rId1196" display="http://pbs.twimg.com/profile_images/1092700982616633344/6cWgFFXF_normal.jpg"/>
    <hyperlink ref="F360" r:id="rId1197" display="http://pbs.twimg.com/profile_images/1088059158677606401/4cSuukf5_normal.jpg"/>
    <hyperlink ref="F361" r:id="rId1198" display="http://pbs.twimg.com/profile_images/2531439758/idki1at8oapk17t6nwo9_normal.jpeg"/>
    <hyperlink ref="F362" r:id="rId1199" display="http://pbs.twimg.com/profile_images/661230489357967360/HB3vsn3O_normal.jpg"/>
    <hyperlink ref="F363" r:id="rId1200" display="http://pbs.twimg.com/profile_images/693173481853341696/24DGCmiT_normal.jpg"/>
    <hyperlink ref="F364" r:id="rId1201" display="http://pbs.twimg.com/profile_images/426136263960190976/AuCq7Rhs_normal.jpeg"/>
    <hyperlink ref="F365" r:id="rId1202" display="http://pbs.twimg.com/profile_images/765687785219039233/w5bRXIYM_normal.jpg"/>
    <hyperlink ref="F366" r:id="rId1203" display="http://pbs.twimg.com/profile_images/743650756272791554/hERghFWK_normal.jpg"/>
    <hyperlink ref="F367" r:id="rId1204" display="http://pbs.twimg.com/profile_images/1087115057383833600/wHpWYV5-_normal.jpg"/>
    <hyperlink ref="F368" r:id="rId1205" display="http://pbs.twimg.com/profile_images/1080089070028668928/0w0o3NPU_normal.jpg"/>
    <hyperlink ref="F369" r:id="rId1206" display="http://pbs.twimg.com/profile_images/871773431859163137/rNNq2N8U_normal.jpg"/>
    <hyperlink ref="F370" r:id="rId1207" display="http://pbs.twimg.com/profile_images/418446298451152896/V5OC7NkG_normal.jpeg"/>
    <hyperlink ref="F371" r:id="rId1208" display="http://pbs.twimg.com/profile_images/705052513058340864/NNC3iMW1_normal.jpg"/>
    <hyperlink ref="F372" r:id="rId1209" display="http://pbs.twimg.com/profile_images/803963513362333696/BTZMglPu_normal.jpg"/>
    <hyperlink ref="F373" r:id="rId1210" display="http://pbs.twimg.com/profile_images/1052819133702770688/KFA7JUlu_normal.jpg"/>
    <hyperlink ref="F374" r:id="rId1211" display="http://pbs.twimg.com/profile_images/697412097731383296/_9_iV4T2_normal.png"/>
    <hyperlink ref="F375" r:id="rId1212" display="http://pbs.twimg.com/profile_images/875382850924802048/qelGNARN_normal.jpg"/>
    <hyperlink ref="F376" r:id="rId1213" display="http://pbs.twimg.com/profile_images/771679248868372480/3cE3rr3z_normal.jpg"/>
    <hyperlink ref="F377" r:id="rId1214" display="http://pbs.twimg.com/profile_images/569355142785294336/E-_AQX7r_normal.jpeg"/>
    <hyperlink ref="F378" r:id="rId1215" display="http://pbs.twimg.com/profile_images/925374463188918273/G4fKrzyv_normal.jpg"/>
    <hyperlink ref="F379" r:id="rId1216" display="http://pbs.twimg.com/profile_images/1071427852007030784/RP-5rUYj_normal.jpg"/>
    <hyperlink ref="F380" r:id="rId1217" display="http://pbs.twimg.com/profile_images/988087981859901441/WW_mnYT2_normal.jpg"/>
    <hyperlink ref="F381" r:id="rId1218" display="http://pbs.twimg.com/profile_images/994265746506215425/7IBlLvHh_normal.jpg"/>
    <hyperlink ref="F382" r:id="rId1219" display="http://pbs.twimg.com/profile_images/958968782189457411/rPh0Z7Tp_normal.jpg"/>
    <hyperlink ref="F383" r:id="rId1220" display="http://pbs.twimg.com/profile_images/1048642290162573312/1RYEYqkr_normal.jpg"/>
    <hyperlink ref="F384" r:id="rId1221" display="http://pbs.twimg.com/profile_images/498518381478178817/SA9ZJGVH_normal.jpeg"/>
    <hyperlink ref="F385" r:id="rId1222" display="http://pbs.twimg.com/profile_images/1020289516563648512/xUS013oN_normal.jpg"/>
    <hyperlink ref="F386" r:id="rId1223" display="http://pbs.twimg.com/profile_images/1082067215178883073/JJOupWI0_normal.jpg"/>
    <hyperlink ref="F387" r:id="rId1224" display="http://pbs.twimg.com/profile_images/1083407875978989570/OXKNYziC_normal.jpg"/>
    <hyperlink ref="F388" r:id="rId1225" display="http://pbs.twimg.com/profile_images/710855816182689793/meIA7ylB_normal.jpg"/>
    <hyperlink ref="F389" r:id="rId1226" display="http://pbs.twimg.com/profile_images/378800000198830827/88fc4fafb5518085e281a4c4dd3adefa_normal.jpeg"/>
    <hyperlink ref="F390" r:id="rId1227" display="http://pbs.twimg.com/profile_images/899674175346016257/9DqSoT6h_normal.jpg"/>
    <hyperlink ref="AX3" r:id="rId1228" display="https://twitter.com/entoutsi"/>
    <hyperlink ref="AX4" r:id="rId1229" display="https://twitter.com/hfpmuenchen"/>
    <hyperlink ref="AX5" r:id="rId1230" display="https://twitter.com/tu_muenchen"/>
    <hyperlink ref="AX6" r:id="rId1231" display="https://twitter.com/icwsm"/>
    <hyperlink ref="AX7" r:id="rId1232" display="https://twitter.com/jurgenpfeffer"/>
    <hyperlink ref="AX8" r:id="rId1233" display="https://twitter.com/clancynewyork"/>
    <hyperlink ref="AX9" r:id="rId1234" display="https://twitter.com/j2bryson"/>
    <hyperlink ref="AX10" r:id="rId1235" display="https://twitter.com/ffloeck"/>
    <hyperlink ref="AX11" r:id="rId1236" display="https://twitter.com/gesis_org"/>
    <hyperlink ref="AX12" r:id="rId1237" display="https://twitter.com/ezagheni"/>
    <hyperlink ref="AX13" r:id="rId1238" display="https://twitter.com/kwelle"/>
    <hyperlink ref="AX14" r:id="rId1239" display="https://twitter.com/alenyshkaxx"/>
    <hyperlink ref="AX15" r:id="rId1240" display="https://twitter.com/zephyorus"/>
    <hyperlink ref="AX16" r:id="rId1241" display="https://twitter.com/jessamyn"/>
    <hyperlink ref="AX17" r:id="rId1242" display="https://twitter.com/skyglowberlin"/>
    <hyperlink ref="AX18" r:id="rId1243" display="https://twitter.com/tschfflr"/>
    <hyperlink ref="AX19" r:id="rId1244" display="https://twitter.com/nlpado"/>
    <hyperlink ref="AX20" r:id="rId1245" display="https://twitter.com/roguechi"/>
    <hyperlink ref="AX21" r:id="rId1246" display="https://twitter.com/farbandish"/>
    <hyperlink ref="AX22" r:id="rId1247" display="https://twitter.com/aquigley"/>
    <hyperlink ref="AX23" r:id="rId1248" display="https://twitter.com/skairam"/>
    <hyperlink ref="AX24" r:id="rId1249" display="https://twitter.com/fish_globe"/>
    <hyperlink ref="AX25" r:id="rId1250" display="https://twitter.com/chiclix"/>
    <hyperlink ref="AX26" r:id="rId1251" display="https://twitter.com/theeluwin"/>
    <hyperlink ref="AX27" r:id="rId1252" display="https://twitter.com/lightspeeer"/>
    <hyperlink ref="AX28" r:id="rId1253" display="https://twitter.com/worrynet"/>
    <hyperlink ref="AX29" r:id="rId1254" display="https://twitter.com/bckt1999"/>
    <hyperlink ref="AX30" r:id="rId1255" display="https://twitter.com/soup0408"/>
    <hyperlink ref="AX31" r:id="rId1256" display="https://twitter.com/new_newbie10"/>
    <hyperlink ref="AX32" r:id="rId1257" display="https://twitter.com/old_tavern"/>
    <hyperlink ref="AX33" r:id="rId1258" display="https://twitter.com/ilovemyvulcan"/>
    <hyperlink ref="AX34" r:id="rId1259" display="https://twitter.com/grturtledosa"/>
    <hyperlink ref="AX35" r:id="rId1260" display="https://twitter.com/droid_is_future"/>
    <hyperlink ref="AX36" r:id="rId1261" display="https://twitter.com/ne_o5"/>
    <hyperlink ref="AX37" r:id="rId1262" display="https://twitter.com/freiabereinsam_"/>
    <hyperlink ref="AX38" r:id="rId1263" display="https://twitter.com/jongwon1917"/>
    <hyperlink ref="AX39" r:id="rId1264" display="https://twitter.com/jmaen1037"/>
    <hyperlink ref="AX40" r:id="rId1265" display="https://twitter.com/flowerof_sin"/>
    <hyperlink ref="AX41" r:id="rId1266" display="https://twitter.com/describer7"/>
    <hyperlink ref="AX42" r:id="rId1267" display="https://twitter.com/mcc1928"/>
    <hyperlink ref="AX43" r:id="rId1268" display="https://twitter.com/kkobbiflowerain"/>
    <hyperlink ref="AX44" r:id="rId1269" display="https://twitter.com/_honey1215"/>
    <hyperlink ref="AX45" r:id="rId1270" display="https://twitter.com/kmo339"/>
    <hyperlink ref="AX46" r:id="rId1271" display="https://twitter.com/y_es_yes_"/>
    <hyperlink ref="AX47" r:id="rId1272" display="https://twitter.com/ny38387"/>
    <hyperlink ref="AX48" r:id="rId1273" display="https://twitter.com/olbbaem67"/>
    <hyperlink ref="AX49" r:id="rId1274" display="https://twitter.com/hgy031"/>
    <hyperlink ref="AX50" r:id="rId1275" display="https://twitter.com/shootingfemi_jy"/>
    <hyperlink ref="AX51" r:id="rId1276" display="https://twitter.com/omgclh"/>
    <hyperlink ref="AX52" r:id="rId1277" display="https://twitter.com/gamja17000"/>
    <hyperlink ref="AX53" r:id="rId1278" display="https://twitter.com/songyeon_l"/>
    <hyperlink ref="AX54" r:id="rId1279" display="https://twitter.com/rockyee_ow"/>
    <hyperlink ref="AX55" r:id="rId1280" display="https://twitter.com/laterlater_"/>
    <hyperlink ref="AX56" r:id="rId1281" display="https://twitter.com/bluepersonaofs7"/>
    <hyperlink ref="AX57" r:id="rId1282" display="https://twitter.com/choimg_iluvu"/>
    <hyperlink ref="AX58" r:id="rId1283" display="https://twitter.com/ruvyn"/>
    <hyperlink ref="AX59" r:id="rId1284" display="https://twitter.com/benichaentomi"/>
    <hyperlink ref="AX60" r:id="rId1285" display="https://twitter.com/pink0tealeaf"/>
    <hyperlink ref="AX61" r:id="rId1286" display="https://twitter.com/loklok6512"/>
    <hyperlink ref="AX62" r:id="rId1287" display="https://twitter.com/eiffeleffy"/>
    <hyperlink ref="AX63" r:id="rId1288" display="https://twitter.com/kiyoshi_nunaya"/>
    <hyperlink ref="AX64" r:id="rId1289" display="https://twitter.com/hubu_2d"/>
    <hyperlink ref="AX65" r:id="rId1290" display="https://twitter.com/saetigim"/>
    <hyperlink ref="AX66" r:id="rId1291" display="https://twitter.com/djuna01"/>
    <hyperlink ref="AX67" r:id="rId1292" display="https://twitter.com/gamsangnara"/>
    <hyperlink ref="AX68" r:id="rId1293" display="https://twitter.com/hurryonezum"/>
    <hyperlink ref="AX69" r:id="rId1294" display="https://twitter.com/givemetheupdate"/>
    <hyperlink ref="AX70" r:id="rId1295" display="https://twitter.com/xixxsong"/>
    <hyperlink ref="AX71" r:id="rId1296" display="https://twitter.com/blueblueregn"/>
    <hyperlink ref="AX72" r:id="rId1297" display="https://twitter.com/jyeppa"/>
    <hyperlink ref="AX73" r:id="rId1298" display="https://twitter.com/elda0802"/>
    <hyperlink ref="AX74" r:id="rId1299" display="https://twitter.com/hwa_thefire"/>
    <hyperlink ref="AX75" r:id="rId1300" display="https://twitter.com/krabbit_nope"/>
    <hyperlink ref="AX76" r:id="rId1301" display="https://twitter.com/whocares_bout"/>
    <hyperlink ref="AX77" r:id="rId1302" display="https://twitter.com/nine_ggom"/>
    <hyperlink ref="AX78" r:id="rId1303" display="https://twitter.com/__guriguri__"/>
    <hyperlink ref="AX79" r:id="rId1304" display="https://twitter.com/aunteppie"/>
    <hyperlink ref="AX80" r:id="rId1305" display="https://twitter.com/kaist455"/>
    <hyperlink ref="AX81" r:id="rId1306" display="https://twitter.com/yjh_0420"/>
    <hyperlink ref="AX82" r:id="rId1307" display="https://twitter.com/whaqlrpdlarp"/>
    <hyperlink ref="AX83" r:id="rId1308" display="https://twitter.com/sahjyloiom77"/>
    <hyperlink ref="AX84" r:id="rId1309" display="https://twitter.com/binich_tyty"/>
    <hyperlink ref="AX85" r:id="rId1310" display="https://twitter.com/xenus_c"/>
    <hyperlink ref="AX86" r:id="rId1311" display="https://twitter.com/dinanshiral124"/>
    <hyperlink ref="AX87" r:id="rId1312" display="https://twitter.com/guarikun"/>
    <hyperlink ref="AX88" r:id="rId1313" display="https://twitter.com/ra42_"/>
    <hyperlink ref="AX89" r:id="rId1314" display="https://twitter.com/what_is_a3"/>
    <hyperlink ref="AX90" r:id="rId1315" display="https://twitter.com/mill_0"/>
    <hyperlink ref="AX91" r:id="rId1316" display="https://twitter.com/ricky_mic_lim"/>
    <hyperlink ref="AX92" r:id="rId1317" display="https://twitter.com/lamb_chops7"/>
    <hyperlink ref="AX93" r:id="rId1318" display="https://twitter.com/tigris_master"/>
    <hyperlink ref="AX94" r:id="rId1319" display="https://twitter.com/lilysea"/>
    <hyperlink ref="AX95" r:id="rId1320" display="https://twitter.com/peng9oo"/>
    <hyperlink ref="AX96" r:id="rId1321" display="https://twitter.com/sarawithnohp"/>
    <hyperlink ref="AX97" r:id="rId1322" display="https://twitter.com/lljab_n1"/>
    <hyperlink ref="AX98" r:id="rId1323" display="https://twitter.com/kamuhyuk"/>
    <hyperlink ref="AX99" r:id="rId1324" display="https://twitter.com/rc0c9m"/>
    <hyperlink ref="AX100" r:id="rId1325" display="https://twitter.com/su_kingsman"/>
    <hyperlink ref="AX101" r:id="rId1326" display="https://twitter.com/vhsflr"/>
    <hyperlink ref="AX102" r:id="rId1327" display="https://twitter.com/helloocitrus"/>
    <hyperlink ref="AX103" r:id="rId1328" display="https://twitter.com/antwasp_dreamer"/>
    <hyperlink ref="AX104" r:id="rId1329" display="https://twitter.com/mikoteisbest"/>
    <hyperlink ref="AX105" r:id="rId1330" display="https://twitter.com/dd_snoring"/>
    <hyperlink ref="AX106" r:id="rId1331" display="https://twitter.com/camaro_kr"/>
    <hyperlink ref="AX107" r:id="rId1332" display="https://twitter.com/eatable_spoon"/>
    <hyperlink ref="AX108" r:id="rId1333" display="https://twitter.com/mildthunder"/>
    <hyperlink ref="AX109" r:id="rId1334" display="https://twitter.com/mhcish"/>
    <hyperlink ref="AX110" r:id="rId1335" display="https://twitter.com/fhff14_rihe"/>
    <hyperlink ref="AX111" r:id="rId1336" display="https://twitter.com/meeryu_namoo"/>
    <hyperlink ref="AX112" r:id="rId1337" display="https://twitter.com/toto_min9735"/>
    <hyperlink ref="AX113" r:id="rId1338" display="https://twitter.com/cheols13"/>
    <hyperlink ref="AX114" r:id="rId1339" display="https://twitter.com/f_imtrying"/>
    <hyperlink ref="AX115" r:id="rId1340" display="https://twitter.com/kouhogue"/>
    <hyperlink ref="AX116" r:id="rId1341" display="https://twitter.com/hyangbipa"/>
    <hyperlink ref="AX117" r:id="rId1342" display="https://twitter.com/ggeotyeo"/>
    <hyperlink ref="AX118" r:id="rId1343" display="https://twitter.com/hokcenayeokcena"/>
    <hyperlink ref="AX119" r:id="rId1344" display="https://twitter.com/djqzky1cjdjx9hh"/>
    <hyperlink ref="AX120" r:id="rId1345" display="https://twitter.com/aloa5"/>
    <hyperlink ref="AX121" r:id="rId1346" display="https://twitter.com/tytycolocolina"/>
    <hyperlink ref="AX122" r:id="rId1347" display="https://twitter.com/zitatert"/>
    <hyperlink ref="AX123" r:id="rId1348" display="https://twitter.com/bgebot"/>
    <hyperlink ref="AX124" r:id="rId1349" display="https://twitter.com/floriangallwitz"/>
    <hyperlink ref="AX125" r:id="rId1350" display="https://twitter.com/datenklempner"/>
    <hyperlink ref="AX126" r:id="rId1351" display="https://twitter.com/myalaska"/>
    <hyperlink ref="AX127" r:id="rId1352" display="https://twitter.com/paradoobb"/>
    <hyperlink ref="AX128" r:id="rId1353" display="https://twitter.com/ddach55"/>
    <hyperlink ref="AX129" r:id="rId1354" display="https://twitter.com/re_de_lee"/>
    <hyperlink ref="AX130" r:id="rId1355" display="https://twitter.com/nungguly"/>
    <hyperlink ref="AX131" r:id="rId1356" display="https://twitter.com/wls0ssy"/>
    <hyperlink ref="AX132" r:id="rId1357" display="https://twitter.com/edsudden"/>
    <hyperlink ref="AX133" r:id="rId1358" display="https://twitter.com/areidross"/>
    <hyperlink ref="AX134" r:id="rId1359" display="https://twitter.com/outd6oywsschkrs"/>
    <hyperlink ref="AX135" r:id="rId1360" display="https://twitter.com/koom2013"/>
    <hyperlink ref="AX136" r:id="rId1361" display="https://twitter.com/o_zzim"/>
    <hyperlink ref="AX137" r:id="rId1362" display="https://twitter.com/saturn_kirk"/>
    <hyperlink ref="AX138" r:id="rId1363" display="https://twitter.com/haize019"/>
    <hyperlink ref="AX139" r:id="rId1364" display="https://twitter.com/qpalzm12456"/>
    <hyperlink ref="AX140" r:id="rId1365" display="https://twitter.com/kerim_kivrak"/>
    <hyperlink ref="AX141" r:id="rId1366" display="https://twitter.com/00000290_d"/>
    <hyperlink ref="AX142" r:id="rId1367" display="https://twitter.com/criorio"/>
    <hyperlink ref="AX143" r:id="rId1368" display="https://twitter.com/coyotedweets"/>
    <hyperlink ref="AX144" r:id="rId1369" display="https://twitter.com/_2gold"/>
    <hyperlink ref="AX145" r:id="rId1370" display="https://twitter.com/yujujuseyo"/>
    <hyperlink ref="AX146" r:id="rId1371" display="https://twitter.com/danpatpat"/>
    <hyperlink ref="AX147" r:id="rId1372" display="https://twitter.com/star_cloud_kim"/>
    <hyperlink ref="AX148" r:id="rId1373" display="https://twitter.com/xd8492"/>
    <hyperlink ref="AX149" r:id="rId1374" display="https://twitter.com/homil_20"/>
    <hyperlink ref="AX150" r:id="rId1375" display="https://twitter.com/rosemari0607"/>
    <hyperlink ref="AX151" r:id="rId1376" display="https://twitter.com/war_ffxiv"/>
    <hyperlink ref="AX152" r:id="rId1377" display="https://twitter.com/iyunchai"/>
    <hyperlink ref="AX153" r:id="rId1378" display="https://twitter.com/oldmoon_sc"/>
    <hyperlink ref="AX154" r:id="rId1379" display="https://twitter.com/mahgo29"/>
    <hyperlink ref="AX155" r:id="rId1380" display="https://twitter.com/ice_milady"/>
    <hyperlink ref="AX156" r:id="rId1381" display="https://twitter.com/unevermind_07"/>
    <hyperlink ref="AX157" r:id="rId1382" display="https://twitter.com/duck_ducit123"/>
    <hyperlink ref="AX158" r:id="rId1383" display="https://twitter.com/_momomom_32"/>
    <hyperlink ref="AX159" r:id="rId1384" display="https://twitter.com/tgze2ua8wiyie2j"/>
    <hyperlink ref="AX160" r:id="rId1385" display="https://twitter.com/sicksaaadworld"/>
    <hyperlink ref="AX161" r:id="rId1386" display="https://twitter.com/_catch_it"/>
    <hyperlink ref="AX162" r:id="rId1387" display="https://twitter.com/ld_2018001"/>
    <hyperlink ref="AX163" r:id="rId1388" display="https://twitter.com/raybread"/>
    <hyperlink ref="AX164" r:id="rId1389" display="https://twitter.com/tus_b"/>
    <hyperlink ref="AX165" r:id="rId1390" display="https://twitter.com/jongjunimgyul"/>
    <hyperlink ref="AX166" r:id="rId1391" display="https://twitter.com/poketmon2014"/>
    <hyperlink ref="AX167" r:id="rId1392" display="https://twitter.com/kuragenoyoru"/>
    <hyperlink ref="AX168" r:id="rId1393" display="https://twitter.com/stupid_circuit"/>
    <hyperlink ref="AX169" r:id="rId1394" display="https://twitter.com/hanulsun"/>
    <hyperlink ref="AX170" r:id="rId1395" display="https://twitter.com/namuu_"/>
    <hyperlink ref="AX171" r:id="rId1396" display="https://twitter.com/3fois1_o"/>
    <hyperlink ref="AX172" r:id="rId1397" display="https://twitter.com/wildslug_ad"/>
    <hyperlink ref="AX173" r:id="rId1398" display="https://twitter.com/soy_logue"/>
    <hyperlink ref="AX174" r:id="rId1399" display="https://twitter.com/djsflsdudn57"/>
    <hyperlink ref="AX175" r:id="rId1400" display="https://twitter.com/k03deborah"/>
    <hyperlink ref="AX176" r:id="rId1401" display="https://twitter.com/capbre"/>
    <hyperlink ref="AX177" r:id="rId1402" display="https://twitter.com/yellow_st050"/>
    <hyperlink ref="AX178" r:id="rId1403" display="https://twitter.com/mamimamamamim"/>
    <hyperlink ref="AX179" r:id="rId1404" display="https://twitter.com/metal4mental"/>
    <hyperlink ref="AX180" r:id="rId1405" display="https://twitter.com/raxumyself"/>
    <hyperlink ref="AX181" r:id="rId1406" display="https://twitter.com/yuuuuuuuubin"/>
    <hyperlink ref="AX182" r:id="rId1407" display="https://twitter.com/qbfksekdrbehrrp"/>
    <hyperlink ref="AX183" r:id="rId1408" display="https://twitter.com/teaba_g"/>
    <hyperlink ref="AX184" r:id="rId1409" display="https://twitter.com/hoho_beakbal"/>
    <hyperlink ref="AX185" r:id="rId1410" display="https://twitter.com/tasha_jude"/>
    <hyperlink ref="AX186" r:id="rId1411" display="https://twitter.com/_ssxsx"/>
    <hyperlink ref="AX187" r:id="rId1412" display="https://twitter.com/deer_from_eden"/>
    <hyperlink ref="AX188" r:id="rId1413" display="https://twitter.com/lalalabbok"/>
    <hyperlink ref="AX189" r:id="rId1414" display="https://twitter.com/ionescofranz"/>
    <hyperlink ref="AX190" r:id="rId1415" display="https://twitter.com/aoi_10"/>
    <hyperlink ref="AX191" r:id="rId1416" display="https://twitter.com/orbis561"/>
    <hyperlink ref="AX192" r:id="rId1417" display="https://twitter.com/burangburangg"/>
    <hyperlink ref="AX193" r:id="rId1418" display="https://twitter.com/boomgoescat"/>
    <hyperlink ref="AX194" r:id="rId1419" display="https://twitter.com/hana_mory"/>
    <hyperlink ref="AX195" r:id="rId1420" display="https://twitter.com/mufreedae"/>
    <hyperlink ref="AX196" r:id="rId1421" display="https://twitter.com/zzizz07"/>
    <hyperlink ref="AX197" r:id="rId1422" display="https://twitter.com/ahn_ssr22"/>
    <hyperlink ref="AX198" r:id="rId1423" display="https://twitter.com/5ha0m0r1"/>
    <hyperlink ref="AX199" r:id="rId1424" display="https://twitter.com/duck_overwatch"/>
    <hyperlink ref="AX200" r:id="rId1425" display="https://twitter.com/0320citron"/>
    <hyperlink ref="AX201" r:id="rId1426" display="https://twitter.com/cynic_lusdemian"/>
    <hyperlink ref="AX202" r:id="rId1427" display="https://twitter.com/baut_baul"/>
    <hyperlink ref="AX203" r:id="rId1428" display="https://twitter.com/pfanderson"/>
    <hyperlink ref="AX204" r:id="rId1429" display="https://twitter.com/critter77812189"/>
    <hyperlink ref="AX205" r:id="rId1430" display="https://twitter.com/rachelannyes"/>
    <hyperlink ref="AX206" r:id="rId1431" display="https://twitter.com/jasonkessler"/>
    <hyperlink ref="AX207" r:id="rId1432" display="https://twitter.com/kyriakikalimeri"/>
    <hyperlink ref="AX208" r:id="rId1433" display="https://twitter.com/apurba3110"/>
    <hyperlink ref="AX209" r:id="rId1434" display="https://twitter.com/netsci2018"/>
    <hyperlink ref="AX210" r:id="rId1435" display="https://twitter.com/textasdata"/>
    <hyperlink ref="AX211" r:id="rId1436" display="https://twitter.com/heyayeh"/>
    <hyperlink ref="AX212" r:id="rId1437" display="https://twitter.com/saiphcita"/>
    <hyperlink ref="AX213" r:id="rId1438" display="https://twitter.com/saviaga"/>
    <hyperlink ref="AX214" r:id="rId1439" display="https://twitter.com/page88"/>
    <hyperlink ref="AX215" r:id="rId1440" display="https://twitter.com/theannagat"/>
    <hyperlink ref="AX216" r:id="rId1441" display="https://twitter.com/_pmkr"/>
    <hyperlink ref="AX217" r:id="rId1442" display="https://twitter.com/1majorbitch"/>
    <hyperlink ref="AX218" r:id="rId1443" display="https://twitter.com/amit_p"/>
    <hyperlink ref="AX219" r:id="rId1444" display="https://twitter.com/gretchenamcc"/>
    <hyperlink ref="AX220" r:id="rId1445" display="https://twitter.com/sanjrockz"/>
    <hyperlink ref="AX221" r:id="rId1446" display="https://twitter.com/wired"/>
    <hyperlink ref="AX222" r:id="rId1447" display="https://twitter.com/tschnoebelen"/>
    <hyperlink ref="AX223" r:id="rId1448" display="https://twitter.com/bgzimmer"/>
    <hyperlink ref="AX224" r:id="rId1449" display="https://twitter.com/trovdimi"/>
    <hyperlink ref="AX225" r:id="rId1450" display="https://twitter.com/elaragon"/>
    <hyperlink ref="AX226" r:id="rId1451" display="https://twitter.com/rmdes_"/>
    <hyperlink ref="AX227" r:id="rId1452" display="https://twitter.com/anxosan"/>
    <hyperlink ref="AX228" r:id="rId1453" display="https://twitter.com/nalrajebah"/>
    <hyperlink ref="AX229" r:id="rId1454" display="https://twitter.com/timalthoff"/>
    <hyperlink ref="AX230" r:id="rId1455" display="https://twitter.com/big_data_flow"/>
    <hyperlink ref="AX231" r:id="rId1456" display="https://twitter.com/tinaeliassi"/>
    <hyperlink ref="AX232" r:id="rId1457" display="https://twitter.com/arthur_spirling"/>
    <hyperlink ref="AX233" r:id="rId1458" display="https://twitter.com/nyudatascience"/>
    <hyperlink ref="AX234" r:id="rId1459" display="https://twitter.com/raheljhirad"/>
    <hyperlink ref="AX235" r:id="rId1460" display="https://twitter.com/dsi_columbia"/>
    <hyperlink ref="AX236" r:id="rId1461" display="https://twitter.com/munmun10"/>
    <hyperlink ref="AX237" r:id="rId1462" display="https://twitter.com/bhavyaghai"/>
    <hyperlink ref="AX238" r:id="rId1463" display="https://twitter.com/ferli90"/>
    <hyperlink ref="AX239" r:id="rId1464" display="https://twitter.com/chholte"/>
    <hyperlink ref="AX240" r:id="rId1465" display="https://twitter.com/ljwoodie"/>
    <hyperlink ref="AX241" r:id="rId1466" display="https://twitter.com/syrianviews"/>
    <hyperlink ref="AX242" r:id="rId1467" display="https://twitter.com/observaitress"/>
    <hyperlink ref="AX243" r:id="rId1468" display="https://twitter.com/udomacena"/>
    <hyperlink ref="AX244" r:id="rId1469" display="https://twitter.com/edinburghnlp"/>
    <hyperlink ref="AX245" r:id="rId1470" display="https://twitter.com/infated"/>
    <hyperlink ref="AX246" r:id="rId1471" display="https://twitter.com/walid_magdy"/>
    <hyperlink ref="AX247" r:id="rId1472" display="https://twitter.com/tttthomasssss"/>
    <hyperlink ref="AX248" r:id="rId1473" display="https://twitter.com/sreekanthcse"/>
    <hyperlink ref="AX249" r:id="rId1474" display="https://twitter.com/iatitov"/>
    <hyperlink ref="AX250" r:id="rId1475" display="https://twitter.com/gspandana"/>
    <hyperlink ref="AX251" r:id="rId1476" display="https://twitter.com/chemistredpuck"/>
    <hyperlink ref="AX252" r:id="rId1477" display="https://twitter.com/snchancellor"/>
    <hyperlink ref="AX253" r:id="rId1478" display="https://twitter.com/amyxzh"/>
    <hyperlink ref="AX254" r:id="rId1479" display="https://twitter.com/rehman182"/>
    <hyperlink ref="AX255" r:id="rId1480" display="https://twitter.com/ishiiakira"/>
    <hyperlink ref="AX256" r:id="rId1481" display="https://twitter.com/mtknnktm"/>
    <hyperlink ref="AX257" r:id="rId1482" display="https://twitter.com/tatsushi_do_ob"/>
    <hyperlink ref="AX258" r:id="rId1483" display="https://twitter.com/bkeegan"/>
    <hyperlink ref="AX259" r:id="rId1484" display="https://twitter.com/jcccf"/>
    <hyperlink ref="AX260" r:id="rId1485" display="https://twitter.com/luca"/>
    <hyperlink ref="AX261" r:id="rId1486" display="https://twitter.com/jaesgeht"/>
    <hyperlink ref="AX262" r:id="rId1487" display="https://twitter.com/katja_mat"/>
    <hyperlink ref="AX263" r:id="rId1488" display="https://twitter.com/netzpat"/>
    <hyperlink ref="AX264" r:id="rId1489" display="https://twitter.com/sroylee"/>
    <hyperlink ref="AX265" r:id="rId1490" display="https://twitter.com/edumangaba"/>
    <hyperlink ref="AX266" r:id="rId1491" display="https://twitter.com/tylersnetwork"/>
    <hyperlink ref="AX267" r:id="rId1492" display="https://twitter.com/4gwdotdotdot"/>
    <hyperlink ref="AX268" r:id="rId1493" display="https://twitter.com/kokomothegreat"/>
    <hyperlink ref="AX269" r:id="rId1494" display="https://twitter.com/yangzhangalmo"/>
    <hyperlink ref="AX270" r:id="rId1495" display="https://twitter.com/jhblackb"/>
    <hyperlink ref="AX271" r:id="rId1496" display="https://twitter.com/cerenbudak"/>
    <hyperlink ref="AX272" r:id="rId1497" display="https://twitter.com/ciro"/>
    <hyperlink ref="AX273" r:id="rId1498" display="https://twitter.com/cchelmis"/>
    <hyperlink ref="AX274" r:id="rId1499" display="https://twitter.com/cervisiarius"/>
    <hyperlink ref="AX275" r:id="rId1500" display="https://twitter.com/winteram"/>
    <hyperlink ref="AX276" r:id="rId1501" display="https://twitter.com/emrecalisir"/>
    <hyperlink ref="AX277" r:id="rId1502" display="https://twitter.com/codybuntain"/>
    <hyperlink ref="AX278" r:id="rId1503" display="https://twitter.com/akbari59"/>
    <hyperlink ref="AX279" r:id="rId1504" display="https://twitter.com/arxiv_org"/>
    <hyperlink ref="AX280" r:id="rId1505" display="https://twitter.com/gokhan_kul"/>
    <hyperlink ref="AX281" r:id="rId1506" display="https://twitter.com/jakehofman"/>
    <hyperlink ref="AX282" r:id="rId1507" display="https://twitter.com/aekpalakorn"/>
    <hyperlink ref="AX283" r:id="rId1508" display="https://twitter.com/emrek"/>
    <hyperlink ref="AX284" r:id="rId1509" display="https://twitter.com/feedkoko"/>
    <hyperlink ref="AX285" r:id="rId1510" display="https://twitter.com/netsci15"/>
    <hyperlink ref="AX286" r:id="rId1511" display="https://twitter.com/derek"/>
    <hyperlink ref="AX287" r:id="rId1512" display="https://twitter.com/shawnmjones"/>
    <hyperlink ref="AX288" r:id="rId1513" display="https://twitter.com/pauldambra"/>
    <hyperlink ref="AX289" r:id="rId1514" display="https://twitter.com/imjacobclark"/>
    <hyperlink ref="AX290" r:id="rId1515" display="https://twitter.com/matttyas"/>
    <hyperlink ref="AX291" r:id="rId1516" display="https://twitter.com/zignoai"/>
    <hyperlink ref="AX292" r:id="rId1517" display="https://twitter.com/derekruths"/>
    <hyperlink ref="AX293" r:id="rId1518" display="https://twitter.com/clauwa"/>
    <hyperlink ref="AX294" r:id="rId1519" display="https://twitter.com/alicetiara"/>
    <hyperlink ref="AX295" r:id="rId1520" display="https://twitter.com/ica_cat"/>
    <hyperlink ref="AX296" r:id="rId1521" display="https://twitter.com/nicholasajohn"/>
    <hyperlink ref="AX297" r:id="rId1522" display="https://twitter.com/devjpow"/>
    <hyperlink ref="AX298" r:id="rId1523" display="https://twitter.com/niftyc"/>
    <hyperlink ref="AX299" r:id="rId1524" display="https://twitter.com/strnglss"/>
    <hyperlink ref="AX300" r:id="rId1525" display="https://twitter.com/jaykaydee"/>
    <hyperlink ref="AX301" r:id="rId1526" display="https://twitter.com/vorkoz"/>
    <hyperlink ref="AX302" r:id="rId1527" display="https://twitter.com/jeremycorbyn"/>
    <hyperlink ref="AX303" r:id="rId1528" display="https://twitter.com/oxfordunion"/>
    <hyperlink ref="AX304" r:id="rId1529" display="https://twitter.com/thegolem_"/>
    <hyperlink ref="AX305" r:id="rId1530" display="https://twitter.com/__jacker__"/>
    <hyperlink ref="AX306" r:id="rId1531" display="https://twitter.com/mandyluo1002"/>
    <hyperlink ref="AX307" r:id="rId1532" display="https://twitter.com/dkaushik96"/>
    <hyperlink ref="AX308" r:id="rId1533" display="https://twitter.com/colegleason"/>
    <hyperlink ref="AX309" r:id="rId1534" display="https://twitter.com/justpac"/>
    <hyperlink ref="AX310" r:id="rId1535" display="https://twitter.com/jeffbigham"/>
    <hyperlink ref="AX311" r:id="rId1536" display="https://twitter.com/onurvarol"/>
    <hyperlink ref="AX312" r:id="rId1537" display="https://twitter.com/andresmh"/>
    <hyperlink ref="AX313" r:id="rId1538" display="https://twitter.com/shuai93tang"/>
    <hyperlink ref="AX314" r:id="rId1539" display="https://twitter.com/takechan2000"/>
    <hyperlink ref="AX315" r:id="rId1540" display="https://twitter.com/developerguide"/>
    <hyperlink ref="AX316" r:id="rId1541" display="https://twitter.com/a_d_robertson"/>
    <hyperlink ref="AX317" r:id="rId1542" display="https://twitter.com/arcticpenguin"/>
    <hyperlink ref="AX318" r:id="rId1543" display="https://twitter.com/lanceulanoff"/>
    <hyperlink ref="AX319" r:id="rId1544" display="https://twitter.com/medium"/>
    <hyperlink ref="AX320" r:id="rId1545" display="https://twitter.com/tiannamaria"/>
    <hyperlink ref="AX321" r:id="rId1546" display="https://twitter.com/linzdefranco"/>
    <hyperlink ref="AX322" r:id="rId1547" display="https://twitter.com/geek_squad_love"/>
    <hyperlink ref="AX323" r:id="rId1548" display="https://twitter.com/baileybattelle"/>
    <hyperlink ref="AX324" r:id="rId1549" display="https://twitter.com/lunarlemonade"/>
    <hyperlink ref="AX325" r:id="rId1550" display="https://twitter.com/zoelicata"/>
    <hyperlink ref="AX326" r:id="rId1551" display="https://twitter.com/luisgasco"/>
    <hyperlink ref="AX327" r:id="rId1552" display="https://twitter.com/cpalmz7"/>
    <hyperlink ref="AX328" r:id="rId1553" display="https://twitter.com/6grichie405"/>
    <hyperlink ref="AX329" r:id="rId1554" display="https://twitter.com/marie77141292"/>
    <hyperlink ref="AX330" r:id="rId1555" display="https://twitter.com/frooregard"/>
    <hyperlink ref="AX331" r:id="rId1556" display="https://twitter.com/fredmorstatter"/>
    <hyperlink ref="AX332" r:id="rId1557" display="https://twitter.com/davidlazer"/>
    <hyperlink ref="AX333" r:id="rId1558" display="https://twitter.com/ryanjgallag"/>
    <hyperlink ref="AX334" r:id="rId1559" display="https://twitter.com/nephillips84"/>
    <hyperlink ref="AX335" r:id="rId1560" display="https://twitter.com/lauraschelenz"/>
    <hyperlink ref="AX336" r:id="rId1561" display="https://twitter.com/wahl_beobachter"/>
    <hyperlink ref="AX337" r:id="rId1562" display="https://twitter.com/mountainherder"/>
    <hyperlink ref="AX338" r:id="rId1563" display="https://twitter.com/akd2003"/>
    <hyperlink ref="AX339" r:id="rId1564" display="https://twitter.com/notanastronomer"/>
    <hyperlink ref="AX340" r:id="rId1565" display="https://twitter.com/fabiogiglietto"/>
    <hyperlink ref="AX341" r:id="rId1566" display="https://twitter.com/arkaitz"/>
    <hyperlink ref="AX342" r:id="rId1567" display="https://twitter.com/somayehzamani"/>
    <hyperlink ref="AX343" r:id="rId1568" display="https://twitter.com/cfiesler"/>
    <hyperlink ref="AX344" r:id="rId1569" display="https://twitter.com/eolamijuwon"/>
    <hyperlink ref="AX345" r:id="rId1570" display="https://twitter.com/mpidrnews"/>
    <hyperlink ref="AX346" r:id="rId1571" display="https://twitter.com/psg_lshtm"/>
    <hyperlink ref="AX347" r:id="rId1572" display="https://twitter.com/poblacion_csic"/>
    <hyperlink ref="AX348" r:id="rId1573" display="https://twitter.com/femquant"/>
    <hyperlink ref="AX349" r:id="rId1574" display="https://twitter.com/malaikaamina"/>
    <hyperlink ref="AX350" r:id="rId1575" display="https://twitter.com/ognyanova"/>
    <hyperlink ref="AX351" r:id="rId1576" display="https://twitter.com/rstatstweet"/>
    <hyperlink ref="AX352" r:id="rId1577" display="https://twitter.com/eule_geheule"/>
    <hyperlink ref="AX353" r:id="rId1578" display="https://twitter.com/saminrf"/>
    <hyperlink ref="AX354" r:id="rId1579" display="https://twitter.com/demomapper"/>
    <hyperlink ref="AX355" r:id="rId1580" display="https://twitter.com/demografia_csic"/>
    <hyperlink ref="AX356" r:id="rId1581" display="https://twitter.com/corbrantner"/>
    <hyperlink ref="AX357" r:id="rId1582" display="https://twitter.com/share_mea"/>
    <hyperlink ref="AX358" r:id="rId1583" display="https://twitter.com/iussp"/>
    <hyperlink ref="AX359" r:id="rId1584" display="https://twitter.com/rmanzii"/>
    <hyperlink ref="AX360" r:id="rId1585" display="https://twitter.com/vponomarenko_"/>
    <hyperlink ref="AX361" r:id="rId1586" display="https://twitter.com/patrick_gerland"/>
    <hyperlink ref="AX362" r:id="rId1587" display="https://twitter.com/pgbovine"/>
    <hyperlink ref="AX363" r:id="rId1588" display="https://twitter.com/syardi"/>
    <hyperlink ref="AX364" r:id="rId1589" display="https://twitter.com/csde_uw"/>
    <hyperlink ref="AX365" r:id="rId1590" display="https://twitter.com/shionguha"/>
    <hyperlink ref="AX366" r:id="rId1591" display="https://twitter.com/shriramkmurthi"/>
    <hyperlink ref="AX367" r:id="rId1592" display="https://twitter.com/camieelias"/>
    <hyperlink ref="AX368" r:id="rId1593" display="https://twitter.com/calmescreative"/>
    <hyperlink ref="AX369" r:id="rId1594" display="https://twitter.com/interdonatos"/>
    <hyperlink ref="AX370" r:id="rId1595" display="https://twitter.com/marco_java"/>
    <hyperlink ref="AX371" r:id="rId1596" display="https://twitter.com/um_psc"/>
    <hyperlink ref="AX372" r:id="rId1597" display="https://twitter.com/geopophealthsta"/>
    <hyperlink ref="AX373" r:id="rId1598" display="https://twitter.com/ischiathere"/>
    <hyperlink ref="AX374" r:id="rId1599" display="https://twitter.com/populationeu"/>
    <hyperlink ref="AX375" r:id="rId1600" display="https://twitter.com/d_alburez"/>
    <hyperlink ref="AX376" r:id="rId1601" display="https://twitter.com/grow_andre"/>
    <hyperlink ref="AX377" r:id="rId1602" display="https://twitter.com/monjalexander"/>
    <hyperlink ref="AX378" r:id="rId1603" display="https://twitter.com/morgan_raux"/>
    <hyperlink ref="AX379" r:id="rId1604" display="https://twitter.com/chiccorampazzo"/>
    <hyperlink ref="AX380" r:id="rId1605" display="https://twitter.com/uossocstatdemo"/>
    <hyperlink ref="AX381" r:id="rId1606" display="https://twitter.com/angelorenti"/>
    <hyperlink ref="AX382" r:id="rId1607" display="https://twitter.com/c_dudel"/>
    <hyperlink ref="AX383" r:id="rId1608" display="https://twitter.com/rebeccasear"/>
    <hyperlink ref="AX384" r:id="rId1609" display="https://twitter.com/dennisfeehan"/>
    <hyperlink ref="AX385" r:id="rId1610" display="https://twitter.com/ingmarweber"/>
    <hyperlink ref="AX386" r:id="rId1611" display="https://twitter.com/edyhsgr"/>
    <hyperlink ref="AX387" r:id="rId1612" display="https://twitter.com/leogomes"/>
    <hyperlink ref="AX388" r:id="rId1613" display="https://twitter.com/leoferres"/>
    <hyperlink ref="AX389" r:id="rId1614" display="https://twitter.com/cassyc2107"/>
    <hyperlink ref="AX390" r:id="rId1615" display="https://twitter.com/iuinfograd"/>
  </hyperlinks>
  <printOptions/>
  <pageMargins left="0.7" right="0.7" top="0.75" bottom="0.75" header="0.3" footer="0.3"/>
  <pageSetup horizontalDpi="600" verticalDpi="600" orientation="portrait" r:id="rId1619"/>
  <legacyDrawing r:id="rId1617"/>
  <tableParts>
    <tablePart r:id="rId16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4527</v>
      </c>
      <c r="Z2" s="13" t="s">
        <v>4551</v>
      </c>
      <c r="AA2" s="13" t="s">
        <v>4594</v>
      </c>
      <c r="AB2" s="13" t="s">
        <v>4675</v>
      </c>
      <c r="AC2" s="13" t="s">
        <v>4786</v>
      </c>
      <c r="AD2" s="13" t="s">
        <v>4825</v>
      </c>
      <c r="AE2" s="13" t="s">
        <v>4829</v>
      </c>
      <c r="AF2" s="13" t="s">
        <v>4852</v>
      </c>
      <c r="AG2" s="117" t="s">
        <v>5405</v>
      </c>
      <c r="AH2" s="117" t="s">
        <v>5406</v>
      </c>
      <c r="AI2" s="117" t="s">
        <v>5407</v>
      </c>
      <c r="AJ2" s="117" t="s">
        <v>5408</v>
      </c>
      <c r="AK2" s="117" t="s">
        <v>5409</v>
      </c>
      <c r="AL2" s="117" t="s">
        <v>5410</v>
      </c>
      <c r="AM2" s="117" t="s">
        <v>5411</v>
      </c>
      <c r="AN2" s="117" t="s">
        <v>5412</v>
      </c>
      <c r="AO2" s="117" t="s">
        <v>5415</v>
      </c>
    </row>
    <row r="3" spans="1:41" ht="15">
      <c r="A3" s="87" t="s">
        <v>4442</v>
      </c>
      <c r="B3" s="65" t="s">
        <v>4473</v>
      </c>
      <c r="C3" s="65" t="s">
        <v>56</v>
      </c>
      <c r="D3" s="103"/>
      <c r="E3" s="102"/>
      <c r="F3" s="104" t="s">
        <v>5497</v>
      </c>
      <c r="G3" s="105"/>
      <c r="H3" s="105"/>
      <c r="I3" s="106">
        <v>3</v>
      </c>
      <c r="J3" s="107"/>
      <c r="K3" s="48">
        <v>170</v>
      </c>
      <c r="L3" s="48">
        <v>170</v>
      </c>
      <c r="M3" s="48">
        <v>0</v>
      </c>
      <c r="N3" s="48">
        <v>170</v>
      </c>
      <c r="O3" s="48">
        <v>1</v>
      </c>
      <c r="P3" s="49">
        <v>0</v>
      </c>
      <c r="Q3" s="49">
        <v>0</v>
      </c>
      <c r="R3" s="48">
        <v>1</v>
      </c>
      <c r="S3" s="48">
        <v>0</v>
      </c>
      <c r="T3" s="48">
        <v>170</v>
      </c>
      <c r="U3" s="48">
        <v>170</v>
      </c>
      <c r="V3" s="48">
        <v>2</v>
      </c>
      <c r="W3" s="49">
        <v>1.97654</v>
      </c>
      <c r="X3" s="49">
        <v>0.0058823529411764705</v>
      </c>
      <c r="Y3" s="78" t="s">
        <v>722</v>
      </c>
      <c r="Z3" s="78" t="s">
        <v>763</v>
      </c>
      <c r="AA3" s="78"/>
      <c r="AB3" s="84" t="s">
        <v>4676</v>
      </c>
      <c r="AC3" s="84" t="s">
        <v>4787</v>
      </c>
      <c r="AD3" s="84"/>
      <c r="AE3" s="84" t="s">
        <v>391</v>
      </c>
      <c r="AF3" s="84" t="s">
        <v>4853</v>
      </c>
      <c r="AG3" s="120">
        <v>0</v>
      </c>
      <c r="AH3" s="123">
        <v>0</v>
      </c>
      <c r="AI3" s="120">
        <v>172</v>
      </c>
      <c r="AJ3" s="123">
        <v>3.8852496046984415</v>
      </c>
      <c r="AK3" s="120">
        <v>170</v>
      </c>
      <c r="AL3" s="123">
        <v>3.840072283713576</v>
      </c>
      <c r="AM3" s="120">
        <v>4255</v>
      </c>
      <c r="AN3" s="123">
        <v>96.11475039530156</v>
      </c>
      <c r="AO3" s="120">
        <v>4427</v>
      </c>
    </row>
    <row r="4" spans="1:41" ht="15">
      <c r="A4" s="87" t="s">
        <v>4443</v>
      </c>
      <c r="B4" s="65" t="s">
        <v>4474</v>
      </c>
      <c r="C4" s="65" t="s">
        <v>56</v>
      </c>
      <c r="D4" s="109"/>
      <c r="E4" s="108"/>
      <c r="F4" s="110" t="s">
        <v>5498</v>
      </c>
      <c r="G4" s="111"/>
      <c r="H4" s="111"/>
      <c r="I4" s="112">
        <v>4</v>
      </c>
      <c r="J4" s="113"/>
      <c r="K4" s="48">
        <v>61</v>
      </c>
      <c r="L4" s="48">
        <v>86</v>
      </c>
      <c r="M4" s="48">
        <v>21</v>
      </c>
      <c r="N4" s="48">
        <v>107</v>
      </c>
      <c r="O4" s="48">
        <v>3</v>
      </c>
      <c r="P4" s="49">
        <v>0.08333333333333333</v>
      </c>
      <c r="Q4" s="49">
        <v>0.15384615384615385</v>
      </c>
      <c r="R4" s="48">
        <v>1</v>
      </c>
      <c r="S4" s="48">
        <v>0</v>
      </c>
      <c r="T4" s="48">
        <v>61</v>
      </c>
      <c r="U4" s="48">
        <v>107</v>
      </c>
      <c r="V4" s="48">
        <v>5</v>
      </c>
      <c r="W4" s="49">
        <v>2.350981</v>
      </c>
      <c r="X4" s="49">
        <v>0.024863387978142075</v>
      </c>
      <c r="Y4" s="78" t="s">
        <v>4528</v>
      </c>
      <c r="Z4" s="78" t="s">
        <v>4552</v>
      </c>
      <c r="AA4" s="78" t="s">
        <v>4595</v>
      </c>
      <c r="AB4" s="84" t="s">
        <v>4677</v>
      </c>
      <c r="AC4" s="84" t="s">
        <v>4788</v>
      </c>
      <c r="AD4" s="84" t="s">
        <v>4826</v>
      </c>
      <c r="AE4" s="84" t="s">
        <v>4830</v>
      </c>
      <c r="AF4" s="84" t="s">
        <v>4854</v>
      </c>
      <c r="AG4" s="120">
        <v>33</v>
      </c>
      <c r="AH4" s="123">
        <v>2.010968921389397</v>
      </c>
      <c r="AI4" s="120">
        <v>5</v>
      </c>
      <c r="AJ4" s="123">
        <v>0.30469226081657524</v>
      </c>
      <c r="AK4" s="120">
        <v>0</v>
      </c>
      <c r="AL4" s="123">
        <v>0</v>
      </c>
      <c r="AM4" s="120">
        <v>1603</v>
      </c>
      <c r="AN4" s="123">
        <v>97.68433881779403</v>
      </c>
      <c r="AO4" s="120">
        <v>1641</v>
      </c>
    </row>
    <row r="5" spans="1:41" ht="15">
      <c r="A5" s="87" t="s">
        <v>4444</v>
      </c>
      <c r="B5" s="65" t="s">
        <v>4475</v>
      </c>
      <c r="C5" s="65" t="s">
        <v>56</v>
      </c>
      <c r="D5" s="109"/>
      <c r="E5" s="108"/>
      <c r="F5" s="110" t="s">
        <v>5499</v>
      </c>
      <c r="G5" s="111"/>
      <c r="H5" s="111"/>
      <c r="I5" s="112">
        <v>5</v>
      </c>
      <c r="J5" s="113"/>
      <c r="K5" s="48">
        <v>40</v>
      </c>
      <c r="L5" s="48">
        <v>53</v>
      </c>
      <c r="M5" s="48">
        <v>12</v>
      </c>
      <c r="N5" s="48">
        <v>65</v>
      </c>
      <c r="O5" s="48">
        <v>1</v>
      </c>
      <c r="P5" s="49">
        <v>0.017543859649122806</v>
      </c>
      <c r="Q5" s="49">
        <v>0.034482758620689655</v>
      </c>
      <c r="R5" s="48">
        <v>1</v>
      </c>
      <c r="S5" s="48">
        <v>0</v>
      </c>
      <c r="T5" s="48">
        <v>40</v>
      </c>
      <c r="U5" s="48">
        <v>65</v>
      </c>
      <c r="V5" s="48">
        <v>5</v>
      </c>
      <c r="W5" s="49">
        <v>2.2</v>
      </c>
      <c r="X5" s="49">
        <v>0.03717948717948718</v>
      </c>
      <c r="Y5" s="78" t="s">
        <v>4529</v>
      </c>
      <c r="Z5" s="78" t="s">
        <v>4553</v>
      </c>
      <c r="AA5" s="78" t="s">
        <v>4596</v>
      </c>
      <c r="AB5" s="84" t="s">
        <v>4678</v>
      </c>
      <c r="AC5" s="84" t="s">
        <v>4789</v>
      </c>
      <c r="AD5" s="84" t="s">
        <v>421</v>
      </c>
      <c r="AE5" s="84" t="s">
        <v>4831</v>
      </c>
      <c r="AF5" s="84" t="s">
        <v>4855</v>
      </c>
      <c r="AG5" s="120">
        <v>1</v>
      </c>
      <c r="AH5" s="123">
        <v>0.09090909090909091</v>
      </c>
      <c r="AI5" s="120">
        <v>1</v>
      </c>
      <c r="AJ5" s="123">
        <v>0.09090909090909091</v>
      </c>
      <c r="AK5" s="120">
        <v>0</v>
      </c>
      <c r="AL5" s="123">
        <v>0</v>
      </c>
      <c r="AM5" s="120">
        <v>1098</v>
      </c>
      <c r="AN5" s="123">
        <v>99.81818181818181</v>
      </c>
      <c r="AO5" s="120">
        <v>1100</v>
      </c>
    </row>
    <row r="6" spans="1:41" ht="15">
      <c r="A6" s="87" t="s">
        <v>4445</v>
      </c>
      <c r="B6" s="65" t="s">
        <v>4476</v>
      </c>
      <c r="C6" s="65" t="s">
        <v>56</v>
      </c>
      <c r="D6" s="109"/>
      <c r="E6" s="108"/>
      <c r="F6" s="110" t="s">
        <v>5500</v>
      </c>
      <c r="G6" s="111"/>
      <c r="H6" s="111"/>
      <c r="I6" s="112">
        <v>6</v>
      </c>
      <c r="J6" s="113"/>
      <c r="K6" s="48">
        <v>12</v>
      </c>
      <c r="L6" s="48">
        <v>10</v>
      </c>
      <c r="M6" s="48">
        <v>4</v>
      </c>
      <c r="N6" s="48">
        <v>14</v>
      </c>
      <c r="O6" s="48">
        <v>14</v>
      </c>
      <c r="P6" s="49" t="s">
        <v>5416</v>
      </c>
      <c r="Q6" s="49" t="s">
        <v>5416</v>
      </c>
      <c r="R6" s="48">
        <v>12</v>
      </c>
      <c r="S6" s="48">
        <v>12</v>
      </c>
      <c r="T6" s="48">
        <v>1</v>
      </c>
      <c r="U6" s="48">
        <v>2</v>
      </c>
      <c r="V6" s="48">
        <v>0</v>
      </c>
      <c r="W6" s="49">
        <v>0</v>
      </c>
      <c r="X6" s="49">
        <v>0</v>
      </c>
      <c r="Y6" s="78" t="s">
        <v>4530</v>
      </c>
      <c r="Z6" s="78" t="s">
        <v>4554</v>
      </c>
      <c r="AA6" s="78" t="s">
        <v>4597</v>
      </c>
      <c r="AB6" s="84" t="s">
        <v>4679</v>
      </c>
      <c r="AC6" s="84" t="s">
        <v>4790</v>
      </c>
      <c r="AD6" s="84"/>
      <c r="AE6" s="84"/>
      <c r="AF6" s="84" t="s">
        <v>4856</v>
      </c>
      <c r="AG6" s="120">
        <v>9</v>
      </c>
      <c r="AH6" s="123">
        <v>2.8753993610223643</v>
      </c>
      <c r="AI6" s="120">
        <v>6</v>
      </c>
      <c r="AJ6" s="123">
        <v>1.9169329073482428</v>
      </c>
      <c r="AK6" s="120">
        <v>0</v>
      </c>
      <c r="AL6" s="123">
        <v>0</v>
      </c>
      <c r="AM6" s="120">
        <v>298</v>
      </c>
      <c r="AN6" s="123">
        <v>95.2076677316294</v>
      </c>
      <c r="AO6" s="120">
        <v>313</v>
      </c>
    </row>
    <row r="7" spans="1:41" ht="15">
      <c r="A7" s="87" t="s">
        <v>4446</v>
      </c>
      <c r="B7" s="65" t="s">
        <v>4477</v>
      </c>
      <c r="C7" s="65" t="s">
        <v>56</v>
      </c>
      <c r="D7" s="109"/>
      <c r="E7" s="108"/>
      <c r="F7" s="110" t="s">
        <v>5501</v>
      </c>
      <c r="G7" s="111"/>
      <c r="H7" s="111"/>
      <c r="I7" s="112">
        <v>7</v>
      </c>
      <c r="J7" s="113"/>
      <c r="K7" s="48">
        <v>8</v>
      </c>
      <c r="L7" s="48">
        <v>13</v>
      </c>
      <c r="M7" s="48">
        <v>0</v>
      </c>
      <c r="N7" s="48">
        <v>13</v>
      </c>
      <c r="O7" s="48">
        <v>0</v>
      </c>
      <c r="P7" s="49">
        <v>0</v>
      </c>
      <c r="Q7" s="49">
        <v>0</v>
      </c>
      <c r="R7" s="48">
        <v>1</v>
      </c>
      <c r="S7" s="48">
        <v>0</v>
      </c>
      <c r="T7" s="48">
        <v>8</v>
      </c>
      <c r="U7" s="48">
        <v>13</v>
      </c>
      <c r="V7" s="48">
        <v>2</v>
      </c>
      <c r="W7" s="49">
        <v>1.34375</v>
      </c>
      <c r="X7" s="49">
        <v>0.23214285714285715</v>
      </c>
      <c r="Y7" s="78" t="s">
        <v>753</v>
      </c>
      <c r="Z7" s="78" t="s">
        <v>771</v>
      </c>
      <c r="AA7" s="78" t="s">
        <v>457</v>
      </c>
      <c r="AB7" s="84" t="s">
        <v>4680</v>
      </c>
      <c r="AC7" s="84" t="s">
        <v>4791</v>
      </c>
      <c r="AD7" s="84"/>
      <c r="AE7" s="84" t="s">
        <v>4832</v>
      </c>
      <c r="AF7" s="84" t="s">
        <v>4857</v>
      </c>
      <c r="AG7" s="120">
        <v>0</v>
      </c>
      <c r="AH7" s="123">
        <v>0</v>
      </c>
      <c r="AI7" s="120">
        <v>0</v>
      </c>
      <c r="AJ7" s="123">
        <v>0</v>
      </c>
      <c r="AK7" s="120">
        <v>0</v>
      </c>
      <c r="AL7" s="123">
        <v>0</v>
      </c>
      <c r="AM7" s="120">
        <v>146</v>
      </c>
      <c r="AN7" s="123">
        <v>100</v>
      </c>
      <c r="AO7" s="120">
        <v>146</v>
      </c>
    </row>
    <row r="8" spans="1:41" ht="15">
      <c r="A8" s="87" t="s">
        <v>4447</v>
      </c>
      <c r="B8" s="65" t="s">
        <v>4478</v>
      </c>
      <c r="C8" s="65" t="s">
        <v>56</v>
      </c>
      <c r="D8" s="109"/>
      <c r="E8" s="108"/>
      <c r="F8" s="110" t="s">
        <v>5502</v>
      </c>
      <c r="G8" s="111"/>
      <c r="H8" s="111"/>
      <c r="I8" s="112">
        <v>8</v>
      </c>
      <c r="J8" s="113"/>
      <c r="K8" s="48">
        <v>8</v>
      </c>
      <c r="L8" s="48">
        <v>7</v>
      </c>
      <c r="M8" s="48">
        <v>27</v>
      </c>
      <c r="N8" s="48">
        <v>34</v>
      </c>
      <c r="O8" s="48">
        <v>0</v>
      </c>
      <c r="P8" s="49">
        <v>0.11764705882352941</v>
      </c>
      <c r="Q8" s="49">
        <v>0.21052631578947367</v>
      </c>
      <c r="R8" s="48">
        <v>1</v>
      </c>
      <c r="S8" s="48">
        <v>0</v>
      </c>
      <c r="T8" s="48">
        <v>8</v>
      </c>
      <c r="U8" s="48">
        <v>34</v>
      </c>
      <c r="V8" s="48">
        <v>2</v>
      </c>
      <c r="W8" s="49">
        <v>1.21875</v>
      </c>
      <c r="X8" s="49">
        <v>0.3392857142857143</v>
      </c>
      <c r="Y8" s="78" t="s">
        <v>4531</v>
      </c>
      <c r="Z8" s="78" t="s">
        <v>4555</v>
      </c>
      <c r="AA8" s="78" t="s">
        <v>4598</v>
      </c>
      <c r="AB8" s="84" t="s">
        <v>4681</v>
      </c>
      <c r="AC8" s="84" t="s">
        <v>4792</v>
      </c>
      <c r="AD8" s="84" t="s">
        <v>4827</v>
      </c>
      <c r="AE8" s="84" t="s">
        <v>4833</v>
      </c>
      <c r="AF8" s="84" t="s">
        <v>4858</v>
      </c>
      <c r="AG8" s="120">
        <v>4</v>
      </c>
      <c r="AH8" s="123">
        <v>1.7857142857142858</v>
      </c>
      <c r="AI8" s="120">
        <v>1</v>
      </c>
      <c r="AJ8" s="123">
        <v>0.44642857142857145</v>
      </c>
      <c r="AK8" s="120">
        <v>0</v>
      </c>
      <c r="AL8" s="123">
        <v>0</v>
      </c>
      <c r="AM8" s="120">
        <v>219</v>
      </c>
      <c r="AN8" s="123">
        <v>97.76785714285714</v>
      </c>
      <c r="AO8" s="120">
        <v>224</v>
      </c>
    </row>
    <row r="9" spans="1:41" ht="15">
      <c r="A9" s="87" t="s">
        <v>4448</v>
      </c>
      <c r="B9" s="65" t="s">
        <v>4479</v>
      </c>
      <c r="C9" s="65" t="s">
        <v>56</v>
      </c>
      <c r="D9" s="109"/>
      <c r="E9" s="108"/>
      <c r="F9" s="110" t="s">
        <v>5503</v>
      </c>
      <c r="G9" s="111"/>
      <c r="H9" s="111"/>
      <c r="I9" s="112">
        <v>9</v>
      </c>
      <c r="J9" s="113"/>
      <c r="K9" s="48">
        <v>7</v>
      </c>
      <c r="L9" s="48">
        <v>7</v>
      </c>
      <c r="M9" s="48">
        <v>0</v>
      </c>
      <c r="N9" s="48">
        <v>7</v>
      </c>
      <c r="O9" s="48">
        <v>1</v>
      </c>
      <c r="P9" s="49">
        <v>0</v>
      </c>
      <c r="Q9" s="49">
        <v>0</v>
      </c>
      <c r="R9" s="48">
        <v>1</v>
      </c>
      <c r="S9" s="48">
        <v>0</v>
      </c>
      <c r="T9" s="48">
        <v>7</v>
      </c>
      <c r="U9" s="48">
        <v>7</v>
      </c>
      <c r="V9" s="48">
        <v>2</v>
      </c>
      <c r="W9" s="49">
        <v>1.469388</v>
      </c>
      <c r="X9" s="49">
        <v>0.14285714285714285</v>
      </c>
      <c r="Y9" s="78" t="s">
        <v>744</v>
      </c>
      <c r="Z9" s="78" t="s">
        <v>778</v>
      </c>
      <c r="AA9" s="78"/>
      <c r="AB9" s="84" t="s">
        <v>484</v>
      </c>
      <c r="AC9" s="84" t="s">
        <v>1953</v>
      </c>
      <c r="AD9" s="84"/>
      <c r="AE9" s="84" t="s">
        <v>484</v>
      </c>
      <c r="AF9" s="84" t="s">
        <v>4859</v>
      </c>
      <c r="AG9" s="120">
        <v>0</v>
      </c>
      <c r="AH9" s="123">
        <v>0</v>
      </c>
      <c r="AI9" s="120">
        <v>0</v>
      </c>
      <c r="AJ9" s="123">
        <v>0</v>
      </c>
      <c r="AK9" s="120">
        <v>0</v>
      </c>
      <c r="AL9" s="123">
        <v>0</v>
      </c>
      <c r="AM9" s="120">
        <v>12</v>
      </c>
      <c r="AN9" s="123">
        <v>100</v>
      </c>
      <c r="AO9" s="120">
        <v>12</v>
      </c>
    </row>
    <row r="10" spans="1:41" ht="14.25" customHeight="1">
      <c r="A10" s="87" t="s">
        <v>4449</v>
      </c>
      <c r="B10" s="65" t="s">
        <v>4480</v>
      </c>
      <c r="C10" s="65" t="s">
        <v>56</v>
      </c>
      <c r="D10" s="109"/>
      <c r="E10" s="108"/>
      <c r="F10" s="110" t="s">
        <v>4449</v>
      </c>
      <c r="G10" s="111"/>
      <c r="H10" s="111"/>
      <c r="I10" s="112">
        <v>10</v>
      </c>
      <c r="J10" s="113"/>
      <c r="K10" s="48">
        <v>7</v>
      </c>
      <c r="L10" s="48">
        <v>6</v>
      </c>
      <c r="M10" s="48">
        <v>0</v>
      </c>
      <c r="N10" s="48">
        <v>6</v>
      </c>
      <c r="O10" s="48">
        <v>0</v>
      </c>
      <c r="P10" s="49">
        <v>0</v>
      </c>
      <c r="Q10" s="49">
        <v>0</v>
      </c>
      <c r="R10" s="48">
        <v>1</v>
      </c>
      <c r="S10" s="48">
        <v>0</v>
      </c>
      <c r="T10" s="48">
        <v>7</v>
      </c>
      <c r="U10" s="48">
        <v>6</v>
      </c>
      <c r="V10" s="48">
        <v>2</v>
      </c>
      <c r="W10" s="49">
        <v>1.469388</v>
      </c>
      <c r="X10" s="49">
        <v>0.14285714285714285</v>
      </c>
      <c r="Y10" s="78"/>
      <c r="Z10" s="78"/>
      <c r="AA10" s="78"/>
      <c r="AB10" s="84" t="s">
        <v>1953</v>
      </c>
      <c r="AC10" s="84" t="s">
        <v>1953</v>
      </c>
      <c r="AD10" s="84" t="s">
        <v>568</v>
      </c>
      <c r="AE10" s="84" t="s">
        <v>4834</v>
      </c>
      <c r="AF10" s="84" t="s">
        <v>4860</v>
      </c>
      <c r="AG10" s="120">
        <v>1</v>
      </c>
      <c r="AH10" s="123">
        <v>7.142857142857143</v>
      </c>
      <c r="AI10" s="120">
        <v>0</v>
      </c>
      <c r="AJ10" s="123">
        <v>0</v>
      </c>
      <c r="AK10" s="120">
        <v>0</v>
      </c>
      <c r="AL10" s="123">
        <v>0</v>
      </c>
      <c r="AM10" s="120">
        <v>13</v>
      </c>
      <c r="AN10" s="123">
        <v>92.85714285714286</v>
      </c>
      <c r="AO10" s="120">
        <v>14</v>
      </c>
    </row>
    <row r="11" spans="1:41" ht="15">
      <c r="A11" s="87" t="s">
        <v>4450</v>
      </c>
      <c r="B11" s="65" t="s">
        <v>4481</v>
      </c>
      <c r="C11" s="65" t="s">
        <v>56</v>
      </c>
      <c r="D11" s="109"/>
      <c r="E11" s="108"/>
      <c r="F11" s="110" t="s">
        <v>5504</v>
      </c>
      <c r="G11" s="111"/>
      <c r="H11" s="111"/>
      <c r="I11" s="112">
        <v>11</v>
      </c>
      <c r="J11" s="113"/>
      <c r="K11" s="48">
        <v>6</v>
      </c>
      <c r="L11" s="48">
        <v>5</v>
      </c>
      <c r="M11" s="48">
        <v>2</v>
      </c>
      <c r="N11" s="48">
        <v>7</v>
      </c>
      <c r="O11" s="48">
        <v>2</v>
      </c>
      <c r="P11" s="49">
        <v>0</v>
      </c>
      <c r="Q11" s="49">
        <v>0</v>
      </c>
      <c r="R11" s="48">
        <v>1</v>
      </c>
      <c r="S11" s="48">
        <v>0</v>
      </c>
      <c r="T11" s="48">
        <v>6</v>
      </c>
      <c r="U11" s="48">
        <v>7</v>
      </c>
      <c r="V11" s="48">
        <v>2</v>
      </c>
      <c r="W11" s="49">
        <v>1.388889</v>
      </c>
      <c r="X11" s="49">
        <v>0.16666666666666666</v>
      </c>
      <c r="Y11" s="78" t="s">
        <v>732</v>
      </c>
      <c r="Z11" s="78" t="s">
        <v>770</v>
      </c>
      <c r="AA11" s="78"/>
      <c r="AB11" s="84" t="s">
        <v>4682</v>
      </c>
      <c r="AC11" s="84" t="s">
        <v>4793</v>
      </c>
      <c r="AD11" s="84"/>
      <c r="AE11" s="84" t="s">
        <v>417</v>
      </c>
      <c r="AF11" s="84" t="s">
        <v>4861</v>
      </c>
      <c r="AG11" s="120">
        <v>3</v>
      </c>
      <c r="AH11" s="123">
        <v>1.7964071856287425</v>
      </c>
      <c r="AI11" s="120">
        <v>5</v>
      </c>
      <c r="AJ11" s="123">
        <v>2.9940119760479043</v>
      </c>
      <c r="AK11" s="120">
        <v>0</v>
      </c>
      <c r="AL11" s="123">
        <v>0</v>
      </c>
      <c r="AM11" s="120">
        <v>159</v>
      </c>
      <c r="AN11" s="123">
        <v>95.20958083832335</v>
      </c>
      <c r="AO11" s="120">
        <v>167</v>
      </c>
    </row>
    <row r="12" spans="1:41" ht="15">
      <c r="A12" s="87" t="s">
        <v>4451</v>
      </c>
      <c r="B12" s="65" t="s">
        <v>4482</v>
      </c>
      <c r="C12" s="65" t="s">
        <v>56</v>
      </c>
      <c r="D12" s="109"/>
      <c r="E12" s="108"/>
      <c r="F12" s="110" t="s">
        <v>5505</v>
      </c>
      <c r="G12" s="111"/>
      <c r="H12" s="111"/>
      <c r="I12" s="112">
        <v>12</v>
      </c>
      <c r="J12" s="113"/>
      <c r="K12" s="48">
        <v>6</v>
      </c>
      <c r="L12" s="48">
        <v>1</v>
      </c>
      <c r="M12" s="48">
        <v>10</v>
      </c>
      <c r="N12" s="48">
        <v>11</v>
      </c>
      <c r="O12" s="48">
        <v>1</v>
      </c>
      <c r="P12" s="49">
        <v>0</v>
      </c>
      <c r="Q12" s="49">
        <v>0</v>
      </c>
      <c r="R12" s="48">
        <v>1</v>
      </c>
      <c r="S12" s="48">
        <v>0</v>
      </c>
      <c r="T12" s="48">
        <v>6</v>
      </c>
      <c r="U12" s="48">
        <v>11</v>
      </c>
      <c r="V12" s="48">
        <v>2</v>
      </c>
      <c r="W12" s="49">
        <v>1.388889</v>
      </c>
      <c r="X12" s="49">
        <v>0.16666666666666666</v>
      </c>
      <c r="Y12" s="78" t="s">
        <v>4532</v>
      </c>
      <c r="Z12" s="78" t="s">
        <v>763</v>
      </c>
      <c r="AA12" s="78"/>
      <c r="AB12" s="84" t="s">
        <v>4683</v>
      </c>
      <c r="AC12" s="84" t="s">
        <v>4794</v>
      </c>
      <c r="AD12" s="84" t="s">
        <v>556</v>
      </c>
      <c r="AE12" s="84" t="s">
        <v>4835</v>
      </c>
      <c r="AF12" s="84" t="s">
        <v>4862</v>
      </c>
      <c r="AG12" s="120">
        <v>0</v>
      </c>
      <c r="AH12" s="123">
        <v>0</v>
      </c>
      <c r="AI12" s="120">
        <v>0</v>
      </c>
      <c r="AJ12" s="123">
        <v>0</v>
      </c>
      <c r="AK12" s="120">
        <v>0</v>
      </c>
      <c r="AL12" s="123">
        <v>0</v>
      </c>
      <c r="AM12" s="120">
        <v>98</v>
      </c>
      <c r="AN12" s="123">
        <v>100</v>
      </c>
      <c r="AO12" s="120">
        <v>98</v>
      </c>
    </row>
    <row r="13" spans="1:41" ht="15">
      <c r="A13" s="87" t="s">
        <v>4452</v>
      </c>
      <c r="B13" s="65" t="s">
        <v>4483</v>
      </c>
      <c r="C13" s="65" t="s">
        <v>56</v>
      </c>
      <c r="D13" s="109"/>
      <c r="E13" s="108"/>
      <c r="F13" s="110" t="s">
        <v>4452</v>
      </c>
      <c r="G13" s="111"/>
      <c r="H13" s="111"/>
      <c r="I13" s="112">
        <v>13</v>
      </c>
      <c r="J13" s="113"/>
      <c r="K13" s="48">
        <v>5</v>
      </c>
      <c r="L13" s="48">
        <v>4</v>
      </c>
      <c r="M13" s="48">
        <v>0</v>
      </c>
      <c r="N13" s="48">
        <v>4</v>
      </c>
      <c r="O13" s="48">
        <v>0</v>
      </c>
      <c r="P13" s="49">
        <v>0</v>
      </c>
      <c r="Q13" s="49">
        <v>0</v>
      </c>
      <c r="R13" s="48">
        <v>1</v>
      </c>
      <c r="S13" s="48">
        <v>0</v>
      </c>
      <c r="T13" s="48">
        <v>5</v>
      </c>
      <c r="U13" s="48">
        <v>4</v>
      </c>
      <c r="V13" s="48">
        <v>2</v>
      </c>
      <c r="W13" s="49">
        <v>1.28</v>
      </c>
      <c r="X13" s="49">
        <v>0.2</v>
      </c>
      <c r="Y13" s="78" t="s">
        <v>741</v>
      </c>
      <c r="Z13" s="78" t="s">
        <v>776</v>
      </c>
      <c r="AA13" s="78"/>
      <c r="AB13" s="84" t="s">
        <v>1953</v>
      </c>
      <c r="AC13" s="84" t="s">
        <v>1953</v>
      </c>
      <c r="AD13" s="84" t="s">
        <v>587</v>
      </c>
      <c r="AE13" s="84" t="s">
        <v>4836</v>
      </c>
      <c r="AF13" s="84" t="s">
        <v>4863</v>
      </c>
      <c r="AG13" s="120">
        <v>0</v>
      </c>
      <c r="AH13" s="123">
        <v>0</v>
      </c>
      <c r="AI13" s="120">
        <v>0</v>
      </c>
      <c r="AJ13" s="123">
        <v>0</v>
      </c>
      <c r="AK13" s="120">
        <v>0</v>
      </c>
      <c r="AL13" s="123">
        <v>0</v>
      </c>
      <c r="AM13" s="120">
        <v>23</v>
      </c>
      <c r="AN13" s="123">
        <v>100</v>
      </c>
      <c r="AO13" s="120">
        <v>23</v>
      </c>
    </row>
    <row r="14" spans="1:41" ht="15">
      <c r="A14" s="87" t="s">
        <v>4453</v>
      </c>
      <c r="B14" s="65" t="s">
        <v>4484</v>
      </c>
      <c r="C14" s="65" t="s">
        <v>56</v>
      </c>
      <c r="D14" s="109"/>
      <c r="E14" s="108"/>
      <c r="F14" s="110" t="s">
        <v>5506</v>
      </c>
      <c r="G14" s="111"/>
      <c r="H14" s="111"/>
      <c r="I14" s="112">
        <v>14</v>
      </c>
      <c r="J14" s="113"/>
      <c r="K14" s="48">
        <v>5</v>
      </c>
      <c r="L14" s="48">
        <v>5</v>
      </c>
      <c r="M14" s="48">
        <v>0</v>
      </c>
      <c r="N14" s="48">
        <v>5</v>
      </c>
      <c r="O14" s="48">
        <v>1</v>
      </c>
      <c r="P14" s="49">
        <v>0</v>
      </c>
      <c r="Q14" s="49">
        <v>0</v>
      </c>
      <c r="R14" s="48">
        <v>1</v>
      </c>
      <c r="S14" s="48">
        <v>0</v>
      </c>
      <c r="T14" s="48">
        <v>5</v>
      </c>
      <c r="U14" s="48">
        <v>5</v>
      </c>
      <c r="V14" s="48">
        <v>2</v>
      </c>
      <c r="W14" s="49">
        <v>1.28</v>
      </c>
      <c r="X14" s="49">
        <v>0.2</v>
      </c>
      <c r="Y14" s="78"/>
      <c r="Z14" s="78"/>
      <c r="AA14" s="78" t="s">
        <v>800</v>
      </c>
      <c r="AB14" s="84" t="s">
        <v>4684</v>
      </c>
      <c r="AC14" s="84" t="s">
        <v>4795</v>
      </c>
      <c r="AD14" s="84" t="s">
        <v>582</v>
      </c>
      <c r="AE14" s="84" t="s">
        <v>4837</v>
      </c>
      <c r="AF14" s="84" t="s">
        <v>4864</v>
      </c>
      <c r="AG14" s="120">
        <v>2</v>
      </c>
      <c r="AH14" s="123">
        <v>3.225806451612903</v>
      </c>
      <c r="AI14" s="120">
        <v>1</v>
      </c>
      <c r="AJ14" s="123">
        <v>1.6129032258064515</v>
      </c>
      <c r="AK14" s="120">
        <v>0</v>
      </c>
      <c r="AL14" s="123">
        <v>0</v>
      </c>
      <c r="AM14" s="120">
        <v>59</v>
      </c>
      <c r="AN14" s="123">
        <v>95.16129032258064</v>
      </c>
      <c r="AO14" s="120">
        <v>62</v>
      </c>
    </row>
    <row r="15" spans="1:41" ht="15">
      <c r="A15" s="87" t="s">
        <v>4454</v>
      </c>
      <c r="B15" s="65" t="s">
        <v>4473</v>
      </c>
      <c r="C15" s="65" t="s">
        <v>59</v>
      </c>
      <c r="D15" s="109"/>
      <c r="E15" s="108"/>
      <c r="F15" s="110" t="s">
        <v>5507</v>
      </c>
      <c r="G15" s="111"/>
      <c r="H15" s="111"/>
      <c r="I15" s="112">
        <v>15</v>
      </c>
      <c r="J15" s="113"/>
      <c r="K15" s="48">
        <v>5</v>
      </c>
      <c r="L15" s="48">
        <v>4</v>
      </c>
      <c r="M15" s="48">
        <v>0</v>
      </c>
      <c r="N15" s="48">
        <v>4</v>
      </c>
      <c r="O15" s="48">
        <v>0</v>
      </c>
      <c r="P15" s="49">
        <v>0</v>
      </c>
      <c r="Q15" s="49">
        <v>0</v>
      </c>
      <c r="R15" s="48">
        <v>1</v>
      </c>
      <c r="S15" s="48">
        <v>0</v>
      </c>
      <c r="T15" s="48">
        <v>5</v>
      </c>
      <c r="U15" s="48">
        <v>4</v>
      </c>
      <c r="V15" s="48">
        <v>2</v>
      </c>
      <c r="W15" s="49">
        <v>1.28</v>
      </c>
      <c r="X15" s="49">
        <v>0.2</v>
      </c>
      <c r="Y15" s="78" t="s">
        <v>726</v>
      </c>
      <c r="Z15" s="78" t="s">
        <v>765</v>
      </c>
      <c r="AA15" s="78"/>
      <c r="AB15" s="84" t="s">
        <v>4685</v>
      </c>
      <c r="AC15" s="84" t="s">
        <v>1953</v>
      </c>
      <c r="AD15" s="84" t="s">
        <v>562</v>
      </c>
      <c r="AE15" s="84" t="s">
        <v>4838</v>
      </c>
      <c r="AF15" s="84" t="s">
        <v>4865</v>
      </c>
      <c r="AG15" s="120">
        <v>2</v>
      </c>
      <c r="AH15" s="123">
        <v>4.878048780487805</v>
      </c>
      <c r="AI15" s="120">
        <v>0</v>
      </c>
      <c r="AJ15" s="123">
        <v>0</v>
      </c>
      <c r="AK15" s="120">
        <v>0</v>
      </c>
      <c r="AL15" s="123">
        <v>0</v>
      </c>
      <c r="AM15" s="120">
        <v>39</v>
      </c>
      <c r="AN15" s="123">
        <v>95.1219512195122</v>
      </c>
      <c r="AO15" s="120">
        <v>41</v>
      </c>
    </row>
    <row r="16" spans="1:41" ht="15">
      <c r="A16" s="87" t="s">
        <v>4455</v>
      </c>
      <c r="B16" s="65" t="s">
        <v>4474</v>
      </c>
      <c r="C16" s="65" t="s">
        <v>59</v>
      </c>
      <c r="D16" s="109"/>
      <c r="E16" s="108"/>
      <c r="F16" s="110" t="s">
        <v>5508</v>
      </c>
      <c r="G16" s="111"/>
      <c r="H16" s="111"/>
      <c r="I16" s="112">
        <v>16</v>
      </c>
      <c r="J16" s="113"/>
      <c r="K16" s="48">
        <v>4</v>
      </c>
      <c r="L16" s="48">
        <v>4</v>
      </c>
      <c r="M16" s="48">
        <v>0</v>
      </c>
      <c r="N16" s="48">
        <v>4</v>
      </c>
      <c r="O16" s="48">
        <v>1</v>
      </c>
      <c r="P16" s="49">
        <v>0</v>
      </c>
      <c r="Q16" s="49">
        <v>0</v>
      </c>
      <c r="R16" s="48">
        <v>1</v>
      </c>
      <c r="S16" s="48">
        <v>0</v>
      </c>
      <c r="T16" s="48">
        <v>4</v>
      </c>
      <c r="U16" s="48">
        <v>4</v>
      </c>
      <c r="V16" s="48">
        <v>2</v>
      </c>
      <c r="W16" s="49">
        <v>1.125</v>
      </c>
      <c r="X16" s="49">
        <v>0.25</v>
      </c>
      <c r="Y16" s="78"/>
      <c r="Z16" s="78"/>
      <c r="AA16" s="78" t="s">
        <v>805</v>
      </c>
      <c r="AB16" s="84" t="s">
        <v>4686</v>
      </c>
      <c r="AC16" s="84" t="s">
        <v>4796</v>
      </c>
      <c r="AD16" s="84" t="s">
        <v>516</v>
      </c>
      <c r="AE16" s="84" t="s">
        <v>516</v>
      </c>
      <c r="AF16" s="84" t="s">
        <v>4866</v>
      </c>
      <c r="AG16" s="120">
        <v>10</v>
      </c>
      <c r="AH16" s="123">
        <v>9.00900900900901</v>
      </c>
      <c r="AI16" s="120">
        <v>0</v>
      </c>
      <c r="AJ16" s="123">
        <v>0</v>
      </c>
      <c r="AK16" s="120">
        <v>0</v>
      </c>
      <c r="AL16" s="123">
        <v>0</v>
      </c>
      <c r="AM16" s="120">
        <v>101</v>
      </c>
      <c r="AN16" s="123">
        <v>90.990990990991</v>
      </c>
      <c r="AO16" s="120">
        <v>111</v>
      </c>
    </row>
    <row r="17" spans="1:41" ht="15">
      <c r="A17" s="87" t="s">
        <v>4456</v>
      </c>
      <c r="B17" s="65" t="s">
        <v>4475</v>
      </c>
      <c r="C17" s="65" t="s">
        <v>59</v>
      </c>
      <c r="D17" s="109"/>
      <c r="E17" s="108"/>
      <c r="F17" s="110" t="s">
        <v>4456</v>
      </c>
      <c r="G17" s="111"/>
      <c r="H17" s="111"/>
      <c r="I17" s="112">
        <v>17</v>
      </c>
      <c r="J17" s="113"/>
      <c r="K17" s="48">
        <v>4</v>
      </c>
      <c r="L17" s="48">
        <v>3</v>
      </c>
      <c r="M17" s="48">
        <v>0</v>
      </c>
      <c r="N17" s="48">
        <v>3</v>
      </c>
      <c r="O17" s="48">
        <v>0</v>
      </c>
      <c r="P17" s="49">
        <v>0</v>
      </c>
      <c r="Q17" s="49">
        <v>0</v>
      </c>
      <c r="R17" s="48">
        <v>1</v>
      </c>
      <c r="S17" s="48">
        <v>0</v>
      </c>
      <c r="T17" s="48">
        <v>4</v>
      </c>
      <c r="U17" s="48">
        <v>3</v>
      </c>
      <c r="V17" s="48">
        <v>2</v>
      </c>
      <c r="W17" s="49">
        <v>1.125</v>
      </c>
      <c r="X17" s="49">
        <v>0.25</v>
      </c>
      <c r="Y17" s="78"/>
      <c r="Z17" s="78"/>
      <c r="AA17" s="78"/>
      <c r="AB17" s="84" t="s">
        <v>1953</v>
      </c>
      <c r="AC17" s="84" t="s">
        <v>1953</v>
      </c>
      <c r="AD17" s="84" t="s">
        <v>590</v>
      </c>
      <c r="AE17" s="84" t="s">
        <v>4839</v>
      </c>
      <c r="AF17" s="84" t="s">
        <v>4867</v>
      </c>
      <c r="AG17" s="120">
        <v>3</v>
      </c>
      <c r="AH17" s="123">
        <v>10.344827586206897</v>
      </c>
      <c r="AI17" s="120">
        <v>1</v>
      </c>
      <c r="AJ17" s="123">
        <v>3.4482758620689653</v>
      </c>
      <c r="AK17" s="120">
        <v>0</v>
      </c>
      <c r="AL17" s="123">
        <v>0</v>
      </c>
      <c r="AM17" s="120">
        <v>25</v>
      </c>
      <c r="AN17" s="123">
        <v>86.20689655172414</v>
      </c>
      <c r="AO17" s="120">
        <v>29</v>
      </c>
    </row>
    <row r="18" spans="1:41" ht="15">
      <c r="A18" s="87" t="s">
        <v>4457</v>
      </c>
      <c r="B18" s="65" t="s">
        <v>4476</v>
      </c>
      <c r="C18" s="65" t="s">
        <v>59</v>
      </c>
      <c r="D18" s="109"/>
      <c r="E18" s="108"/>
      <c r="F18" s="110" t="s">
        <v>4457</v>
      </c>
      <c r="G18" s="111"/>
      <c r="H18" s="111"/>
      <c r="I18" s="112">
        <v>18</v>
      </c>
      <c r="J18" s="113"/>
      <c r="K18" s="48">
        <v>3</v>
      </c>
      <c r="L18" s="48">
        <v>2</v>
      </c>
      <c r="M18" s="48">
        <v>0</v>
      </c>
      <c r="N18" s="48">
        <v>2</v>
      </c>
      <c r="O18" s="48">
        <v>0</v>
      </c>
      <c r="P18" s="49">
        <v>0</v>
      </c>
      <c r="Q18" s="49">
        <v>0</v>
      </c>
      <c r="R18" s="48">
        <v>1</v>
      </c>
      <c r="S18" s="48">
        <v>0</v>
      </c>
      <c r="T18" s="48">
        <v>3</v>
      </c>
      <c r="U18" s="48">
        <v>2</v>
      </c>
      <c r="V18" s="48">
        <v>2</v>
      </c>
      <c r="W18" s="49">
        <v>0.888889</v>
      </c>
      <c r="X18" s="49">
        <v>0.3333333333333333</v>
      </c>
      <c r="Y18" s="78" t="s">
        <v>732</v>
      </c>
      <c r="Z18" s="78" t="s">
        <v>770</v>
      </c>
      <c r="AA18" s="78"/>
      <c r="AB18" s="84" t="s">
        <v>1953</v>
      </c>
      <c r="AC18" s="84" t="s">
        <v>1953</v>
      </c>
      <c r="AD18" s="84" t="s">
        <v>598</v>
      </c>
      <c r="AE18" s="84" t="s">
        <v>597</v>
      </c>
      <c r="AF18" s="84" t="s">
        <v>4868</v>
      </c>
      <c r="AG18" s="120">
        <v>3</v>
      </c>
      <c r="AH18" s="123">
        <v>15.789473684210526</v>
      </c>
      <c r="AI18" s="120">
        <v>1</v>
      </c>
      <c r="AJ18" s="123">
        <v>5.2631578947368425</v>
      </c>
      <c r="AK18" s="120">
        <v>0</v>
      </c>
      <c r="AL18" s="123">
        <v>0</v>
      </c>
      <c r="AM18" s="120">
        <v>15</v>
      </c>
      <c r="AN18" s="123">
        <v>78.94736842105263</v>
      </c>
      <c r="AO18" s="120">
        <v>19</v>
      </c>
    </row>
    <row r="19" spans="1:41" ht="15">
      <c r="A19" s="87" t="s">
        <v>4458</v>
      </c>
      <c r="B19" s="65" t="s">
        <v>4477</v>
      </c>
      <c r="C19" s="65" t="s">
        <v>59</v>
      </c>
      <c r="D19" s="109"/>
      <c r="E19" s="108"/>
      <c r="F19" s="110" t="s">
        <v>5509</v>
      </c>
      <c r="G19" s="111"/>
      <c r="H19" s="111"/>
      <c r="I19" s="112">
        <v>19</v>
      </c>
      <c r="J19" s="113"/>
      <c r="K19" s="48">
        <v>3</v>
      </c>
      <c r="L19" s="48">
        <v>3</v>
      </c>
      <c r="M19" s="48">
        <v>0</v>
      </c>
      <c r="N19" s="48">
        <v>3</v>
      </c>
      <c r="O19" s="48">
        <v>1</v>
      </c>
      <c r="P19" s="49">
        <v>0</v>
      </c>
      <c r="Q19" s="49">
        <v>0</v>
      </c>
      <c r="R19" s="48">
        <v>1</v>
      </c>
      <c r="S19" s="48">
        <v>0</v>
      </c>
      <c r="T19" s="48">
        <v>3</v>
      </c>
      <c r="U19" s="48">
        <v>3</v>
      </c>
      <c r="V19" s="48">
        <v>2</v>
      </c>
      <c r="W19" s="49">
        <v>0.888889</v>
      </c>
      <c r="X19" s="49">
        <v>0.3333333333333333</v>
      </c>
      <c r="Y19" s="78" t="s">
        <v>745</v>
      </c>
      <c r="Z19" s="78" t="s">
        <v>779</v>
      </c>
      <c r="AA19" s="78" t="s">
        <v>796</v>
      </c>
      <c r="AB19" s="84" t="s">
        <v>4687</v>
      </c>
      <c r="AC19" s="84" t="s">
        <v>4797</v>
      </c>
      <c r="AD19" s="84"/>
      <c r="AE19" s="84" t="s">
        <v>479</v>
      </c>
      <c r="AF19" s="84" t="s">
        <v>4869</v>
      </c>
      <c r="AG19" s="120">
        <v>1</v>
      </c>
      <c r="AH19" s="123">
        <v>1.0638297872340425</v>
      </c>
      <c r="AI19" s="120">
        <v>1</v>
      </c>
      <c r="AJ19" s="123">
        <v>1.0638297872340425</v>
      </c>
      <c r="AK19" s="120">
        <v>0</v>
      </c>
      <c r="AL19" s="123">
        <v>0</v>
      </c>
      <c r="AM19" s="120">
        <v>92</v>
      </c>
      <c r="AN19" s="123">
        <v>97.87234042553192</v>
      </c>
      <c r="AO19" s="120">
        <v>94</v>
      </c>
    </row>
    <row r="20" spans="1:41" ht="15">
      <c r="A20" s="87" t="s">
        <v>4459</v>
      </c>
      <c r="B20" s="65" t="s">
        <v>4478</v>
      </c>
      <c r="C20" s="65" t="s">
        <v>59</v>
      </c>
      <c r="D20" s="109"/>
      <c r="E20" s="108"/>
      <c r="F20" s="110" t="s">
        <v>4459</v>
      </c>
      <c r="G20" s="111"/>
      <c r="H20" s="111"/>
      <c r="I20" s="112">
        <v>20</v>
      </c>
      <c r="J20" s="113"/>
      <c r="K20" s="48">
        <v>3</v>
      </c>
      <c r="L20" s="48">
        <v>2</v>
      </c>
      <c r="M20" s="48">
        <v>0</v>
      </c>
      <c r="N20" s="48">
        <v>2</v>
      </c>
      <c r="O20" s="48">
        <v>0</v>
      </c>
      <c r="P20" s="49">
        <v>0</v>
      </c>
      <c r="Q20" s="49">
        <v>0</v>
      </c>
      <c r="R20" s="48">
        <v>1</v>
      </c>
      <c r="S20" s="48">
        <v>0</v>
      </c>
      <c r="T20" s="48">
        <v>3</v>
      </c>
      <c r="U20" s="48">
        <v>2</v>
      </c>
      <c r="V20" s="48">
        <v>2</v>
      </c>
      <c r="W20" s="49">
        <v>0.888889</v>
      </c>
      <c r="X20" s="49">
        <v>0.3333333333333333</v>
      </c>
      <c r="Y20" s="78" t="s">
        <v>743</v>
      </c>
      <c r="Z20" s="78" t="s">
        <v>777</v>
      </c>
      <c r="AA20" s="78"/>
      <c r="AB20" s="84" t="s">
        <v>1953</v>
      </c>
      <c r="AC20" s="84" t="s">
        <v>1953</v>
      </c>
      <c r="AD20" s="84" t="s">
        <v>592</v>
      </c>
      <c r="AE20" s="84" t="s">
        <v>591</v>
      </c>
      <c r="AF20" s="84" t="s">
        <v>4870</v>
      </c>
      <c r="AG20" s="120">
        <v>0</v>
      </c>
      <c r="AH20" s="123">
        <v>0</v>
      </c>
      <c r="AI20" s="120">
        <v>0</v>
      </c>
      <c r="AJ20" s="123">
        <v>0</v>
      </c>
      <c r="AK20" s="120">
        <v>0</v>
      </c>
      <c r="AL20" s="123">
        <v>0</v>
      </c>
      <c r="AM20" s="120">
        <v>32</v>
      </c>
      <c r="AN20" s="123">
        <v>100</v>
      </c>
      <c r="AO20" s="120">
        <v>32</v>
      </c>
    </row>
    <row r="21" spans="1:41" ht="15">
      <c r="A21" s="87" t="s">
        <v>4460</v>
      </c>
      <c r="B21" s="65" t="s">
        <v>4479</v>
      </c>
      <c r="C21" s="65" t="s">
        <v>59</v>
      </c>
      <c r="D21" s="109"/>
      <c r="E21" s="108"/>
      <c r="F21" s="110" t="s">
        <v>5510</v>
      </c>
      <c r="G21" s="111"/>
      <c r="H21" s="111"/>
      <c r="I21" s="112">
        <v>21</v>
      </c>
      <c r="J21" s="113"/>
      <c r="K21" s="48">
        <v>3</v>
      </c>
      <c r="L21" s="48">
        <v>2</v>
      </c>
      <c r="M21" s="48">
        <v>0</v>
      </c>
      <c r="N21" s="48">
        <v>2</v>
      </c>
      <c r="O21" s="48">
        <v>0</v>
      </c>
      <c r="P21" s="49">
        <v>0</v>
      </c>
      <c r="Q21" s="49">
        <v>0</v>
      </c>
      <c r="R21" s="48">
        <v>1</v>
      </c>
      <c r="S21" s="48">
        <v>0</v>
      </c>
      <c r="T21" s="48">
        <v>3</v>
      </c>
      <c r="U21" s="48">
        <v>2</v>
      </c>
      <c r="V21" s="48">
        <v>2</v>
      </c>
      <c r="W21" s="49">
        <v>0.888889</v>
      </c>
      <c r="X21" s="49">
        <v>0.3333333333333333</v>
      </c>
      <c r="Y21" s="78" t="s">
        <v>740</v>
      </c>
      <c r="Z21" s="78" t="s">
        <v>775</v>
      </c>
      <c r="AA21" s="78"/>
      <c r="AB21" s="84" t="s">
        <v>4688</v>
      </c>
      <c r="AC21" s="84" t="s">
        <v>1953</v>
      </c>
      <c r="AD21" s="84" t="s">
        <v>578</v>
      </c>
      <c r="AE21" s="84" t="s">
        <v>577</v>
      </c>
      <c r="AF21" s="84" t="s">
        <v>4871</v>
      </c>
      <c r="AG21" s="120">
        <v>1</v>
      </c>
      <c r="AH21" s="123">
        <v>2.6315789473684212</v>
      </c>
      <c r="AI21" s="120">
        <v>1</v>
      </c>
      <c r="AJ21" s="123">
        <v>2.6315789473684212</v>
      </c>
      <c r="AK21" s="120">
        <v>0</v>
      </c>
      <c r="AL21" s="123">
        <v>0</v>
      </c>
      <c r="AM21" s="120">
        <v>36</v>
      </c>
      <c r="AN21" s="123">
        <v>94.73684210526316</v>
      </c>
      <c r="AO21" s="120">
        <v>38</v>
      </c>
    </row>
    <row r="22" spans="1:41" ht="15">
      <c r="A22" s="87" t="s">
        <v>4461</v>
      </c>
      <c r="B22" s="65" t="s">
        <v>4480</v>
      </c>
      <c r="C22" s="65" t="s">
        <v>59</v>
      </c>
      <c r="D22" s="109"/>
      <c r="E22" s="108"/>
      <c r="F22" s="110" t="s">
        <v>5511</v>
      </c>
      <c r="G22" s="111"/>
      <c r="H22" s="111"/>
      <c r="I22" s="112">
        <v>22</v>
      </c>
      <c r="J22" s="113"/>
      <c r="K22" s="48">
        <v>3</v>
      </c>
      <c r="L22" s="48">
        <v>3</v>
      </c>
      <c r="M22" s="48">
        <v>0</v>
      </c>
      <c r="N22" s="48">
        <v>3</v>
      </c>
      <c r="O22" s="48">
        <v>0</v>
      </c>
      <c r="P22" s="49">
        <v>0</v>
      </c>
      <c r="Q22" s="49">
        <v>0</v>
      </c>
      <c r="R22" s="48">
        <v>1</v>
      </c>
      <c r="S22" s="48">
        <v>0</v>
      </c>
      <c r="T22" s="48">
        <v>3</v>
      </c>
      <c r="U22" s="48">
        <v>3</v>
      </c>
      <c r="V22" s="48">
        <v>1</v>
      </c>
      <c r="W22" s="49">
        <v>0.666667</v>
      </c>
      <c r="X22" s="49">
        <v>0.5</v>
      </c>
      <c r="Y22" s="78" t="s">
        <v>4533</v>
      </c>
      <c r="Z22" s="78" t="s">
        <v>4556</v>
      </c>
      <c r="AA22" s="78" t="s">
        <v>457</v>
      </c>
      <c r="AB22" s="84" t="s">
        <v>4689</v>
      </c>
      <c r="AC22" s="84" t="s">
        <v>4798</v>
      </c>
      <c r="AD22" s="84"/>
      <c r="AE22" s="84" t="s">
        <v>4840</v>
      </c>
      <c r="AF22" s="84" t="s">
        <v>4872</v>
      </c>
      <c r="AG22" s="120">
        <v>7</v>
      </c>
      <c r="AH22" s="123">
        <v>9.090909090909092</v>
      </c>
      <c r="AI22" s="120">
        <v>2</v>
      </c>
      <c r="AJ22" s="123">
        <v>2.5974025974025974</v>
      </c>
      <c r="AK22" s="120">
        <v>0</v>
      </c>
      <c r="AL22" s="123">
        <v>0</v>
      </c>
      <c r="AM22" s="120">
        <v>68</v>
      </c>
      <c r="AN22" s="123">
        <v>88.31168831168831</v>
      </c>
      <c r="AO22" s="120">
        <v>77</v>
      </c>
    </row>
    <row r="23" spans="1:41" ht="15">
      <c r="A23" s="87" t="s">
        <v>4462</v>
      </c>
      <c r="B23" s="65" t="s">
        <v>4481</v>
      </c>
      <c r="C23" s="65" t="s">
        <v>59</v>
      </c>
      <c r="D23" s="109"/>
      <c r="E23" s="108"/>
      <c r="F23" s="110" t="s">
        <v>5512</v>
      </c>
      <c r="G23" s="111"/>
      <c r="H23" s="111"/>
      <c r="I23" s="112">
        <v>23</v>
      </c>
      <c r="J23" s="113"/>
      <c r="K23" s="48">
        <v>3</v>
      </c>
      <c r="L23" s="48">
        <v>4</v>
      </c>
      <c r="M23" s="48">
        <v>2</v>
      </c>
      <c r="N23" s="48">
        <v>6</v>
      </c>
      <c r="O23" s="48">
        <v>1</v>
      </c>
      <c r="P23" s="49">
        <v>1</v>
      </c>
      <c r="Q23" s="49">
        <v>1</v>
      </c>
      <c r="R23" s="48">
        <v>1</v>
      </c>
      <c r="S23" s="48">
        <v>0</v>
      </c>
      <c r="T23" s="48">
        <v>3</v>
      </c>
      <c r="U23" s="48">
        <v>6</v>
      </c>
      <c r="V23" s="48">
        <v>2</v>
      </c>
      <c r="W23" s="49">
        <v>0.888889</v>
      </c>
      <c r="X23" s="49">
        <v>0.6666666666666666</v>
      </c>
      <c r="Y23" s="78"/>
      <c r="Z23" s="78"/>
      <c r="AA23" s="78"/>
      <c r="AB23" s="84" t="s">
        <v>4690</v>
      </c>
      <c r="AC23" s="84" t="s">
        <v>4799</v>
      </c>
      <c r="AD23" s="84" t="s">
        <v>4828</v>
      </c>
      <c r="AE23" s="84"/>
      <c r="AF23" s="84" t="s">
        <v>4873</v>
      </c>
      <c r="AG23" s="120">
        <v>0</v>
      </c>
      <c r="AH23" s="123">
        <v>0</v>
      </c>
      <c r="AI23" s="120">
        <v>0</v>
      </c>
      <c r="AJ23" s="123">
        <v>0</v>
      </c>
      <c r="AK23" s="120">
        <v>0</v>
      </c>
      <c r="AL23" s="123">
        <v>0</v>
      </c>
      <c r="AM23" s="120">
        <v>366</v>
      </c>
      <c r="AN23" s="123">
        <v>100</v>
      </c>
      <c r="AO23" s="120">
        <v>366</v>
      </c>
    </row>
    <row r="24" spans="1:41" ht="15">
      <c r="A24" s="87" t="s">
        <v>4463</v>
      </c>
      <c r="B24" s="65" t="s">
        <v>4482</v>
      </c>
      <c r="C24" s="65" t="s">
        <v>59</v>
      </c>
      <c r="D24" s="109"/>
      <c r="E24" s="108"/>
      <c r="F24" s="110" t="s">
        <v>5513</v>
      </c>
      <c r="G24" s="111"/>
      <c r="H24" s="111"/>
      <c r="I24" s="112">
        <v>24</v>
      </c>
      <c r="J24" s="113"/>
      <c r="K24" s="48">
        <v>3</v>
      </c>
      <c r="L24" s="48">
        <v>2</v>
      </c>
      <c r="M24" s="48">
        <v>0</v>
      </c>
      <c r="N24" s="48">
        <v>2</v>
      </c>
      <c r="O24" s="48">
        <v>0</v>
      </c>
      <c r="P24" s="49">
        <v>0</v>
      </c>
      <c r="Q24" s="49">
        <v>0</v>
      </c>
      <c r="R24" s="48">
        <v>1</v>
      </c>
      <c r="S24" s="48">
        <v>0</v>
      </c>
      <c r="T24" s="48">
        <v>3</v>
      </c>
      <c r="U24" s="48">
        <v>2</v>
      </c>
      <c r="V24" s="48">
        <v>2</v>
      </c>
      <c r="W24" s="49">
        <v>0.888889</v>
      </c>
      <c r="X24" s="49">
        <v>0.3333333333333333</v>
      </c>
      <c r="Y24" s="78"/>
      <c r="Z24" s="78"/>
      <c r="AA24" s="78"/>
      <c r="AB24" s="84" t="s">
        <v>4691</v>
      </c>
      <c r="AC24" s="84" t="s">
        <v>1953</v>
      </c>
      <c r="AD24" s="84" t="s">
        <v>551</v>
      </c>
      <c r="AE24" s="84" t="s">
        <v>550</v>
      </c>
      <c r="AF24" s="84" t="s">
        <v>4874</v>
      </c>
      <c r="AG24" s="120">
        <v>3</v>
      </c>
      <c r="AH24" s="123">
        <v>7.317073170731708</v>
      </c>
      <c r="AI24" s="120">
        <v>0</v>
      </c>
      <c r="AJ24" s="123">
        <v>0</v>
      </c>
      <c r="AK24" s="120">
        <v>0</v>
      </c>
      <c r="AL24" s="123">
        <v>0</v>
      </c>
      <c r="AM24" s="120">
        <v>38</v>
      </c>
      <c r="AN24" s="123">
        <v>92.6829268292683</v>
      </c>
      <c r="AO24" s="120">
        <v>41</v>
      </c>
    </row>
    <row r="25" spans="1:41" ht="15">
      <c r="A25" s="87" t="s">
        <v>4464</v>
      </c>
      <c r="B25" s="65" t="s">
        <v>4483</v>
      </c>
      <c r="C25" s="65" t="s">
        <v>59</v>
      </c>
      <c r="D25" s="109"/>
      <c r="E25" s="108"/>
      <c r="F25" s="110" t="s">
        <v>5514</v>
      </c>
      <c r="G25" s="111"/>
      <c r="H25" s="111"/>
      <c r="I25" s="112">
        <v>25</v>
      </c>
      <c r="J25" s="113"/>
      <c r="K25" s="48">
        <v>3</v>
      </c>
      <c r="L25" s="48">
        <v>2</v>
      </c>
      <c r="M25" s="48">
        <v>0</v>
      </c>
      <c r="N25" s="48">
        <v>2</v>
      </c>
      <c r="O25" s="48">
        <v>0</v>
      </c>
      <c r="P25" s="49">
        <v>0</v>
      </c>
      <c r="Q25" s="49">
        <v>0</v>
      </c>
      <c r="R25" s="48">
        <v>1</v>
      </c>
      <c r="S25" s="48">
        <v>0</v>
      </c>
      <c r="T25" s="48">
        <v>3</v>
      </c>
      <c r="U25" s="48">
        <v>2</v>
      </c>
      <c r="V25" s="48">
        <v>2</v>
      </c>
      <c r="W25" s="49">
        <v>0.888889</v>
      </c>
      <c r="X25" s="49">
        <v>0.3333333333333333</v>
      </c>
      <c r="Y25" s="78" t="s">
        <v>718</v>
      </c>
      <c r="Z25" s="78" t="s">
        <v>763</v>
      </c>
      <c r="AA25" s="78"/>
      <c r="AB25" s="84" t="s">
        <v>548</v>
      </c>
      <c r="AC25" s="84" t="s">
        <v>1953</v>
      </c>
      <c r="AD25" s="84" t="s">
        <v>549</v>
      </c>
      <c r="AE25" s="84" t="s">
        <v>548</v>
      </c>
      <c r="AF25" s="84" t="s">
        <v>4875</v>
      </c>
      <c r="AG25" s="120">
        <v>1</v>
      </c>
      <c r="AH25" s="123">
        <v>2.5</v>
      </c>
      <c r="AI25" s="120">
        <v>0</v>
      </c>
      <c r="AJ25" s="123">
        <v>0</v>
      </c>
      <c r="AK25" s="120">
        <v>0</v>
      </c>
      <c r="AL25" s="123">
        <v>0</v>
      </c>
      <c r="AM25" s="120">
        <v>39</v>
      </c>
      <c r="AN25" s="123">
        <v>97.5</v>
      </c>
      <c r="AO25" s="120">
        <v>40</v>
      </c>
    </row>
    <row r="26" spans="1:41" ht="15">
      <c r="A26" s="87" t="s">
        <v>4465</v>
      </c>
      <c r="B26" s="65" t="s">
        <v>4484</v>
      </c>
      <c r="C26" s="65" t="s">
        <v>59</v>
      </c>
      <c r="D26" s="109"/>
      <c r="E26" s="108"/>
      <c r="F26" s="110" t="s">
        <v>5515</v>
      </c>
      <c r="G26" s="111"/>
      <c r="H26" s="111"/>
      <c r="I26" s="112">
        <v>26</v>
      </c>
      <c r="J26" s="113"/>
      <c r="K26" s="48">
        <v>2</v>
      </c>
      <c r="L26" s="48">
        <v>0</v>
      </c>
      <c r="M26" s="48">
        <v>2</v>
      </c>
      <c r="N26" s="48">
        <v>2</v>
      </c>
      <c r="O26" s="48">
        <v>0</v>
      </c>
      <c r="P26" s="49">
        <v>0</v>
      </c>
      <c r="Q26" s="49">
        <v>0</v>
      </c>
      <c r="R26" s="48">
        <v>1</v>
      </c>
      <c r="S26" s="48">
        <v>0</v>
      </c>
      <c r="T26" s="48">
        <v>2</v>
      </c>
      <c r="U26" s="48">
        <v>2</v>
      </c>
      <c r="V26" s="48">
        <v>1</v>
      </c>
      <c r="W26" s="49">
        <v>0.5</v>
      </c>
      <c r="X26" s="49">
        <v>0.5</v>
      </c>
      <c r="Y26" s="78" t="s">
        <v>755</v>
      </c>
      <c r="Z26" s="78" t="s">
        <v>763</v>
      </c>
      <c r="AA26" s="78" t="s">
        <v>4599</v>
      </c>
      <c r="AB26" s="84" t="s">
        <v>4692</v>
      </c>
      <c r="AC26" s="84" t="s">
        <v>4800</v>
      </c>
      <c r="AD26" s="84" t="s">
        <v>599</v>
      </c>
      <c r="AE26" s="84"/>
      <c r="AF26" s="84" t="s">
        <v>4876</v>
      </c>
      <c r="AG26" s="120">
        <v>4</v>
      </c>
      <c r="AH26" s="123">
        <v>5.714285714285714</v>
      </c>
      <c r="AI26" s="120">
        <v>2</v>
      </c>
      <c r="AJ26" s="123">
        <v>2.857142857142857</v>
      </c>
      <c r="AK26" s="120">
        <v>0</v>
      </c>
      <c r="AL26" s="123">
        <v>0</v>
      </c>
      <c r="AM26" s="120">
        <v>64</v>
      </c>
      <c r="AN26" s="123">
        <v>91.42857142857143</v>
      </c>
      <c r="AO26" s="120">
        <v>70</v>
      </c>
    </row>
    <row r="27" spans="1:41" ht="15">
      <c r="A27" s="87" t="s">
        <v>4466</v>
      </c>
      <c r="B27" s="65" t="s">
        <v>4473</v>
      </c>
      <c r="C27" s="65" t="s">
        <v>61</v>
      </c>
      <c r="D27" s="109"/>
      <c r="E27" s="108"/>
      <c r="F27" s="110" t="s">
        <v>5516</v>
      </c>
      <c r="G27" s="111"/>
      <c r="H27" s="111"/>
      <c r="I27" s="112">
        <v>27</v>
      </c>
      <c r="J27" s="113"/>
      <c r="K27" s="48">
        <v>2</v>
      </c>
      <c r="L27" s="48">
        <v>2</v>
      </c>
      <c r="M27" s="48">
        <v>0</v>
      </c>
      <c r="N27" s="48">
        <v>2</v>
      </c>
      <c r="O27" s="48">
        <v>1</v>
      </c>
      <c r="P27" s="49">
        <v>0</v>
      </c>
      <c r="Q27" s="49">
        <v>0</v>
      </c>
      <c r="R27" s="48">
        <v>1</v>
      </c>
      <c r="S27" s="48">
        <v>0</v>
      </c>
      <c r="T27" s="48">
        <v>2</v>
      </c>
      <c r="U27" s="48">
        <v>2</v>
      </c>
      <c r="V27" s="48">
        <v>1</v>
      </c>
      <c r="W27" s="49">
        <v>0.5</v>
      </c>
      <c r="X27" s="49">
        <v>0.5</v>
      </c>
      <c r="Y27" s="78" t="s">
        <v>747</v>
      </c>
      <c r="Z27" s="78" t="s">
        <v>780</v>
      </c>
      <c r="AA27" s="78"/>
      <c r="AB27" s="84" t="s">
        <v>4693</v>
      </c>
      <c r="AC27" s="84" t="s">
        <v>4801</v>
      </c>
      <c r="AD27" s="84"/>
      <c r="AE27" s="84" t="s">
        <v>482</v>
      </c>
      <c r="AF27" s="84" t="s">
        <v>4877</v>
      </c>
      <c r="AG27" s="120">
        <v>4</v>
      </c>
      <c r="AH27" s="123">
        <v>9.30232558139535</v>
      </c>
      <c r="AI27" s="120">
        <v>0</v>
      </c>
      <c r="AJ27" s="123">
        <v>0</v>
      </c>
      <c r="AK27" s="120">
        <v>0</v>
      </c>
      <c r="AL27" s="123">
        <v>0</v>
      </c>
      <c r="AM27" s="120">
        <v>39</v>
      </c>
      <c r="AN27" s="123">
        <v>90.69767441860465</v>
      </c>
      <c r="AO27" s="120">
        <v>43</v>
      </c>
    </row>
    <row r="28" spans="1:41" ht="15">
      <c r="A28" s="87" t="s">
        <v>4467</v>
      </c>
      <c r="B28" s="65" t="s">
        <v>4474</v>
      </c>
      <c r="C28" s="65" t="s">
        <v>61</v>
      </c>
      <c r="D28" s="109"/>
      <c r="E28" s="108"/>
      <c r="F28" s="110" t="s">
        <v>5517</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t="s">
        <v>720</v>
      </c>
      <c r="Z28" s="78" t="s">
        <v>763</v>
      </c>
      <c r="AA28" s="78"/>
      <c r="AB28" s="84" t="s">
        <v>4694</v>
      </c>
      <c r="AC28" s="84" t="s">
        <v>1953</v>
      </c>
      <c r="AD28" s="84" t="s">
        <v>583</v>
      </c>
      <c r="AE28" s="84"/>
      <c r="AF28" s="84" t="s">
        <v>4878</v>
      </c>
      <c r="AG28" s="120">
        <v>0</v>
      </c>
      <c r="AH28" s="123">
        <v>0</v>
      </c>
      <c r="AI28" s="120">
        <v>0</v>
      </c>
      <c r="AJ28" s="123">
        <v>0</v>
      </c>
      <c r="AK28" s="120">
        <v>0</v>
      </c>
      <c r="AL28" s="123">
        <v>0</v>
      </c>
      <c r="AM28" s="120">
        <v>27</v>
      </c>
      <c r="AN28" s="123">
        <v>100</v>
      </c>
      <c r="AO28" s="120">
        <v>27</v>
      </c>
    </row>
    <row r="29" spans="1:41" ht="15">
      <c r="A29" s="87" t="s">
        <v>4468</v>
      </c>
      <c r="B29" s="65" t="s">
        <v>4475</v>
      </c>
      <c r="C29" s="65" t="s">
        <v>61</v>
      </c>
      <c r="D29" s="109"/>
      <c r="E29" s="108"/>
      <c r="F29" s="110" t="s">
        <v>5518</v>
      </c>
      <c r="G29" s="111"/>
      <c r="H29" s="111"/>
      <c r="I29" s="112">
        <v>29</v>
      </c>
      <c r="J29" s="113"/>
      <c r="K29" s="48">
        <v>2</v>
      </c>
      <c r="L29" s="48">
        <v>1</v>
      </c>
      <c r="M29" s="48">
        <v>0</v>
      </c>
      <c r="N29" s="48">
        <v>1</v>
      </c>
      <c r="O29" s="48">
        <v>0</v>
      </c>
      <c r="P29" s="49">
        <v>0</v>
      </c>
      <c r="Q29" s="49">
        <v>0</v>
      </c>
      <c r="R29" s="48">
        <v>1</v>
      </c>
      <c r="S29" s="48">
        <v>0</v>
      </c>
      <c r="T29" s="48">
        <v>2</v>
      </c>
      <c r="U29" s="48">
        <v>1</v>
      </c>
      <c r="V29" s="48">
        <v>1</v>
      </c>
      <c r="W29" s="49">
        <v>0.5</v>
      </c>
      <c r="X29" s="49">
        <v>0.5</v>
      </c>
      <c r="Y29" s="78" t="s">
        <v>738</v>
      </c>
      <c r="Z29" s="78" t="s">
        <v>773</v>
      </c>
      <c r="AA29" s="78"/>
      <c r="AB29" s="84" t="s">
        <v>4644</v>
      </c>
      <c r="AC29" s="84" t="s">
        <v>1953</v>
      </c>
      <c r="AD29" s="84" t="s">
        <v>574</v>
      </c>
      <c r="AE29" s="84"/>
      <c r="AF29" s="84" t="s">
        <v>4879</v>
      </c>
      <c r="AG29" s="120">
        <v>1</v>
      </c>
      <c r="AH29" s="123">
        <v>3.7037037037037037</v>
      </c>
      <c r="AI29" s="120">
        <v>0</v>
      </c>
      <c r="AJ29" s="123">
        <v>0</v>
      </c>
      <c r="AK29" s="120">
        <v>0</v>
      </c>
      <c r="AL29" s="123">
        <v>0</v>
      </c>
      <c r="AM29" s="120">
        <v>26</v>
      </c>
      <c r="AN29" s="123">
        <v>96.29629629629629</v>
      </c>
      <c r="AO29" s="120">
        <v>27</v>
      </c>
    </row>
    <row r="30" spans="1:41" ht="15">
      <c r="A30" s="87" t="s">
        <v>4469</v>
      </c>
      <c r="B30" s="65" t="s">
        <v>4476</v>
      </c>
      <c r="C30" s="65" t="s">
        <v>61</v>
      </c>
      <c r="D30" s="109"/>
      <c r="E30" s="108"/>
      <c r="F30" s="110" t="s">
        <v>4469</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1953</v>
      </c>
      <c r="AC30" s="84" t="s">
        <v>1953</v>
      </c>
      <c r="AD30" s="84" t="s">
        <v>572</v>
      </c>
      <c r="AE30" s="84"/>
      <c r="AF30" s="84" t="s">
        <v>4880</v>
      </c>
      <c r="AG30" s="120">
        <v>0</v>
      </c>
      <c r="AH30" s="123">
        <v>0</v>
      </c>
      <c r="AI30" s="120">
        <v>0</v>
      </c>
      <c r="AJ30" s="123">
        <v>0</v>
      </c>
      <c r="AK30" s="120">
        <v>0</v>
      </c>
      <c r="AL30" s="123">
        <v>0</v>
      </c>
      <c r="AM30" s="120">
        <v>23</v>
      </c>
      <c r="AN30" s="123">
        <v>100</v>
      </c>
      <c r="AO30" s="120">
        <v>23</v>
      </c>
    </row>
    <row r="31" spans="1:41" ht="15">
      <c r="A31" s="87" t="s">
        <v>4470</v>
      </c>
      <c r="B31" s="65" t="s">
        <v>4477</v>
      </c>
      <c r="C31" s="65" t="s">
        <v>61</v>
      </c>
      <c r="D31" s="109"/>
      <c r="E31" s="108"/>
      <c r="F31" s="110" t="s">
        <v>5519</v>
      </c>
      <c r="G31" s="111"/>
      <c r="H31" s="111"/>
      <c r="I31" s="112">
        <v>31</v>
      </c>
      <c r="J31" s="113"/>
      <c r="K31" s="48">
        <v>2</v>
      </c>
      <c r="L31" s="48">
        <v>2</v>
      </c>
      <c r="M31" s="48">
        <v>0</v>
      </c>
      <c r="N31" s="48">
        <v>2</v>
      </c>
      <c r="O31" s="48">
        <v>1</v>
      </c>
      <c r="P31" s="49">
        <v>0</v>
      </c>
      <c r="Q31" s="49">
        <v>0</v>
      </c>
      <c r="R31" s="48">
        <v>1</v>
      </c>
      <c r="S31" s="48">
        <v>0</v>
      </c>
      <c r="T31" s="48">
        <v>2</v>
      </c>
      <c r="U31" s="48">
        <v>2</v>
      </c>
      <c r="V31" s="48">
        <v>1</v>
      </c>
      <c r="W31" s="49">
        <v>0.5</v>
      </c>
      <c r="X31" s="49">
        <v>0.5</v>
      </c>
      <c r="Y31" s="78" t="s">
        <v>725</v>
      </c>
      <c r="Z31" s="78" t="s">
        <v>763</v>
      </c>
      <c r="AA31" s="78" t="s">
        <v>787</v>
      </c>
      <c r="AB31" s="84" t="s">
        <v>4695</v>
      </c>
      <c r="AC31" s="84" t="s">
        <v>4802</v>
      </c>
      <c r="AD31" s="84"/>
      <c r="AE31" s="84" t="s">
        <v>395</v>
      </c>
      <c r="AF31" s="84" t="s">
        <v>4881</v>
      </c>
      <c r="AG31" s="120">
        <v>0</v>
      </c>
      <c r="AH31" s="123">
        <v>0</v>
      </c>
      <c r="AI31" s="120">
        <v>3</v>
      </c>
      <c r="AJ31" s="123">
        <v>6.521739130434782</v>
      </c>
      <c r="AK31" s="120">
        <v>3</v>
      </c>
      <c r="AL31" s="123">
        <v>6.521739130434782</v>
      </c>
      <c r="AM31" s="120">
        <v>43</v>
      </c>
      <c r="AN31" s="123">
        <v>93.47826086956522</v>
      </c>
      <c r="AO31" s="120">
        <v>46</v>
      </c>
    </row>
    <row r="32" spans="1:41" ht="15">
      <c r="A32" s="87" t="s">
        <v>4471</v>
      </c>
      <c r="B32" s="65" t="s">
        <v>4478</v>
      </c>
      <c r="C32" s="65" t="s">
        <v>61</v>
      </c>
      <c r="D32" s="109"/>
      <c r="E32" s="108"/>
      <c r="F32" s="110" t="s">
        <v>4471</v>
      </c>
      <c r="G32" s="111"/>
      <c r="H32" s="111"/>
      <c r="I32" s="112">
        <v>32</v>
      </c>
      <c r="J32" s="113"/>
      <c r="K32" s="48">
        <v>2</v>
      </c>
      <c r="L32" s="48">
        <v>1</v>
      </c>
      <c r="M32" s="48">
        <v>0</v>
      </c>
      <c r="N32" s="48">
        <v>1</v>
      </c>
      <c r="O32" s="48">
        <v>0</v>
      </c>
      <c r="P32" s="49">
        <v>0</v>
      </c>
      <c r="Q32" s="49">
        <v>0</v>
      </c>
      <c r="R32" s="48">
        <v>1</v>
      </c>
      <c r="S32" s="48">
        <v>0</v>
      </c>
      <c r="T32" s="48">
        <v>2</v>
      </c>
      <c r="U32" s="48">
        <v>1</v>
      </c>
      <c r="V32" s="48">
        <v>1</v>
      </c>
      <c r="W32" s="49">
        <v>0.5</v>
      </c>
      <c r="X32" s="49">
        <v>0.5</v>
      </c>
      <c r="Y32" s="78" t="s">
        <v>717</v>
      </c>
      <c r="Z32" s="78" t="s">
        <v>762</v>
      </c>
      <c r="AA32" s="78"/>
      <c r="AB32" s="84" t="s">
        <v>1953</v>
      </c>
      <c r="AC32" s="84" t="s">
        <v>1953</v>
      </c>
      <c r="AD32" s="84" t="s">
        <v>547</v>
      </c>
      <c r="AE32" s="84"/>
      <c r="AF32" s="84" t="s">
        <v>4882</v>
      </c>
      <c r="AG32" s="120">
        <v>1</v>
      </c>
      <c r="AH32" s="123">
        <v>5.555555555555555</v>
      </c>
      <c r="AI32" s="120">
        <v>0</v>
      </c>
      <c r="AJ32" s="123">
        <v>0</v>
      </c>
      <c r="AK32" s="120">
        <v>0</v>
      </c>
      <c r="AL32" s="123">
        <v>0</v>
      </c>
      <c r="AM32" s="120">
        <v>17</v>
      </c>
      <c r="AN32" s="123">
        <v>94.44444444444444</v>
      </c>
      <c r="AO32" s="120">
        <v>18</v>
      </c>
    </row>
    <row r="33" spans="1:41" ht="15">
      <c r="A33" s="87" t="s">
        <v>4472</v>
      </c>
      <c r="B33" s="65" t="s">
        <v>4479</v>
      </c>
      <c r="C33" s="65" t="s">
        <v>61</v>
      </c>
      <c r="D33" s="109"/>
      <c r="E33" s="108"/>
      <c r="F33" s="110" t="s">
        <v>4472</v>
      </c>
      <c r="G33" s="111"/>
      <c r="H33" s="111"/>
      <c r="I33" s="112">
        <v>33</v>
      </c>
      <c r="J33" s="113"/>
      <c r="K33" s="48">
        <v>2</v>
      </c>
      <c r="L33" s="48">
        <v>1</v>
      </c>
      <c r="M33" s="48">
        <v>0</v>
      </c>
      <c r="N33" s="48">
        <v>1</v>
      </c>
      <c r="O33" s="48">
        <v>0</v>
      </c>
      <c r="P33" s="49">
        <v>0</v>
      </c>
      <c r="Q33" s="49">
        <v>0</v>
      </c>
      <c r="R33" s="48">
        <v>1</v>
      </c>
      <c r="S33" s="48">
        <v>0</v>
      </c>
      <c r="T33" s="48">
        <v>2</v>
      </c>
      <c r="U33" s="48">
        <v>1</v>
      </c>
      <c r="V33" s="48">
        <v>1</v>
      </c>
      <c r="W33" s="49">
        <v>0.5</v>
      </c>
      <c r="X33" s="49">
        <v>0.5</v>
      </c>
      <c r="Y33" s="78" t="s">
        <v>716</v>
      </c>
      <c r="Z33" s="78" t="s">
        <v>761</v>
      </c>
      <c r="AA33" s="78"/>
      <c r="AB33" s="84" t="s">
        <v>1953</v>
      </c>
      <c r="AC33" s="84" t="s">
        <v>1953</v>
      </c>
      <c r="AD33" s="84" t="s">
        <v>546</v>
      </c>
      <c r="AE33" s="84"/>
      <c r="AF33" s="84" t="s">
        <v>4883</v>
      </c>
      <c r="AG33" s="120">
        <v>2</v>
      </c>
      <c r="AH33" s="123">
        <v>5.714285714285714</v>
      </c>
      <c r="AI33" s="120">
        <v>1</v>
      </c>
      <c r="AJ33" s="123">
        <v>2.857142857142857</v>
      </c>
      <c r="AK33" s="120">
        <v>0</v>
      </c>
      <c r="AL33" s="123">
        <v>0</v>
      </c>
      <c r="AM33" s="120">
        <v>32</v>
      </c>
      <c r="AN33" s="123">
        <v>91.42857142857143</v>
      </c>
      <c r="AO33" s="120">
        <v>35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4442</v>
      </c>
      <c r="B2" s="84" t="s">
        <v>392</v>
      </c>
      <c r="C2" s="78">
        <f>VLOOKUP(GroupVertices[[#This Row],[Vertex]],Vertices[],MATCH("ID",Vertices[[#Headers],[Vertex]:[Vertex Content Word Count]],0),FALSE)</f>
        <v>202</v>
      </c>
    </row>
    <row r="3" spans="1:3" ht="15">
      <c r="A3" s="78" t="s">
        <v>4442</v>
      </c>
      <c r="B3" s="84" t="s">
        <v>391</v>
      </c>
      <c r="C3" s="78">
        <f>VLOOKUP(GroupVertices[[#This Row],[Vertex]],Vertices[],MATCH("ID",Vertices[[#Headers],[Vertex]:[Vertex Content Word Count]],0),FALSE)</f>
        <v>25</v>
      </c>
    </row>
    <row r="4" spans="1:3" ht="15">
      <c r="A4" s="78" t="s">
        <v>4442</v>
      </c>
      <c r="B4" s="84" t="s">
        <v>390</v>
      </c>
      <c r="C4" s="78">
        <f>VLOOKUP(GroupVertices[[#This Row],[Vertex]],Vertices[],MATCH("ID",Vertices[[#Headers],[Vertex]:[Vertex Content Word Count]],0),FALSE)</f>
        <v>201</v>
      </c>
    </row>
    <row r="5" spans="1:3" ht="15">
      <c r="A5" s="78" t="s">
        <v>4442</v>
      </c>
      <c r="B5" s="84" t="s">
        <v>389</v>
      </c>
      <c r="C5" s="78">
        <f>VLOOKUP(GroupVertices[[#This Row],[Vertex]],Vertices[],MATCH("ID",Vertices[[#Headers],[Vertex]:[Vertex Content Word Count]],0),FALSE)</f>
        <v>200</v>
      </c>
    </row>
    <row r="6" spans="1:3" ht="15">
      <c r="A6" s="78" t="s">
        <v>4442</v>
      </c>
      <c r="B6" s="84" t="s">
        <v>388</v>
      </c>
      <c r="C6" s="78">
        <f>VLOOKUP(GroupVertices[[#This Row],[Vertex]],Vertices[],MATCH("ID",Vertices[[#Headers],[Vertex]:[Vertex Content Word Count]],0),FALSE)</f>
        <v>199</v>
      </c>
    </row>
    <row r="7" spans="1:3" ht="15">
      <c r="A7" s="78" t="s">
        <v>4442</v>
      </c>
      <c r="B7" s="84" t="s">
        <v>387</v>
      </c>
      <c r="C7" s="78">
        <f>VLOOKUP(GroupVertices[[#This Row],[Vertex]],Vertices[],MATCH("ID",Vertices[[#Headers],[Vertex]:[Vertex Content Word Count]],0),FALSE)</f>
        <v>198</v>
      </c>
    </row>
    <row r="8" spans="1:3" ht="15">
      <c r="A8" s="78" t="s">
        <v>4442</v>
      </c>
      <c r="B8" s="84" t="s">
        <v>386</v>
      </c>
      <c r="C8" s="78">
        <f>VLOOKUP(GroupVertices[[#This Row],[Vertex]],Vertices[],MATCH("ID",Vertices[[#Headers],[Vertex]:[Vertex Content Word Count]],0),FALSE)</f>
        <v>197</v>
      </c>
    </row>
    <row r="9" spans="1:3" ht="15">
      <c r="A9" s="78" t="s">
        <v>4442</v>
      </c>
      <c r="B9" s="84" t="s">
        <v>385</v>
      </c>
      <c r="C9" s="78">
        <f>VLOOKUP(GroupVertices[[#This Row],[Vertex]],Vertices[],MATCH("ID",Vertices[[#Headers],[Vertex]:[Vertex Content Word Count]],0),FALSE)</f>
        <v>196</v>
      </c>
    </row>
    <row r="10" spans="1:3" ht="15">
      <c r="A10" s="78" t="s">
        <v>4442</v>
      </c>
      <c r="B10" s="84" t="s">
        <v>384</v>
      </c>
      <c r="C10" s="78">
        <f>VLOOKUP(GroupVertices[[#This Row],[Vertex]],Vertices[],MATCH("ID",Vertices[[#Headers],[Vertex]:[Vertex Content Word Count]],0),FALSE)</f>
        <v>195</v>
      </c>
    </row>
    <row r="11" spans="1:3" ht="15">
      <c r="A11" s="78" t="s">
        <v>4442</v>
      </c>
      <c r="B11" s="84" t="s">
        <v>383</v>
      </c>
      <c r="C11" s="78">
        <f>VLOOKUP(GroupVertices[[#This Row],[Vertex]],Vertices[],MATCH("ID",Vertices[[#Headers],[Vertex]:[Vertex Content Word Count]],0),FALSE)</f>
        <v>194</v>
      </c>
    </row>
    <row r="12" spans="1:3" ht="15">
      <c r="A12" s="78" t="s">
        <v>4442</v>
      </c>
      <c r="B12" s="84" t="s">
        <v>382</v>
      </c>
      <c r="C12" s="78">
        <f>VLOOKUP(GroupVertices[[#This Row],[Vertex]],Vertices[],MATCH("ID",Vertices[[#Headers],[Vertex]:[Vertex Content Word Count]],0),FALSE)</f>
        <v>193</v>
      </c>
    </row>
    <row r="13" spans="1:3" ht="15">
      <c r="A13" s="78" t="s">
        <v>4442</v>
      </c>
      <c r="B13" s="84" t="s">
        <v>381</v>
      </c>
      <c r="C13" s="78">
        <f>VLOOKUP(GroupVertices[[#This Row],[Vertex]],Vertices[],MATCH("ID",Vertices[[#Headers],[Vertex]:[Vertex Content Word Count]],0),FALSE)</f>
        <v>192</v>
      </c>
    </row>
    <row r="14" spans="1:3" ht="15">
      <c r="A14" s="78" t="s">
        <v>4442</v>
      </c>
      <c r="B14" s="84" t="s">
        <v>380</v>
      </c>
      <c r="C14" s="78">
        <f>VLOOKUP(GroupVertices[[#This Row],[Vertex]],Vertices[],MATCH("ID",Vertices[[#Headers],[Vertex]:[Vertex Content Word Count]],0),FALSE)</f>
        <v>191</v>
      </c>
    </row>
    <row r="15" spans="1:3" ht="15">
      <c r="A15" s="78" t="s">
        <v>4442</v>
      </c>
      <c r="B15" s="84" t="s">
        <v>379</v>
      </c>
      <c r="C15" s="78">
        <f>VLOOKUP(GroupVertices[[#This Row],[Vertex]],Vertices[],MATCH("ID",Vertices[[#Headers],[Vertex]:[Vertex Content Word Count]],0),FALSE)</f>
        <v>190</v>
      </c>
    </row>
    <row r="16" spans="1:3" ht="15">
      <c r="A16" s="78" t="s">
        <v>4442</v>
      </c>
      <c r="B16" s="84" t="s">
        <v>378</v>
      </c>
      <c r="C16" s="78">
        <f>VLOOKUP(GroupVertices[[#This Row],[Vertex]],Vertices[],MATCH("ID",Vertices[[#Headers],[Vertex]:[Vertex Content Word Count]],0),FALSE)</f>
        <v>189</v>
      </c>
    </row>
    <row r="17" spans="1:3" ht="15">
      <c r="A17" s="78" t="s">
        <v>4442</v>
      </c>
      <c r="B17" s="84" t="s">
        <v>377</v>
      </c>
      <c r="C17" s="78">
        <f>VLOOKUP(GroupVertices[[#This Row],[Vertex]],Vertices[],MATCH("ID",Vertices[[#Headers],[Vertex]:[Vertex Content Word Count]],0),FALSE)</f>
        <v>188</v>
      </c>
    </row>
    <row r="18" spans="1:3" ht="15">
      <c r="A18" s="78" t="s">
        <v>4442</v>
      </c>
      <c r="B18" s="84" t="s">
        <v>376</v>
      </c>
      <c r="C18" s="78">
        <f>VLOOKUP(GroupVertices[[#This Row],[Vertex]],Vertices[],MATCH("ID",Vertices[[#Headers],[Vertex]:[Vertex Content Word Count]],0),FALSE)</f>
        <v>187</v>
      </c>
    </row>
    <row r="19" spans="1:3" ht="15">
      <c r="A19" s="78" t="s">
        <v>4442</v>
      </c>
      <c r="B19" s="84" t="s">
        <v>375</v>
      </c>
      <c r="C19" s="78">
        <f>VLOOKUP(GroupVertices[[#This Row],[Vertex]],Vertices[],MATCH("ID",Vertices[[#Headers],[Vertex]:[Vertex Content Word Count]],0),FALSE)</f>
        <v>186</v>
      </c>
    </row>
    <row r="20" spans="1:3" ht="15">
      <c r="A20" s="78" t="s">
        <v>4442</v>
      </c>
      <c r="B20" s="84" t="s">
        <v>374</v>
      </c>
      <c r="C20" s="78">
        <f>VLOOKUP(GroupVertices[[#This Row],[Vertex]],Vertices[],MATCH("ID",Vertices[[#Headers],[Vertex]:[Vertex Content Word Count]],0),FALSE)</f>
        <v>185</v>
      </c>
    </row>
    <row r="21" spans="1:3" ht="15">
      <c r="A21" s="78" t="s">
        <v>4442</v>
      </c>
      <c r="B21" s="84" t="s">
        <v>373</v>
      </c>
      <c r="C21" s="78">
        <f>VLOOKUP(GroupVertices[[#This Row],[Vertex]],Vertices[],MATCH("ID",Vertices[[#Headers],[Vertex]:[Vertex Content Word Count]],0),FALSE)</f>
        <v>184</v>
      </c>
    </row>
    <row r="22" spans="1:3" ht="15">
      <c r="A22" s="78" t="s">
        <v>4442</v>
      </c>
      <c r="B22" s="84" t="s">
        <v>372</v>
      </c>
      <c r="C22" s="78">
        <f>VLOOKUP(GroupVertices[[#This Row],[Vertex]],Vertices[],MATCH("ID",Vertices[[#Headers],[Vertex]:[Vertex Content Word Count]],0),FALSE)</f>
        <v>183</v>
      </c>
    </row>
    <row r="23" spans="1:3" ht="15">
      <c r="A23" s="78" t="s">
        <v>4442</v>
      </c>
      <c r="B23" s="84" t="s">
        <v>371</v>
      </c>
      <c r="C23" s="78">
        <f>VLOOKUP(GroupVertices[[#This Row],[Vertex]],Vertices[],MATCH("ID",Vertices[[#Headers],[Vertex]:[Vertex Content Word Count]],0),FALSE)</f>
        <v>182</v>
      </c>
    </row>
    <row r="24" spans="1:3" ht="15">
      <c r="A24" s="78" t="s">
        <v>4442</v>
      </c>
      <c r="B24" s="84" t="s">
        <v>370</v>
      </c>
      <c r="C24" s="78">
        <f>VLOOKUP(GroupVertices[[#This Row],[Vertex]],Vertices[],MATCH("ID",Vertices[[#Headers],[Vertex]:[Vertex Content Word Count]],0),FALSE)</f>
        <v>181</v>
      </c>
    </row>
    <row r="25" spans="1:3" ht="15">
      <c r="A25" s="78" t="s">
        <v>4442</v>
      </c>
      <c r="B25" s="84" t="s">
        <v>369</v>
      </c>
      <c r="C25" s="78">
        <f>VLOOKUP(GroupVertices[[#This Row],[Vertex]],Vertices[],MATCH("ID",Vertices[[#Headers],[Vertex]:[Vertex Content Word Count]],0),FALSE)</f>
        <v>180</v>
      </c>
    </row>
    <row r="26" spans="1:3" ht="15">
      <c r="A26" s="78" t="s">
        <v>4442</v>
      </c>
      <c r="B26" s="84" t="s">
        <v>368</v>
      </c>
      <c r="C26" s="78">
        <f>VLOOKUP(GroupVertices[[#This Row],[Vertex]],Vertices[],MATCH("ID",Vertices[[#Headers],[Vertex]:[Vertex Content Word Count]],0),FALSE)</f>
        <v>179</v>
      </c>
    </row>
    <row r="27" spans="1:3" ht="15">
      <c r="A27" s="78" t="s">
        <v>4442</v>
      </c>
      <c r="B27" s="84" t="s">
        <v>367</v>
      </c>
      <c r="C27" s="78">
        <f>VLOOKUP(GroupVertices[[#This Row],[Vertex]],Vertices[],MATCH("ID",Vertices[[#Headers],[Vertex]:[Vertex Content Word Count]],0),FALSE)</f>
        <v>178</v>
      </c>
    </row>
    <row r="28" spans="1:3" ht="15">
      <c r="A28" s="78" t="s">
        <v>4442</v>
      </c>
      <c r="B28" s="84" t="s">
        <v>366</v>
      </c>
      <c r="C28" s="78">
        <f>VLOOKUP(GroupVertices[[#This Row],[Vertex]],Vertices[],MATCH("ID",Vertices[[#Headers],[Vertex]:[Vertex Content Word Count]],0),FALSE)</f>
        <v>177</v>
      </c>
    </row>
    <row r="29" spans="1:3" ht="15">
      <c r="A29" s="78" t="s">
        <v>4442</v>
      </c>
      <c r="B29" s="84" t="s">
        <v>365</v>
      </c>
      <c r="C29" s="78">
        <f>VLOOKUP(GroupVertices[[#This Row],[Vertex]],Vertices[],MATCH("ID",Vertices[[#Headers],[Vertex]:[Vertex Content Word Count]],0),FALSE)</f>
        <v>176</v>
      </c>
    </row>
    <row r="30" spans="1:3" ht="15">
      <c r="A30" s="78" t="s">
        <v>4442</v>
      </c>
      <c r="B30" s="84" t="s">
        <v>364</v>
      </c>
      <c r="C30" s="78">
        <f>VLOOKUP(GroupVertices[[#This Row],[Vertex]],Vertices[],MATCH("ID",Vertices[[#Headers],[Vertex]:[Vertex Content Word Count]],0),FALSE)</f>
        <v>175</v>
      </c>
    </row>
    <row r="31" spans="1:3" ht="15">
      <c r="A31" s="78" t="s">
        <v>4442</v>
      </c>
      <c r="B31" s="84" t="s">
        <v>363</v>
      </c>
      <c r="C31" s="78">
        <f>VLOOKUP(GroupVertices[[#This Row],[Vertex]],Vertices[],MATCH("ID",Vertices[[#Headers],[Vertex]:[Vertex Content Word Count]],0),FALSE)</f>
        <v>174</v>
      </c>
    </row>
    <row r="32" spans="1:3" ht="15">
      <c r="A32" s="78" t="s">
        <v>4442</v>
      </c>
      <c r="B32" s="84" t="s">
        <v>362</v>
      </c>
      <c r="C32" s="78">
        <f>VLOOKUP(GroupVertices[[#This Row],[Vertex]],Vertices[],MATCH("ID",Vertices[[#Headers],[Vertex]:[Vertex Content Word Count]],0),FALSE)</f>
        <v>173</v>
      </c>
    </row>
    <row r="33" spans="1:3" ht="15">
      <c r="A33" s="78" t="s">
        <v>4442</v>
      </c>
      <c r="B33" s="84" t="s">
        <v>361</v>
      </c>
      <c r="C33" s="78">
        <f>VLOOKUP(GroupVertices[[#This Row],[Vertex]],Vertices[],MATCH("ID",Vertices[[#Headers],[Vertex]:[Vertex Content Word Count]],0),FALSE)</f>
        <v>172</v>
      </c>
    </row>
    <row r="34" spans="1:3" ht="15">
      <c r="A34" s="78" t="s">
        <v>4442</v>
      </c>
      <c r="B34" s="84" t="s">
        <v>360</v>
      </c>
      <c r="C34" s="78">
        <f>VLOOKUP(GroupVertices[[#This Row],[Vertex]],Vertices[],MATCH("ID",Vertices[[#Headers],[Vertex]:[Vertex Content Word Count]],0),FALSE)</f>
        <v>171</v>
      </c>
    </row>
    <row r="35" spans="1:3" ht="15">
      <c r="A35" s="78" t="s">
        <v>4442</v>
      </c>
      <c r="B35" s="84" t="s">
        <v>359</v>
      </c>
      <c r="C35" s="78">
        <f>VLOOKUP(GroupVertices[[#This Row],[Vertex]],Vertices[],MATCH("ID",Vertices[[#Headers],[Vertex]:[Vertex Content Word Count]],0),FALSE)</f>
        <v>170</v>
      </c>
    </row>
    <row r="36" spans="1:3" ht="15">
      <c r="A36" s="78" t="s">
        <v>4442</v>
      </c>
      <c r="B36" s="84" t="s">
        <v>358</v>
      </c>
      <c r="C36" s="78">
        <f>VLOOKUP(GroupVertices[[#This Row],[Vertex]],Vertices[],MATCH("ID",Vertices[[#Headers],[Vertex]:[Vertex Content Word Count]],0),FALSE)</f>
        <v>169</v>
      </c>
    </row>
    <row r="37" spans="1:3" ht="15">
      <c r="A37" s="78" t="s">
        <v>4442</v>
      </c>
      <c r="B37" s="84" t="s">
        <v>357</v>
      </c>
      <c r="C37" s="78">
        <f>VLOOKUP(GroupVertices[[#This Row],[Vertex]],Vertices[],MATCH("ID",Vertices[[#Headers],[Vertex]:[Vertex Content Word Count]],0),FALSE)</f>
        <v>168</v>
      </c>
    </row>
    <row r="38" spans="1:3" ht="15">
      <c r="A38" s="78" t="s">
        <v>4442</v>
      </c>
      <c r="B38" s="84" t="s">
        <v>356</v>
      </c>
      <c r="C38" s="78">
        <f>VLOOKUP(GroupVertices[[#This Row],[Vertex]],Vertices[],MATCH("ID",Vertices[[#Headers],[Vertex]:[Vertex Content Word Count]],0),FALSE)</f>
        <v>167</v>
      </c>
    </row>
    <row r="39" spans="1:3" ht="15">
      <c r="A39" s="78" t="s">
        <v>4442</v>
      </c>
      <c r="B39" s="84" t="s">
        <v>355</v>
      </c>
      <c r="C39" s="78">
        <f>VLOOKUP(GroupVertices[[#This Row],[Vertex]],Vertices[],MATCH("ID",Vertices[[#Headers],[Vertex]:[Vertex Content Word Count]],0),FALSE)</f>
        <v>166</v>
      </c>
    </row>
    <row r="40" spans="1:3" ht="15">
      <c r="A40" s="78" t="s">
        <v>4442</v>
      </c>
      <c r="B40" s="84" t="s">
        <v>354</v>
      </c>
      <c r="C40" s="78">
        <f>VLOOKUP(GroupVertices[[#This Row],[Vertex]],Vertices[],MATCH("ID",Vertices[[#Headers],[Vertex]:[Vertex Content Word Count]],0),FALSE)</f>
        <v>165</v>
      </c>
    </row>
    <row r="41" spans="1:3" ht="15">
      <c r="A41" s="78" t="s">
        <v>4442</v>
      </c>
      <c r="B41" s="84" t="s">
        <v>353</v>
      </c>
      <c r="C41" s="78">
        <f>VLOOKUP(GroupVertices[[#This Row],[Vertex]],Vertices[],MATCH("ID",Vertices[[#Headers],[Vertex]:[Vertex Content Word Count]],0),FALSE)</f>
        <v>164</v>
      </c>
    </row>
    <row r="42" spans="1:3" ht="15">
      <c r="A42" s="78" t="s">
        <v>4442</v>
      </c>
      <c r="B42" s="84" t="s">
        <v>352</v>
      </c>
      <c r="C42" s="78">
        <f>VLOOKUP(GroupVertices[[#This Row],[Vertex]],Vertices[],MATCH("ID",Vertices[[#Headers],[Vertex]:[Vertex Content Word Count]],0),FALSE)</f>
        <v>163</v>
      </c>
    </row>
    <row r="43" spans="1:3" ht="15">
      <c r="A43" s="78" t="s">
        <v>4442</v>
      </c>
      <c r="B43" s="84" t="s">
        <v>351</v>
      </c>
      <c r="C43" s="78">
        <f>VLOOKUP(GroupVertices[[#This Row],[Vertex]],Vertices[],MATCH("ID",Vertices[[#Headers],[Vertex]:[Vertex Content Word Count]],0),FALSE)</f>
        <v>162</v>
      </c>
    </row>
    <row r="44" spans="1:3" ht="15">
      <c r="A44" s="78" t="s">
        <v>4442</v>
      </c>
      <c r="B44" s="84" t="s">
        <v>350</v>
      </c>
      <c r="C44" s="78">
        <f>VLOOKUP(GroupVertices[[#This Row],[Vertex]],Vertices[],MATCH("ID",Vertices[[#Headers],[Vertex]:[Vertex Content Word Count]],0),FALSE)</f>
        <v>161</v>
      </c>
    </row>
    <row r="45" spans="1:3" ht="15">
      <c r="A45" s="78" t="s">
        <v>4442</v>
      </c>
      <c r="B45" s="84" t="s">
        <v>349</v>
      </c>
      <c r="C45" s="78">
        <f>VLOOKUP(GroupVertices[[#This Row],[Vertex]],Vertices[],MATCH("ID",Vertices[[#Headers],[Vertex]:[Vertex Content Word Count]],0),FALSE)</f>
        <v>160</v>
      </c>
    </row>
    <row r="46" spans="1:3" ht="15">
      <c r="A46" s="78" t="s">
        <v>4442</v>
      </c>
      <c r="B46" s="84" t="s">
        <v>348</v>
      </c>
      <c r="C46" s="78">
        <f>VLOOKUP(GroupVertices[[#This Row],[Vertex]],Vertices[],MATCH("ID",Vertices[[#Headers],[Vertex]:[Vertex Content Word Count]],0),FALSE)</f>
        <v>159</v>
      </c>
    </row>
    <row r="47" spans="1:3" ht="15">
      <c r="A47" s="78" t="s">
        <v>4442</v>
      </c>
      <c r="B47" s="84" t="s">
        <v>347</v>
      </c>
      <c r="C47" s="78">
        <f>VLOOKUP(GroupVertices[[#This Row],[Vertex]],Vertices[],MATCH("ID",Vertices[[#Headers],[Vertex]:[Vertex Content Word Count]],0),FALSE)</f>
        <v>158</v>
      </c>
    </row>
    <row r="48" spans="1:3" ht="15">
      <c r="A48" s="78" t="s">
        <v>4442</v>
      </c>
      <c r="B48" s="84" t="s">
        <v>346</v>
      </c>
      <c r="C48" s="78">
        <f>VLOOKUP(GroupVertices[[#This Row],[Vertex]],Vertices[],MATCH("ID",Vertices[[#Headers],[Vertex]:[Vertex Content Word Count]],0),FALSE)</f>
        <v>157</v>
      </c>
    </row>
    <row r="49" spans="1:3" ht="15">
      <c r="A49" s="78" t="s">
        <v>4442</v>
      </c>
      <c r="B49" s="84" t="s">
        <v>345</v>
      </c>
      <c r="C49" s="78">
        <f>VLOOKUP(GroupVertices[[#This Row],[Vertex]],Vertices[],MATCH("ID",Vertices[[#Headers],[Vertex]:[Vertex Content Word Count]],0),FALSE)</f>
        <v>156</v>
      </c>
    </row>
    <row r="50" spans="1:3" ht="15">
      <c r="A50" s="78" t="s">
        <v>4442</v>
      </c>
      <c r="B50" s="84" t="s">
        <v>344</v>
      </c>
      <c r="C50" s="78">
        <f>VLOOKUP(GroupVertices[[#This Row],[Vertex]],Vertices[],MATCH("ID",Vertices[[#Headers],[Vertex]:[Vertex Content Word Count]],0),FALSE)</f>
        <v>155</v>
      </c>
    </row>
    <row r="51" spans="1:3" ht="15">
      <c r="A51" s="78" t="s">
        <v>4442</v>
      </c>
      <c r="B51" s="84" t="s">
        <v>343</v>
      </c>
      <c r="C51" s="78">
        <f>VLOOKUP(GroupVertices[[#This Row],[Vertex]],Vertices[],MATCH("ID",Vertices[[#Headers],[Vertex]:[Vertex Content Word Count]],0),FALSE)</f>
        <v>154</v>
      </c>
    </row>
    <row r="52" spans="1:3" ht="15">
      <c r="A52" s="78" t="s">
        <v>4442</v>
      </c>
      <c r="B52" s="84" t="s">
        <v>342</v>
      </c>
      <c r="C52" s="78">
        <f>VLOOKUP(GroupVertices[[#This Row],[Vertex]],Vertices[],MATCH("ID",Vertices[[#Headers],[Vertex]:[Vertex Content Word Count]],0),FALSE)</f>
        <v>153</v>
      </c>
    </row>
    <row r="53" spans="1:3" ht="15">
      <c r="A53" s="78" t="s">
        <v>4442</v>
      </c>
      <c r="B53" s="84" t="s">
        <v>341</v>
      </c>
      <c r="C53" s="78">
        <f>VLOOKUP(GroupVertices[[#This Row],[Vertex]],Vertices[],MATCH("ID",Vertices[[#Headers],[Vertex]:[Vertex Content Word Count]],0),FALSE)</f>
        <v>152</v>
      </c>
    </row>
    <row r="54" spans="1:3" ht="15">
      <c r="A54" s="78" t="s">
        <v>4442</v>
      </c>
      <c r="B54" s="84" t="s">
        <v>340</v>
      </c>
      <c r="C54" s="78">
        <f>VLOOKUP(GroupVertices[[#This Row],[Vertex]],Vertices[],MATCH("ID",Vertices[[#Headers],[Vertex]:[Vertex Content Word Count]],0),FALSE)</f>
        <v>151</v>
      </c>
    </row>
    <row r="55" spans="1:3" ht="15">
      <c r="A55" s="78" t="s">
        <v>4442</v>
      </c>
      <c r="B55" s="84" t="s">
        <v>339</v>
      </c>
      <c r="C55" s="78">
        <f>VLOOKUP(GroupVertices[[#This Row],[Vertex]],Vertices[],MATCH("ID",Vertices[[#Headers],[Vertex]:[Vertex Content Word Count]],0),FALSE)</f>
        <v>150</v>
      </c>
    </row>
    <row r="56" spans="1:3" ht="15">
      <c r="A56" s="78" t="s">
        <v>4442</v>
      </c>
      <c r="B56" s="84" t="s">
        <v>338</v>
      </c>
      <c r="C56" s="78">
        <f>VLOOKUP(GroupVertices[[#This Row],[Vertex]],Vertices[],MATCH("ID",Vertices[[#Headers],[Vertex]:[Vertex Content Word Count]],0),FALSE)</f>
        <v>149</v>
      </c>
    </row>
    <row r="57" spans="1:3" ht="15">
      <c r="A57" s="78" t="s">
        <v>4442</v>
      </c>
      <c r="B57" s="84" t="s">
        <v>337</v>
      </c>
      <c r="C57" s="78">
        <f>VLOOKUP(GroupVertices[[#This Row],[Vertex]],Vertices[],MATCH("ID",Vertices[[#Headers],[Vertex]:[Vertex Content Word Count]],0),FALSE)</f>
        <v>148</v>
      </c>
    </row>
    <row r="58" spans="1:3" ht="15">
      <c r="A58" s="78" t="s">
        <v>4442</v>
      </c>
      <c r="B58" s="84" t="s">
        <v>336</v>
      </c>
      <c r="C58" s="78">
        <f>VLOOKUP(GroupVertices[[#This Row],[Vertex]],Vertices[],MATCH("ID",Vertices[[#Headers],[Vertex]:[Vertex Content Word Count]],0),FALSE)</f>
        <v>147</v>
      </c>
    </row>
    <row r="59" spans="1:3" ht="15">
      <c r="A59" s="78" t="s">
        <v>4442</v>
      </c>
      <c r="B59" s="84" t="s">
        <v>335</v>
      </c>
      <c r="C59" s="78">
        <f>VLOOKUP(GroupVertices[[#This Row],[Vertex]],Vertices[],MATCH("ID",Vertices[[#Headers],[Vertex]:[Vertex Content Word Count]],0),FALSE)</f>
        <v>146</v>
      </c>
    </row>
    <row r="60" spans="1:3" ht="15">
      <c r="A60" s="78" t="s">
        <v>4442</v>
      </c>
      <c r="B60" s="84" t="s">
        <v>334</v>
      </c>
      <c r="C60" s="78">
        <f>VLOOKUP(GroupVertices[[#This Row],[Vertex]],Vertices[],MATCH("ID",Vertices[[#Headers],[Vertex]:[Vertex Content Word Count]],0),FALSE)</f>
        <v>145</v>
      </c>
    </row>
    <row r="61" spans="1:3" ht="15">
      <c r="A61" s="78" t="s">
        <v>4442</v>
      </c>
      <c r="B61" s="84" t="s">
        <v>333</v>
      </c>
      <c r="C61" s="78">
        <f>VLOOKUP(GroupVertices[[#This Row],[Vertex]],Vertices[],MATCH("ID",Vertices[[#Headers],[Vertex]:[Vertex Content Word Count]],0),FALSE)</f>
        <v>144</v>
      </c>
    </row>
    <row r="62" spans="1:3" ht="15">
      <c r="A62" s="78" t="s">
        <v>4442</v>
      </c>
      <c r="B62" s="84" t="s">
        <v>332</v>
      </c>
      <c r="C62" s="78">
        <f>VLOOKUP(GroupVertices[[#This Row],[Vertex]],Vertices[],MATCH("ID",Vertices[[#Headers],[Vertex]:[Vertex Content Word Count]],0),FALSE)</f>
        <v>143</v>
      </c>
    </row>
    <row r="63" spans="1:3" ht="15">
      <c r="A63" s="78" t="s">
        <v>4442</v>
      </c>
      <c r="B63" s="84" t="s">
        <v>331</v>
      </c>
      <c r="C63" s="78">
        <f>VLOOKUP(GroupVertices[[#This Row],[Vertex]],Vertices[],MATCH("ID",Vertices[[#Headers],[Vertex]:[Vertex Content Word Count]],0),FALSE)</f>
        <v>142</v>
      </c>
    </row>
    <row r="64" spans="1:3" ht="15">
      <c r="A64" s="78" t="s">
        <v>4442</v>
      </c>
      <c r="B64" s="84" t="s">
        <v>330</v>
      </c>
      <c r="C64" s="78">
        <f>VLOOKUP(GroupVertices[[#This Row],[Vertex]],Vertices[],MATCH("ID",Vertices[[#Headers],[Vertex]:[Vertex Content Word Count]],0),FALSE)</f>
        <v>141</v>
      </c>
    </row>
    <row r="65" spans="1:3" ht="15">
      <c r="A65" s="78" t="s">
        <v>4442</v>
      </c>
      <c r="B65" s="84" t="s">
        <v>328</v>
      </c>
      <c r="C65" s="78">
        <f>VLOOKUP(GroupVertices[[#This Row],[Vertex]],Vertices[],MATCH("ID",Vertices[[#Headers],[Vertex]:[Vertex Content Word Count]],0),FALSE)</f>
        <v>139</v>
      </c>
    </row>
    <row r="66" spans="1:3" ht="15">
      <c r="A66" s="78" t="s">
        <v>4442</v>
      </c>
      <c r="B66" s="84" t="s">
        <v>327</v>
      </c>
      <c r="C66" s="78">
        <f>VLOOKUP(GroupVertices[[#This Row],[Vertex]],Vertices[],MATCH("ID",Vertices[[#Headers],[Vertex]:[Vertex Content Word Count]],0),FALSE)</f>
        <v>138</v>
      </c>
    </row>
    <row r="67" spans="1:3" ht="15">
      <c r="A67" s="78" t="s">
        <v>4442</v>
      </c>
      <c r="B67" s="84" t="s">
        <v>326</v>
      </c>
      <c r="C67" s="78">
        <f>VLOOKUP(GroupVertices[[#This Row],[Vertex]],Vertices[],MATCH("ID",Vertices[[#Headers],[Vertex]:[Vertex Content Word Count]],0),FALSE)</f>
        <v>137</v>
      </c>
    </row>
    <row r="68" spans="1:3" ht="15">
      <c r="A68" s="78" t="s">
        <v>4442</v>
      </c>
      <c r="B68" s="84" t="s">
        <v>325</v>
      </c>
      <c r="C68" s="78">
        <f>VLOOKUP(GroupVertices[[#This Row],[Vertex]],Vertices[],MATCH("ID",Vertices[[#Headers],[Vertex]:[Vertex Content Word Count]],0),FALSE)</f>
        <v>136</v>
      </c>
    </row>
    <row r="69" spans="1:3" ht="15">
      <c r="A69" s="78" t="s">
        <v>4442</v>
      </c>
      <c r="B69" s="84" t="s">
        <v>324</v>
      </c>
      <c r="C69" s="78">
        <f>VLOOKUP(GroupVertices[[#This Row],[Vertex]],Vertices[],MATCH("ID",Vertices[[#Headers],[Vertex]:[Vertex Content Word Count]],0),FALSE)</f>
        <v>135</v>
      </c>
    </row>
    <row r="70" spans="1:3" ht="15">
      <c r="A70" s="78" t="s">
        <v>4442</v>
      </c>
      <c r="B70" s="84" t="s">
        <v>323</v>
      </c>
      <c r="C70" s="78">
        <f>VLOOKUP(GroupVertices[[#This Row],[Vertex]],Vertices[],MATCH("ID",Vertices[[#Headers],[Vertex]:[Vertex Content Word Count]],0),FALSE)</f>
        <v>134</v>
      </c>
    </row>
    <row r="71" spans="1:3" ht="15">
      <c r="A71" s="78" t="s">
        <v>4442</v>
      </c>
      <c r="B71" s="84" t="s">
        <v>321</v>
      </c>
      <c r="C71" s="78">
        <f>VLOOKUP(GroupVertices[[#This Row],[Vertex]],Vertices[],MATCH("ID",Vertices[[#Headers],[Vertex]:[Vertex Content Word Count]],0),FALSE)</f>
        <v>131</v>
      </c>
    </row>
    <row r="72" spans="1:3" ht="15">
      <c r="A72" s="78" t="s">
        <v>4442</v>
      </c>
      <c r="B72" s="84" t="s">
        <v>320</v>
      </c>
      <c r="C72" s="78">
        <f>VLOOKUP(GroupVertices[[#This Row],[Vertex]],Vertices[],MATCH("ID",Vertices[[#Headers],[Vertex]:[Vertex Content Word Count]],0),FALSE)</f>
        <v>130</v>
      </c>
    </row>
    <row r="73" spans="1:3" ht="15">
      <c r="A73" s="78" t="s">
        <v>4442</v>
      </c>
      <c r="B73" s="84" t="s">
        <v>319</v>
      </c>
      <c r="C73" s="78">
        <f>VLOOKUP(GroupVertices[[#This Row],[Vertex]],Vertices[],MATCH("ID",Vertices[[#Headers],[Vertex]:[Vertex Content Word Count]],0),FALSE)</f>
        <v>129</v>
      </c>
    </row>
    <row r="74" spans="1:3" ht="15">
      <c r="A74" s="78" t="s">
        <v>4442</v>
      </c>
      <c r="B74" s="84" t="s">
        <v>318</v>
      </c>
      <c r="C74" s="78">
        <f>VLOOKUP(GroupVertices[[#This Row],[Vertex]],Vertices[],MATCH("ID",Vertices[[#Headers],[Vertex]:[Vertex Content Word Count]],0),FALSE)</f>
        <v>128</v>
      </c>
    </row>
    <row r="75" spans="1:3" ht="15">
      <c r="A75" s="78" t="s">
        <v>4442</v>
      </c>
      <c r="B75" s="84" t="s">
        <v>317</v>
      </c>
      <c r="C75" s="78">
        <f>VLOOKUP(GroupVertices[[#This Row],[Vertex]],Vertices[],MATCH("ID",Vertices[[#Headers],[Vertex]:[Vertex Content Word Count]],0),FALSE)</f>
        <v>127</v>
      </c>
    </row>
    <row r="76" spans="1:3" ht="15">
      <c r="A76" s="78" t="s">
        <v>4442</v>
      </c>
      <c r="B76" s="84" t="s">
        <v>316</v>
      </c>
      <c r="C76" s="78">
        <f>VLOOKUP(GroupVertices[[#This Row],[Vertex]],Vertices[],MATCH("ID",Vertices[[#Headers],[Vertex]:[Vertex Content Word Count]],0),FALSE)</f>
        <v>126</v>
      </c>
    </row>
    <row r="77" spans="1:3" ht="15">
      <c r="A77" s="78" t="s">
        <v>4442</v>
      </c>
      <c r="B77" s="84" t="s">
        <v>314</v>
      </c>
      <c r="C77" s="78">
        <f>VLOOKUP(GroupVertices[[#This Row],[Vertex]],Vertices[],MATCH("ID",Vertices[[#Headers],[Vertex]:[Vertex Content Word Count]],0),FALSE)</f>
        <v>119</v>
      </c>
    </row>
    <row r="78" spans="1:3" ht="15">
      <c r="A78" s="78" t="s">
        <v>4442</v>
      </c>
      <c r="B78" s="84" t="s">
        <v>313</v>
      </c>
      <c r="C78" s="78">
        <f>VLOOKUP(GroupVertices[[#This Row],[Vertex]],Vertices[],MATCH("ID",Vertices[[#Headers],[Vertex]:[Vertex Content Word Count]],0),FALSE)</f>
        <v>118</v>
      </c>
    </row>
    <row r="79" spans="1:3" ht="15">
      <c r="A79" s="78" t="s">
        <v>4442</v>
      </c>
      <c r="B79" s="84" t="s">
        <v>312</v>
      </c>
      <c r="C79" s="78">
        <f>VLOOKUP(GroupVertices[[#This Row],[Vertex]],Vertices[],MATCH("ID",Vertices[[#Headers],[Vertex]:[Vertex Content Word Count]],0),FALSE)</f>
        <v>117</v>
      </c>
    </row>
    <row r="80" spans="1:3" ht="15">
      <c r="A80" s="78" t="s">
        <v>4442</v>
      </c>
      <c r="B80" s="84" t="s">
        <v>311</v>
      </c>
      <c r="C80" s="78">
        <f>VLOOKUP(GroupVertices[[#This Row],[Vertex]],Vertices[],MATCH("ID",Vertices[[#Headers],[Vertex]:[Vertex Content Word Count]],0),FALSE)</f>
        <v>116</v>
      </c>
    </row>
    <row r="81" spans="1:3" ht="15">
      <c r="A81" s="78" t="s">
        <v>4442</v>
      </c>
      <c r="B81" s="84" t="s">
        <v>310</v>
      </c>
      <c r="C81" s="78">
        <f>VLOOKUP(GroupVertices[[#This Row],[Vertex]],Vertices[],MATCH("ID",Vertices[[#Headers],[Vertex]:[Vertex Content Word Count]],0),FALSE)</f>
        <v>115</v>
      </c>
    </row>
    <row r="82" spans="1:3" ht="15">
      <c r="A82" s="78" t="s">
        <v>4442</v>
      </c>
      <c r="B82" s="84" t="s">
        <v>309</v>
      </c>
      <c r="C82" s="78">
        <f>VLOOKUP(GroupVertices[[#This Row],[Vertex]],Vertices[],MATCH("ID",Vertices[[#Headers],[Vertex]:[Vertex Content Word Count]],0),FALSE)</f>
        <v>114</v>
      </c>
    </row>
    <row r="83" spans="1:3" ht="15">
      <c r="A83" s="78" t="s">
        <v>4442</v>
      </c>
      <c r="B83" s="84" t="s">
        <v>308</v>
      </c>
      <c r="C83" s="78">
        <f>VLOOKUP(GroupVertices[[#This Row],[Vertex]],Vertices[],MATCH("ID",Vertices[[#Headers],[Vertex]:[Vertex Content Word Count]],0),FALSE)</f>
        <v>113</v>
      </c>
    </row>
    <row r="84" spans="1:3" ht="15">
      <c r="A84" s="78" t="s">
        <v>4442</v>
      </c>
      <c r="B84" s="84" t="s">
        <v>307</v>
      </c>
      <c r="C84" s="78">
        <f>VLOOKUP(GroupVertices[[#This Row],[Vertex]],Vertices[],MATCH("ID",Vertices[[#Headers],[Vertex]:[Vertex Content Word Count]],0),FALSE)</f>
        <v>112</v>
      </c>
    </row>
    <row r="85" spans="1:3" ht="15">
      <c r="A85" s="78" t="s">
        <v>4442</v>
      </c>
      <c r="B85" s="84" t="s">
        <v>306</v>
      </c>
      <c r="C85" s="78">
        <f>VLOOKUP(GroupVertices[[#This Row],[Vertex]],Vertices[],MATCH("ID",Vertices[[#Headers],[Vertex]:[Vertex Content Word Count]],0),FALSE)</f>
        <v>111</v>
      </c>
    </row>
    <row r="86" spans="1:3" ht="15">
      <c r="A86" s="78" t="s">
        <v>4442</v>
      </c>
      <c r="B86" s="84" t="s">
        <v>305</v>
      </c>
      <c r="C86" s="78">
        <f>VLOOKUP(GroupVertices[[#This Row],[Vertex]],Vertices[],MATCH("ID",Vertices[[#Headers],[Vertex]:[Vertex Content Word Count]],0),FALSE)</f>
        <v>110</v>
      </c>
    </row>
    <row r="87" spans="1:3" ht="15">
      <c r="A87" s="78" t="s">
        <v>4442</v>
      </c>
      <c r="B87" s="84" t="s">
        <v>304</v>
      </c>
      <c r="C87" s="78">
        <f>VLOOKUP(GroupVertices[[#This Row],[Vertex]],Vertices[],MATCH("ID",Vertices[[#Headers],[Vertex]:[Vertex Content Word Count]],0),FALSE)</f>
        <v>109</v>
      </c>
    </row>
    <row r="88" spans="1:3" ht="15">
      <c r="A88" s="78" t="s">
        <v>4442</v>
      </c>
      <c r="B88" s="84" t="s">
        <v>303</v>
      </c>
      <c r="C88" s="78">
        <f>VLOOKUP(GroupVertices[[#This Row],[Vertex]],Vertices[],MATCH("ID",Vertices[[#Headers],[Vertex]:[Vertex Content Word Count]],0),FALSE)</f>
        <v>108</v>
      </c>
    </row>
    <row r="89" spans="1:3" ht="15">
      <c r="A89" s="78" t="s">
        <v>4442</v>
      </c>
      <c r="B89" s="84" t="s">
        <v>302</v>
      </c>
      <c r="C89" s="78">
        <f>VLOOKUP(GroupVertices[[#This Row],[Vertex]],Vertices[],MATCH("ID",Vertices[[#Headers],[Vertex]:[Vertex Content Word Count]],0),FALSE)</f>
        <v>107</v>
      </c>
    </row>
    <row r="90" spans="1:3" ht="15">
      <c r="A90" s="78" t="s">
        <v>4442</v>
      </c>
      <c r="B90" s="84" t="s">
        <v>301</v>
      </c>
      <c r="C90" s="78">
        <f>VLOOKUP(GroupVertices[[#This Row],[Vertex]],Vertices[],MATCH("ID",Vertices[[#Headers],[Vertex]:[Vertex Content Word Count]],0),FALSE)</f>
        <v>106</v>
      </c>
    </row>
    <row r="91" spans="1:3" ht="15">
      <c r="A91" s="78" t="s">
        <v>4442</v>
      </c>
      <c r="B91" s="84" t="s">
        <v>300</v>
      </c>
      <c r="C91" s="78">
        <f>VLOOKUP(GroupVertices[[#This Row],[Vertex]],Vertices[],MATCH("ID",Vertices[[#Headers],[Vertex]:[Vertex Content Word Count]],0),FALSE)</f>
        <v>105</v>
      </c>
    </row>
    <row r="92" spans="1:3" ht="15">
      <c r="A92" s="78" t="s">
        <v>4442</v>
      </c>
      <c r="B92" s="84" t="s">
        <v>299</v>
      </c>
      <c r="C92" s="78">
        <f>VLOOKUP(GroupVertices[[#This Row],[Vertex]],Vertices[],MATCH("ID",Vertices[[#Headers],[Vertex]:[Vertex Content Word Count]],0),FALSE)</f>
        <v>104</v>
      </c>
    </row>
    <row r="93" spans="1:3" ht="15">
      <c r="A93" s="78" t="s">
        <v>4442</v>
      </c>
      <c r="B93" s="84" t="s">
        <v>298</v>
      </c>
      <c r="C93" s="78">
        <f>VLOOKUP(GroupVertices[[#This Row],[Vertex]],Vertices[],MATCH("ID",Vertices[[#Headers],[Vertex]:[Vertex Content Word Count]],0),FALSE)</f>
        <v>103</v>
      </c>
    </row>
    <row r="94" spans="1:3" ht="15">
      <c r="A94" s="78" t="s">
        <v>4442</v>
      </c>
      <c r="B94" s="84" t="s">
        <v>297</v>
      </c>
      <c r="C94" s="78">
        <f>VLOOKUP(GroupVertices[[#This Row],[Vertex]],Vertices[],MATCH("ID",Vertices[[#Headers],[Vertex]:[Vertex Content Word Count]],0),FALSE)</f>
        <v>102</v>
      </c>
    </row>
    <row r="95" spans="1:3" ht="15">
      <c r="A95" s="78" t="s">
        <v>4442</v>
      </c>
      <c r="B95" s="84" t="s">
        <v>296</v>
      </c>
      <c r="C95" s="78">
        <f>VLOOKUP(GroupVertices[[#This Row],[Vertex]],Vertices[],MATCH("ID",Vertices[[#Headers],[Vertex]:[Vertex Content Word Count]],0),FALSE)</f>
        <v>101</v>
      </c>
    </row>
    <row r="96" spans="1:3" ht="15">
      <c r="A96" s="78" t="s">
        <v>4442</v>
      </c>
      <c r="B96" s="84" t="s">
        <v>295</v>
      </c>
      <c r="C96" s="78">
        <f>VLOOKUP(GroupVertices[[#This Row],[Vertex]],Vertices[],MATCH("ID",Vertices[[#Headers],[Vertex]:[Vertex Content Word Count]],0),FALSE)</f>
        <v>100</v>
      </c>
    </row>
    <row r="97" spans="1:3" ht="15">
      <c r="A97" s="78" t="s">
        <v>4442</v>
      </c>
      <c r="B97" s="84" t="s">
        <v>294</v>
      </c>
      <c r="C97" s="78">
        <f>VLOOKUP(GroupVertices[[#This Row],[Vertex]],Vertices[],MATCH("ID",Vertices[[#Headers],[Vertex]:[Vertex Content Word Count]],0),FALSE)</f>
        <v>99</v>
      </c>
    </row>
    <row r="98" spans="1:3" ht="15">
      <c r="A98" s="78" t="s">
        <v>4442</v>
      </c>
      <c r="B98" s="84" t="s">
        <v>293</v>
      </c>
      <c r="C98" s="78">
        <f>VLOOKUP(GroupVertices[[#This Row],[Vertex]],Vertices[],MATCH("ID",Vertices[[#Headers],[Vertex]:[Vertex Content Word Count]],0),FALSE)</f>
        <v>98</v>
      </c>
    </row>
    <row r="99" spans="1:3" ht="15">
      <c r="A99" s="78" t="s">
        <v>4442</v>
      </c>
      <c r="B99" s="84" t="s">
        <v>292</v>
      </c>
      <c r="C99" s="78">
        <f>VLOOKUP(GroupVertices[[#This Row],[Vertex]],Vertices[],MATCH("ID",Vertices[[#Headers],[Vertex]:[Vertex Content Word Count]],0),FALSE)</f>
        <v>97</v>
      </c>
    </row>
    <row r="100" spans="1:3" ht="15">
      <c r="A100" s="78" t="s">
        <v>4442</v>
      </c>
      <c r="B100" s="84" t="s">
        <v>291</v>
      </c>
      <c r="C100" s="78">
        <f>VLOOKUP(GroupVertices[[#This Row],[Vertex]],Vertices[],MATCH("ID",Vertices[[#Headers],[Vertex]:[Vertex Content Word Count]],0),FALSE)</f>
        <v>96</v>
      </c>
    </row>
    <row r="101" spans="1:3" ht="15">
      <c r="A101" s="78" t="s">
        <v>4442</v>
      </c>
      <c r="B101" s="84" t="s">
        <v>290</v>
      </c>
      <c r="C101" s="78">
        <f>VLOOKUP(GroupVertices[[#This Row],[Vertex]],Vertices[],MATCH("ID",Vertices[[#Headers],[Vertex]:[Vertex Content Word Count]],0),FALSE)</f>
        <v>95</v>
      </c>
    </row>
    <row r="102" spans="1:3" ht="15">
      <c r="A102" s="78" t="s">
        <v>4442</v>
      </c>
      <c r="B102" s="84" t="s">
        <v>289</v>
      </c>
      <c r="C102" s="78">
        <f>VLOOKUP(GroupVertices[[#This Row],[Vertex]],Vertices[],MATCH("ID",Vertices[[#Headers],[Vertex]:[Vertex Content Word Count]],0),FALSE)</f>
        <v>94</v>
      </c>
    </row>
    <row r="103" spans="1:3" ht="15">
      <c r="A103" s="78" t="s">
        <v>4442</v>
      </c>
      <c r="B103" s="84" t="s">
        <v>288</v>
      </c>
      <c r="C103" s="78">
        <f>VLOOKUP(GroupVertices[[#This Row],[Vertex]],Vertices[],MATCH("ID",Vertices[[#Headers],[Vertex]:[Vertex Content Word Count]],0),FALSE)</f>
        <v>93</v>
      </c>
    </row>
    <row r="104" spans="1:3" ht="15">
      <c r="A104" s="78" t="s">
        <v>4442</v>
      </c>
      <c r="B104" s="84" t="s">
        <v>287</v>
      </c>
      <c r="C104" s="78">
        <f>VLOOKUP(GroupVertices[[#This Row],[Vertex]],Vertices[],MATCH("ID",Vertices[[#Headers],[Vertex]:[Vertex Content Word Count]],0),FALSE)</f>
        <v>92</v>
      </c>
    </row>
    <row r="105" spans="1:3" ht="15">
      <c r="A105" s="78" t="s">
        <v>4442</v>
      </c>
      <c r="B105" s="84" t="s">
        <v>286</v>
      </c>
      <c r="C105" s="78">
        <f>VLOOKUP(GroupVertices[[#This Row],[Vertex]],Vertices[],MATCH("ID",Vertices[[#Headers],[Vertex]:[Vertex Content Word Count]],0),FALSE)</f>
        <v>91</v>
      </c>
    </row>
    <row r="106" spans="1:3" ht="15">
      <c r="A106" s="78" t="s">
        <v>4442</v>
      </c>
      <c r="B106" s="84" t="s">
        <v>285</v>
      </c>
      <c r="C106" s="78">
        <f>VLOOKUP(GroupVertices[[#This Row],[Vertex]],Vertices[],MATCH("ID",Vertices[[#Headers],[Vertex]:[Vertex Content Word Count]],0),FALSE)</f>
        <v>90</v>
      </c>
    </row>
    <row r="107" spans="1:3" ht="15">
      <c r="A107" s="78" t="s">
        <v>4442</v>
      </c>
      <c r="B107" s="84" t="s">
        <v>284</v>
      </c>
      <c r="C107" s="78">
        <f>VLOOKUP(GroupVertices[[#This Row],[Vertex]],Vertices[],MATCH("ID",Vertices[[#Headers],[Vertex]:[Vertex Content Word Count]],0),FALSE)</f>
        <v>89</v>
      </c>
    </row>
    <row r="108" spans="1:3" ht="15">
      <c r="A108" s="78" t="s">
        <v>4442</v>
      </c>
      <c r="B108" s="84" t="s">
        <v>283</v>
      </c>
      <c r="C108" s="78">
        <f>VLOOKUP(GroupVertices[[#This Row],[Vertex]],Vertices[],MATCH("ID",Vertices[[#Headers],[Vertex]:[Vertex Content Word Count]],0),FALSE)</f>
        <v>88</v>
      </c>
    </row>
    <row r="109" spans="1:3" ht="15">
      <c r="A109" s="78" t="s">
        <v>4442</v>
      </c>
      <c r="B109" s="84" t="s">
        <v>282</v>
      </c>
      <c r="C109" s="78">
        <f>VLOOKUP(GroupVertices[[#This Row],[Vertex]],Vertices[],MATCH("ID",Vertices[[#Headers],[Vertex]:[Vertex Content Word Count]],0),FALSE)</f>
        <v>87</v>
      </c>
    </row>
    <row r="110" spans="1:3" ht="15">
      <c r="A110" s="78" t="s">
        <v>4442</v>
      </c>
      <c r="B110" s="84" t="s">
        <v>281</v>
      </c>
      <c r="C110" s="78">
        <f>VLOOKUP(GroupVertices[[#This Row],[Vertex]],Vertices[],MATCH("ID",Vertices[[#Headers],[Vertex]:[Vertex Content Word Count]],0),FALSE)</f>
        <v>86</v>
      </c>
    </row>
    <row r="111" spans="1:3" ht="15">
      <c r="A111" s="78" t="s">
        <v>4442</v>
      </c>
      <c r="B111" s="84" t="s">
        <v>280</v>
      </c>
      <c r="C111" s="78">
        <f>VLOOKUP(GroupVertices[[#This Row],[Vertex]],Vertices[],MATCH("ID",Vertices[[#Headers],[Vertex]:[Vertex Content Word Count]],0),FALSE)</f>
        <v>85</v>
      </c>
    </row>
    <row r="112" spans="1:3" ht="15">
      <c r="A112" s="78" t="s">
        <v>4442</v>
      </c>
      <c r="B112" s="84" t="s">
        <v>279</v>
      </c>
      <c r="C112" s="78">
        <f>VLOOKUP(GroupVertices[[#This Row],[Vertex]],Vertices[],MATCH("ID",Vertices[[#Headers],[Vertex]:[Vertex Content Word Count]],0),FALSE)</f>
        <v>84</v>
      </c>
    </row>
    <row r="113" spans="1:3" ht="15">
      <c r="A113" s="78" t="s">
        <v>4442</v>
      </c>
      <c r="B113" s="84" t="s">
        <v>278</v>
      </c>
      <c r="C113" s="78">
        <f>VLOOKUP(GroupVertices[[#This Row],[Vertex]],Vertices[],MATCH("ID",Vertices[[#Headers],[Vertex]:[Vertex Content Word Count]],0),FALSE)</f>
        <v>83</v>
      </c>
    </row>
    <row r="114" spans="1:3" ht="15">
      <c r="A114" s="78" t="s">
        <v>4442</v>
      </c>
      <c r="B114" s="84" t="s">
        <v>277</v>
      </c>
      <c r="C114" s="78">
        <f>VLOOKUP(GroupVertices[[#This Row],[Vertex]],Vertices[],MATCH("ID",Vertices[[#Headers],[Vertex]:[Vertex Content Word Count]],0),FALSE)</f>
        <v>82</v>
      </c>
    </row>
    <row r="115" spans="1:3" ht="15">
      <c r="A115" s="78" t="s">
        <v>4442</v>
      </c>
      <c r="B115" s="84" t="s">
        <v>276</v>
      </c>
      <c r="C115" s="78">
        <f>VLOOKUP(GroupVertices[[#This Row],[Vertex]],Vertices[],MATCH("ID",Vertices[[#Headers],[Vertex]:[Vertex Content Word Count]],0),FALSE)</f>
        <v>81</v>
      </c>
    </row>
    <row r="116" spans="1:3" ht="15">
      <c r="A116" s="78" t="s">
        <v>4442</v>
      </c>
      <c r="B116" s="84" t="s">
        <v>275</v>
      </c>
      <c r="C116" s="78">
        <f>VLOOKUP(GroupVertices[[#This Row],[Vertex]],Vertices[],MATCH("ID",Vertices[[#Headers],[Vertex]:[Vertex Content Word Count]],0),FALSE)</f>
        <v>80</v>
      </c>
    </row>
    <row r="117" spans="1:3" ht="15">
      <c r="A117" s="78" t="s">
        <v>4442</v>
      </c>
      <c r="B117" s="84" t="s">
        <v>274</v>
      </c>
      <c r="C117" s="78">
        <f>VLOOKUP(GroupVertices[[#This Row],[Vertex]],Vertices[],MATCH("ID",Vertices[[#Headers],[Vertex]:[Vertex Content Word Count]],0),FALSE)</f>
        <v>79</v>
      </c>
    </row>
    <row r="118" spans="1:3" ht="15">
      <c r="A118" s="78" t="s">
        <v>4442</v>
      </c>
      <c r="B118" s="84" t="s">
        <v>273</v>
      </c>
      <c r="C118" s="78">
        <f>VLOOKUP(GroupVertices[[#This Row],[Vertex]],Vertices[],MATCH("ID",Vertices[[#Headers],[Vertex]:[Vertex Content Word Count]],0),FALSE)</f>
        <v>78</v>
      </c>
    </row>
    <row r="119" spans="1:3" ht="15">
      <c r="A119" s="78" t="s">
        <v>4442</v>
      </c>
      <c r="B119" s="84" t="s">
        <v>272</v>
      </c>
      <c r="C119" s="78">
        <f>VLOOKUP(GroupVertices[[#This Row],[Vertex]],Vertices[],MATCH("ID",Vertices[[#Headers],[Vertex]:[Vertex Content Word Count]],0),FALSE)</f>
        <v>77</v>
      </c>
    </row>
    <row r="120" spans="1:3" ht="15">
      <c r="A120" s="78" t="s">
        <v>4442</v>
      </c>
      <c r="B120" s="84" t="s">
        <v>271</v>
      </c>
      <c r="C120" s="78">
        <f>VLOOKUP(GroupVertices[[#This Row],[Vertex]],Vertices[],MATCH("ID",Vertices[[#Headers],[Vertex]:[Vertex Content Word Count]],0),FALSE)</f>
        <v>76</v>
      </c>
    </row>
    <row r="121" spans="1:3" ht="15">
      <c r="A121" s="78" t="s">
        <v>4442</v>
      </c>
      <c r="B121" s="84" t="s">
        <v>270</v>
      </c>
      <c r="C121" s="78">
        <f>VLOOKUP(GroupVertices[[#This Row],[Vertex]],Vertices[],MATCH("ID",Vertices[[#Headers],[Vertex]:[Vertex Content Word Count]],0),FALSE)</f>
        <v>75</v>
      </c>
    </row>
    <row r="122" spans="1:3" ht="15">
      <c r="A122" s="78" t="s">
        <v>4442</v>
      </c>
      <c r="B122" s="84" t="s">
        <v>269</v>
      </c>
      <c r="C122" s="78">
        <f>VLOOKUP(GroupVertices[[#This Row],[Vertex]],Vertices[],MATCH("ID",Vertices[[#Headers],[Vertex]:[Vertex Content Word Count]],0),FALSE)</f>
        <v>74</v>
      </c>
    </row>
    <row r="123" spans="1:3" ht="15">
      <c r="A123" s="78" t="s">
        <v>4442</v>
      </c>
      <c r="B123" s="84" t="s">
        <v>268</v>
      </c>
      <c r="C123" s="78">
        <f>VLOOKUP(GroupVertices[[#This Row],[Vertex]],Vertices[],MATCH("ID",Vertices[[#Headers],[Vertex]:[Vertex Content Word Count]],0),FALSE)</f>
        <v>73</v>
      </c>
    </row>
    <row r="124" spans="1:3" ht="15">
      <c r="A124" s="78" t="s">
        <v>4442</v>
      </c>
      <c r="B124" s="84" t="s">
        <v>267</v>
      </c>
      <c r="C124" s="78">
        <f>VLOOKUP(GroupVertices[[#This Row],[Vertex]],Vertices[],MATCH("ID",Vertices[[#Headers],[Vertex]:[Vertex Content Word Count]],0),FALSE)</f>
        <v>72</v>
      </c>
    </row>
    <row r="125" spans="1:3" ht="15">
      <c r="A125" s="78" t="s">
        <v>4442</v>
      </c>
      <c r="B125" s="84" t="s">
        <v>266</v>
      </c>
      <c r="C125" s="78">
        <f>VLOOKUP(GroupVertices[[#This Row],[Vertex]],Vertices[],MATCH("ID",Vertices[[#Headers],[Vertex]:[Vertex Content Word Count]],0),FALSE)</f>
        <v>71</v>
      </c>
    </row>
    <row r="126" spans="1:3" ht="15">
      <c r="A126" s="78" t="s">
        <v>4442</v>
      </c>
      <c r="B126" s="84" t="s">
        <v>265</v>
      </c>
      <c r="C126" s="78">
        <f>VLOOKUP(GroupVertices[[#This Row],[Vertex]],Vertices[],MATCH("ID",Vertices[[#Headers],[Vertex]:[Vertex Content Word Count]],0),FALSE)</f>
        <v>70</v>
      </c>
    </row>
    <row r="127" spans="1:3" ht="15">
      <c r="A127" s="78" t="s">
        <v>4442</v>
      </c>
      <c r="B127" s="84" t="s">
        <v>264</v>
      </c>
      <c r="C127" s="78">
        <f>VLOOKUP(GroupVertices[[#This Row],[Vertex]],Vertices[],MATCH("ID",Vertices[[#Headers],[Vertex]:[Vertex Content Word Count]],0),FALSE)</f>
        <v>69</v>
      </c>
    </row>
    <row r="128" spans="1:3" ht="15">
      <c r="A128" s="78" t="s">
        <v>4442</v>
      </c>
      <c r="B128" s="84" t="s">
        <v>263</v>
      </c>
      <c r="C128" s="78">
        <f>VLOOKUP(GroupVertices[[#This Row],[Vertex]],Vertices[],MATCH("ID",Vertices[[#Headers],[Vertex]:[Vertex Content Word Count]],0),FALSE)</f>
        <v>68</v>
      </c>
    </row>
    <row r="129" spans="1:3" ht="15">
      <c r="A129" s="78" t="s">
        <v>4442</v>
      </c>
      <c r="B129" s="84" t="s">
        <v>262</v>
      </c>
      <c r="C129" s="78">
        <f>VLOOKUP(GroupVertices[[#This Row],[Vertex]],Vertices[],MATCH("ID",Vertices[[#Headers],[Vertex]:[Vertex Content Word Count]],0),FALSE)</f>
        <v>67</v>
      </c>
    </row>
    <row r="130" spans="1:3" ht="15">
      <c r="A130" s="78" t="s">
        <v>4442</v>
      </c>
      <c r="B130" s="84" t="s">
        <v>261</v>
      </c>
      <c r="C130" s="78">
        <f>VLOOKUP(GroupVertices[[#This Row],[Vertex]],Vertices[],MATCH("ID",Vertices[[#Headers],[Vertex]:[Vertex Content Word Count]],0),FALSE)</f>
        <v>66</v>
      </c>
    </row>
    <row r="131" spans="1:3" ht="15">
      <c r="A131" s="78" t="s">
        <v>4442</v>
      </c>
      <c r="B131" s="84" t="s">
        <v>260</v>
      </c>
      <c r="C131" s="78">
        <f>VLOOKUP(GroupVertices[[#This Row],[Vertex]],Vertices[],MATCH("ID",Vertices[[#Headers],[Vertex]:[Vertex Content Word Count]],0),FALSE)</f>
        <v>65</v>
      </c>
    </row>
    <row r="132" spans="1:3" ht="15">
      <c r="A132" s="78" t="s">
        <v>4442</v>
      </c>
      <c r="B132" s="84" t="s">
        <v>259</v>
      </c>
      <c r="C132" s="78">
        <f>VLOOKUP(GroupVertices[[#This Row],[Vertex]],Vertices[],MATCH("ID",Vertices[[#Headers],[Vertex]:[Vertex Content Word Count]],0),FALSE)</f>
        <v>64</v>
      </c>
    </row>
    <row r="133" spans="1:3" ht="15">
      <c r="A133" s="78" t="s">
        <v>4442</v>
      </c>
      <c r="B133" s="84" t="s">
        <v>258</v>
      </c>
      <c r="C133" s="78">
        <f>VLOOKUP(GroupVertices[[#This Row],[Vertex]],Vertices[],MATCH("ID",Vertices[[#Headers],[Vertex]:[Vertex Content Word Count]],0),FALSE)</f>
        <v>63</v>
      </c>
    </row>
    <row r="134" spans="1:3" ht="15">
      <c r="A134" s="78" t="s">
        <v>4442</v>
      </c>
      <c r="B134" s="84" t="s">
        <v>257</v>
      </c>
      <c r="C134" s="78">
        <f>VLOOKUP(GroupVertices[[#This Row],[Vertex]],Vertices[],MATCH("ID",Vertices[[#Headers],[Vertex]:[Vertex Content Word Count]],0),FALSE)</f>
        <v>62</v>
      </c>
    </row>
    <row r="135" spans="1:3" ht="15">
      <c r="A135" s="78" t="s">
        <v>4442</v>
      </c>
      <c r="B135" s="84" t="s">
        <v>256</v>
      </c>
      <c r="C135" s="78">
        <f>VLOOKUP(GroupVertices[[#This Row],[Vertex]],Vertices[],MATCH("ID",Vertices[[#Headers],[Vertex]:[Vertex Content Word Count]],0),FALSE)</f>
        <v>61</v>
      </c>
    </row>
    <row r="136" spans="1:3" ht="15">
      <c r="A136" s="78" t="s">
        <v>4442</v>
      </c>
      <c r="B136" s="84" t="s">
        <v>255</v>
      </c>
      <c r="C136" s="78">
        <f>VLOOKUP(GroupVertices[[#This Row],[Vertex]],Vertices[],MATCH("ID",Vertices[[#Headers],[Vertex]:[Vertex Content Word Count]],0),FALSE)</f>
        <v>60</v>
      </c>
    </row>
    <row r="137" spans="1:3" ht="15">
      <c r="A137" s="78" t="s">
        <v>4442</v>
      </c>
      <c r="B137" s="84" t="s">
        <v>254</v>
      </c>
      <c r="C137" s="78">
        <f>VLOOKUP(GroupVertices[[#This Row],[Vertex]],Vertices[],MATCH("ID",Vertices[[#Headers],[Vertex]:[Vertex Content Word Count]],0),FALSE)</f>
        <v>59</v>
      </c>
    </row>
    <row r="138" spans="1:3" ht="15">
      <c r="A138" s="78" t="s">
        <v>4442</v>
      </c>
      <c r="B138" s="84" t="s">
        <v>253</v>
      </c>
      <c r="C138" s="78">
        <f>VLOOKUP(GroupVertices[[#This Row],[Vertex]],Vertices[],MATCH("ID",Vertices[[#Headers],[Vertex]:[Vertex Content Word Count]],0),FALSE)</f>
        <v>58</v>
      </c>
    </row>
    <row r="139" spans="1:3" ht="15">
      <c r="A139" s="78" t="s">
        <v>4442</v>
      </c>
      <c r="B139" s="84" t="s">
        <v>252</v>
      </c>
      <c r="C139" s="78">
        <f>VLOOKUP(GroupVertices[[#This Row],[Vertex]],Vertices[],MATCH("ID",Vertices[[#Headers],[Vertex]:[Vertex Content Word Count]],0),FALSE)</f>
        <v>57</v>
      </c>
    </row>
    <row r="140" spans="1:3" ht="15">
      <c r="A140" s="78" t="s">
        <v>4442</v>
      </c>
      <c r="B140" s="84" t="s">
        <v>251</v>
      </c>
      <c r="C140" s="78">
        <f>VLOOKUP(GroupVertices[[#This Row],[Vertex]],Vertices[],MATCH("ID",Vertices[[#Headers],[Vertex]:[Vertex Content Word Count]],0),FALSE)</f>
        <v>56</v>
      </c>
    </row>
    <row r="141" spans="1:3" ht="15">
      <c r="A141" s="78" t="s">
        <v>4442</v>
      </c>
      <c r="B141" s="84" t="s">
        <v>250</v>
      </c>
      <c r="C141" s="78">
        <f>VLOOKUP(GroupVertices[[#This Row],[Vertex]],Vertices[],MATCH("ID",Vertices[[#Headers],[Vertex]:[Vertex Content Word Count]],0),FALSE)</f>
        <v>55</v>
      </c>
    </row>
    <row r="142" spans="1:3" ht="15">
      <c r="A142" s="78" t="s">
        <v>4442</v>
      </c>
      <c r="B142" s="84" t="s">
        <v>249</v>
      </c>
      <c r="C142" s="78">
        <f>VLOOKUP(GroupVertices[[#This Row],[Vertex]],Vertices[],MATCH("ID",Vertices[[#Headers],[Vertex]:[Vertex Content Word Count]],0),FALSE)</f>
        <v>54</v>
      </c>
    </row>
    <row r="143" spans="1:3" ht="15">
      <c r="A143" s="78" t="s">
        <v>4442</v>
      </c>
      <c r="B143" s="84" t="s">
        <v>248</v>
      </c>
      <c r="C143" s="78">
        <f>VLOOKUP(GroupVertices[[#This Row],[Vertex]],Vertices[],MATCH("ID",Vertices[[#Headers],[Vertex]:[Vertex Content Word Count]],0),FALSE)</f>
        <v>53</v>
      </c>
    </row>
    <row r="144" spans="1:3" ht="15">
      <c r="A144" s="78" t="s">
        <v>4442</v>
      </c>
      <c r="B144" s="84" t="s">
        <v>247</v>
      </c>
      <c r="C144" s="78">
        <f>VLOOKUP(GroupVertices[[#This Row],[Vertex]],Vertices[],MATCH("ID",Vertices[[#Headers],[Vertex]:[Vertex Content Word Count]],0),FALSE)</f>
        <v>52</v>
      </c>
    </row>
    <row r="145" spans="1:3" ht="15">
      <c r="A145" s="78" t="s">
        <v>4442</v>
      </c>
      <c r="B145" s="84" t="s">
        <v>246</v>
      </c>
      <c r="C145" s="78">
        <f>VLOOKUP(GroupVertices[[#This Row],[Vertex]],Vertices[],MATCH("ID",Vertices[[#Headers],[Vertex]:[Vertex Content Word Count]],0),FALSE)</f>
        <v>51</v>
      </c>
    </row>
    <row r="146" spans="1:3" ht="15">
      <c r="A146" s="78" t="s">
        <v>4442</v>
      </c>
      <c r="B146" s="84" t="s">
        <v>245</v>
      </c>
      <c r="C146" s="78">
        <f>VLOOKUP(GroupVertices[[#This Row],[Vertex]],Vertices[],MATCH("ID",Vertices[[#Headers],[Vertex]:[Vertex Content Word Count]],0),FALSE)</f>
        <v>50</v>
      </c>
    </row>
    <row r="147" spans="1:3" ht="15">
      <c r="A147" s="78" t="s">
        <v>4442</v>
      </c>
      <c r="B147" s="84" t="s">
        <v>244</v>
      </c>
      <c r="C147" s="78">
        <f>VLOOKUP(GroupVertices[[#This Row],[Vertex]],Vertices[],MATCH("ID",Vertices[[#Headers],[Vertex]:[Vertex Content Word Count]],0),FALSE)</f>
        <v>49</v>
      </c>
    </row>
    <row r="148" spans="1:3" ht="15">
      <c r="A148" s="78" t="s">
        <v>4442</v>
      </c>
      <c r="B148" s="84" t="s">
        <v>243</v>
      </c>
      <c r="C148" s="78">
        <f>VLOOKUP(GroupVertices[[#This Row],[Vertex]],Vertices[],MATCH("ID",Vertices[[#Headers],[Vertex]:[Vertex Content Word Count]],0),FALSE)</f>
        <v>48</v>
      </c>
    </row>
    <row r="149" spans="1:3" ht="15">
      <c r="A149" s="78" t="s">
        <v>4442</v>
      </c>
      <c r="B149" s="84" t="s">
        <v>242</v>
      </c>
      <c r="C149" s="78">
        <f>VLOOKUP(GroupVertices[[#This Row],[Vertex]],Vertices[],MATCH("ID",Vertices[[#Headers],[Vertex]:[Vertex Content Word Count]],0),FALSE)</f>
        <v>47</v>
      </c>
    </row>
    <row r="150" spans="1:3" ht="15">
      <c r="A150" s="78" t="s">
        <v>4442</v>
      </c>
      <c r="B150" s="84" t="s">
        <v>241</v>
      </c>
      <c r="C150" s="78">
        <f>VLOOKUP(GroupVertices[[#This Row],[Vertex]],Vertices[],MATCH("ID",Vertices[[#Headers],[Vertex]:[Vertex Content Word Count]],0),FALSE)</f>
        <v>46</v>
      </c>
    </row>
    <row r="151" spans="1:3" ht="15">
      <c r="A151" s="78" t="s">
        <v>4442</v>
      </c>
      <c r="B151" s="84" t="s">
        <v>240</v>
      </c>
      <c r="C151" s="78">
        <f>VLOOKUP(GroupVertices[[#This Row],[Vertex]],Vertices[],MATCH("ID",Vertices[[#Headers],[Vertex]:[Vertex Content Word Count]],0),FALSE)</f>
        <v>45</v>
      </c>
    </row>
    <row r="152" spans="1:3" ht="15">
      <c r="A152" s="78" t="s">
        <v>4442</v>
      </c>
      <c r="B152" s="84" t="s">
        <v>239</v>
      </c>
      <c r="C152" s="78">
        <f>VLOOKUP(GroupVertices[[#This Row],[Vertex]],Vertices[],MATCH("ID",Vertices[[#Headers],[Vertex]:[Vertex Content Word Count]],0),FALSE)</f>
        <v>44</v>
      </c>
    </row>
    <row r="153" spans="1:3" ht="15">
      <c r="A153" s="78" t="s">
        <v>4442</v>
      </c>
      <c r="B153" s="84" t="s">
        <v>238</v>
      </c>
      <c r="C153" s="78">
        <f>VLOOKUP(GroupVertices[[#This Row],[Vertex]],Vertices[],MATCH("ID",Vertices[[#Headers],[Vertex]:[Vertex Content Word Count]],0),FALSE)</f>
        <v>43</v>
      </c>
    </row>
    <row r="154" spans="1:3" ht="15">
      <c r="A154" s="78" t="s">
        <v>4442</v>
      </c>
      <c r="B154" s="84" t="s">
        <v>237</v>
      </c>
      <c r="C154" s="78">
        <f>VLOOKUP(GroupVertices[[#This Row],[Vertex]],Vertices[],MATCH("ID",Vertices[[#Headers],[Vertex]:[Vertex Content Word Count]],0),FALSE)</f>
        <v>42</v>
      </c>
    </row>
    <row r="155" spans="1:3" ht="15">
      <c r="A155" s="78" t="s">
        <v>4442</v>
      </c>
      <c r="B155" s="84" t="s">
        <v>236</v>
      </c>
      <c r="C155" s="78">
        <f>VLOOKUP(GroupVertices[[#This Row],[Vertex]],Vertices[],MATCH("ID",Vertices[[#Headers],[Vertex]:[Vertex Content Word Count]],0),FALSE)</f>
        <v>41</v>
      </c>
    </row>
    <row r="156" spans="1:3" ht="15">
      <c r="A156" s="78" t="s">
        <v>4442</v>
      </c>
      <c r="B156" s="84" t="s">
        <v>235</v>
      </c>
      <c r="C156" s="78">
        <f>VLOOKUP(GroupVertices[[#This Row],[Vertex]],Vertices[],MATCH("ID",Vertices[[#Headers],[Vertex]:[Vertex Content Word Count]],0),FALSE)</f>
        <v>40</v>
      </c>
    </row>
    <row r="157" spans="1:3" ht="15">
      <c r="A157" s="78" t="s">
        <v>4442</v>
      </c>
      <c r="B157" s="84" t="s">
        <v>234</v>
      </c>
      <c r="C157" s="78">
        <f>VLOOKUP(GroupVertices[[#This Row],[Vertex]],Vertices[],MATCH("ID",Vertices[[#Headers],[Vertex]:[Vertex Content Word Count]],0),FALSE)</f>
        <v>39</v>
      </c>
    </row>
    <row r="158" spans="1:3" ht="15">
      <c r="A158" s="78" t="s">
        <v>4442</v>
      </c>
      <c r="B158" s="84" t="s">
        <v>233</v>
      </c>
      <c r="C158" s="78">
        <f>VLOOKUP(GroupVertices[[#This Row],[Vertex]],Vertices[],MATCH("ID",Vertices[[#Headers],[Vertex]:[Vertex Content Word Count]],0),FALSE)</f>
        <v>38</v>
      </c>
    </row>
    <row r="159" spans="1:3" ht="15">
      <c r="A159" s="78" t="s">
        <v>4442</v>
      </c>
      <c r="B159" s="84" t="s">
        <v>232</v>
      </c>
      <c r="C159" s="78">
        <f>VLOOKUP(GroupVertices[[#This Row],[Vertex]],Vertices[],MATCH("ID",Vertices[[#Headers],[Vertex]:[Vertex Content Word Count]],0),FALSE)</f>
        <v>37</v>
      </c>
    </row>
    <row r="160" spans="1:3" ht="15">
      <c r="A160" s="78" t="s">
        <v>4442</v>
      </c>
      <c r="B160" s="84" t="s">
        <v>231</v>
      </c>
      <c r="C160" s="78">
        <f>VLOOKUP(GroupVertices[[#This Row],[Vertex]],Vertices[],MATCH("ID",Vertices[[#Headers],[Vertex]:[Vertex Content Word Count]],0),FALSE)</f>
        <v>36</v>
      </c>
    </row>
    <row r="161" spans="1:3" ht="15">
      <c r="A161" s="78" t="s">
        <v>4442</v>
      </c>
      <c r="B161" s="84" t="s">
        <v>230</v>
      </c>
      <c r="C161" s="78">
        <f>VLOOKUP(GroupVertices[[#This Row],[Vertex]],Vertices[],MATCH("ID",Vertices[[#Headers],[Vertex]:[Vertex Content Word Count]],0),FALSE)</f>
        <v>35</v>
      </c>
    </row>
    <row r="162" spans="1:3" ht="15">
      <c r="A162" s="78" t="s">
        <v>4442</v>
      </c>
      <c r="B162" s="84" t="s">
        <v>229</v>
      </c>
      <c r="C162" s="78">
        <f>VLOOKUP(GroupVertices[[#This Row],[Vertex]],Vertices[],MATCH("ID",Vertices[[#Headers],[Vertex]:[Vertex Content Word Count]],0),FALSE)</f>
        <v>34</v>
      </c>
    </row>
    <row r="163" spans="1:3" ht="15">
      <c r="A163" s="78" t="s">
        <v>4442</v>
      </c>
      <c r="B163" s="84" t="s">
        <v>228</v>
      </c>
      <c r="C163" s="78">
        <f>VLOOKUP(GroupVertices[[#This Row],[Vertex]],Vertices[],MATCH("ID",Vertices[[#Headers],[Vertex]:[Vertex Content Word Count]],0),FALSE)</f>
        <v>33</v>
      </c>
    </row>
    <row r="164" spans="1:3" ht="15">
      <c r="A164" s="78" t="s">
        <v>4442</v>
      </c>
      <c r="B164" s="84" t="s">
        <v>227</v>
      </c>
      <c r="C164" s="78">
        <f>VLOOKUP(GroupVertices[[#This Row],[Vertex]],Vertices[],MATCH("ID",Vertices[[#Headers],[Vertex]:[Vertex Content Word Count]],0),FALSE)</f>
        <v>32</v>
      </c>
    </row>
    <row r="165" spans="1:3" ht="15">
      <c r="A165" s="78" t="s">
        <v>4442</v>
      </c>
      <c r="B165" s="84" t="s">
        <v>226</v>
      </c>
      <c r="C165" s="78">
        <f>VLOOKUP(GroupVertices[[#This Row],[Vertex]],Vertices[],MATCH("ID",Vertices[[#Headers],[Vertex]:[Vertex Content Word Count]],0),FALSE)</f>
        <v>31</v>
      </c>
    </row>
    <row r="166" spans="1:3" ht="15">
      <c r="A166" s="78" t="s">
        <v>4442</v>
      </c>
      <c r="B166" s="84" t="s">
        <v>225</v>
      </c>
      <c r="C166" s="78">
        <f>VLOOKUP(GroupVertices[[#This Row],[Vertex]],Vertices[],MATCH("ID",Vertices[[#Headers],[Vertex]:[Vertex Content Word Count]],0),FALSE)</f>
        <v>30</v>
      </c>
    </row>
    <row r="167" spans="1:3" ht="15">
      <c r="A167" s="78" t="s">
        <v>4442</v>
      </c>
      <c r="B167" s="84" t="s">
        <v>224</v>
      </c>
      <c r="C167" s="78">
        <f>VLOOKUP(GroupVertices[[#This Row],[Vertex]],Vertices[],MATCH("ID",Vertices[[#Headers],[Vertex]:[Vertex Content Word Count]],0),FALSE)</f>
        <v>29</v>
      </c>
    </row>
    <row r="168" spans="1:3" ht="15">
      <c r="A168" s="78" t="s">
        <v>4442</v>
      </c>
      <c r="B168" s="84" t="s">
        <v>223</v>
      </c>
      <c r="C168" s="78">
        <f>VLOOKUP(GroupVertices[[#This Row],[Vertex]],Vertices[],MATCH("ID",Vertices[[#Headers],[Vertex]:[Vertex Content Word Count]],0),FALSE)</f>
        <v>28</v>
      </c>
    </row>
    <row r="169" spans="1:3" ht="15">
      <c r="A169" s="78" t="s">
        <v>4442</v>
      </c>
      <c r="B169" s="84" t="s">
        <v>222</v>
      </c>
      <c r="C169" s="78">
        <f>VLOOKUP(GroupVertices[[#This Row],[Vertex]],Vertices[],MATCH("ID",Vertices[[#Headers],[Vertex]:[Vertex Content Word Count]],0),FALSE)</f>
        <v>27</v>
      </c>
    </row>
    <row r="170" spans="1:3" ht="15">
      <c r="A170" s="78" t="s">
        <v>4442</v>
      </c>
      <c r="B170" s="84" t="s">
        <v>221</v>
      </c>
      <c r="C170" s="78">
        <f>VLOOKUP(GroupVertices[[#This Row],[Vertex]],Vertices[],MATCH("ID",Vertices[[#Headers],[Vertex]:[Vertex Content Word Count]],0),FALSE)</f>
        <v>26</v>
      </c>
    </row>
    <row r="171" spans="1:3" ht="15">
      <c r="A171" s="78" t="s">
        <v>4442</v>
      </c>
      <c r="B171" s="84" t="s">
        <v>220</v>
      </c>
      <c r="C171" s="78">
        <f>VLOOKUP(GroupVertices[[#This Row],[Vertex]],Vertices[],MATCH("ID",Vertices[[#Headers],[Vertex]:[Vertex Content Word Count]],0),FALSE)</f>
        <v>24</v>
      </c>
    </row>
    <row r="172" spans="1:3" ht="15">
      <c r="A172" s="78" t="s">
        <v>4443</v>
      </c>
      <c r="B172" s="84" t="s">
        <v>543</v>
      </c>
      <c r="C172" s="78">
        <f>VLOOKUP(GroupVertices[[#This Row],[Vertex]],Vertices[],MATCH("ID",Vertices[[#Headers],[Vertex]:[Vertex Content Word Count]],0),FALSE)</f>
        <v>390</v>
      </c>
    </row>
    <row r="173" spans="1:3" ht="15">
      <c r="A173" s="78" t="s">
        <v>4443</v>
      </c>
      <c r="B173" s="84" t="s">
        <v>457</v>
      </c>
      <c r="C173" s="78">
        <f>VLOOKUP(GroupVertices[[#This Row],[Vertex]],Vertices[],MATCH("ID",Vertices[[#Headers],[Vertex]:[Vertex Content Word Count]],0),FALSE)</f>
        <v>6</v>
      </c>
    </row>
    <row r="174" spans="1:3" ht="15">
      <c r="A174" s="78" t="s">
        <v>4443</v>
      </c>
      <c r="B174" s="84" t="s">
        <v>539</v>
      </c>
      <c r="C174" s="78">
        <f>VLOOKUP(GroupVertices[[#This Row],[Vertex]],Vertices[],MATCH("ID",Vertices[[#Headers],[Vertex]:[Vertex Content Word Count]],0),FALSE)</f>
        <v>271</v>
      </c>
    </row>
    <row r="175" spans="1:3" ht="15">
      <c r="A175" s="78" t="s">
        <v>4443</v>
      </c>
      <c r="B175" s="84" t="s">
        <v>520</v>
      </c>
      <c r="C175" s="78">
        <f>VLOOKUP(GroupVertices[[#This Row],[Vertex]],Vertices[],MATCH("ID",Vertices[[#Headers],[Vertex]:[Vertex Content Word Count]],0),FALSE)</f>
        <v>370</v>
      </c>
    </row>
    <row r="176" spans="1:3" ht="15">
      <c r="A176" s="78" t="s">
        <v>4443</v>
      </c>
      <c r="B176" s="84" t="s">
        <v>519</v>
      </c>
      <c r="C176" s="78">
        <f>VLOOKUP(GroupVertices[[#This Row],[Vertex]],Vertices[],MATCH("ID",Vertices[[#Headers],[Vertex]:[Vertex Content Word Count]],0),FALSE)</f>
        <v>369</v>
      </c>
    </row>
    <row r="177" spans="1:3" ht="15">
      <c r="A177" s="78" t="s">
        <v>4443</v>
      </c>
      <c r="B177" s="84" t="s">
        <v>507</v>
      </c>
      <c r="C177" s="78">
        <f>VLOOKUP(GroupVertices[[#This Row],[Vertex]],Vertices[],MATCH("ID",Vertices[[#Headers],[Vertex]:[Vertex Content Word Count]],0),FALSE)</f>
        <v>356</v>
      </c>
    </row>
    <row r="178" spans="1:3" ht="15">
      <c r="A178" s="78" t="s">
        <v>4443</v>
      </c>
      <c r="B178" s="84" t="s">
        <v>506</v>
      </c>
      <c r="C178" s="78">
        <f>VLOOKUP(GroupVertices[[#This Row],[Vertex]],Vertices[],MATCH("ID",Vertices[[#Headers],[Vertex]:[Vertex Content Word Count]],0),FALSE)</f>
        <v>350</v>
      </c>
    </row>
    <row r="179" spans="1:3" ht="15">
      <c r="A179" s="78" t="s">
        <v>4443</v>
      </c>
      <c r="B179" s="84" t="s">
        <v>501</v>
      </c>
      <c r="C179" s="78">
        <f>VLOOKUP(GroupVertices[[#This Row],[Vertex]],Vertices[],MATCH("ID",Vertices[[#Headers],[Vertex]:[Vertex Content Word Count]],0),FALSE)</f>
        <v>351</v>
      </c>
    </row>
    <row r="180" spans="1:3" ht="15">
      <c r="A180" s="78" t="s">
        <v>4443</v>
      </c>
      <c r="B180" s="84" t="s">
        <v>500</v>
      </c>
      <c r="C180" s="78">
        <f>VLOOKUP(GroupVertices[[#This Row],[Vertex]],Vertices[],MATCH("ID",Vertices[[#Headers],[Vertex]:[Vertex Content Word Count]],0),FALSE)</f>
        <v>349</v>
      </c>
    </row>
    <row r="181" spans="1:3" ht="15">
      <c r="A181" s="78" t="s">
        <v>4443</v>
      </c>
      <c r="B181" s="84" t="s">
        <v>494</v>
      </c>
      <c r="C181" s="78">
        <f>VLOOKUP(GroupVertices[[#This Row],[Vertex]],Vertices[],MATCH("ID",Vertices[[#Headers],[Vertex]:[Vertex Content Word Count]],0),FALSE)</f>
        <v>342</v>
      </c>
    </row>
    <row r="182" spans="1:3" ht="15">
      <c r="A182" s="78" t="s">
        <v>4443</v>
      </c>
      <c r="B182" s="84" t="s">
        <v>493</v>
      </c>
      <c r="C182" s="78">
        <f>VLOOKUP(GroupVertices[[#This Row],[Vertex]],Vertices[],MATCH("ID",Vertices[[#Headers],[Vertex]:[Vertex Content Word Count]],0),FALSE)</f>
        <v>341</v>
      </c>
    </row>
    <row r="183" spans="1:3" ht="15">
      <c r="A183" s="78" t="s">
        <v>4443</v>
      </c>
      <c r="B183" s="84" t="s">
        <v>486</v>
      </c>
      <c r="C183" s="78">
        <f>VLOOKUP(GroupVertices[[#This Row],[Vertex]],Vertices[],MATCH("ID",Vertices[[#Headers],[Vertex]:[Vertex Content Word Count]],0),FALSE)</f>
        <v>7</v>
      </c>
    </row>
    <row r="184" spans="1:3" ht="15">
      <c r="A184" s="78" t="s">
        <v>4443</v>
      </c>
      <c r="B184" s="84" t="s">
        <v>487</v>
      </c>
      <c r="C184" s="78">
        <f>VLOOKUP(GroupVertices[[#This Row],[Vertex]],Vertices[],MATCH("ID",Vertices[[#Headers],[Vertex]:[Vertex Content Word Count]],0),FALSE)</f>
        <v>335</v>
      </c>
    </row>
    <row r="185" spans="1:3" ht="15">
      <c r="A185" s="78" t="s">
        <v>4443</v>
      </c>
      <c r="B185" s="84" t="s">
        <v>596</v>
      </c>
      <c r="C185" s="78">
        <f>VLOOKUP(GroupVertices[[#This Row],[Vertex]],Vertices[],MATCH("ID",Vertices[[#Headers],[Vertex]:[Vertex Content Word Count]],0),FALSE)</f>
        <v>334</v>
      </c>
    </row>
    <row r="186" spans="1:3" ht="15">
      <c r="A186" s="78" t="s">
        <v>4443</v>
      </c>
      <c r="B186" s="84" t="s">
        <v>595</v>
      </c>
      <c r="C186" s="78">
        <f>VLOOKUP(GroupVertices[[#This Row],[Vertex]],Vertices[],MATCH("ID",Vertices[[#Headers],[Vertex]:[Vertex Content Word Count]],0),FALSE)</f>
        <v>333</v>
      </c>
    </row>
    <row r="187" spans="1:3" ht="15">
      <c r="A187" s="78" t="s">
        <v>4443</v>
      </c>
      <c r="B187" s="84" t="s">
        <v>594</v>
      </c>
      <c r="C187" s="78">
        <f>VLOOKUP(GroupVertices[[#This Row],[Vertex]],Vertices[],MATCH("ID",Vertices[[#Headers],[Vertex]:[Vertex Content Word Count]],0),FALSE)</f>
        <v>332</v>
      </c>
    </row>
    <row r="188" spans="1:3" ht="15">
      <c r="A188" s="78" t="s">
        <v>4443</v>
      </c>
      <c r="B188" s="84" t="s">
        <v>593</v>
      </c>
      <c r="C188" s="78">
        <f>VLOOKUP(GroupVertices[[#This Row],[Vertex]],Vertices[],MATCH("ID",Vertices[[#Headers],[Vertex]:[Vertex Content Word Count]],0),FALSE)</f>
        <v>331</v>
      </c>
    </row>
    <row r="189" spans="1:3" ht="15">
      <c r="A189" s="78" t="s">
        <v>4443</v>
      </c>
      <c r="B189" s="84" t="s">
        <v>469</v>
      </c>
      <c r="C189" s="78">
        <f>VLOOKUP(GroupVertices[[#This Row],[Vertex]],Vertices[],MATCH("ID",Vertices[[#Headers],[Vertex]:[Vertex Content Word Count]],0),FALSE)</f>
        <v>312</v>
      </c>
    </row>
    <row r="190" spans="1:3" ht="15">
      <c r="A190" s="78" t="s">
        <v>4443</v>
      </c>
      <c r="B190" s="84" t="s">
        <v>468</v>
      </c>
      <c r="C190" s="78">
        <f>VLOOKUP(GroupVertices[[#This Row],[Vertex]],Vertices[],MATCH("ID",Vertices[[#Headers],[Vertex]:[Vertex Content Word Count]],0),FALSE)</f>
        <v>311</v>
      </c>
    </row>
    <row r="191" spans="1:3" ht="15">
      <c r="A191" s="78" t="s">
        <v>4443</v>
      </c>
      <c r="B191" s="84" t="s">
        <v>461</v>
      </c>
      <c r="C191" s="78">
        <f>VLOOKUP(GroupVertices[[#This Row],[Vertex]],Vertices[],MATCH("ID",Vertices[[#Headers],[Vertex]:[Vertex Content Word Count]],0),FALSE)</f>
        <v>262</v>
      </c>
    </row>
    <row r="192" spans="1:3" ht="15">
      <c r="A192" s="78" t="s">
        <v>4443</v>
      </c>
      <c r="B192" s="84" t="s">
        <v>462</v>
      </c>
      <c r="C192" s="78">
        <f>VLOOKUP(GroupVertices[[#This Row],[Vertex]],Vertices[],MATCH("ID",Vertices[[#Headers],[Vertex]:[Vertex Content Word Count]],0),FALSE)</f>
        <v>293</v>
      </c>
    </row>
    <row r="193" spans="1:3" ht="15">
      <c r="A193" s="78" t="s">
        <v>4443</v>
      </c>
      <c r="B193" s="84" t="s">
        <v>579</v>
      </c>
      <c r="C193" s="78">
        <f>VLOOKUP(GroupVertices[[#This Row],[Vertex]],Vertices[],MATCH("ID",Vertices[[#Headers],[Vertex]:[Vertex Content Word Count]],0),FALSE)</f>
        <v>292</v>
      </c>
    </row>
    <row r="194" spans="1:3" ht="15">
      <c r="A194" s="78" t="s">
        <v>4443</v>
      </c>
      <c r="B194" s="84" t="s">
        <v>460</v>
      </c>
      <c r="C194" s="78">
        <f>VLOOKUP(GroupVertices[[#This Row],[Vertex]],Vertices[],MATCH("ID",Vertices[[#Headers],[Vertex]:[Vertex Content Word Count]],0),FALSE)</f>
        <v>291</v>
      </c>
    </row>
    <row r="195" spans="1:3" ht="15">
      <c r="A195" s="78" t="s">
        <v>4443</v>
      </c>
      <c r="B195" s="84" t="s">
        <v>458</v>
      </c>
      <c r="C195" s="78">
        <f>VLOOKUP(GroupVertices[[#This Row],[Vertex]],Vertices[],MATCH("ID",Vertices[[#Headers],[Vertex]:[Vertex Content Word Count]],0),FALSE)</f>
        <v>287</v>
      </c>
    </row>
    <row r="196" spans="1:3" ht="15">
      <c r="A196" s="78" t="s">
        <v>4443</v>
      </c>
      <c r="B196" s="84" t="s">
        <v>576</v>
      </c>
      <c r="C196" s="78">
        <f>VLOOKUP(GroupVertices[[#This Row],[Vertex]],Vertices[],MATCH("ID",Vertices[[#Headers],[Vertex]:[Vertex Content Word Count]],0),FALSE)</f>
        <v>286</v>
      </c>
    </row>
    <row r="197" spans="1:3" ht="15">
      <c r="A197" s="78" t="s">
        <v>4443</v>
      </c>
      <c r="B197" s="84" t="s">
        <v>456</v>
      </c>
      <c r="C197" s="78">
        <f>VLOOKUP(GroupVertices[[#This Row],[Vertex]],Vertices[],MATCH("ID",Vertices[[#Headers],[Vertex]:[Vertex Content Word Count]],0),FALSE)</f>
        <v>285</v>
      </c>
    </row>
    <row r="198" spans="1:3" ht="15">
      <c r="A198" s="78" t="s">
        <v>4443</v>
      </c>
      <c r="B198" s="84" t="s">
        <v>455</v>
      </c>
      <c r="C198" s="78">
        <f>VLOOKUP(GroupVertices[[#This Row],[Vertex]],Vertices[],MATCH("ID",Vertices[[#Headers],[Vertex]:[Vertex Content Word Count]],0),FALSE)</f>
        <v>284</v>
      </c>
    </row>
    <row r="199" spans="1:3" ht="15">
      <c r="A199" s="78" t="s">
        <v>4443</v>
      </c>
      <c r="B199" s="84" t="s">
        <v>454</v>
      </c>
      <c r="C199" s="78">
        <f>VLOOKUP(GroupVertices[[#This Row],[Vertex]],Vertices[],MATCH("ID",Vertices[[#Headers],[Vertex]:[Vertex Content Word Count]],0),FALSE)</f>
        <v>283</v>
      </c>
    </row>
    <row r="200" spans="1:3" ht="15">
      <c r="A200" s="78" t="s">
        <v>4443</v>
      </c>
      <c r="B200" s="84" t="s">
        <v>453</v>
      </c>
      <c r="C200" s="78">
        <f>VLOOKUP(GroupVertices[[#This Row],[Vertex]],Vertices[],MATCH("ID",Vertices[[#Headers],[Vertex]:[Vertex Content Word Count]],0),FALSE)</f>
        <v>282</v>
      </c>
    </row>
    <row r="201" spans="1:3" ht="15">
      <c r="A201" s="78" t="s">
        <v>4443</v>
      </c>
      <c r="B201" s="84" t="s">
        <v>452</v>
      </c>
      <c r="C201" s="78">
        <f>VLOOKUP(GroupVertices[[#This Row],[Vertex]],Vertices[],MATCH("ID",Vertices[[#Headers],[Vertex]:[Vertex Content Word Count]],0),FALSE)</f>
        <v>281</v>
      </c>
    </row>
    <row r="202" spans="1:3" ht="15">
      <c r="A202" s="78" t="s">
        <v>4443</v>
      </c>
      <c r="B202" s="84" t="s">
        <v>451</v>
      </c>
      <c r="C202" s="78">
        <f>VLOOKUP(GroupVertices[[#This Row],[Vertex]],Vertices[],MATCH("ID",Vertices[[#Headers],[Vertex]:[Vertex Content Word Count]],0),FALSE)</f>
        <v>280</v>
      </c>
    </row>
    <row r="203" spans="1:3" ht="15">
      <c r="A203" s="78" t="s">
        <v>4443</v>
      </c>
      <c r="B203" s="84" t="s">
        <v>450</v>
      </c>
      <c r="C203" s="78">
        <f>VLOOKUP(GroupVertices[[#This Row],[Vertex]],Vertices[],MATCH("ID",Vertices[[#Headers],[Vertex]:[Vertex Content Word Count]],0),FALSE)</f>
        <v>278</v>
      </c>
    </row>
    <row r="204" spans="1:3" ht="15">
      <c r="A204" s="78" t="s">
        <v>4443</v>
      </c>
      <c r="B204" s="84" t="s">
        <v>575</v>
      </c>
      <c r="C204" s="78">
        <f>VLOOKUP(GroupVertices[[#This Row],[Vertex]],Vertices[],MATCH("ID",Vertices[[#Headers],[Vertex]:[Vertex Content Word Count]],0),FALSE)</f>
        <v>279</v>
      </c>
    </row>
    <row r="205" spans="1:3" ht="15">
      <c r="A205" s="78" t="s">
        <v>4443</v>
      </c>
      <c r="B205" s="84" t="s">
        <v>449</v>
      </c>
      <c r="C205" s="78">
        <f>VLOOKUP(GroupVertices[[#This Row],[Vertex]],Vertices[],MATCH("ID",Vertices[[#Headers],[Vertex]:[Vertex Content Word Count]],0),FALSE)</f>
        <v>277</v>
      </c>
    </row>
    <row r="206" spans="1:3" ht="15">
      <c r="A206" s="78" t="s">
        <v>4443</v>
      </c>
      <c r="B206" s="84" t="s">
        <v>448</v>
      </c>
      <c r="C206" s="78">
        <f>VLOOKUP(GroupVertices[[#This Row],[Vertex]],Vertices[],MATCH("ID",Vertices[[#Headers],[Vertex]:[Vertex Content Word Count]],0),FALSE)</f>
        <v>276</v>
      </c>
    </row>
    <row r="207" spans="1:3" ht="15">
      <c r="A207" s="78" t="s">
        <v>4443</v>
      </c>
      <c r="B207" s="84" t="s">
        <v>447</v>
      </c>
      <c r="C207" s="78">
        <f>VLOOKUP(GroupVertices[[#This Row],[Vertex]],Vertices[],MATCH("ID",Vertices[[#Headers],[Vertex]:[Vertex Content Word Count]],0),FALSE)</f>
        <v>275</v>
      </c>
    </row>
    <row r="208" spans="1:3" ht="15">
      <c r="A208" s="78" t="s">
        <v>4443</v>
      </c>
      <c r="B208" s="84" t="s">
        <v>446</v>
      </c>
      <c r="C208" s="78">
        <f>VLOOKUP(GroupVertices[[#This Row],[Vertex]],Vertices[],MATCH("ID",Vertices[[#Headers],[Vertex]:[Vertex Content Word Count]],0),FALSE)</f>
        <v>274</v>
      </c>
    </row>
    <row r="209" spans="1:3" ht="15">
      <c r="A209" s="78" t="s">
        <v>4443</v>
      </c>
      <c r="B209" s="84" t="s">
        <v>445</v>
      </c>
      <c r="C209" s="78">
        <f>VLOOKUP(GroupVertices[[#This Row],[Vertex]],Vertices[],MATCH("ID",Vertices[[#Headers],[Vertex]:[Vertex Content Word Count]],0),FALSE)</f>
        <v>273</v>
      </c>
    </row>
    <row r="210" spans="1:3" ht="15">
      <c r="A210" s="78" t="s">
        <v>4443</v>
      </c>
      <c r="B210" s="84" t="s">
        <v>444</v>
      </c>
      <c r="C210" s="78">
        <f>VLOOKUP(GroupVertices[[#This Row],[Vertex]],Vertices[],MATCH("ID",Vertices[[#Headers],[Vertex]:[Vertex Content Word Count]],0),FALSE)</f>
        <v>272</v>
      </c>
    </row>
    <row r="211" spans="1:3" ht="15">
      <c r="A211" s="78" t="s">
        <v>4443</v>
      </c>
      <c r="B211" s="84" t="s">
        <v>443</v>
      </c>
      <c r="C211" s="78">
        <f>VLOOKUP(GroupVertices[[#This Row],[Vertex]],Vertices[],MATCH("ID",Vertices[[#Headers],[Vertex]:[Vertex Content Word Count]],0),FALSE)</f>
        <v>270</v>
      </c>
    </row>
    <row r="212" spans="1:3" ht="15">
      <c r="A212" s="78" t="s">
        <v>4443</v>
      </c>
      <c r="B212" s="84" t="s">
        <v>442</v>
      </c>
      <c r="C212" s="78">
        <f>VLOOKUP(GroupVertices[[#This Row],[Vertex]],Vertices[],MATCH("ID",Vertices[[#Headers],[Vertex]:[Vertex Content Word Count]],0),FALSE)</f>
        <v>269</v>
      </c>
    </row>
    <row r="213" spans="1:3" ht="15">
      <c r="A213" s="78" t="s">
        <v>4443</v>
      </c>
      <c r="B213" s="84" t="s">
        <v>440</v>
      </c>
      <c r="C213" s="78">
        <f>VLOOKUP(GroupVertices[[#This Row],[Vertex]],Vertices[],MATCH("ID",Vertices[[#Headers],[Vertex]:[Vertex Content Word Count]],0),FALSE)</f>
        <v>266</v>
      </c>
    </row>
    <row r="214" spans="1:3" ht="15">
      <c r="A214" s="78" t="s">
        <v>4443</v>
      </c>
      <c r="B214" s="84" t="s">
        <v>438</v>
      </c>
      <c r="C214" s="78">
        <f>VLOOKUP(GroupVertices[[#This Row],[Vertex]],Vertices[],MATCH("ID",Vertices[[#Headers],[Vertex]:[Vertex Content Word Count]],0),FALSE)</f>
        <v>264</v>
      </c>
    </row>
    <row r="215" spans="1:3" ht="15">
      <c r="A215" s="78" t="s">
        <v>4443</v>
      </c>
      <c r="B215" s="84" t="s">
        <v>437</v>
      </c>
      <c r="C215" s="78">
        <f>VLOOKUP(GroupVertices[[#This Row],[Vertex]],Vertices[],MATCH("ID",Vertices[[#Headers],[Vertex]:[Vertex Content Word Count]],0),FALSE)</f>
        <v>263</v>
      </c>
    </row>
    <row r="216" spans="1:3" ht="15">
      <c r="A216" s="78" t="s">
        <v>4443</v>
      </c>
      <c r="B216" s="84" t="s">
        <v>436</v>
      </c>
      <c r="C216" s="78">
        <f>VLOOKUP(GroupVertices[[#This Row],[Vertex]],Vertices[],MATCH("ID",Vertices[[#Headers],[Vertex]:[Vertex Content Word Count]],0),FALSE)</f>
        <v>261</v>
      </c>
    </row>
    <row r="217" spans="1:3" ht="15">
      <c r="A217" s="78" t="s">
        <v>4443</v>
      </c>
      <c r="B217" s="84" t="s">
        <v>428</v>
      </c>
      <c r="C217" s="78">
        <f>VLOOKUP(GroupVertices[[#This Row],[Vertex]],Vertices[],MATCH("ID",Vertices[[#Headers],[Vertex]:[Vertex Content Word Count]],0),FALSE)</f>
        <v>251</v>
      </c>
    </row>
    <row r="218" spans="1:3" ht="15">
      <c r="A218" s="78" t="s">
        <v>4443</v>
      </c>
      <c r="B218" s="84" t="s">
        <v>414</v>
      </c>
      <c r="C218" s="78">
        <f>VLOOKUP(GroupVertices[[#This Row],[Vertex]],Vertices[],MATCH("ID",Vertices[[#Headers],[Vertex]:[Vertex Content Word Count]],0),FALSE)</f>
        <v>238</v>
      </c>
    </row>
    <row r="219" spans="1:3" ht="15">
      <c r="A219" s="78" t="s">
        <v>4443</v>
      </c>
      <c r="B219" s="84" t="s">
        <v>413</v>
      </c>
      <c r="C219" s="78">
        <f>VLOOKUP(GroupVertices[[#This Row],[Vertex]],Vertices[],MATCH("ID",Vertices[[#Headers],[Vertex]:[Vertex Content Word Count]],0),FALSE)</f>
        <v>237</v>
      </c>
    </row>
    <row r="220" spans="1:3" ht="15">
      <c r="A220" s="78" t="s">
        <v>4443</v>
      </c>
      <c r="B220" s="84" t="s">
        <v>412</v>
      </c>
      <c r="C220" s="78">
        <f>VLOOKUP(GroupVertices[[#This Row],[Vertex]],Vertices[],MATCH("ID",Vertices[[#Headers],[Vertex]:[Vertex Content Word Count]],0),FALSE)</f>
        <v>236</v>
      </c>
    </row>
    <row r="221" spans="1:3" ht="15">
      <c r="A221" s="78" t="s">
        <v>4443</v>
      </c>
      <c r="B221" s="84" t="s">
        <v>408</v>
      </c>
      <c r="C221" s="78">
        <f>VLOOKUP(GroupVertices[[#This Row],[Vertex]],Vertices[],MATCH("ID",Vertices[[#Headers],[Vertex]:[Vertex Content Word Count]],0),FALSE)</f>
        <v>231</v>
      </c>
    </row>
    <row r="222" spans="1:3" ht="15">
      <c r="A222" s="78" t="s">
        <v>4443</v>
      </c>
      <c r="B222" s="84" t="s">
        <v>407</v>
      </c>
      <c r="C222" s="78">
        <f>VLOOKUP(GroupVertices[[#This Row],[Vertex]],Vertices[],MATCH("ID",Vertices[[#Headers],[Vertex]:[Vertex Content Word Count]],0),FALSE)</f>
        <v>230</v>
      </c>
    </row>
    <row r="223" spans="1:3" ht="15">
      <c r="A223" s="78" t="s">
        <v>4443</v>
      </c>
      <c r="B223" s="84" t="s">
        <v>406</v>
      </c>
      <c r="C223" s="78">
        <f>VLOOKUP(GroupVertices[[#This Row],[Vertex]],Vertices[],MATCH("ID",Vertices[[#Headers],[Vertex]:[Vertex Content Word Count]],0),FALSE)</f>
        <v>229</v>
      </c>
    </row>
    <row r="224" spans="1:3" ht="15">
      <c r="A224" s="78" t="s">
        <v>4443</v>
      </c>
      <c r="B224" s="84" t="s">
        <v>405</v>
      </c>
      <c r="C224" s="78">
        <f>VLOOKUP(GroupVertices[[#This Row],[Vertex]],Vertices[],MATCH("ID",Vertices[[#Headers],[Vertex]:[Vertex Content Word Count]],0),FALSE)</f>
        <v>228</v>
      </c>
    </row>
    <row r="225" spans="1:3" ht="15">
      <c r="A225" s="78" t="s">
        <v>4443</v>
      </c>
      <c r="B225" s="84" t="s">
        <v>404</v>
      </c>
      <c r="C225" s="78">
        <f>VLOOKUP(GroupVertices[[#This Row],[Vertex]],Vertices[],MATCH("ID",Vertices[[#Headers],[Vertex]:[Vertex Content Word Count]],0),FALSE)</f>
        <v>227</v>
      </c>
    </row>
    <row r="226" spans="1:3" ht="15">
      <c r="A226" s="78" t="s">
        <v>4443</v>
      </c>
      <c r="B226" s="84" t="s">
        <v>403</v>
      </c>
      <c r="C226" s="78">
        <f>VLOOKUP(GroupVertices[[#This Row],[Vertex]],Vertices[],MATCH("ID",Vertices[[#Headers],[Vertex]:[Vertex Content Word Count]],0),FALSE)</f>
        <v>226</v>
      </c>
    </row>
    <row r="227" spans="1:3" ht="15">
      <c r="A227" s="78" t="s">
        <v>4443</v>
      </c>
      <c r="B227" s="84" t="s">
        <v>402</v>
      </c>
      <c r="C227" s="78">
        <f>VLOOKUP(GroupVertices[[#This Row],[Vertex]],Vertices[],MATCH("ID",Vertices[[#Headers],[Vertex]:[Vertex Content Word Count]],0),FALSE)</f>
        <v>225</v>
      </c>
    </row>
    <row r="228" spans="1:3" ht="15">
      <c r="A228" s="78" t="s">
        <v>4443</v>
      </c>
      <c r="B228" s="84" t="s">
        <v>401</v>
      </c>
      <c r="C228" s="78">
        <f>VLOOKUP(GroupVertices[[#This Row],[Vertex]],Vertices[],MATCH("ID",Vertices[[#Headers],[Vertex]:[Vertex Content Word Count]],0),FALSE)</f>
        <v>224</v>
      </c>
    </row>
    <row r="229" spans="1:3" ht="15">
      <c r="A229" s="78" t="s">
        <v>4443</v>
      </c>
      <c r="B229" s="84" t="s">
        <v>397</v>
      </c>
      <c r="C229" s="78">
        <f>VLOOKUP(GroupVertices[[#This Row],[Vertex]],Vertices[],MATCH("ID",Vertices[[#Headers],[Vertex]:[Vertex Content Word Count]],0),FALSE)</f>
        <v>207</v>
      </c>
    </row>
    <row r="230" spans="1:3" ht="15">
      <c r="A230" s="78" t="s">
        <v>4443</v>
      </c>
      <c r="B230" s="84" t="s">
        <v>545</v>
      </c>
      <c r="C230" s="78">
        <f>VLOOKUP(GroupVertices[[#This Row],[Vertex]],Vertices[],MATCH("ID",Vertices[[#Headers],[Vertex]:[Vertex Content Word Count]],0),FALSE)</f>
        <v>5</v>
      </c>
    </row>
    <row r="231" spans="1:3" ht="15">
      <c r="A231" s="78" t="s">
        <v>4443</v>
      </c>
      <c r="B231" s="84" t="s">
        <v>544</v>
      </c>
      <c r="C231" s="78">
        <f>VLOOKUP(GroupVertices[[#This Row],[Vertex]],Vertices[],MATCH("ID",Vertices[[#Headers],[Vertex]:[Vertex Content Word Count]],0),FALSE)</f>
        <v>4</v>
      </c>
    </row>
    <row r="232" spans="1:3" ht="15">
      <c r="A232" s="78" t="s">
        <v>4443</v>
      </c>
      <c r="B232" s="84" t="s">
        <v>212</v>
      </c>
      <c r="C232" s="78">
        <f>VLOOKUP(GroupVertices[[#This Row],[Vertex]],Vertices[],MATCH("ID",Vertices[[#Headers],[Vertex]:[Vertex Content Word Count]],0),FALSE)</f>
        <v>3</v>
      </c>
    </row>
    <row r="233" spans="1:3" ht="15">
      <c r="A233" s="78" t="s">
        <v>4444</v>
      </c>
      <c r="B233" s="84" t="s">
        <v>542</v>
      </c>
      <c r="C233" s="78">
        <f>VLOOKUP(GroupVertices[[#This Row],[Vertex]],Vertices[],MATCH("ID",Vertices[[#Headers],[Vertex]:[Vertex Content Word Count]],0),FALSE)</f>
        <v>389</v>
      </c>
    </row>
    <row r="234" spans="1:3" ht="15">
      <c r="A234" s="78" t="s">
        <v>4444</v>
      </c>
      <c r="B234" s="84" t="s">
        <v>541</v>
      </c>
      <c r="C234" s="78">
        <f>VLOOKUP(GroupVertices[[#This Row],[Vertex]],Vertices[],MATCH("ID",Vertices[[#Headers],[Vertex]:[Vertex Content Word Count]],0),FALSE)</f>
        <v>345</v>
      </c>
    </row>
    <row r="235" spans="1:3" ht="15">
      <c r="A235" s="78" t="s">
        <v>4444</v>
      </c>
      <c r="B235" s="84" t="s">
        <v>538</v>
      </c>
      <c r="C235" s="78">
        <f>VLOOKUP(GroupVertices[[#This Row],[Vertex]],Vertices[],MATCH("ID",Vertices[[#Headers],[Vertex]:[Vertex Content Word Count]],0),FALSE)</f>
        <v>388</v>
      </c>
    </row>
    <row r="236" spans="1:3" ht="15">
      <c r="A236" s="78" t="s">
        <v>4444</v>
      </c>
      <c r="B236" s="84" t="s">
        <v>540</v>
      </c>
      <c r="C236" s="78">
        <f>VLOOKUP(GroupVertices[[#This Row],[Vertex]],Vertices[],MATCH("ID",Vertices[[#Headers],[Vertex]:[Vertex Content Word Count]],0),FALSE)</f>
        <v>375</v>
      </c>
    </row>
    <row r="237" spans="1:3" ht="15">
      <c r="A237" s="78" t="s">
        <v>4444</v>
      </c>
      <c r="B237" s="84" t="s">
        <v>421</v>
      </c>
      <c r="C237" s="78">
        <f>VLOOKUP(GroupVertices[[#This Row],[Vertex]],Vertices[],MATCH("ID",Vertices[[#Headers],[Vertex]:[Vertex Content Word Count]],0),FALSE)</f>
        <v>13</v>
      </c>
    </row>
    <row r="238" spans="1:3" ht="15">
      <c r="A238" s="78" t="s">
        <v>4444</v>
      </c>
      <c r="B238" s="84" t="s">
        <v>537</v>
      </c>
      <c r="C238" s="78">
        <f>VLOOKUP(GroupVertices[[#This Row],[Vertex]],Vertices[],MATCH("ID",Vertices[[#Headers],[Vertex]:[Vertex Content Word Count]],0),FALSE)</f>
        <v>12</v>
      </c>
    </row>
    <row r="239" spans="1:3" ht="15">
      <c r="A239" s="78" t="s">
        <v>4444</v>
      </c>
      <c r="B239" s="84" t="s">
        <v>536</v>
      </c>
      <c r="C239" s="78">
        <f>VLOOKUP(GroupVertices[[#This Row],[Vertex]],Vertices[],MATCH("ID",Vertices[[#Headers],[Vertex]:[Vertex Content Word Count]],0),FALSE)</f>
        <v>387</v>
      </c>
    </row>
    <row r="240" spans="1:3" ht="15">
      <c r="A240" s="78" t="s">
        <v>4444</v>
      </c>
      <c r="B240" s="84" t="s">
        <v>535</v>
      </c>
      <c r="C240" s="78">
        <f>VLOOKUP(GroupVertices[[#This Row],[Vertex]],Vertices[],MATCH("ID",Vertices[[#Headers],[Vertex]:[Vertex Content Word Count]],0),FALSE)</f>
        <v>386</v>
      </c>
    </row>
    <row r="241" spans="1:3" ht="15">
      <c r="A241" s="78" t="s">
        <v>4444</v>
      </c>
      <c r="B241" s="84" t="s">
        <v>534</v>
      </c>
      <c r="C241" s="78">
        <f>VLOOKUP(GroupVertices[[#This Row],[Vertex]],Vertices[],MATCH("ID",Vertices[[#Headers],[Vertex]:[Vertex Content Word Count]],0),FALSE)</f>
        <v>385</v>
      </c>
    </row>
    <row r="242" spans="1:3" ht="15">
      <c r="A242" s="78" t="s">
        <v>4444</v>
      </c>
      <c r="B242" s="84" t="s">
        <v>533</v>
      </c>
      <c r="C242" s="78">
        <f>VLOOKUP(GroupVertices[[#This Row],[Vertex]],Vertices[],MATCH("ID",Vertices[[#Headers],[Vertex]:[Vertex Content Word Count]],0),FALSE)</f>
        <v>384</v>
      </c>
    </row>
    <row r="243" spans="1:3" ht="15">
      <c r="A243" s="78" t="s">
        <v>4444</v>
      </c>
      <c r="B243" s="84" t="s">
        <v>532</v>
      </c>
      <c r="C243" s="78">
        <f>VLOOKUP(GroupVertices[[#This Row],[Vertex]],Vertices[],MATCH("ID",Vertices[[#Headers],[Vertex]:[Vertex Content Word Count]],0),FALSE)</f>
        <v>383</v>
      </c>
    </row>
    <row r="244" spans="1:3" ht="15">
      <c r="A244" s="78" t="s">
        <v>4444</v>
      </c>
      <c r="B244" s="84" t="s">
        <v>531</v>
      </c>
      <c r="C244" s="78">
        <f>VLOOKUP(GroupVertices[[#This Row],[Vertex]],Vertices[],MATCH("ID",Vertices[[#Headers],[Vertex]:[Vertex Content Word Count]],0),FALSE)</f>
        <v>382</v>
      </c>
    </row>
    <row r="245" spans="1:3" ht="15">
      <c r="A245" s="78" t="s">
        <v>4444</v>
      </c>
      <c r="B245" s="84" t="s">
        <v>530</v>
      </c>
      <c r="C245" s="78">
        <f>VLOOKUP(GroupVertices[[#This Row],[Vertex]],Vertices[],MATCH("ID",Vertices[[#Headers],[Vertex]:[Vertex Content Word Count]],0),FALSE)</f>
        <v>381</v>
      </c>
    </row>
    <row r="246" spans="1:3" ht="15">
      <c r="A246" s="78" t="s">
        <v>4444</v>
      </c>
      <c r="B246" s="84" t="s">
        <v>529</v>
      </c>
      <c r="C246" s="78">
        <f>VLOOKUP(GroupVertices[[#This Row],[Vertex]],Vertices[],MATCH("ID",Vertices[[#Headers],[Vertex]:[Vertex Content Word Count]],0),FALSE)</f>
        <v>380</v>
      </c>
    </row>
    <row r="247" spans="1:3" ht="15">
      <c r="A247" s="78" t="s">
        <v>4444</v>
      </c>
      <c r="B247" s="84" t="s">
        <v>528</v>
      </c>
      <c r="C247" s="78">
        <f>VLOOKUP(GroupVertices[[#This Row],[Vertex]],Vertices[],MATCH("ID",Vertices[[#Headers],[Vertex]:[Vertex Content Word Count]],0),FALSE)</f>
        <v>379</v>
      </c>
    </row>
    <row r="248" spans="1:3" ht="15">
      <c r="A248" s="78" t="s">
        <v>4444</v>
      </c>
      <c r="B248" s="84" t="s">
        <v>527</v>
      </c>
      <c r="C248" s="78">
        <f>VLOOKUP(GroupVertices[[#This Row],[Vertex]],Vertices[],MATCH("ID",Vertices[[#Headers],[Vertex]:[Vertex Content Word Count]],0),FALSE)</f>
        <v>378</v>
      </c>
    </row>
    <row r="249" spans="1:3" ht="15">
      <c r="A249" s="78" t="s">
        <v>4444</v>
      </c>
      <c r="B249" s="84" t="s">
        <v>526</v>
      </c>
      <c r="C249" s="78">
        <f>VLOOKUP(GroupVertices[[#This Row],[Vertex]],Vertices[],MATCH("ID",Vertices[[#Headers],[Vertex]:[Vertex Content Word Count]],0),FALSE)</f>
        <v>377</v>
      </c>
    </row>
    <row r="250" spans="1:3" ht="15">
      <c r="A250" s="78" t="s">
        <v>4444</v>
      </c>
      <c r="B250" s="84" t="s">
        <v>525</v>
      </c>
      <c r="C250" s="78">
        <f>VLOOKUP(GroupVertices[[#This Row],[Vertex]],Vertices[],MATCH("ID",Vertices[[#Headers],[Vertex]:[Vertex Content Word Count]],0),FALSE)</f>
        <v>376</v>
      </c>
    </row>
    <row r="251" spans="1:3" ht="15">
      <c r="A251" s="78" t="s">
        <v>4444</v>
      </c>
      <c r="B251" s="84" t="s">
        <v>524</v>
      </c>
      <c r="C251" s="78">
        <f>VLOOKUP(GroupVertices[[#This Row],[Vertex]],Vertices[],MATCH("ID",Vertices[[#Headers],[Vertex]:[Vertex Content Word Count]],0),FALSE)</f>
        <v>374</v>
      </c>
    </row>
    <row r="252" spans="1:3" ht="15">
      <c r="A252" s="78" t="s">
        <v>4444</v>
      </c>
      <c r="B252" s="84" t="s">
        <v>523</v>
      </c>
      <c r="C252" s="78">
        <f>VLOOKUP(GroupVertices[[#This Row],[Vertex]],Vertices[],MATCH("ID",Vertices[[#Headers],[Vertex]:[Vertex Content Word Count]],0),FALSE)</f>
        <v>373</v>
      </c>
    </row>
    <row r="253" spans="1:3" ht="15">
      <c r="A253" s="78" t="s">
        <v>4444</v>
      </c>
      <c r="B253" s="84" t="s">
        <v>522</v>
      </c>
      <c r="C253" s="78">
        <f>VLOOKUP(GroupVertices[[#This Row],[Vertex]],Vertices[],MATCH("ID",Vertices[[#Headers],[Vertex]:[Vertex Content Word Count]],0),FALSE)</f>
        <v>372</v>
      </c>
    </row>
    <row r="254" spans="1:3" ht="15">
      <c r="A254" s="78" t="s">
        <v>4444</v>
      </c>
      <c r="B254" s="84" t="s">
        <v>521</v>
      </c>
      <c r="C254" s="78">
        <f>VLOOKUP(GroupVertices[[#This Row],[Vertex]],Vertices[],MATCH("ID",Vertices[[#Headers],[Vertex]:[Vertex Content Word Count]],0),FALSE)</f>
        <v>371</v>
      </c>
    </row>
    <row r="255" spans="1:3" ht="15">
      <c r="A255" s="78" t="s">
        <v>4444</v>
      </c>
      <c r="B255" s="84" t="s">
        <v>514</v>
      </c>
      <c r="C255" s="78">
        <f>VLOOKUP(GroupVertices[[#This Row],[Vertex]],Vertices[],MATCH("ID",Vertices[[#Headers],[Vertex]:[Vertex Content Word Count]],0),FALSE)</f>
        <v>364</v>
      </c>
    </row>
    <row r="256" spans="1:3" ht="15">
      <c r="A256" s="78" t="s">
        <v>4444</v>
      </c>
      <c r="B256" s="84" t="s">
        <v>512</v>
      </c>
      <c r="C256" s="78">
        <f>VLOOKUP(GroupVertices[[#This Row],[Vertex]],Vertices[],MATCH("ID",Vertices[[#Headers],[Vertex]:[Vertex Content Word Count]],0),FALSE)</f>
        <v>361</v>
      </c>
    </row>
    <row r="257" spans="1:3" ht="15">
      <c r="A257" s="78" t="s">
        <v>4444</v>
      </c>
      <c r="B257" s="84" t="s">
        <v>511</v>
      </c>
      <c r="C257" s="78">
        <f>VLOOKUP(GroupVertices[[#This Row],[Vertex]],Vertices[],MATCH("ID",Vertices[[#Headers],[Vertex]:[Vertex Content Word Count]],0),FALSE)</f>
        <v>360</v>
      </c>
    </row>
    <row r="258" spans="1:3" ht="15">
      <c r="A258" s="78" t="s">
        <v>4444</v>
      </c>
      <c r="B258" s="84" t="s">
        <v>510</v>
      </c>
      <c r="C258" s="78">
        <f>VLOOKUP(GroupVertices[[#This Row],[Vertex]],Vertices[],MATCH("ID",Vertices[[#Headers],[Vertex]:[Vertex Content Word Count]],0),FALSE)</f>
        <v>359</v>
      </c>
    </row>
    <row r="259" spans="1:3" ht="15">
      <c r="A259" s="78" t="s">
        <v>4444</v>
      </c>
      <c r="B259" s="84" t="s">
        <v>509</v>
      </c>
      <c r="C259" s="78">
        <f>VLOOKUP(GroupVertices[[#This Row],[Vertex]],Vertices[],MATCH("ID",Vertices[[#Headers],[Vertex]:[Vertex Content Word Count]],0),FALSE)</f>
        <v>358</v>
      </c>
    </row>
    <row r="260" spans="1:3" ht="15">
      <c r="A260" s="78" t="s">
        <v>4444</v>
      </c>
      <c r="B260" s="84" t="s">
        <v>508</v>
      </c>
      <c r="C260" s="78">
        <f>VLOOKUP(GroupVertices[[#This Row],[Vertex]],Vertices[],MATCH("ID",Vertices[[#Headers],[Vertex]:[Vertex Content Word Count]],0),FALSE)</f>
        <v>357</v>
      </c>
    </row>
    <row r="261" spans="1:3" ht="15">
      <c r="A261" s="78" t="s">
        <v>4444</v>
      </c>
      <c r="B261" s="84" t="s">
        <v>505</v>
      </c>
      <c r="C261" s="78">
        <f>VLOOKUP(GroupVertices[[#This Row],[Vertex]],Vertices[],MATCH("ID",Vertices[[#Headers],[Vertex]:[Vertex Content Word Count]],0),FALSE)</f>
        <v>355</v>
      </c>
    </row>
    <row r="262" spans="1:3" ht="15">
      <c r="A262" s="78" t="s">
        <v>4444</v>
      </c>
      <c r="B262" s="84" t="s">
        <v>504</v>
      </c>
      <c r="C262" s="78">
        <f>VLOOKUP(GroupVertices[[#This Row],[Vertex]],Vertices[],MATCH("ID",Vertices[[#Headers],[Vertex]:[Vertex Content Word Count]],0),FALSE)</f>
        <v>354</v>
      </c>
    </row>
    <row r="263" spans="1:3" ht="15">
      <c r="A263" s="78" t="s">
        <v>4444</v>
      </c>
      <c r="B263" s="84" t="s">
        <v>503</v>
      </c>
      <c r="C263" s="78">
        <f>VLOOKUP(GroupVertices[[#This Row],[Vertex]],Vertices[],MATCH("ID",Vertices[[#Headers],[Vertex]:[Vertex Content Word Count]],0),FALSE)</f>
        <v>353</v>
      </c>
    </row>
    <row r="264" spans="1:3" ht="15">
      <c r="A264" s="78" t="s">
        <v>4444</v>
      </c>
      <c r="B264" s="84" t="s">
        <v>502</v>
      </c>
      <c r="C264" s="78">
        <f>VLOOKUP(GroupVertices[[#This Row],[Vertex]],Vertices[],MATCH("ID",Vertices[[#Headers],[Vertex]:[Vertex Content Word Count]],0),FALSE)</f>
        <v>352</v>
      </c>
    </row>
    <row r="265" spans="1:3" ht="15">
      <c r="A265" s="78" t="s">
        <v>4444</v>
      </c>
      <c r="B265" s="84" t="s">
        <v>499</v>
      </c>
      <c r="C265" s="78">
        <f>VLOOKUP(GroupVertices[[#This Row],[Vertex]],Vertices[],MATCH("ID",Vertices[[#Headers],[Vertex]:[Vertex Content Word Count]],0),FALSE)</f>
        <v>348</v>
      </c>
    </row>
    <row r="266" spans="1:3" ht="15">
      <c r="A266" s="78" t="s">
        <v>4444</v>
      </c>
      <c r="B266" s="84" t="s">
        <v>498</v>
      </c>
      <c r="C266" s="78">
        <f>VLOOKUP(GroupVertices[[#This Row],[Vertex]],Vertices[],MATCH("ID",Vertices[[#Headers],[Vertex]:[Vertex Content Word Count]],0),FALSE)</f>
        <v>347</v>
      </c>
    </row>
    <row r="267" spans="1:3" ht="15">
      <c r="A267" s="78" t="s">
        <v>4444</v>
      </c>
      <c r="B267" s="84" t="s">
        <v>497</v>
      </c>
      <c r="C267" s="78">
        <f>VLOOKUP(GroupVertices[[#This Row],[Vertex]],Vertices[],MATCH("ID",Vertices[[#Headers],[Vertex]:[Vertex Content Word Count]],0),FALSE)</f>
        <v>346</v>
      </c>
    </row>
    <row r="268" spans="1:3" ht="15">
      <c r="A268" s="78" t="s">
        <v>4444</v>
      </c>
      <c r="B268" s="84" t="s">
        <v>496</v>
      </c>
      <c r="C268" s="78">
        <f>VLOOKUP(GroupVertices[[#This Row],[Vertex]],Vertices[],MATCH("ID",Vertices[[#Headers],[Vertex]:[Vertex Content Word Count]],0),FALSE)</f>
        <v>344</v>
      </c>
    </row>
    <row r="269" spans="1:3" ht="15">
      <c r="A269" s="78" t="s">
        <v>4444</v>
      </c>
      <c r="B269" s="84" t="s">
        <v>420</v>
      </c>
      <c r="C269" s="78">
        <f>VLOOKUP(GroupVertices[[#This Row],[Vertex]],Vertices[],MATCH("ID",Vertices[[#Headers],[Vertex]:[Vertex Content Word Count]],0),FALSE)</f>
        <v>11</v>
      </c>
    </row>
    <row r="270" spans="1:3" ht="15">
      <c r="A270" s="78" t="s">
        <v>4444</v>
      </c>
      <c r="B270" s="84" t="s">
        <v>419</v>
      </c>
      <c r="C270" s="78">
        <f>VLOOKUP(GroupVertices[[#This Row],[Vertex]],Vertices[],MATCH("ID",Vertices[[#Headers],[Vertex]:[Vertex Content Word Count]],0),FALSE)</f>
        <v>242</v>
      </c>
    </row>
    <row r="271" spans="1:3" ht="15">
      <c r="A271" s="78" t="s">
        <v>4444</v>
      </c>
      <c r="B271" s="84" t="s">
        <v>215</v>
      </c>
      <c r="C271" s="78">
        <f>VLOOKUP(GroupVertices[[#This Row],[Vertex]],Vertices[],MATCH("ID",Vertices[[#Headers],[Vertex]:[Vertex Content Word Count]],0),FALSE)</f>
        <v>14</v>
      </c>
    </row>
    <row r="272" spans="1:3" ht="15">
      <c r="A272" s="78" t="s">
        <v>4444</v>
      </c>
      <c r="B272" s="84" t="s">
        <v>214</v>
      </c>
      <c r="C272" s="78">
        <f>VLOOKUP(GroupVertices[[#This Row],[Vertex]],Vertices[],MATCH("ID",Vertices[[#Headers],[Vertex]:[Vertex Content Word Count]],0),FALSE)</f>
        <v>10</v>
      </c>
    </row>
    <row r="273" spans="1:3" ht="15">
      <c r="A273" s="78" t="s">
        <v>4445</v>
      </c>
      <c r="B273" s="84" t="s">
        <v>219</v>
      </c>
      <c r="C273" s="78">
        <f>VLOOKUP(GroupVertices[[#This Row],[Vertex]],Vertices[],MATCH("ID",Vertices[[#Headers],[Vertex]:[Vertex Content Word Count]],0),FALSE)</f>
        <v>23</v>
      </c>
    </row>
    <row r="274" spans="1:3" ht="15">
      <c r="A274" s="78" t="s">
        <v>4445</v>
      </c>
      <c r="B274" s="84" t="s">
        <v>393</v>
      </c>
      <c r="C274" s="78">
        <f>VLOOKUP(GroupVertices[[#This Row],[Vertex]],Vertices[],MATCH("ID",Vertices[[#Headers],[Vertex]:[Vertex Content Word Count]],0),FALSE)</f>
        <v>203</v>
      </c>
    </row>
    <row r="275" spans="1:3" ht="15">
      <c r="A275" s="78" t="s">
        <v>4445</v>
      </c>
      <c r="B275" s="84" t="s">
        <v>394</v>
      </c>
      <c r="C275" s="78">
        <f>VLOOKUP(GroupVertices[[#This Row],[Vertex]],Vertices[],MATCH("ID",Vertices[[#Headers],[Vertex]:[Vertex Content Word Count]],0),FALSE)</f>
        <v>204</v>
      </c>
    </row>
    <row r="276" spans="1:3" ht="15">
      <c r="A276" s="78" t="s">
        <v>4445</v>
      </c>
      <c r="B276" s="84" t="s">
        <v>422</v>
      </c>
      <c r="C276" s="78">
        <f>VLOOKUP(GroupVertices[[#This Row],[Vertex]],Vertices[],MATCH("ID",Vertices[[#Headers],[Vertex]:[Vertex Content Word Count]],0),FALSE)</f>
        <v>243</v>
      </c>
    </row>
    <row r="277" spans="1:3" ht="15">
      <c r="A277" s="78" t="s">
        <v>4445</v>
      </c>
      <c r="B277" s="84" t="s">
        <v>439</v>
      </c>
      <c r="C277" s="78">
        <f>VLOOKUP(GroupVertices[[#This Row],[Vertex]],Vertices[],MATCH("ID",Vertices[[#Headers],[Vertex]:[Vertex Content Word Count]],0),FALSE)</f>
        <v>265</v>
      </c>
    </row>
    <row r="278" spans="1:3" ht="15">
      <c r="A278" s="78" t="s">
        <v>4445</v>
      </c>
      <c r="B278" s="84" t="s">
        <v>466</v>
      </c>
      <c r="C278" s="78">
        <f>VLOOKUP(GroupVertices[[#This Row],[Vertex]],Vertices[],MATCH("ID",Vertices[[#Headers],[Vertex]:[Vertex Content Word Count]],0),FALSE)</f>
        <v>306</v>
      </c>
    </row>
    <row r="279" spans="1:3" ht="15">
      <c r="A279" s="78" t="s">
        <v>4445</v>
      </c>
      <c r="B279" s="84" t="s">
        <v>470</v>
      </c>
      <c r="C279" s="78">
        <f>VLOOKUP(GroupVertices[[#This Row],[Vertex]],Vertices[],MATCH("ID",Vertices[[#Headers],[Vertex]:[Vertex Content Word Count]],0),FALSE)</f>
        <v>313</v>
      </c>
    </row>
    <row r="280" spans="1:3" ht="15">
      <c r="A280" s="78" t="s">
        <v>4445</v>
      </c>
      <c r="B280" s="84" t="s">
        <v>471</v>
      </c>
      <c r="C280" s="78">
        <f>VLOOKUP(GroupVertices[[#This Row],[Vertex]],Vertices[],MATCH("ID",Vertices[[#Headers],[Vertex]:[Vertex Content Word Count]],0),FALSE)</f>
        <v>314</v>
      </c>
    </row>
    <row r="281" spans="1:3" ht="15">
      <c r="A281" s="78" t="s">
        <v>4445</v>
      </c>
      <c r="B281" s="84" t="s">
        <v>481</v>
      </c>
      <c r="C281" s="78">
        <f>VLOOKUP(GroupVertices[[#This Row],[Vertex]],Vertices[],MATCH("ID",Vertices[[#Headers],[Vertex]:[Vertex Content Word Count]],0),FALSE)</f>
        <v>327</v>
      </c>
    </row>
    <row r="282" spans="1:3" ht="15">
      <c r="A282" s="78" t="s">
        <v>4445</v>
      </c>
      <c r="B282" s="84" t="s">
        <v>488</v>
      </c>
      <c r="C282" s="78">
        <f>VLOOKUP(GroupVertices[[#This Row],[Vertex]],Vertices[],MATCH("ID",Vertices[[#Headers],[Vertex]:[Vertex Content Word Count]],0),FALSE)</f>
        <v>336</v>
      </c>
    </row>
    <row r="283" spans="1:3" ht="15">
      <c r="A283" s="78" t="s">
        <v>4445</v>
      </c>
      <c r="B283" s="84" t="s">
        <v>491</v>
      </c>
      <c r="C283" s="78">
        <f>VLOOKUP(GroupVertices[[#This Row],[Vertex]],Vertices[],MATCH("ID",Vertices[[#Headers],[Vertex]:[Vertex Content Word Count]],0),FALSE)</f>
        <v>340</v>
      </c>
    </row>
    <row r="284" spans="1:3" ht="15">
      <c r="A284" s="78" t="s">
        <v>4445</v>
      </c>
      <c r="B284" s="84" t="s">
        <v>495</v>
      </c>
      <c r="C284" s="78">
        <f>VLOOKUP(GroupVertices[[#This Row],[Vertex]],Vertices[],MATCH("ID",Vertices[[#Headers],[Vertex]:[Vertex Content Word Count]],0),FALSE)</f>
        <v>343</v>
      </c>
    </row>
    <row r="285" spans="1:3" ht="15">
      <c r="A285" s="78" t="s">
        <v>4446</v>
      </c>
      <c r="B285" s="84" t="s">
        <v>492</v>
      </c>
      <c r="C285" s="78">
        <f>VLOOKUP(GroupVertices[[#This Row],[Vertex]],Vertices[],MATCH("ID",Vertices[[#Headers],[Vertex]:[Vertex Content Word Count]],0),FALSE)</f>
        <v>246</v>
      </c>
    </row>
    <row r="286" spans="1:3" ht="15">
      <c r="A286" s="78" t="s">
        <v>4446</v>
      </c>
      <c r="B286" s="84" t="s">
        <v>571</v>
      </c>
      <c r="C286" s="78">
        <f>VLOOKUP(GroupVertices[[#This Row],[Vertex]],Vertices[],MATCH("ID",Vertices[[#Headers],[Vertex]:[Vertex Content Word Count]],0),FALSE)</f>
        <v>245</v>
      </c>
    </row>
    <row r="287" spans="1:3" ht="15">
      <c r="A287" s="78" t="s">
        <v>4446</v>
      </c>
      <c r="B287" s="84" t="s">
        <v>430</v>
      </c>
      <c r="C287" s="78">
        <f>VLOOKUP(GroupVertices[[#This Row],[Vertex]],Vertices[],MATCH("ID",Vertices[[#Headers],[Vertex]:[Vertex Content Word Count]],0),FALSE)</f>
        <v>254</v>
      </c>
    </row>
    <row r="288" spans="1:3" ht="15">
      <c r="A288" s="78" t="s">
        <v>4446</v>
      </c>
      <c r="B288" s="84" t="s">
        <v>427</v>
      </c>
      <c r="C288" s="78">
        <f>VLOOKUP(GroupVertices[[#This Row],[Vertex]],Vertices[],MATCH("ID",Vertices[[#Headers],[Vertex]:[Vertex Content Word Count]],0),FALSE)</f>
        <v>250</v>
      </c>
    </row>
    <row r="289" spans="1:3" ht="15">
      <c r="A289" s="78" t="s">
        <v>4446</v>
      </c>
      <c r="B289" s="84" t="s">
        <v>426</v>
      </c>
      <c r="C289" s="78">
        <f>VLOOKUP(GroupVertices[[#This Row],[Vertex]],Vertices[],MATCH("ID",Vertices[[#Headers],[Vertex]:[Vertex Content Word Count]],0),FALSE)</f>
        <v>249</v>
      </c>
    </row>
    <row r="290" spans="1:3" ht="15">
      <c r="A290" s="78" t="s">
        <v>4446</v>
      </c>
      <c r="B290" s="84" t="s">
        <v>425</v>
      </c>
      <c r="C290" s="78">
        <f>VLOOKUP(GroupVertices[[#This Row],[Vertex]],Vertices[],MATCH("ID",Vertices[[#Headers],[Vertex]:[Vertex Content Word Count]],0),FALSE)</f>
        <v>248</v>
      </c>
    </row>
    <row r="291" spans="1:3" ht="15">
      <c r="A291" s="78" t="s">
        <v>4446</v>
      </c>
      <c r="B291" s="84" t="s">
        <v>424</v>
      </c>
      <c r="C291" s="78">
        <f>VLOOKUP(GroupVertices[[#This Row],[Vertex]],Vertices[],MATCH("ID",Vertices[[#Headers],[Vertex]:[Vertex Content Word Count]],0),FALSE)</f>
        <v>247</v>
      </c>
    </row>
    <row r="292" spans="1:3" ht="15">
      <c r="A292" s="78" t="s">
        <v>4446</v>
      </c>
      <c r="B292" s="84" t="s">
        <v>423</v>
      </c>
      <c r="C292" s="78">
        <f>VLOOKUP(GroupVertices[[#This Row],[Vertex]],Vertices[],MATCH("ID",Vertices[[#Headers],[Vertex]:[Vertex Content Word Count]],0),FALSE)</f>
        <v>244</v>
      </c>
    </row>
    <row r="293" spans="1:3" ht="15">
      <c r="A293" s="78" t="s">
        <v>4447</v>
      </c>
      <c r="B293" s="84" t="s">
        <v>410</v>
      </c>
      <c r="C293" s="78">
        <f>VLOOKUP(GroupVertices[[#This Row],[Vertex]],Vertices[],MATCH("ID",Vertices[[#Headers],[Vertex]:[Vertex Content Word Count]],0),FALSE)</f>
        <v>211</v>
      </c>
    </row>
    <row r="294" spans="1:3" ht="15">
      <c r="A294" s="78" t="s">
        <v>4447</v>
      </c>
      <c r="B294" s="84" t="s">
        <v>570</v>
      </c>
      <c r="C294" s="78">
        <f>VLOOKUP(GroupVertices[[#This Row],[Vertex]],Vertices[],MATCH("ID",Vertices[[#Headers],[Vertex]:[Vertex Content Word Count]],0),FALSE)</f>
        <v>235</v>
      </c>
    </row>
    <row r="295" spans="1:3" ht="15">
      <c r="A295" s="78" t="s">
        <v>4447</v>
      </c>
      <c r="B295" s="84" t="s">
        <v>409</v>
      </c>
      <c r="C295" s="78">
        <f>VLOOKUP(GroupVertices[[#This Row],[Vertex]],Vertices[],MATCH("ID",Vertices[[#Headers],[Vertex]:[Vertex Content Word Count]],0),FALSE)</f>
        <v>232</v>
      </c>
    </row>
    <row r="296" spans="1:3" ht="15">
      <c r="A296" s="78" t="s">
        <v>4447</v>
      </c>
      <c r="B296" s="84" t="s">
        <v>411</v>
      </c>
      <c r="C296" s="78">
        <f>VLOOKUP(GroupVertices[[#This Row],[Vertex]],Vertices[],MATCH("ID",Vertices[[#Headers],[Vertex]:[Vertex Content Word Count]],0),FALSE)</f>
        <v>234</v>
      </c>
    </row>
    <row r="297" spans="1:3" ht="15">
      <c r="A297" s="78" t="s">
        <v>4447</v>
      </c>
      <c r="B297" s="84" t="s">
        <v>558</v>
      </c>
      <c r="C297" s="78">
        <f>VLOOKUP(GroupVertices[[#This Row],[Vertex]],Vertices[],MATCH("ID",Vertices[[#Headers],[Vertex]:[Vertex Content Word Count]],0),FALSE)</f>
        <v>210</v>
      </c>
    </row>
    <row r="298" spans="1:3" ht="15">
      <c r="A298" s="78" t="s">
        <v>4447</v>
      </c>
      <c r="B298" s="84" t="s">
        <v>557</v>
      </c>
      <c r="C298" s="78">
        <f>VLOOKUP(GroupVertices[[#This Row],[Vertex]],Vertices[],MATCH("ID",Vertices[[#Headers],[Vertex]:[Vertex Content Word Count]],0),FALSE)</f>
        <v>209</v>
      </c>
    </row>
    <row r="299" spans="1:3" ht="15">
      <c r="A299" s="78" t="s">
        <v>4447</v>
      </c>
      <c r="B299" s="84" t="s">
        <v>569</v>
      </c>
      <c r="C299" s="78">
        <f>VLOOKUP(GroupVertices[[#This Row],[Vertex]],Vertices[],MATCH("ID",Vertices[[#Headers],[Vertex]:[Vertex Content Word Count]],0),FALSE)</f>
        <v>233</v>
      </c>
    </row>
    <row r="300" spans="1:3" ht="15">
      <c r="A300" s="78" t="s">
        <v>4447</v>
      </c>
      <c r="B300" s="84" t="s">
        <v>398</v>
      </c>
      <c r="C300" s="78">
        <f>VLOOKUP(GroupVertices[[#This Row],[Vertex]],Vertices[],MATCH("ID",Vertices[[#Headers],[Vertex]:[Vertex Content Word Count]],0),FALSE)</f>
        <v>208</v>
      </c>
    </row>
    <row r="301" spans="1:3" ht="15">
      <c r="A301" s="78" t="s">
        <v>4448</v>
      </c>
      <c r="B301" s="84" t="s">
        <v>485</v>
      </c>
      <c r="C301" s="78">
        <f>VLOOKUP(GroupVertices[[#This Row],[Vertex]],Vertices[],MATCH("ID",Vertices[[#Headers],[Vertex]:[Vertex Content Word Count]],0),FALSE)</f>
        <v>330</v>
      </c>
    </row>
    <row r="302" spans="1:3" ht="15">
      <c r="A302" s="78" t="s">
        <v>4448</v>
      </c>
      <c r="B302" s="84" t="s">
        <v>484</v>
      </c>
      <c r="C302" s="78">
        <f>VLOOKUP(GroupVertices[[#This Row],[Vertex]],Vertices[],MATCH("ID",Vertices[[#Headers],[Vertex]:[Vertex Content Word Count]],0),FALSE)</f>
        <v>321</v>
      </c>
    </row>
    <row r="303" spans="1:3" ht="15">
      <c r="A303" s="78" t="s">
        <v>4448</v>
      </c>
      <c r="B303" s="84" t="s">
        <v>478</v>
      </c>
      <c r="C303" s="78">
        <f>VLOOKUP(GroupVertices[[#This Row],[Vertex]],Vertices[],MATCH("ID",Vertices[[#Headers],[Vertex]:[Vertex Content Word Count]],0),FALSE)</f>
        <v>325</v>
      </c>
    </row>
    <row r="304" spans="1:3" ht="15">
      <c r="A304" s="78" t="s">
        <v>4448</v>
      </c>
      <c r="B304" s="84" t="s">
        <v>477</v>
      </c>
      <c r="C304" s="78">
        <f>VLOOKUP(GroupVertices[[#This Row],[Vertex]],Vertices[],MATCH("ID",Vertices[[#Headers],[Vertex]:[Vertex Content Word Count]],0),FALSE)</f>
        <v>324</v>
      </c>
    </row>
    <row r="305" spans="1:3" ht="15">
      <c r="A305" s="78" t="s">
        <v>4448</v>
      </c>
      <c r="B305" s="84" t="s">
        <v>476</v>
      </c>
      <c r="C305" s="78">
        <f>VLOOKUP(GroupVertices[[#This Row],[Vertex]],Vertices[],MATCH("ID",Vertices[[#Headers],[Vertex]:[Vertex Content Word Count]],0),FALSE)</f>
        <v>323</v>
      </c>
    </row>
    <row r="306" spans="1:3" ht="15">
      <c r="A306" s="78" t="s">
        <v>4448</v>
      </c>
      <c r="B306" s="84" t="s">
        <v>475</v>
      </c>
      <c r="C306" s="78">
        <f>VLOOKUP(GroupVertices[[#This Row],[Vertex]],Vertices[],MATCH("ID",Vertices[[#Headers],[Vertex]:[Vertex Content Word Count]],0),FALSE)</f>
        <v>322</v>
      </c>
    </row>
    <row r="307" spans="1:3" ht="15">
      <c r="A307" s="78" t="s">
        <v>4448</v>
      </c>
      <c r="B307" s="84" t="s">
        <v>474</v>
      </c>
      <c r="C307" s="78">
        <f>VLOOKUP(GroupVertices[[#This Row],[Vertex]],Vertices[],MATCH("ID",Vertices[[#Headers],[Vertex]:[Vertex Content Word Count]],0),FALSE)</f>
        <v>320</v>
      </c>
    </row>
    <row r="308" spans="1:3" ht="15">
      <c r="A308" s="78" t="s">
        <v>4449</v>
      </c>
      <c r="B308" s="84" t="s">
        <v>400</v>
      </c>
      <c r="C308" s="78">
        <f>VLOOKUP(GroupVertices[[#This Row],[Vertex]],Vertices[],MATCH("ID",Vertices[[#Headers],[Vertex]:[Vertex Content Word Count]],0),FALSE)</f>
        <v>217</v>
      </c>
    </row>
    <row r="309" spans="1:3" ht="15">
      <c r="A309" s="78" t="s">
        <v>4449</v>
      </c>
      <c r="B309" s="84" t="s">
        <v>568</v>
      </c>
      <c r="C309" s="78">
        <f>VLOOKUP(GroupVertices[[#This Row],[Vertex]],Vertices[],MATCH("ID",Vertices[[#Headers],[Vertex]:[Vertex Content Word Count]],0),FALSE)</f>
        <v>223</v>
      </c>
    </row>
    <row r="310" spans="1:3" ht="15">
      <c r="A310" s="78" t="s">
        <v>4449</v>
      </c>
      <c r="B310" s="84" t="s">
        <v>567</v>
      </c>
      <c r="C310" s="78">
        <f>VLOOKUP(GroupVertices[[#This Row],[Vertex]],Vertices[],MATCH("ID",Vertices[[#Headers],[Vertex]:[Vertex Content Word Count]],0),FALSE)</f>
        <v>222</v>
      </c>
    </row>
    <row r="311" spans="1:3" ht="15">
      <c r="A311" s="78" t="s">
        <v>4449</v>
      </c>
      <c r="B311" s="84" t="s">
        <v>566</v>
      </c>
      <c r="C311" s="78">
        <f>VLOOKUP(GroupVertices[[#This Row],[Vertex]],Vertices[],MATCH("ID",Vertices[[#Headers],[Vertex]:[Vertex Content Word Count]],0),FALSE)</f>
        <v>221</v>
      </c>
    </row>
    <row r="312" spans="1:3" ht="15">
      <c r="A312" s="78" t="s">
        <v>4449</v>
      </c>
      <c r="B312" s="84" t="s">
        <v>565</v>
      </c>
      <c r="C312" s="78">
        <f>VLOOKUP(GroupVertices[[#This Row],[Vertex]],Vertices[],MATCH("ID",Vertices[[#Headers],[Vertex]:[Vertex Content Word Count]],0),FALSE)</f>
        <v>220</v>
      </c>
    </row>
    <row r="313" spans="1:3" ht="15">
      <c r="A313" s="78" t="s">
        <v>4449</v>
      </c>
      <c r="B313" s="84" t="s">
        <v>564</v>
      </c>
      <c r="C313" s="78">
        <f>VLOOKUP(GroupVertices[[#This Row],[Vertex]],Vertices[],MATCH("ID",Vertices[[#Headers],[Vertex]:[Vertex Content Word Count]],0),FALSE)</f>
        <v>219</v>
      </c>
    </row>
    <row r="314" spans="1:3" ht="15">
      <c r="A314" s="78" t="s">
        <v>4449</v>
      </c>
      <c r="B314" s="84" t="s">
        <v>563</v>
      </c>
      <c r="C314" s="78">
        <f>VLOOKUP(GroupVertices[[#This Row],[Vertex]],Vertices[],MATCH("ID",Vertices[[#Headers],[Vertex]:[Vertex Content Word Count]],0),FALSE)</f>
        <v>218</v>
      </c>
    </row>
    <row r="315" spans="1:3" ht="15">
      <c r="A315" s="78" t="s">
        <v>4450</v>
      </c>
      <c r="B315" s="84" t="s">
        <v>418</v>
      </c>
      <c r="C315" s="78">
        <f>VLOOKUP(GroupVertices[[#This Row],[Vertex]],Vertices[],MATCH("ID",Vertices[[#Headers],[Vertex]:[Vertex Content Word Count]],0),FALSE)</f>
        <v>241</v>
      </c>
    </row>
    <row r="316" spans="1:3" ht="15">
      <c r="A316" s="78" t="s">
        <v>4450</v>
      </c>
      <c r="B316" s="84" t="s">
        <v>417</v>
      </c>
      <c r="C316" s="78">
        <f>VLOOKUP(GroupVertices[[#This Row],[Vertex]],Vertices[],MATCH("ID",Vertices[[#Headers],[Vertex]:[Vertex Content Word Count]],0),FALSE)</f>
        <v>133</v>
      </c>
    </row>
    <row r="317" spans="1:3" ht="15">
      <c r="A317" s="78" t="s">
        <v>4450</v>
      </c>
      <c r="B317" s="84" t="s">
        <v>416</v>
      </c>
      <c r="C317" s="78">
        <f>VLOOKUP(GroupVertices[[#This Row],[Vertex]],Vertices[],MATCH("ID",Vertices[[#Headers],[Vertex]:[Vertex Content Word Count]],0),FALSE)</f>
        <v>240</v>
      </c>
    </row>
    <row r="318" spans="1:3" ht="15">
      <c r="A318" s="78" t="s">
        <v>4450</v>
      </c>
      <c r="B318" s="84" t="s">
        <v>415</v>
      </c>
      <c r="C318" s="78">
        <f>VLOOKUP(GroupVertices[[#This Row],[Vertex]],Vertices[],MATCH("ID",Vertices[[#Headers],[Vertex]:[Vertex Content Word Count]],0),FALSE)</f>
        <v>239</v>
      </c>
    </row>
    <row r="319" spans="1:3" ht="15">
      <c r="A319" s="78" t="s">
        <v>4450</v>
      </c>
      <c r="B319" s="84" t="s">
        <v>329</v>
      </c>
      <c r="C319" s="78">
        <f>VLOOKUP(GroupVertices[[#This Row],[Vertex]],Vertices[],MATCH("ID",Vertices[[#Headers],[Vertex]:[Vertex Content Word Count]],0),FALSE)</f>
        <v>140</v>
      </c>
    </row>
    <row r="320" spans="1:3" ht="15">
      <c r="A320" s="78" t="s">
        <v>4450</v>
      </c>
      <c r="B320" s="84" t="s">
        <v>322</v>
      </c>
      <c r="C320" s="78">
        <f>VLOOKUP(GroupVertices[[#This Row],[Vertex]],Vertices[],MATCH("ID",Vertices[[#Headers],[Vertex]:[Vertex Content Word Count]],0),FALSE)</f>
        <v>132</v>
      </c>
    </row>
    <row r="321" spans="1:3" ht="15">
      <c r="A321" s="78" t="s">
        <v>4451</v>
      </c>
      <c r="B321" s="84" t="s">
        <v>315</v>
      </c>
      <c r="C321" s="78">
        <f>VLOOKUP(GroupVertices[[#This Row],[Vertex]],Vertices[],MATCH("ID",Vertices[[#Headers],[Vertex]:[Vertex Content Word Count]],0),FALSE)</f>
        <v>120</v>
      </c>
    </row>
    <row r="322" spans="1:3" ht="15">
      <c r="A322" s="78" t="s">
        <v>4451</v>
      </c>
      <c r="B322" s="84" t="s">
        <v>556</v>
      </c>
      <c r="C322" s="78">
        <f>VLOOKUP(GroupVertices[[#This Row],[Vertex]],Vertices[],MATCH("ID",Vertices[[#Headers],[Vertex]:[Vertex Content Word Count]],0),FALSE)</f>
        <v>125</v>
      </c>
    </row>
    <row r="323" spans="1:3" ht="15">
      <c r="A323" s="78" t="s">
        <v>4451</v>
      </c>
      <c r="B323" s="84" t="s">
        <v>555</v>
      </c>
      <c r="C323" s="78">
        <f>VLOOKUP(GroupVertices[[#This Row],[Vertex]],Vertices[],MATCH("ID",Vertices[[#Headers],[Vertex]:[Vertex Content Word Count]],0),FALSE)</f>
        <v>124</v>
      </c>
    </row>
    <row r="324" spans="1:3" ht="15">
      <c r="A324" s="78" t="s">
        <v>4451</v>
      </c>
      <c r="B324" s="84" t="s">
        <v>554</v>
      </c>
      <c r="C324" s="78">
        <f>VLOOKUP(GroupVertices[[#This Row],[Vertex]],Vertices[],MATCH("ID",Vertices[[#Headers],[Vertex]:[Vertex Content Word Count]],0),FALSE)</f>
        <v>123</v>
      </c>
    </row>
    <row r="325" spans="1:3" ht="15">
      <c r="A325" s="78" t="s">
        <v>4451</v>
      </c>
      <c r="B325" s="84" t="s">
        <v>553</v>
      </c>
      <c r="C325" s="78">
        <f>VLOOKUP(GroupVertices[[#This Row],[Vertex]],Vertices[],MATCH("ID",Vertices[[#Headers],[Vertex]:[Vertex Content Word Count]],0),FALSE)</f>
        <v>122</v>
      </c>
    </row>
    <row r="326" spans="1:3" ht="15">
      <c r="A326" s="78" t="s">
        <v>4451</v>
      </c>
      <c r="B326" s="84" t="s">
        <v>552</v>
      </c>
      <c r="C326" s="78">
        <f>VLOOKUP(GroupVertices[[#This Row],[Vertex]],Vertices[],MATCH("ID",Vertices[[#Headers],[Vertex]:[Vertex Content Word Count]],0),FALSE)</f>
        <v>121</v>
      </c>
    </row>
    <row r="327" spans="1:3" ht="15">
      <c r="A327" s="78" t="s">
        <v>4452</v>
      </c>
      <c r="B327" s="84" t="s">
        <v>465</v>
      </c>
      <c r="C327" s="78">
        <f>VLOOKUP(GroupVertices[[#This Row],[Vertex]],Vertices[],MATCH("ID",Vertices[[#Headers],[Vertex]:[Vertex Content Word Count]],0),FALSE)</f>
        <v>301</v>
      </c>
    </row>
    <row r="328" spans="1:3" ht="15">
      <c r="A328" s="78" t="s">
        <v>4452</v>
      </c>
      <c r="B328" s="84" t="s">
        <v>587</v>
      </c>
      <c r="C328" s="78">
        <f>VLOOKUP(GroupVertices[[#This Row],[Vertex]],Vertices[],MATCH("ID",Vertices[[#Headers],[Vertex]:[Vertex Content Word Count]],0),FALSE)</f>
        <v>305</v>
      </c>
    </row>
    <row r="329" spans="1:3" ht="15">
      <c r="A329" s="78" t="s">
        <v>4452</v>
      </c>
      <c r="B329" s="84" t="s">
        <v>586</v>
      </c>
      <c r="C329" s="78">
        <f>VLOOKUP(GroupVertices[[#This Row],[Vertex]],Vertices[],MATCH("ID",Vertices[[#Headers],[Vertex]:[Vertex Content Word Count]],0),FALSE)</f>
        <v>304</v>
      </c>
    </row>
    <row r="330" spans="1:3" ht="15">
      <c r="A330" s="78" t="s">
        <v>4452</v>
      </c>
      <c r="B330" s="84" t="s">
        <v>585</v>
      </c>
      <c r="C330" s="78">
        <f>VLOOKUP(GroupVertices[[#This Row],[Vertex]],Vertices[],MATCH("ID",Vertices[[#Headers],[Vertex]:[Vertex Content Word Count]],0),FALSE)</f>
        <v>303</v>
      </c>
    </row>
    <row r="331" spans="1:3" ht="15">
      <c r="A331" s="78" t="s">
        <v>4452</v>
      </c>
      <c r="B331" s="84" t="s">
        <v>584</v>
      </c>
      <c r="C331" s="78">
        <f>VLOOKUP(GroupVertices[[#This Row],[Vertex]],Vertices[],MATCH("ID",Vertices[[#Headers],[Vertex]:[Vertex Content Word Count]],0),FALSE)</f>
        <v>302</v>
      </c>
    </row>
    <row r="332" spans="1:3" ht="15">
      <c r="A332" s="78" t="s">
        <v>4453</v>
      </c>
      <c r="B332" s="84" t="s">
        <v>490</v>
      </c>
      <c r="C332" s="78">
        <f>VLOOKUP(GroupVertices[[#This Row],[Vertex]],Vertices[],MATCH("ID",Vertices[[#Headers],[Vertex]:[Vertex Content Word Count]],0),FALSE)</f>
        <v>298</v>
      </c>
    </row>
    <row r="333" spans="1:3" ht="15">
      <c r="A333" s="78" t="s">
        <v>4453</v>
      </c>
      <c r="B333" s="84" t="s">
        <v>463</v>
      </c>
      <c r="C333" s="78">
        <f>VLOOKUP(GroupVertices[[#This Row],[Vertex]],Vertices[],MATCH("ID",Vertices[[#Headers],[Vertex]:[Vertex Content Word Count]],0),FALSE)</f>
        <v>294</v>
      </c>
    </row>
    <row r="334" spans="1:3" ht="15">
      <c r="A334" s="78" t="s">
        <v>4453</v>
      </c>
      <c r="B334" s="84" t="s">
        <v>582</v>
      </c>
      <c r="C334" s="78">
        <f>VLOOKUP(GroupVertices[[#This Row],[Vertex]],Vertices[],MATCH("ID",Vertices[[#Headers],[Vertex]:[Vertex Content Word Count]],0),FALSE)</f>
        <v>297</v>
      </c>
    </row>
    <row r="335" spans="1:3" ht="15">
      <c r="A335" s="78" t="s">
        <v>4453</v>
      </c>
      <c r="B335" s="84" t="s">
        <v>581</v>
      </c>
      <c r="C335" s="78">
        <f>VLOOKUP(GroupVertices[[#This Row],[Vertex]],Vertices[],MATCH("ID",Vertices[[#Headers],[Vertex]:[Vertex Content Word Count]],0),FALSE)</f>
        <v>296</v>
      </c>
    </row>
    <row r="336" spans="1:3" ht="15">
      <c r="A336" s="78" t="s">
        <v>4453</v>
      </c>
      <c r="B336" s="84" t="s">
        <v>580</v>
      </c>
      <c r="C336" s="78">
        <f>VLOOKUP(GroupVertices[[#This Row],[Vertex]],Vertices[],MATCH("ID",Vertices[[#Headers],[Vertex]:[Vertex Content Word Count]],0),FALSE)</f>
        <v>295</v>
      </c>
    </row>
    <row r="337" spans="1:3" ht="15">
      <c r="A337" s="78" t="s">
        <v>4454</v>
      </c>
      <c r="B337" s="84" t="s">
        <v>399</v>
      </c>
      <c r="C337" s="78">
        <f>VLOOKUP(GroupVertices[[#This Row],[Vertex]],Vertices[],MATCH("ID",Vertices[[#Headers],[Vertex]:[Vertex Content Word Count]],0),FALSE)</f>
        <v>212</v>
      </c>
    </row>
    <row r="338" spans="1:3" ht="15">
      <c r="A338" s="78" t="s">
        <v>4454</v>
      </c>
      <c r="B338" s="84" t="s">
        <v>562</v>
      </c>
      <c r="C338" s="78">
        <f>VLOOKUP(GroupVertices[[#This Row],[Vertex]],Vertices[],MATCH("ID",Vertices[[#Headers],[Vertex]:[Vertex Content Word Count]],0),FALSE)</f>
        <v>216</v>
      </c>
    </row>
    <row r="339" spans="1:3" ht="15">
      <c r="A339" s="78" t="s">
        <v>4454</v>
      </c>
      <c r="B339" s="84" t="s">
        <v>561</v>
      </c>
      <c r="C339" s="78">
        <f>VLOOKUP(GroupVertices[[#This Row],[Vertex]],Vertices[],MATCH("ID",Vertices[[#Headers],[Vertex]:[Vertex Content Word Count]],0),FALSE)</f>
        <v>215</v>
      </c>
    </row>
    <row r="340" spans="1:3" ht="15">
      <c r="A340" s="78" t="s">
        <v>4454</v>
      </c>
      <c r="B340" s="84" t="s">
        <v>560</v>
      </c>
      <c r="C340" s="78">
        <f>VLOOKUP(GroupVertices[[#This Row],[Vertex]],Vertices[],MATCH("ID",Vertices[[#Headers],[Vertex]:[Vertex Content Word Count]],0),FALSE)</f>
        <v>214</v>
      </c>
    </row>
    <row r="341" spans="1:3" ht="15">
      <c r="A341" s="78" t="s">
        <v>4454</v>
      </c>
      <c r="B341" s="84" t="s">
        <v>559</v>
      </c>
      <c r="C341" s="78">
        <f>VLOOKUP(GroupVertices[[#This Row],[Vertex]],Vertices[],MATCH("ID",Vertices[[#Headers],[Vertex]:[Vertex Content Word Count]],0),FALSE)</f>
        <v>213</v>
      </c>
    </row>
    <row r="342" spans="1:3" ht="15">
      <c r="A342" s="78" t="s">
        <v>4455</v>
      </c>
      <c r="B342" s="84" t="s">
        <v>517</v>
      </c>
      <c r="C342" s="78">
        <f>VLOOKUP(GroupVertices[[#This Row],[Vertex]],Vertices[],MATCH("ID",Vertices[[#Headers],[Vertex]:[Vertex Content Word Count]],0),FALSE)</f>
        <v>366</v>
      </c>
    </row>
    <row r="343" spans="1:3" ht="15">
      <c r="A343" s="78" t="s">
        <v>4455</v>
      </c>
      <c r="B343" s="84" t="s">
        <v>516</v>
      </c>
      <c r="C343" s="78">
        <f>VLOOKUP(GroupVertices[[#This Row],[Vertex]],Vertices[],MATCH("ID",Vertices[[#Headers],[Vertex]:[Vertex Content Word Count]],0),FALSE)</f>
        <v>363</v>
      </c>
    </row>
    <row r="344" spans="1:3" ht="15">
      <c r="A344" s="78" t="s">
        <v>4455</v>
      </c>
      <c r="B344" s="84" t="s">
        <v>515</v>
      </c>
      <c r="C344" s="78">
        <f>VLOOKUP(GroupVertices[[#This Row],[Vertex]],Vertices[],MATCH("ID",Vertices[[#Headers],[Vertex]:[Vertex Content Word Count]],0),FALSE)</f>
        <v>365</v>
      </c>
    </row>
    <row r="345" spans="1:3" ht="15">
      <c r="A345" s="78" t="s">
        <v>4455</v>
      </c>
      <c r="B345" s="84" t="s">
        <v>513</v>
      </c>
      <c r="C345" s="78">
        <f>VLOOKUP(GroupVertices[[#This Row],[Vertex]],Vertices[],MATCH("ID",Vertices[[#Headers],[Vertex]:[Vertex Content Word Count]],0),FALSE)</f>
        <v>362</v>
      </c>
    </row>
    <row r="346" spans="1:3" ht="15">
      <c r="A346" s="78" t="s">
        <v>4456</v>
      </c>
      <c r="B346" s="84" t="s">
        <v>467</v>
      </c>
      <c r="C346" s="78">
        <f>VLOOKUP(GroupVertices[[#This Row],[Vertex]],Vertices[],MATCH("ID",Vertices[[#Headers],[Vertex]:[Vertex Content Word Count]],0),FALSE)</f>
        <v>307</v>
      </c>
    </row>
    <row r="347" spans="1:3" ht="15">
      <c r="A347" s="78" t="s">
        <v>4456</v>
      </c>
      <c r="B347" s="84" t="s">
        <v>590</v>
      </c>
      <c r="C347" s="78">
        <f>VLOOKUP(GroupVertices[[#This Row],[Vertex]],Vertices[],MATCH("ID",Vertices[[#Headers],[Vertex]:[Vertex Content Word Count]],0),FALSE)</f>
        <v>310</v>
      </c>
    </row>
    <row r="348" spans="1:3" ht="15">
      <c r="A348" s="78" t="s">
        <v>4456</v>
      </c>
      <c r="B348" s="84" t="s">
        <v>589</v>
      </c>
      <c r="C348" s="78">
        <f>VLOOKUP(GroupVertices[[#This Row],[Vertex]],Vertices[],MATCH("ID",Vertices[[#Headers],[Vertex]:[Vertex Content Word Count]],0),FALSE)</f>
        <v>309</v>
      </c>
    </row>
    <row r="349" spans="1:3" ht="15">
      <c r="A349" s="78" t="s">
        <v>4456</v>
      </c>
      <c r="B349" s="84" t="s">
        <v>588</v>
      </c>
      <c r="C349" s="78">
        <f>VLOOKUP(GroupVertices[[#This Row],[Vertex]],Vertices[],MATCH("ID",Vertices[[#Headers],[Vertex]:[Vertex Content Word Count]],0),FALSE)</f>
        <v>308</v>
      </c>
    </row>
    <row r="350" spans="1:3" ht="15">
      <c r="A350" s="78" t="s">
        <v>4457</v>
      </c>
      <c r="B350" s="84" t="s">
        <v>489</v>
      </c>
      <c r="C350" s="78">
        <f>VLOOKUP(GroupVertices[[#This Row],[Vertex]],Vertices[],MATCH("ID",Vertices[[#Headers],[Vertex]:[Vertex Content Word Count]],0),FALSE)</f>
        <v>337</v>
      </c>
    </row>
    <row r="351" spans="1:3" ht="15">
      <c r="A351" s="78" t="s">
        <v>4457</v>
      </c>
      <c r="B351" s="84" t="s">
        <v>598</v>
      </c>
      <c r="C351" s="78">
        <f>VLOOKUP(GroupVertices[[#This Row],[Vertex]],Vertices[],MATCH("ID",Vertices[[#Headers],[Vertex]:[Vertex Content Word Count]],0),FALSE)</f>
        <v>339</v>
      </c>
    </row>
    <row r="352" spans="1:3" ht="15">
      <c r="A352" s="78" t="s">
        <v>4457</v>
      </c>
      <c r="B352" s="84" t="s">
        <v>597</v>
      </c>
      <c r="C352" s="78">
        <f>VLOOKUP(GroupVertices[[#This Row],[Vertex]],Vertices[],MATCH("ID",Vertices[[#Headers],[Vertex]:[Vertex Content Word Count]],0),FALSE)</f>
        <v>338</v>
      </c>
    </row>
    <row r="353" spans="1:3" ht="15">
      <c r="A353" s="78" t="s">
        <v>4458</v>
      </c>
      <c r="B353" s="84" t="s">
        <v>480</v>
      </c>
      <c r="C353" s="78">
        <f>VLOOKUP(GroupVertices[[#This Row],[Vertex]],Vertices[],MATCH("ID",Vertices[[#Headers],[Vertex]:[Vertex Content Word Count]],0),FALSE)</f>
        <v>326</v>
      </c>
    </row>
    <row r="354" spans="1:3" ht="15">
      <c r="A354" s="78" t="s">
        <v>4458</v>
      </c>
      <c r="B354" s="84" t="s">
        <v>479</v>
      </c>
      <c r="C354" s="78">
        <f>VLOOKUP(GroupVertices[[#This Row],[Vertex]],Vertices[],MATCH("ID",Vertices[[#Headers],[Vertex]:[Vertex Content Word Count]],0),FALSE)</f>
        <v>316</v>
      </c>
    </row>
    <row r="355" spans="1:3" ht="15">
      <c r="A355" s="78" t="s">
        <v>4458</v>
      </c>
      <c r="B355" s="84" t="s">
        <v>472</v>
      </c>
      <c r="C355" s="78">
        <f>VLOOKUP(GroupVertices[[#This Row],[Vertex]],Vertices[],MATCH("ID",Vertices[[#Headers],[Vertex]:[Vertex Content Word Count]],0),FALSE)</f>
        <v>315</v>
      </c>
    </row>
    <row r="356" spans="1:3" ht="15">
      <c r="A356" s="78" t="s">
        <v>4459</v>
      </c>
      <c r="B356" s="84" t="s">
        <v>473</v>
      </c>
      <c r="C356" s="78">
        <f>VLOOKUP(GroupVertices[[#This Row],[Vertex]],Vertices[],MATCH("ID",Vertices[[#Headers],[Vertex]:[Vertex Content Word Count]],0),FALSE)</f>
        <v>317</v>
      </c>
    </row>
    <row r="357" spans="1:3" ht="15">
      <c r="A357" s="78" t="s">
        <v>4459</v>
      </c>
      <c r="B357" s="84" t="s">
        <v>592</v>
      </c>
      <c r="C357" s="78">
        <f>VLOOKUP(GroupVertices[[#This Row],[Vertex]],Vertices[],MATCH("ID",Vertices[[#Headers],[Vertex]:[Vertex Content Word Count]],0),FALSE)</f>
        <v>319</v>
      </c>
    </row>
    <row r="358" spans="1:3" ht="15">
      <c r="A358" s="78" t="s">
        <v>4459</v>
      </c>
      <c r="B358" s="84" t="s">
        <v>591</v>
      </c>
      <c r="C358" s="78">
        <f>VLOOKUP(GroupVertices[[#This Row],[Vertex]],Vertices[],MATCH("ID",Vertices[[#Headers],[Vertex]:[Vertex Content Word Count]],0),FALSE)</f>
        <v>318</v>
      </c>
    </row>
    <row r="359" spans="1:3" ht="15">
      <c r="A359" s="78" t="s">
        <v>4460</v>
      </c>
      <c r="B359" s="84" t="s">
        <v>459</v>
      </c>
      <c r="C359" s="78">
        <f>VLOOKUP(GroupVertices[[#This Row],[Vertex]],Vertices[],MATCH("ID",Vertices[[#Headers],[Vertex]:[Vertex Content Word Count]],0),FALSE)</f>
        <v>288</v>
      </c>
    </row>
    <row r="360" spans="1:3" ht="15">
      <c r="A360" s="78" t="s">
        <v>4460</v>
      </c>
      <c r="B360" s="84" t="s">
        <v>578</v>
      </c>
      <c r="C360" s="78">
        <f>VLOOKUP(GroupVertices[[#This Row],[Vertex]],Vertices[],MATCH("ID",Vertices[[#Headers],[Vertex]:[Vertex Content Word Count]],0),FALSE)</f>
        <v>290</v>
      </c>
    </row>
    <row r="361" spans="1:3" ht="15">
      <c r="A361" s="78" t="s">
        <v>4460</v>
      </c>
      <c r="B361" s="84" t="s">
        <v>577</v>
      </c>
      <c r="C361" s="78">
        <f>VLOOKUP(GroupVertices[[#This Row],[Vertex]],Vertices[],MATCH("ID",Vertices[[#Headers],[Vertex]:[Vertex Content Word Count]],0),FALSE)</f>
        <v>289</v>
      </c>
    </row>
    <row r="362" spans="1:3" ht="15">
      <c r="A362" s="78" t="s">
        <v>4461</v>
      </c>
      <c r="B362" s="84" t="s">
        <v>435</v>
      </c>
      <c r="C362" s="78">
        <f>VLOOKUP(GroupVertices[[#This Row],[Vertex]],Vertices[],MATCH("ID",Vertices[[#Headers],[Vertex]:[Vertex Content Word Count]],0),FALSE)</f>
        <v>260</v>
      </c>
    </row>
    <row r="363" spans="1:3" ht="15">
      <c r="A363" s="78" t="s">
        <v>4461</v>
      </c>
      <c r="B363" s="84" t="s">
        <v>434</v>
      </c>
      <c r="C363" s="78">
        <f>VLOOKUP(GroupVertices[[#This Row],[Vertex]],Vertices[],MATCH("ID",Vertices[[#Headers],[Vertex]:[Vertex Content Word Count]],0),FALSE)</f>
        <v>258</v>
      </c>
    </row>
    <row r="364" spans="1:3" ht="15">
      <c r="A364" s="78" t="s">
        <v>4461</v>
      </c>
      <c r="B364" s="84" t="s">
        <v>573</v>
      </c>
      <c r="C364" s="78">
        <f>VLOOKUP(GroupVertices[[#This Row],[Vertex]],Vertices[],MATCH("ID",Vertices[[#Headers],[Vertex]:[Vertex Content Word Count]],0),FALSE)</f>
        <v>259</v>
      </c>
    </row>
    <row r="365" spans="1:3" ht="15">
      <c r="A365" s="78" t="s">
        <v>4462</v>
      </c>
      <c r="B365" s="84" t="s">
        <v>432</v>
      </c>
      <c r="C365" s="78">
        <f>VLOOKUP(GroupVertices[[#This Row],[Vertex]],Vertices[],MATCH("ID",Vertices[[#Headers],[Vertex]:[Vertex Content Word Count]],0),FALSE)</f>
        <v>256</v>
      </c>
    </row>
    <row r="366" spans="1:3" ht="15">
      <c r="A366" s="78" t="s">
        <v>4462</v>
      </c>
      <c r="B366" s="84" t="s">
        <v>433</v>
      </c>
      <c r="C366" s="78">
        <f>VLOOKUP(GroupVertices[[#This Row],[Vertex]],Vertices[],MATCH("ID",Vertices[[#Headers],[Vertex]:[Vertex Content Word Count]],0),FALSE)</f>
        <v>257</v>
      </c>
    </row>
    <row r="367" spans="1:3" ht="15">
      <c r="A367" s="78" t="s">
        <v>4462</v>
      </c>
      <c r="B367" s="84" t="s">
        <v>431</v>
      </c>
      <c r="C367" s="78">
        <f>VLOOKUP(GroupVertices[[#This Row],[Vertex]],Vertices[],MATCH("ID",Vertices[[#Headers],[Vertex]:[Vertex Content Word Count]],0),FALSE)</f>
        <v>255</v>
      </c>
    </row>
    <row r="368" spans="1:3" ht="15">
      <c r="A368" s="78" t="s">
        <v>4463</v>
      </c>
      <c r="B368" s="84" t="s">
        <v>218</v>
      </c>
      <c r="C368" s="78">
        <f>VLOOKUP(GroupVertices[[#This Row],[Vertex]],Vertices[],MATCH("ID",Vertices[[#Headers],[Vertex]:[Vertex Content Word Count]],0),FALSE)</f>
        <v>20</v>
      </c>
    </row>
    <row r="369" spans="1:3" ht="15">
      <c r="A369" s="78" t="s">
        <v>4463</v>
      </c>
      <c r="B369" s="84" t="s">
        <v>551</v>
      </c>
      <c r="C369" s="78">
        <f>VLOOKUP(GroupVertices[[#This Row],[Vertex]],Vertices[],MATCH("ID",Vertices[[#Headers],[Vertex]:[Vertex Content Word Count]],0),FALSE)</f>
        <v>22</v>
      </c>
    </row>
    <row r="370" spans="1:3" ht="15">
      <c r="A370" s="78" t="s">
        <v>4463</v>
      </c>
      <c r="B370" s="84" t="s">
        <v>550</v>
      </c>
      <c r="C370" s="78">
        <f>VLOOKUP(GroupVertices[[#This Row],[Vertex]],Vertices[],MATCH("ID",Vertices[[#Headers],[Vertex]:[Vertex Content Word Count]],0),FALSE)</f>
        <v>21</v>
      </c>
    </row>
    <row r="371" spans="1:3" ht="15">
      <c r="A371" s="78" t="s">
        <v>4464</v>
      </c>
      <c r="B371" s="84" t="s">
        <v>217</v>
      </c>
      <c r="C371" s="78">
        <f>VLOOKUP(GroupVertices[[#This Row],[Vertex]],Vertices[],MATCH("ID",Vertices[[#Headers],[Vertex]:[Vertex Content Word Count]],0),FALSE)</f>
        <v>17</v>
      </c>
    </row>
    <row r="372" spans="1:3" ht="15">
      <c r="A372" s="78" t="s">
        <v>4464</v>
      </c>
      <c r="B372" s="84" t="s">
        <v>549</v>
      </c>
      <c r="C372" s="78">
        <f>VLOOKUP(GroupVertices[[#This Row],[Vertex]],Vertices[],MATCH("ID",Vertices[[#Headers],[Vertex]:[Vertex Content Word Count]],0),FALSE)</f>
        <v>19</v>
      </c>
    </row>
    <row r="373" spans="1:3" ht="15">
      <c r="A373" s="78" t="s">
        <v>4464</v>
      </c>
      <c r="B373" s="84" t="s">
        <v>548</v>
      </c>
      <c r="C373" s="78">
        <f>VLOOKUP(GroupVertices[[#This Row],[Vertex]],Vertices[],MATCH("ID",Vertices[[#Headers],[Vertex]:[Vertex Content Word Count]],0),FALSE)</f>
        <v>18</v>
      </c>
    </row>
    <row r="374" spans="1:3" ht="15">
      <c r="A374" s="78" t="s">
        <v>4465</v>
      </c>
      <c r="B374" s="84" t="s">
        <v>518</v>
      </c>
      <c r="C374" s="78">
        <f>VLOOKUP(GroupVertices[[#This Row],[Vertex]],Vertices[],MATCH("ID",Vertices[[#Headers],[Vertex]:[Vertex Content Word Count]],0),FALSE)</f>
        <v>367</v>
      </c>
    </row>
    <row r="375" spans="1:3" ht="15">
      <c r="A375" s="78" t="s">
        <v>4465</v>
      </c>
      <c r="B375" s="84" t="s">
        <v>599</v>
      </c>
      <c r="C375" s="78">
        <f>VLOOKUP(GroupVertices[[#This Row],[Vertex]],Vertices[],MATCH("ID",Vertices[[#Headers],[Vertex]:[Vertex Content Word Count]],0),FALSE)</f>
        <v>368</v>
      </c>
    </row>
    <row r="376" spans="1:3" ht="15">
      <c r="A376" s="78" t="s">
        <v>4466</v>
      </c>
      <c r="B376" s="84" t="s">
        <v>483</v>
      </c>
      <c r="C376" s="78">
        <f>VLOOKUP(GroupVertices[[#This Row],[Vertex]],Vertices[],MATCH("ID",Vertices[[#Headers],[Vertex]:[Vertex Content Word Count]],0),FALSE)</f>
        <v>329</v>
      </c>
    </row>
    <row r="377" spans="1:3" ht="15">
      <c r="A377" s="78" t="s">
        <v>4466</v>
      </c>
      <c r="B377" s="84" t="s">
        <v>482</v>
      </c>
      <c r="C377" s="78">
        <f>VLOOKUP(GroupVertices[[#This Row],[Vertex]],Vertices[],MATCH("ID",Vertices[[#Headers],[Vertex]:[Vertex Content Word Count]],0),FALSE)</f>
        <v>328</v>
      </c>
    </row>
    <row r="378" spans="1:3" ht="15">
      <c r="A378" s="78" t="s">
        <v>4467</v>
      </c>
      <c r="B378" s="84" t="s">
        <v>464</v>
      </c>
      <c r="C378" s="78">
        <f>VLOOKUP(GroupVertices[[#This Row],[Vertex]],Vertices[],MATCH("ID",Vertices[[#Headers],[Vertex]:[Vertex Content Word Count]],0),FALSE)</f>
        <v>299</v>
      </c>
    </row>
    <row r="379" spans="1:3" ht="15">
      <c r="A379" s="78" t="s">
        <v>4467</v>
      </c>
      <c r="B379" s="84" t="s">
        <v>583</v>
      </c>
      <c r="C379" s="78">
        <f>VLOOKUP(GroupVertices[[#This Row],[Vertex]],Vertices[],MATCH("ID",Vertices[[#Headers],[Vertex]:[Vertex Content Word Count]],0),FALSE)</f>
        <v>300</v>
      </c>
    </row>
    <row r="380" spans="1:3" ht="15">
      <c r="A380" s="78" t="s">
        <v>4468</v>
      </c>
      <c r="B380" s="84" t="s">
        <v>441</v>
      </c>
      <c r="C380" s="78">
        <f>VLOOKUP(GroupVertices[[#This Row],[Vertex]],Vertices[],MATCH("ID",Vertices[[#Headers],[Vertex]:[Vertex Content Word Count]],0),FALSE)</f>
        <v>267</v>
      </c>
    </row>
    <row r="381" spans="1:3" ht="15">
      <c r="A381" s="78" t="s">
        <v>4468</v>
      </c>
      <c r="B381" s="84" t="s">
        <v>574</v>
      </c>
      <c r="C381" s="78">
        <f>VLOOKUP(GroupVertices[[#This Row],[Vertex]],Vertices[],MATCH("ID",Vertices[[#Headers],[Vertex]:[Vertex Content Word Count]],0),FALSE)</f>
        <v>268</v>
      </c>
    </row>
    <row r="382" spans="1:3" ht="15">
      <c r="A382" s="78" t="s">
        <v>4469</v>
      </c>
      <c r="B382" s="84" t="s">
        <v>429</v>
      </c>
      <c r="C382" s="78">
        <f>VLOOKUP(GroupVertices[[#This Row],[Vertex]],Vertices[],MATCH("ID",Vertices[[#Headers],[Vertex]:[Vertex Content Word Count]],0),FALSE)</f>
        <v>252</v>
      </c>
    </row>
    <row r="383" spans="1:3" ht="15">
      <c r="A383" s="78" t="s">
        <v>4469</v>
      </c>
      <c r="B383" s="84" t="s">
        <v>572</v>
      </c>
      <c r="C383" s="78">
        <f>VLOOKUP(GroupVertices[[#This Row],[Vertex]],Vertices[],MATCH("ID",Vertices[[#Headers],[Vertex]:[Vertex Content Word Count]],0),FALSE)</f>
        <v>253</v>
      </c>
    </row>
    <row r="384" spans="1:3" ht="15">
      <c r="A384" s="78" t="s">
        <v>4470</v>
      </c>
      <c r="B384" s="84" t="s">
        <v>396</v>
      </c>
      <c r="C384" s="78">
        <f>VLOOKUP(GroupVertices[[#This Row],[Vertex]],Vertices[],MATCH("ID",Vertices[[#Headers],[Vertex]:[Vertex Content Word Count]],0),FALSE)</f>
        <v>206</v>
      </c>
    </row>
    <row r="385" spans="1:3" ht="15">
      <c r="A385" s="78" t="s">
        <v>4470</v>
      </c>
      <c r="B385" s="84" t="s">
        <v>395</v>
      </c>
      <c r="C385" s="78">
        <f>VLOOKUP(GroupVertices[[#This Row],[Vertex]],Vertices[],MATCH("ID",Vertices[[#Headers],[Vertex]:[Vertex Content Word Count]],0),FALSE)</f>
        <v>205</v>
      </c>
    </row>
    <row r="386" spans="1:3" ht="15">
      <c r="A386" s="78" t="s">
        <v>4471</v>
      </c>
      <c r="B386" s="84" t="s">
        <v>216</v>
      </c>
      <c r="C386" s="78">
        <f>VLOOKUP(GroupVertices[[#This Row],[Vertex]],Vertices[],MATCH("ID",Vertices[[#Headers],[Vertex]:[Vertex Content Word Count]],0),FALSE)</f>
        <v>15</v>
      </c>
    </row>
    <row r="387" spans="1:3" ht="15">
      <c r="A387" s="78" t="s">
        <v>4471</v>
      </c>
      <c r="B387" s="84" t="s">
        <v>547</v>
      </c>
      <c r="C387" s="78">
        <f>VLOOKUP(GroupVertices[[#This Row],[Vertex]],Vertices[],MATCH("ID",Vertices[[#Headers],[Vertex]:[Vertex Content Word Count]],0),FALSE)</f>
        <v>16</v>
      </c>
    </row>
    <row r="388" spans="1:3" ht="15">
      <c r="A388" s="78" t="s">
        <v>4472</v>
      </c>
      <c r="B388" s="84" t="s">
        <v>213</v>
      </c>
      <c r="C388" s="78">
        <f>VLOOKUP(GroupVertices[[#This Row],[Vertex]],Vertices[],MATCH("ID",Vertices[[#Headers],[Vertex]:[Vertex Content Word Count]],0),FALSE)</f>
        <v>8</v>
      </c>
    </row>
    <row r="389" spans="1:3" ht="15">
      <c r="A389" s="78" t="s">
        <v>4472</v>
      </c>
      <c r="B389" s="84" t="s">
        <v>546</v>
      </c>
      <c r="C389" s="78">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4491</v>
      </c>
      <c r="B2" s="34" t="s">
        <v>4403</v>
      </c>
      <c r="D2" s="31">
        <f>MIN(Vertices[Degree])</f>
        <v>0</v>
      </c>
      <c r="E2" s="3">
        <f>COUNTIF(Vertices[Degree],"&gt;= "&amp;D2)-COUNTIF(Vertices[Degree],"&gt;="&amp;D3)</f>
        <v>0</v>
      </c>
      <c r="F2" s="37">
        <f>MIN(Vertices[In-Degree])</f>
        <v>0</v>
      </c>
      <c r="G2" s="38">
        <f>COUNTIF(Vertices[In-Degree],"&gt;= "&amp;F2)-COUNTIF(Vertices[In-Degree],"&gt;="&amp;F3)</f>
        <v>373</v>
      </c>
      <c r="H2" s="37">
        <f>MIN(Vertices[Out-Degree])</f>
        <v>0</v>
      </c>
      <c r="I2" s="38">
        <f>COUNTIF(Vertices[Out-Degree],"&gt;= "&amp;H2)-COUNTIF(Vertices[Out-Degree],"&gt;="&amp;H3)</f>
        <v>56</v>
      </c>
      <c r="J2" s="37">
        <f>MIN(Vertices[Betweenness Centrality])</f>
        <v>0</v>
      </c>
      <c r="K2" s="38">
        <f>COUNTIF(Vertices[Betweenness Centrality],"&gt;= "&amp;J2)-COUNTIF(Vertices[Betweenness Centrality],"&gt;="&amp;J3)</f>
        <v>375</v>
      </c>
      <c r="L2" s="37">
        <f>MIN(Vertices[Closeness Centrality])</f>
        <v>0</v>
      </c>
      <c r="M2" s="38">
        <f>COUNTIF(Vertices[Closeness Centrality],"&gt;= "&amp;L2)-COUNTIF(Vertices[Closeness Centrality],"&gt;="&amp;L3)</f>
        <v>309</v>
      </c>
      <c r="N2" s="37">
        <f>MIN(Vertices[Eigenvector Centrality])</f>
        <v>0</v>
      </c>
      <c r="O2" s="38">
        <f>COUNTIF(Vertices[Eigenvector Centrality],"&gt;= "&amp;N2)-COUNTIF(Vertices[Eigenvector Centrality],"&gt;="&amp;N3)</f>
        <v>218</v>
      </c>
      <c r="P2" s="37">
        <f>MIN(Vertices[PageRank])</f>
        <v>0.401707</v>
      </c>
      <c r="Q2" s="38">
        <f>COUNTIF(Vertices[PageRank],"&gt;= "&amp;P2)-COUNTIF(Vertices[PageRank],"&gt;="&amp;P3)</f>
        <v>369</v>
      </c>
      <c r="R2" s="37">
        <f>MIN(Vertices[Clustering Coefficient])</f>
        <v>0</v>
      </c>
      <c r="S2" s="43">
        <f>COUNTIF(Vertices[Clustering Coefficient],"&gt;= "&amp;R2)-COUNTIF(Vertices[Clustering Coefficient],"&gt;="&amp;R3)</f>
        <v>327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3.090909090909091</v>
      </c>
      <c r="G3" s="40">
        <f>COUNTIF(Vertices[In-Degree],"&gt;= "&amp;F3)-COUNTIF(Vertices[In-Degree],"&gt;="&amp;F4)</f>
        <v>6</v>
      </c>
      <c r="H3" s="39">
        <f aca="true" t="shared" si="3" ref="H3:H26">H2+($H$57-$H$2)/BinDivisor</f>
        <v>0.18181818181818182</v>
      </c>
      <c r="I3" s="40">
        <f>COUNTIF(Vertices[Out-Degree],"&gt;= "&amp;H3)-COUNTIF(Vertices[Out-Degree],"&gt;="&amp;H4)</f>
        <v>0</v>
      </c>
      <c r="J3" s="39">
        <f aca="true" t="shared" si="4" ref="J3:J26">J2+($J$57-$J$2)/BinDivisor</f>
        <v>516.2181818181818</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0</v>
      </c>
      <c r="N3" s="39">
        <f aca="true" t="shared" si="6" ref="N3:N26">N2+($N$57-$N$2)/BinDivisor</f>
        <v>0.0013448363636363637</v>
      </c>
      <c r="O3" s="40">
        <f>COUNTIF(Vertices[Eigenvector Centrality],"&gt;= "&amp;N3)-COUNTIF(Vertices[Eigenvector Centrality],"&gt;="&amp;N4)</f>
        <v>0</v>
      </c>
      <c r="P3" s="39">
        <f aca="true" t="shared" si="7" ref="P3:P26">P2+($P$57-$P$2)/BinDivisor</f>
        <v>1.8198752545454544</v>
      </c>
      <c r="Q3" s="40">
        <f>COUNTIF(Vertices[PageRank],"&gt;= "&amp;P3)-COUNTIF(Vertices[PageRank],"&gt;="&amp;P4)</f>
        <v>12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388</v>
      </c>
      <c r="D4" s="32">
        <f t="shared" si="1"/>
        <v>0</v>
      </c>
      <c r="E4" s="3">
        <f>COUNTIF(Vertices[Degree],"&gt;= "&amp;D4)-COUNTIF(Vertices[Degree],"&gt;="&amp;D5)</f>
        <v>0</v>
      </c>
      <c r="F4" s="37">
        <f t="shared" si="2"/>
        <v>6.181818181818182</v>
      </c>
      <c r="G4" s="38">
        <f>COUNTIF(Vertices[In-Degree],"&gt;= "&amp;F4)-COUNTIF(Vertices[In-Degree],"&gt;="&amp;F5)</f>
        <v>4</v>
      </c>
      <c r="H4" s="37">
        <f t="shared" si="3"/>
        <v>0.36363636363636365</v>
      </c>
      <c r="I4" s="38">
        <f>COUNTIF(Vertices[Out-Degree],"&gt;= "&amp;H4)-COUNTIF(Vertices[Out-Degree],"&gt;="&amp;H5)</f>
        <v>0</v>
      </c>
      <c r="J4" s="37">
        <f t="shared" si="4"/>
        <v>1032.4363636363637</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0.0026896727272727274</v>
      </c>
      <c r="O4" s="38">
        <f>COUNTIF(Vertices[Eigenvector Centrality],"&gt;= "&amp;N4)-COUNTIF(Vertices[Eigenvector Centrality],"&gt;="&amp;N5)</f>
        <v>0</v>
      </c>
      <c r="P4" s="37">
        <f t="shared" si="7"/>
        <v>3.2380435090909088</v>
      </c>
      <c r="Q4" s="38">
        <f>COUNTIF(Vertices[PageRank],"&gt;= "&amp;P4)-COUNTIF(Vertices[PageRank],"&gt;="&amp;P5)</f>
        <v>3</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9.272727272727273</v>
      </c>
      <c r="G5" s="40">
        <f>COUNTIF(Vertices[In-Degree],"&gt;= "&amp;F5)-COUNTIF(Vertices[In-Degree],"&gt;="&amp;F6)</f>
        <v>0</v>
      </c>
      <c r="H5" s="39">
        <f t="shared" si="3"/>
        <v>0.5454545454545454</v>
      </c>
      <c r="I5" s="40">
        <f>COUNTIF(Vertices[Out-Degree],"&gt;= "&amp;H5)-COUNTIF(Vertices[Out-Degree],"&gt;="&amp;H6)</f>
        <v>0</v>
      </c>
      <c r="J5" s="39">
        <f t="shared" si="4"/>
        <v>1548.6545454545455</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0.004034509090909091</v>
      </c>
      <c r="O5" s="40">
        <f>COUNTIF(Vertices[Eigenvector Centrality],"&gt;= "&amp;N5)-COUNTIF(Vertices[Eigenvector Centrality],"&gt;="&amp;N6)</f>
        <v>0</v>
      </c>
      <c r="P5" s="39">
        <f t="shared" si="7"/>
        <v>4.656211763636363</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418</v>
      </c>
      <c r="D6" s="32">
        <f t="shared" si="1"/>
        <v>0</v>
      </c>
      <c r="E6" s="3">
        <f>COUNTIF(Vertices[Degree],"&gt;= "&amp;D6)-COUNTIF(Vertices[Degree],"&gt;="&amp;D7)</f>
        <v>0</v>
      </c>
      <c r="F6" s="37">
        <f t="shared" si="2"/>
        <v>12.363636363636363</v>
      </c>
      <c r="G6" s="38">
        <f>COUNTIF(Vertices[In-Degree],"&gt;= "&amp;F6)-COUNTIF(Vertices[In-Degree],"&gt;="&amp;F7)</f>
        <v>1</v>
      </c>
      <c r="H6" s="37">
        <f t="shared" si="3"/>
        <v>0.7272727272727273</v>
      </c>
      <c r="I6" s="38">
        <f>COUNTIF(Vertices[Out-Degree],"&gt;= "&amp;H6)-COUNTIF(Vertices[Out-Degree],"&gt;="&amp;H7)</f>
        <v>0</v>
      </c>
      <c r="J6" s="37">
        <f t="shared" si="4"/>
        <v>2064.8727272727274</v>
      </c>
      <c r="K6" s="38">
        <f>COUNTIF(Vertices[Betweenness Centrality],"&gt;= "&amp;J6)-COUNTIF(Vertices[Betweenness Centrality],"&gt;="&amp;J7)</f>
        <v>1</v>
      </c>
      <c r="L6" s="37">
        <f t="shared" si="5"/>
        <v>0.07272727272727272</v>
      </c>
      <c r="M6" s="38">
        <f>COUNTIF(Vertices[Closeness Centrality],"&gt;= "&amp;L6)-COUNTIF(Vertices[Closeness Centrality],"&gt;="&amp;L7)</f>
        <v>6</v>
      </c>
      <c r="N6" s="37">
        <f t="shared" si="6"/>
        <v>0.005379345454545455</v>
      </c>
      <c r="O6" s="38">
        <f>COUNTIF(Vertices[Eigenvector Centrality],"&gt;= "&amp;N6)-COUNTIF(Vertices[Eigenvector Centrality],"&gt;="&amp;N7)</f>
        <v>169</v>
      </c>
      <c r="P6" s="37">
        <f t="shared" si="7"/>
        <v>6.0743800181818175</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88</v>
      </c>
      <c r="D7" s="32">
        <f t="shared" si="1"/>
        <v>0</v>
      </c>
      <c r="E7" s="3">
        <f>COUNTIF(Vertices[Degree],"&gt;= "&amp;D7)-COUNTIF(Vertices[Degree],"&gt;="&amp;D8)</f>
        <v>0</v>
      </c>
      <c r="F7" s="39">
        <f t="shared" si="2"/>
        <v>15.454545454545453</v>
      </c>
      <c r="G7" s="40">
        <f>COUNTIF(Vertices[In-Degree],"&gt;= "&amp;F7)-COUNTIF(Vertices[In-Degree],"&gt;="&amp;F8)</f>
        <v>1</v>
      </c>
      <c r="H7" s="39">
        <f t="shared" si="3"/>
        <v>0.9090909090909092</v>
      </c>
      <c r="I7" s="40">
        <f>COUNTIF(Vertices[Out-Degree],"&gt;= "&amp;H7)-COUNTIF(Vertices[Out-Degree],"&gt;="&amp;H8)</f>
        <v>268</v>
      </c>
      <c r="J7" s="39">
        <f t="shared" si="4"/>
        <v>2581.090909090909</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0.006724181818181818</v>
      </c>
      <c r="O7" s="40">
        <f>COUNTIF(Vertices[Eigenvector Centrality],"&gt;= "&amp;N7)-COUNTIF(Vertices[Eigenvector Centrality],"&gt;="&amp;N8)</f>
        <v>0</v>
      </c>
      <c r="P7" s="39">
        <f t="shared" si="7"/>
        <v>7.492548272727272</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506</v>
      </c>
      <c r="D8" s="32">
        <f t="shared" si="1"/>
        <v>0</v>
      </c>
      <c r="E8" s="3">
        <f>COUNTIF(Vertices[Degree],"&gt;= "&amp;D8)-COUNTIF(Vertices[Degree],"&gt;="&amp;D9)</f>
        <v>0</v>
      </c>
      <c r="F8" s="37">
        <f t="shared" si="2"/>
        <v>18.545454545454543</v>
      </c>
      <c r="G8" s="38">
        <f>COUNTIF(Vertices[In-Degree],"&gt;= "&amp;F8)-COUNTIF(Vertices[In-Degree],"&gt;="&amp;F9)</f>
        <v>0</v>
      </c>
      <c r="H8" s="37">
        <f t="shared" si="3"/>
        <v>1.090909090909091</v>
      </c>
      <c r="I8" s="38">
        <f>COUNTIF(Vertices[Out-Degree],"&gt;= "&amp;H8)-COUNTIF(Vertices[Out-Degree],"&gt;="&amp;H9)</f>
        <v>0</v>
      </c>
      <c r="J8" s="37">
        <f t="shared" si="4"/>
        <v>3097.3090909090906</v>
      </c>
      <c r="K8" s="38">
        <f>COUNTIF(Vertices[Betweenness Centrality],"&gt;= "&amp;J8)-COUNTIF(Vertices[Betweenness Centrality],"&gt;="&amp;J9)</f>
        <v>0</v>
      </c>
      <c r="L8" s="37">
        <f t="shared" si="5"/>
        <v>0.1090909090909091</v>
      </c>
      <c r="M8" s="38">
        <f>COUNTIF(Vertices[Closeness Centrality],"&gt;= "&amp;L8)-COUNTIF(Vertices[Closeness Centrality],"&gt;="&amp;L9)</f>
        <v>10</v>
      </c>
      <c r="N8" s="37">
        <f t="shared" si="6"/>
        <v>0.008069018181818183</v>
      </c>
      <c r="O8" s="38">
        <f>COUNTIF(Vertices[Eigenvector Centrality],"&gt;= "&amp;N8)-COUNTIF(Vertices[Eigenvector Centrality],"&gt;="&amp;N9)</f>
        <v>0</v>
      </c>
      <c r="P8" s="37">
        <f t="shared" si="7"/>
        <v>8.910716527272726</v>
      </c>
      <c r="Q8" s="38">
        <f>COUNTIF(Vertices[PageRank],"&gt;= "&amp;P8)-COUNTIF(Vertices[PageRank],"&gt;="&amp;P9)</f>
        <v>0</v>
      </c>
      <c r="R8" s="37">
        <f t="shared" si="8"/>
        <v>0.1090909090909091</v>
      </c>
      <c r="S8" s="43">
        <f>COUNTIF(Vertices[Clustering Coefficient],"&gt;= "&amp;R8)-COUNTIF(Vertices[Clustering Coefficient],"&gt;="&amp;R9)</f>
        <v>2</v>
      </c>
      <c r="T8" s="37" t="e">
        <f ca="1" t="shared" si="9"/>
        <v>#REF!</v>
      </c>
      <c r="U8" s="38" t="e">
        <f ca="1" t="shared" si="0"/>
        <v>#REF!</v>
      </c>
    </row>
    <row r="9" spans="1:21" ht="15">
      <c r="A9" s="118"/>
      <c r="B9" s="118"/>
      <c r="D9" s="32">
        <f t="shared" si="1"/>
        <v>0</v>
      </c>
      <c r="E9" s="3">
        <f>COUNTIF(Vertices[Degree],"&gt;= "&amp;D9)-COUNTIF(Vertices[Degree],"&gt;="&amp;D10)</f>
        <v>0</v>
      </c>
      <c r="F9" s="39">
        <f t="shared" si="2"/>
        <v>21.636363636363633</v>
      </c>
      <c r="G9" s="40">
        <f>COUNTIF(Vertices[In-Degree],"&gt;= "&amp;F9)-COUNTIF(Vertices[In-Degree],"&gt;="&amp;F10)</f>
        <v>0</v>
      </c>
      <c r="H9" s="39">
        <f t="shared" si="3"/>
        <v>1.272727272727273</v>
      </c>
      <c r="I9" s="40">
        <f>COUNTIF(Vertices[Out-Degree],"&gt;= "&amp;H9)-COUNTIF(Vertices[Out-Degree],"&gt;="&amp;H10)</f>
        <v>0</v>
      </c>
      <c r="J9" s="39">
        <f t="shared" si="4"/>
        <v>3613.5272727272722</v>
      </c>
      <c r="K9" s="40">
        <f>COUNTIF(Vertices[Betweenness Centrality],"&gt;= "&amp;J9)-COUNTIF(Vertices[Betweenness Centrality],"&gt;="&amp;J10)</f>
        <v>0</v>
      </c>
      <c r="L9" s="39">
        <f t="shared" si="5"/>
        <v>0.1272727272727273</v>
      </c>
      <c r="M9" s="40">
        <f>COUNTIF(Vertices[Closeness Centrality],"&gt;= "&amp;L9)-COUNTIF(Vertices[Closeness Centrality],"&gt;="&amp;L10)</f>
        <v>12</v>
      </c>
      <c r="N9" s="39">
        <f t="shared" si="6"/>
        <v>0.009413854545454547</v>
      </c>
      <c r="O9" s="40">
        <f>COUNTIF(Vertices[Eigenvector Centrality],"&gt;= "&amp;N9)-COUNTIF(Vertices[Eigenvector Centrality],"&gt;="&amp;N10)</f>
        <v>0</v>
      </c>
      <c r="P9" s="39">
        <f t="shared" si="7"/>
        <v>10.32888478181818</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4492</v>
      </c>
      <c r="B10" s="34">
        <v>3</v>
      </c>
      <c r="D10" s="32">
        <f t="shared" si="1"/>
        <v>0</v>
      </c>
      <c r="E10" s="3">
        <f>COUNTIF(Vertices[Degree],"&gt;= "&amp;D10)-COUNTIF(Vertices[Degree],"&gt;="&amp;D11)</f>
        <v>0</v>
      </c>
      <c r="F10" s="37">
        <f t="shared" si="2"/>
        <v>24.727272727272723</v>
      </c>
      <c r="G10" s="38">
        <f>COUNTIF(Vertices[In-Degree],"&gt;= "&amp;F10)-COUNTIF(Vertices[In-Degree],"&gt;="&amp;F11)</f>
        <v>0</v>
      </c>
      <c r="H10" s="37">
        <f t="shared" si="3"/>
        <v>1.4545454545454548</v>
      </c>
      <c r="I10" s="38">
        <f>COUNTIF(Vertices[Out-Degree],"&gt;= "&amp;H10)-COUNTIF(Vertices[Out-Degree],"&gt;="&amp;H11)</f>
        <v>0</v>
      </c>
      <c r="J10" s="37">
        <f t="shared" si="4"/>
        <v>4129.745454545454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0.010758690909090911</v>
      </c>
      <c r="O10" s="38">
        <f>COUNTIF(Vertices[Eigenvector Centrality],"&gt;= "&amp;N10)-COUNTIF(Vertices[Eigenvector Centrality],"&gt;="&amp;N11)</f>
        <v>0</v>
      </c>
      <c r="P10" s="37">
        <f t="shared" si="7"/>
        <v>11.747053036363635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27.818181818181813</v>
      </c>
      <c r="G11" s="40">
        <f>COUNTIF(Vertices[In-Degree],"&gt;= "&amp;F11)-COUNTIF(Vertices[In-Degree],"&gt;="&amp;F12)</f>
        <v>0</v>
      </c>
      <c r="H11" s="39">
        <f t="shared" si="3"/>
        <v>1.6363636363636367</v>
      </c>
      <c r="I11" s="40">
        <f>COUNTIF(Vertices[Out-Degree],"&gt;= "&amp;H11)-COUNTIF(Vertices[Out-Degree],"&gt;="&amp;H12)</f>
        <v>0</v>
      </c>
      <c r="J11" s="39">
        <f t="shared" si="4"/>
        <v>4645.9636363636355</v>
      </c>
      <c r="K11" s="40">
        <f>COUNTIF(Vertices[Betweenness Centrality],"&gt;= "&amp;J11)-COUNTIF(Vertices[Betweenness Centrality],"&gt;="&amp;J12)</f>
        <v>1</v>
      </c>
      <c r="L11" s="39">
        <f t="shared" si="5"/>
        <v>0.16363636363636366</v>
      </c>
      <c r="M11" s="40">
        <f>COUNTIF(Vertices[Closeness Centrality],"&gt;= "&amp;L11)-COUNTIF(Vertices[Closeness Centrality],"&gt;="&amp;L12)</f>
        <v>1</v>
      </c>
      <c r="N11" s="39">
        <f t="shared" si="6"/>
        <v>0.012103527272727276</v>
      </c>
      <c r="O11" s="40">
        <f>COUNTIF(Vertices[Eigenvector Centrality],"&gt;= "&amp;N11)-COUNTIF(Vertices[Eigenvector Centrality],"&gt;="&amp;N12)</f>
        <v>0</v>
      </c>
      <c r="P11" s="39">
        <f t="shared" si="7"/>
        <v>13.16522129090909</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600</v>
      </c>
      <c r="B12" s="34">
        <v>439</v>
      </c>
      <c r="D12" s="32">
        <f t="shared" si="1"/>
        <v>0</v>
      </c>
      <c r="E12" s="3">
        <f>COUNTIF(Vertices[Degree],"&gt;= "&amp;D12)-COUNTIF(Vertices[Degree],"&gt;="&amp;D13)</f>
        <v>0</v>
      </c>
      <c r="F12" s="37">
        <f t="shared" si="2"/>
        <v>30.909090909090903</v>
      </c>
      <c r="G12" s="38">
        <f>COUNTIF(Vertices[In-Degree],"&gt;= "&amp;F12)-COUNTIF(Vertices[In-Degree],"&gt;="&amp;F13)</f>
        <v>0</v>
      </c>
      <c r="H12" s="37">
        <f t="shared" si="3"/>
        <v>1.8181818181818186</v>
      </c>
      <c r="I12" s="38">
        <f>COUNTIF(Vertices[Out-Degree],"&gt;= "&amp;H12)-COUNTIF(Vertices[Out-Degree],"&gt;="&amp;H13)</f>
        <v>0</v>
      </c>
      <c r="J12" s="37">
        <f t="shared" si="4"/>
        <v>5162.181818181817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0.01344836363636364</v>
      </c>
      <c r="O12" s="38">
        <f>COUNTIF(Vertices[Eigenvector Centrality],"&gt;= "&amp;N12)-COUNTIF(Vertices[Eigenvector Centrality],"&gt;="&amp;N13)</f>
        <v>0</v>
      </c>
      <c r="P12" s="37">
        <f t="shared" si="7"/>
        <v>14.583389545454544</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601</v>
      </c>
      <c r="B13" s="34">
        <v>38</v>
      </c>
      <c r="D13" s="32">
        <f t="shared" si="1"/>
        <v>0</v>
      </c>
      <c r="E13" s="3">
        <f>COUNTIF(Vertices[Degree],"&gt;= "&amp;D13)-COUNTIF(Vertices[Degree],"&gt;="&amp;D14)</f>
        <v>0</v>
      </c>
      <c r="F13" s="39">
        <f t="shared" si="2"/>
        <v>33.99999999999999</v>
      </c>
      <c r="G13" s="40">
        <f>COUNTIF(Vertices[In-Degree],"&gt;= "&amp;F13)-COUNTIF(Vertices[In-Degree],"&gt;="&amp;F14)</f>
        <v>1</v>
      </c>
      <c r="H13" s="39">
        <f t="shared" si="3"/>
        <v>2.0000000000000004</v>
      </c>
      <c r="I13" s="40">
        <f>COUNTIF(Vertices[Out-Degree],"&gt;= "&amp;H13)-COUNTIF(Vertices[Out-Degree],"&gt;="&amp;H14)</f>
        <v>42</v>
      </c>
      <c r="J13" s="39">
        <f t="shared" si="4"/>
        <v>5678.399999999999</v>
      </c>
      <c r="K13" s="40">
        <f>COUNTIF(Vertices[Betweenness Centrality],"&gt;= "&amp;J13)-COUNTIF(Vertices[Betweenness Centrality],"&gt;="&amp;J14)</f>
        <v>0</v>
      </c>
      <c r="L13" s="39">
        <f t="shared" si="5"/>
        <v>0.20000000000000004</v>
      </c>
      <c r="M13" s="40">
        <f>COUNTIF(Vertices[Closeness Centrality],"&gt;= "&amp;L13)-COUNTIF(Vertices[Closeness Centrality],"&gt;="&amp;L14)</f>
        <v>8</v>
      </c>
      <c r="N13" s="39">
        <f t="shared" si="6"/>
        <v>0.014793200000000005</v>
      </c>
      <c r="O13" s="40">
        <f>COUNTIF(Vertices[Eigenvector Centrality],"&gt;= "&amp;N13)-COUNTIF(Vertices[Eigenvector Centrality],"&gt;="&amp;N14)</f>
        <v>0</v>
      </c>
      <c r="P13" s="39">
        <f t="shared" si="7"/>
        <v>16.001557799999997</v>
      </c>
      <c r="Q13" s="40">
        <f>COUNTIF(Vertices[PageRank],"&gt;= "&amp;P13)-COUNTIF(Vertices[PageRank],"&gt;="&amp;P14)</f>
        <v>0</v>
      </c>
      <c r="R13" s="39">
        <f t="shared" si="8"/>
        <v>0.20000000000000004</v>
      </c>
      <c r="S13" s="44">
        <f>COUNTIF(Vertices[Clustering Coefficient],"&gt;= "&amp;R13)-COUNTIF(Vertices[Clustering Coefficient],"&gt;="&amp;R14)</f>
        <v>4</v>
      </c>
      <c r="T13" s="39" t="e">
        <f ca="1" t="shared" si="9"/>
        <v>#REF!</v>
      </c>
      <c r="U13" s="40" t="e">
        <f ca="1" t="shared" si="0"/>
        <v>#REF!</v>
      </c>
    </row>
    <row r="14" spans="1:21" ht="15">
      <c r="A14" s="34" t="s">
        <v>176</v>
      </c>
      <c r="B14" s="34">
        <v>29</v>
      </c>
      <c r="D14" s="32">
        <f t="shared" si="1"/>
        <v>0</v>
      </c>
      <c r="E14" s="3">
        <f>COUNTIF(Vertices[Degree],"&gt;= "&amp;D14)-COUNTIF(Vertices[Degree],"&gt;="&amp;D15)</f>
        <v>0</v>
      </c>
      <c r="F14" s="37">
        <f t="shared" si="2"/>
        <v>37.090909090909086</v>
      </c>
      <c r="G14" s="38">
        <f>COUNTIF(Vertices[In-Degree],"&gt;= "&amp;F14)-COUNTIF(Vertices[In-Degree],"&gt;="&amp;F15)</f>
        <v>0</v>
      </c>
      <c r="H14" s="37">
        <f t="shared" si="3"/>
        <v>2.181818181818182</v>
      </c>
      <c r="I14" s="38">
        <f>COUNTIF(Vertices[Out-Degree],"&gt;= "&amp;H14)-COUNTIF(Vertices[Out-Degree],"&gt;="&amp;H15)</f>
        <v>0</v>
      </c>
      <c r="J14" s="37">
        <f t="shared" si="4"/>
        <v>6194.61818181818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0.01613803636363637</v>
      </c>
      <c r="O14" s="38">
        <f>COUNTIF(Vertices[Eigenvector Centrality],"&gt;= "&amp;N14)-COUNTIF(Vertices[Eigenvector Centrality],"&gt;="&amp;N15)</f>
        <v>0</v>
      </c>
      <c r="P14" s="37">
        <f t="shared" si="7"/>
        <v>17.41972605454545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40.18181818181818</v>
      </c>
      <c r="G15" s="40">
        <f>COUNTIF(Vertices[In-Degree],"&gt;= "&amp;F15)-COUNTIF(Vertices[In-Degree],"&gt;="&amp;F16)</f>
        <v>0</v>
      </c>
      <c r="H15" s="39">
        <f t="shared" si="3"/>
        <v>2.3636363636363638</v>
      </c>
      <c r="I15" s="40">
        <f>COUNTIF(Vertices[Out-Degree],"&gt;= "&amp;H15)-COUNTIF(Vertices[Out-Degree],"&gt;="&amp;H16)</f>
        <v>0</v>
      </c>
      <c r="J15" s="39">
        <f t="shared" si="4"/>
        <v>6710.836363636362</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0.01748287272727273</v>
      </c>
      <c r="O15" s="40">
        <f>COUNTIF(Vertices[Eigenvector Centrality],"&gt;= "&amp;N15)-COUNTIF(Vertices[Eigenvector Centrality],"&gt;="&amp;N16)</f>
        <v>0</v>
      </c>
      <c r="P15" s="39">
        <f t="shared" si="7"/>
        <v>18.837894309090903</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29</v>
      </c>
      <c r="D16" s="32">
        <f t="shared" si="1"/>
        <v>0</v>
      </c>
      <c r="E16" s="3">
        <f>COUNTIF(Vertices[Degree],"&gt;= "&amp;D16)-COUNTIF(Vertices[Degree],"&gt;="&amp;D17)</f>
        <v>0</v>
      </c>
      <c r="F16" s="37">
        <f t="shared" si="2"/>
        <v>43.27272727272727</v>
      </c>
      <c r="G16" s="38">
        <f>COUNTIF(Vertices[In-Degree],"&gt;= "&amp;F16)-COUNTIF(Vertices[In-Degree],"&gt;="&amp;F17)</f>
        <v>0</v>
      </c>
      <c r="H16" s="37">
        <f t="shared" si="3"/>
        <v>2.5454545454545454</v>
      </c>
      <c r="I16" s="38">
        <f>COUNTIF(Vertices[Out-Degree],"&gt;= "&amp;H16)-COUNTIF(Vertices[Out-Degree],"&gt;="&amp;H17)</f>
        <v>0</v>
      </c>
      <c r="J16" s="37">
        <f t="shared" si="4"/>
        <v>7227.054545454544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0.018827709090909094</v>
      </c>
      <c r="O16" s="38">
        <f>COUNTIF(Vertices[Eigenvector Centrality],"&gt;= "&amp;N16)-COUNTIF(Vertices[Eigenvector Centrality],"&gt;="&amp;N17)</f>
        <v>0</v>
      </c>
      <c r="P16" s="37">
        <f t="shared" si="7"/>
        <v>20.256062563636355</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18"/>
      <c r="B17" s="118"/>
      <c r="D17" s="32">
        <f t="shared" si="1"/>
        <v>0</v>
      </c>
      <c r="E17" s="3">
        <f>COUNTIF(Vertices[Degree],"&gt;= "&amp;D17)-COUNTIF(Vertices[Degree],"&gt;="&amp;D18)</f>
        <v>0</v>
      </c>
      <c r="F17" s="39">
        <f t="shared" si="2"/>
        <v>46.36363636363637</v>
      </c>
      <c r="G17" s="40">
        <f>COUNTIF(Vertices[In-Degree],"&gt;= "&amp;F17)-COUNTIF(Vertices[In-Degree],"&gt;="&amp;F18)</f>
        <v>0</v>
      </c>
      <c r="H17" s="39">
        <f t="shared" si="3"/>
        <v>2.727272727272727</v>
      </c>
      <c r="I17" s="40">
        <f>COUNTIF(Vertices[Out-Degree],"&gt;= "&amp;H17)-COUNTIF(Vertices[Out-Degree],"&gt;="&amp;H18)</f>
        <v>0</v>
      </c>
      <c r="J17" s="39">
        <f t="shared" si="4"/>
        <v>7743.272727272725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0.020172545454545457</v>
      </c>
      <c r="O17" s="40">
        <f>COUNTIF(Vertices[Eigenvector Centrality],"&gt;= "&amp;N17)-COUNTIF(Vertices[Eigenvector Centrality],"&gt;="&amp;N18)</f>
        <v>0</v>
      </c>
      <c r="P17" s="39">
        <f t="shared" si="7"/>
        <v>21.674230818181808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0.028639618138424822</v>
      </c>
      <c r="D18" s="32">
        <f t="shared" si="1"/>
        <v>0</v>
      </c>
      <c r="E18" s="3">
        <f>COUNTIF(Vertices[Degree],"&gt;= "&amp;D18)-COUNTIF(Vertices[Degree],"&gt;="&amp;D19)</f>
        <v>0</v>
      </c>
      <c r="F18" s="37">
        <f t="shared" si="2"/>
        <v>49.45454545454546</v>
      </c>
      <c r="G18" s="38">
        <f>COUNTIF(Vertices[In-Degree],"&gt;= "&amp;F18)-COUNTIF(Vertices[In-Degree],"&gt;="&amp;F19)</f>
        <v>1</v>
      </c>
      <c r="H18" s="37">
        <f t="shared" si="3"/>
        <v>2.9090909090909087</v>
      </c>
      <c r="I18" s="38">
        <f>COUNTIF(Vertices[Out-Degree],"&gt;= "&amp;H18)-COUNTIF(Vertices[Out-Degree],"&gt;="&amp;H19)</f>
        <v>6</v>
      </c>
      <c r="J18" s="37">
        <f t="shared" si="4"/>
        <v>8259.490909090908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0.02151738181818182</v>
      </c>
      <c r="O18" s="38">
        <f>COUNTIF(Vertices[Eigenvector Centrality],"&gt;= "&amp;N18)-COUNTIF(Vertices[Eigenvector Centrality],"&gt;="&amp;N19)</f>
        <v>0</v>
      </c>
      <c r="P18" s="37">
        <f t="shared" si="7"/>
        <v>23.09239907272726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0.05568445475638051</v>
      </c>
      <c r="D19" s="32">
        <f t="shared" si="1"/>
        <v>0</v>
      </c>
      <c r="E19" s="3">
        <f>COUNTIF(Vertices[Degree],"&gt;= "&amp;D19)-COUNTIF(Vertices[Degree],"&gt;="&amp;D20)</f>
        <v>0</v>
      </c>
      <c r="F19" s="39">
        <f t="shared" si="2"/>
        <v>52.545454545454554</v>
      </c>
      <c r="G19" s="40">
        <f>COUNTIF(Vertices[In-Degree],"&gt;= "&amp;F19)-COUNTIF(Vertices[In-Degree],"&gt;="&amp;F20)</f>
        <v>0</v>
      </c>
      <c r="H19" s="39">
        <f t="shared" si="3"/>
        <v>3.0909090909090904</v>
      </c>
      <c r="I19" s="40">
        <f>COUNTIF(Vertices[Out-Degree],"&gt;= "&amp;H19)-COUNTIF(Vertices[Out-Degree],"&gt;="&amp;H20)</f>
        <v>0</v>
      </c>
      <c r="J19" s="39">
        <f t="shared" si="4"/>
        <v>8775.70909090909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0.022862218181818182</v>
      </c>
      <c r="O19" s="40">
        <f>COUNTIF(Vertices[Eigenvector Centrality],"&gt;= "&amp;N19)-COUNTIF(Vertices[Eigenvector Centrality],"&gt;="&amp;N20)</f>
        <v>0</v>
      </c>
      <c r="P19" s="39">
        <f t="shared" si="7"/>
        <v>24.510567327272714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55.63636363636365</v>
      </c>
      <c r="G20" s="38">
        <f>COUNTIF(Vertices[In-Degree],"&gt;= "&amp;F20)-COUNTIF(Vertices[In-Degree],"&gt;="&amp;F21)</f>
        <v>0</v>
      </c>
      <c r="H20" s="37">
        <f t="shared" si="3"/>
        <v>3.272727272727272</v>
      </c>
      <c r="I20" s="38">
        <f>COUNTIF(Vertices[Out-Degree],"&gt;= "&amp;H20)-COUNTIF(Vertices[Out-Degree],"&gt;="&amp;H21)</f>
        <v>0</v>
      </c>
      <c r="J20" s="37">
        <f t="shared" si="4"/>
        <v>9291.927272727271</v>
      </c>
      <c r="K20" s="38">
        <f>COUNTIF(Vertices[Betweenness Centrality],"&gt;= "&amp;J20)-COUNTIF(Vertices[Betweenness Centrality],"&gt;="&amp;J21)</f>
        <v>0</v>
      </c>
      <c r="L20" s="37">
        <f t="shared" si="5"/>
        <v>0.3272727272727273</v>
      </c>
      <c r="M20" s="38">
        <f>COUNTIF(Vertices[Closeness Centrality],"&gt;= "&amp;L20)-COUNTIF(Vertices[Closeness Centrality],"&gt;="&amp;L21)</f>
        <v>16</v>
      </c>
      <c r="N20" s="37">
        <f t="shared" si="6"/>
        <v>0.024207054545454545</v>
      </c>
      <c r="O20" s="38">
        <f>COUNTIF(Vertices[Eigenvector Centrality],"&gt;= "&amp;N20)-COUNTIF(Vertices[Eigenvector Centrality],"&gt;="&amp;N21)</f>
        <v>0</v>
      </c>
      <c r="P20" s="37">
        <f t="shared" si="7"/>
        <v>25.928735581818167</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37</v>
      </c>
      <c r="D21" s="32">
        <f t="shared" si="1"/>
        <v>0</v>
      </c>
      <c r="E21" s="3">
        <f>COUNTIF(Vertices[Degree],"&gt;= "&amp;D21)-COUNTIF(Vertices[Degree],"&gt;="&amp;D22)</f>
        <v>0</v>
      </c>
      <c r="F21" s="39">
        <f t="shared" si="2"/>
        <v>58.72727272727274</v>
      </c>
      <c r="G21" s="40">
        <f>COUNTIF(Vertices[In-Degree],"&gt;= "&amp;F21)-COUNTIF(Vertices[In-Degree],"&gt;="&amp;F22)</f>
        <v>0</v>
      </c>
      <c r="H21" s="39">
        <f t="shared" si="3"/>
        <v>3.4545454545454537</v>
      </c>
      <c r="I21" s="40">
        <f>COUNTIF(Vertices[Out-Degree],"&gt;= "&amp;H21)-COUNTIF(Vertices[Out-Degree],"&gt;="&amp;H22)</f>
        <v>0</v>
      </c>
      <c r="J21" s="39">
        <f t="shared" si="4"/>
        <v>9808.145454545453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0.025551890909090907</v>
      </c>
      <c r="O21" s="40">
        <f>COUNTIF(Vertices[Eigenvector Centrality],"&gt;= "&amp;N21)-COUNTIF(Vertices[Eigenvector Centrality],"&gt;="&amp;N22)</f>
        <v>0</v>
      </c>
      <c r="P21" s="39">
        <f t="shared" si="7"/>
        <v>27.34690383636362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12</v>
      </c>
      <c r="D22" s="32">
        <f t="shared" si="1"/>
        <v>0</v>
      </c>
      <c r="E22" s="3">
        <f>COUNTIF(Vertices[Degree],"&gt;= "&amp;D22)-COUNTIF(Vertices[Degree],"&gt;="&amp;D23)</f>
        <v>0</v>
      </c>
      <c r="F22" s="37">
        <f t="shared" si="2"/>
        <v>61.818181818181834</v>
      </c>
      <c r="G22" s="38">
        <f>COUNTIF(Vertices[In-Degree],"&gt;= "&amp;F22)-COUNTIF(Vertices[In-Degree],"&gt;="&amp;F23)</f>
        <v>0</v>
      </c>
      <c r="H22" s="37">
        <f t="shared" si="3"/>
        <v>3.6363636363636354</v>
      </c>
      <c r="I22" s="38">
        <f>COUNTIF(Vertices[Out-Degree],"&gt;= "&amp;H22)-COUNTIF(Vertices[Out-Degree],"&gt;="&amp;H23)</f>
        <v>0</v>
      </c>
      <c r="J22" s="37">
        <f t="shared" si="4"/>
        <v>10324.363636363634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0.02689672727272727</v>
      </c>
      <c r="O22" s="38">
        <f>COUNTIF(Vertices[Eigenvector Centrality],"&gt;= "&amp;N22)-COUNTIF(Vertices[Eigenvector Centrality],"&gt;="&amp;N23)</f>
        <v>0</v>
      </c>
      <c r="P22" s="37">
        <f t="shared" si="7"/>
        <v>28.765072090909072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170</v>
      </c>
      <c r="D23" s="32">
        <f t="shared" si="1"/>
        <v>0</v>
      </c>
      <c r="E23" s="3">
        <f>COUNTIF(Vertices[Degree],"&gt;= "&amp;D23)-COUNTIF(Vertices[Degree],"&gt;="&amp;D24)</f>
        <v>0</v>
      </c>
      <c r="F23" s="39">
        <f t="shared" si="2"/>
        <v>64.90909090909092</v>
      </c>
      <c r="G23" s="40">
        <f>COUNTIF(Vertices[In-Degree],"&gt;= "&amp;F23)-COUNTIF(Vertices[In-Degree],"&gt;="&amp;F24)</f>
        <v>0</v>
      </c>
      <c r="H23" s="39">
        <f t="shared" si="3"/>
        <v>3.818181818181817</v>
      </c>
      <c r="I23" s="40">
        <f>COUNTIF(Vertices[Out-Degree],"&gt;= "&amp;H23)-COUNTIF(Vertices[Out-Degree],"&gt;="&amp;H24)</f>
        <v>0</v>
      </c>
      <c r="J23" s="39">
        <f t="shared" si="4"/>
        <v>10840.581818181816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0.028241563636363633</v>
      </c>
      <c r="O23" s="40">
        <f>COUNTIF(Vertices[Eigenvector Centrality],"&gt;= "&amp;N23)-COUNTIF(Vertices[Eigenvector Centrality],"&gt;="&amp;N24)</f>
        <v>0</v>
      </c>
      <c r="P23" s="39">
        <f t="shared" si="7"/>
        <v>30.183240345454525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247</v>
      </c>
      <c r="D24" s="32">
        <f t="shared" si="1"/>
        <v>0</v>
      </c>
      <c r="E24" s="3">
        <f>COUNTIF(Vertices[Degree],"&gt;= "&amp;D24)-COUNTIF(Vertices[Degree],"&gt;="&amp;D25)</f>
        <v>0</v>
      </c>
      <c r="F24" s="37">
        <f t="shared" si="2"/>
        <v>68.00000000000001</v>
      </c>
      <c r="G24" s="38">
        <f>COUNTIF(Vertices[In-Degree],"&gt;= "&amp;F24)-COUNTIF(Vertices[In-Degree],"&gt;="&amp;F25)</f>
        <v>0</v>
      </c>
      <c r="H24" s="37">
        <f t="shared" si="3"/>
        <v>3.9999999999999987</v>
      </c>
      <c r="I24" s="38">
        <f>COUNTIF(Vertices[Out-Degree],"&gt;= "&amp;H24)-COUNTIF(Vertices[Out-Degree],"&gt;="&amp;H25)</f>
        <v>7</v>
      </c>
      <c r="J24" s="37">
        <f t="shared" si="4"/>
        <v>11356.799999999997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0.029586399999999995</v>
      </c>
      <c r="O24" s="38">
        <f>COUNTIF(Vertices[Eigenvector Centrality],"&gt;= "&amp;N24)-COUNTIF(Vertices[Eigenvector Centrality],"&gt;="&amp;N25)</f>
        <v>0</v>
      </c>
      <c r="P24" s="37">
        <f t="shared" si="7"/>
        <v>31.601408599999978</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71.09090909090911</v>
      </c>
      <c r="G25" s="40">
        <f>COUNTIF(Vertices[In-Degree],"&gt;= "&amp;F25)-COUNTIF(Vertices[In-Degree],"&gt;="&amp;F26)</f>
        <v>0</v>
      </c>
      <c r="H25" s="39">
        <f t="shared" si="3"/>
        <v>4.181818181818181</v>
      </c>
      <c r="I25" s="40">
        <f>COUNTIF(Vertices[Out-Degree],"&gt;= "&amp;H25)-COUNTIF(Vertices[Out-Degree],"&gt;="&amp;H26)</f>
        <v>0</v>
      </c>
      <c r="J25" s="39">
        <f t="shared" si="4"/>
        <v>11873.018181818179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0.030931236363636358</v>
      </c>
      <c r="O25" s="40">
        <f>COUNTIF(Vertices[Eigenvector Centrality],"&gt;= "&amp;N25)-COUNTIF(Vertices[Eigenvector Centrality],"&gt;="&amp;N26)</f>
        <v>0</v>
      </c>
      <c r="P25" s="39">
        <f t="shared" si="7"/>
        <v>33.019576854545434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74.1818181818182</v>
      </c>
      <c r="G26" s="38">
        <f>COUNTIF(Vertices[In-Degree],"&gt;= "&amp;F26)-COUNTIF(Vertices[In-Degree],"&gt;="&amp;F28)</f>
        <v>0</v>
      </c>
      <c r="H26" s="37">
        <f t="shared" si="3"/>
        <v>4.363636363636362</v>
      </c>
      <c r="I26" s="38">
        <f>COUNTIF(Vertices[Out-Degree],"&gt;= "&amp;H26)-COUNTIF(Vertices[Out-Degree],"&gt;="&amp;H28)</f>
        <v>0</v>
      </c>
      <c r="J26" s="37">
        <f t="shared" si="4"/>
        <v>12389.23636363636</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0.032276072727272724</v>
      </c>
      <c r="O26" s="38">
        <f>COUNTIF(Vertices[Eigenvector Centrality],"&gt;= "&amp;N26)-COUNTIF(Vertices[Eigenvector Centrality],"&gt;="&amp;N28)</f>
        <v>0</v>
      </c>
      <c r="P26" s="37">
        <f t="shared" si="7"/>
        <v>34.43774510909089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2.409267</v>
      </c>
      <c r="D27" s="32"/>
      <c r="E27" s="3">
        <f>COUNTIF(Vertices[Degree],"&gt;= "&amp;D27)-COUNTIF(Vertices[Degree],"&gt;="&amp;D28)</f>
        <v>0</v>
      </c>
      <c r="F27" s="61"/>
      <c r="G27" s="62">
        <f>COUNTIF(Vertices[In-Degree],"&gt;= "&amp;F27)-COUNTIF(Vertices[In-Degree],"&gt;="&amp;F28)</f>
        <v>-1</v>
      </c>
      <c r="H27" s="61"/>
      <c r="I27" s="62">
        <f>COUNTIF(Vertices[Out-Degree],"&gt;= "&amp;H27)-COUNTIF(Vertices[Out-Degree],"&gt;="&amp;H28)</f>
        <v>-9</v>
      </c>
      <c r="J27" s="61"/>
      <c r="K27" s="62">
        <f>COUNTIF(Vertices[Betweenness Centrality],"&gt;= "&amp;J27)-COUNTIF(Vertices[Betweenness Centrality],"&gt;="&amp;J28)</f>
        <v>-1</v>
      </c>
      <c r="L27" s="61"/>
      <c r="M27" s="62">
        <f>COUNTIF(Vertices[Closeness Centrality],"&gt;= "&amp;L27)-COUNTIF(Vertices[Closeness Centrality],"&gt;="&amp;L28)</f>
        <v>-23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-38</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77.2727272727273</v>
      </c>
      <c r="G28" s="40">
        <f>COUNTIF(Vertices[In-Degree],"&gt;= "&amp;F28)-COUNTIF(Vertices[In-Degree],"&gt;="&amp;F40)</f>
        <v>0</v>
      </c>
      <c r="H28" s="39">
        <f>H26+($H$57-$H$2)/BinDivisor</f>
        <v>4.545454545454544</v>
      </c>
      <c r="I28" s="40">
        <f>COUNTIF(Vertices[Out-Degree],"&gt;= "&amp;H28)-COUNTIF(Vertices[Out-Degree],"&gt;="&amp;H40)</f>
        <v>0</v>
      </c>
      <c r="J28" s="39">
        <f>J26+($J$57-$J$2)/BinDivisor</f>
        <v>12905.454545454542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0.03362090909090909</v>
      </c>
      <c r="O28" s="40">
        <f>COUNTIF(Vertices[Eigenvector Centrality],"&gt;= "&amp;N28)-COUNTIF(Vertices[Eigenvector Centrality],"&gt;="&amp;N40)</f>
        <v>0</v>
      </c>
      <c r="P28" s="39">
        <f>P26+($P$57-$P$2)/BinDivisor</f>
        <v>35.85591336363635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0.0028703481712352486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4493</v>
      </c>
      <c r="B30" s="34">
        <v>0.662612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4494</v>
      </c>
      <c r="B32" s="34" t="s">
        <v>4495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-9</v>
      </c>
      <c r="J38" s="61"/>
      <c r="K38" s="62">
        <f>COUNTIF(Vertices[Betweenness Centrality],"&gt;= "&amp;J38)-COUNTIF(Vertices[Betweenness Centrality],"&gt;="&amp;J40)</f>
        <v>-1</v>
      </c>
      <c r="L38" s="61"/>
      <c r="M38" s="62">
        <f>COUNTIF(Vertices[Closeness Centrality],"&gt;= "&amp;L38)-COUNTIF(Vertices[Closeness Centrality],"&gt;="&amp;L40)</f>
        <v>-23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-9</v>
      </c>
      <c r="J39" s="61"/>
      <c r="K39" s="62">
        <f>COUNTIF(Vertices[Betweenness Centrality],"&gt;= "&amp;J39)-COUNTIF(Vertices[Betweenness Centrality],"&gt;="&amp;J40)</f>
        <v>-1</v>
      </c>
      <c r="L39" s="61"/>
      <c r="M39" s="62">
        <f>COUNTIF(Vertices[Closeness Centrality],"&gt;= "&amp;L39)-COUNTIF(Vertices[Closeness Centrality],"&gt;="&amp;L40)</f>
        <v>-23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80.36363636363639</v>
      </c>
      <c r="G40" s="38">
        <f>COUNTIF(Vertices[In-Degree],"&gt;= "&amp;F40)-COUNTIF(Vertices[In-Degree],"&gt;="&amp;F41)</f>
        <v>0</v>
      </c>
      <c r="H40" s="37">
        <f>H28+($H$57-$H$2)/BinDivisor</f>
        <v>4.727272727272726</v>
      </c>
      <c r="I40" s="38">
        <f>COUNTIF(Vertices[Out-Degree],"&gt;= "&amp;H40)-COUNTIF(Vertices[Out-Degree],"&gt;="&amp;H41)</f>
        <v>0</v>
      </c>
      <c r="J40" s="37">
        <f>J28+($J$57-$J$2)/BinDivisor</f>
        <v>13421.672727272724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0.034965745454545456</v>
      </c>
      <c r="O40" s="38">
        <f>COUNTIF(Vertices[Eigenvector Centrality],"&gt;= "&amp;N40)-COUNTIF(Vertices[Eigenvector Centrality],"&gt;="&amp;N41)</f>
        <v>0</v>
      </c>
      <c r="P40" s="37">
        <f>P28+($P$57-$P$2)/BinDivisor</f>
        <v>37.2740816181818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83.45454545454548</v>
      </c>
      <c r="G41" s="40">
        <f>COUNTIF(Vertices[In-Degree],"&gt;= "&amp;F41)-COUNTIF(Vertices[In-Degree],"&gt;="&amp;F42)</f>
        <v>0</v>
      </c>
      <c r="H41" s="39">
        <f aca="true" t="shared" si="12" ref="H41:H56">H40+($H$57-$H$2)/BinDivisor</f>
        <v>4.909090909090907</v>
      </c>
      <c r="I41" s="40">
        <f>COUNTIF(Vertices[Out-Degree],"&gt;= "&amp;H41)-COUNTIF(Vertices[Out-Degree],"&gt;="&amp;H42)</f>
        <v>2</v>
      </c>
      <c r="J41" s="39">
        <f aca="true" t="shared" si="13" ref="J41:J56">J40+($J$57-$J$2)/BinDivisor</f>
        <v>13937.890909090906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7</v>
      </c>
      <c r="N41" s="39">
        <f aca="true" t="shared" si="15" ref="N41:N56">N40+($N$57-$N$2)/BinDivisor</f>
        <v>0.03631058181818182</v>
      </c>
      <c r="O41" s="40">
        <f>COUNTIF(Vertices[Eigenvector Centrality],"&gt;= "&amp;N41)-COUNTIF(Vertices[Eigenvector Centrality],"&gt;="&amp;N42)</f>
        <v>0</v>
      </c>
      <c r="P41" s="39">
        <f aca="true" t="shared" si="16" ref="P41:P56">P40+($P$57-$P$2)/BinDivisor</f>
        <v>38.69224987272726</v>
      </c>
      <c r="Q41" s="40">
        <f>COUNTIF(Vertices[PageRank],"&gt;= "&amp;P41)-COUNTIF(Vertices[PageRank],"&gt;="&amp;P42)</f>
        <v>0</v>
      </c>
      <c r="R41" s="39">
        <f aca="true" t="shared" si="17" ref="R41:R56">R40+($R$57-$R$2)/BinDivisor</f>
        <v>0.490909090909091</v>
      </c>
      <c r="S41" s="44">
        <f>COUNTIF(Vertices[Clustering Coefficient],"&gt;= "&amp;R41)-COUNTIF(Vertices[Clustering Coefficient],"&gt;="&amp;R42)</f>
        <v>28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86.54545454545458</v>
      </c>
      <c r="G42" s="38">
        <f>COUNTIF(Vertices[In-Degree],"&gt;= "&amp;F42)-COUNTIF(Vertices[In-Degree],"&gt;="&amp;F43)</f>
        <v>0</v>
      </c>
      <c r="H42" s="37">
        <f t="shared" si="12"/>
        <v>5.090909090909089</v>
      </c>
      <c r="I42" s="38">
        <f>COUNTIF(Vertices[Out-Degree],"&gt;= "&amp;H42)-COUNTIF(Vertices[Out-Degree],"&gt;="&amp;H43)</f>
        <v>0</v>
      </c>
      <c r="J42" s="37">
        <f t="shared" si="13"/>
        <v>14454.109090909087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0.03765541818181819</v>
      </c>
      <c r="O42" s="38">
        <f>COUNTIF(Vertices[Eigenvector Centrality],"&gt;= "&amp;N42)-COUNTIF(Vertices[Eigenvector Centrality],"&gt;="&amp;N43)</f>
        <v>0</v>
      </c>
      <c r="P42" s="37">
        <f t="shared" si="16"/>
        <v>40.110418127272716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89.63636363636367</v>
      </c>
      <c r="G43" s="40">
        <f>COUNTIF(Vertices[In-Degree],"&gt;= "&amp;F43)-COUNTIF(Vertices[In-Degree],"&gt;="&amp;F44)</f>
        <v>0</v>
      </c>
      <c r="H43" s="39">
        <f t="shared" si="12"/>
        <v>5.272727272727271</v>
      </c>
      <c r="I43" s="40">
        <f>COUNTIF(Vertices[Out-Degree],"&gt;= "&amp;H43)-COUNTIF(Vertices[Out-Degree],"&gt;="&amp;H44)</f>
        <v>0</v>
      </c>
      <c r="J43" s="39">
        <f t="shared" si="13"/>
        <v>14970.327272727269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0.039000254545454555</v>
      </c>
      <c r="O43" s="40">
        <f>COUNTIF(Vertices[Eigenvector Centrality],"&gt;= "&amp;N43)-COUNTIF(Vertices[Eigenvector Centrality],"&gt;="&amp;N44)</f>
        <v>0</v>
      </c>
      <c r="P43" s="39">
        <f t="shared" si="16"/>
        <v>41.52858638181817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92.72727272727276</v>
      </c>
      <c r="G44" s="38">
        <f>COUNTIF(Vertices[In-Degree],"&gt;= "&amp;F44)-COUNTIF(Vertices[In-Degree],"&gt;="&amp;F45)</f>
        <v>0</v>
      </c>
      <c r="H44" s="37">
        <f t="shared" si="12"/>
        <v>5.454545454545452</v>
      </c>
      <c r="I44" s="38">
        <f>COUNTIF(Vertices[Out-Degree],"&gt;= "&amp;H44)-COUNTIF(Vertices[Out-Degree],"&gt;="&amp;H45)</f>
        <v>0</v>
      </c>
      <c r="J44" s="37">
        <f t="shared" si="13"/>
        <v>15486.54545454545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0.04034509090909092</v>
      </c>
      <c r="O44" s="38">
        <f>COUNTIF(Vertices[Eigenvector Centrality],"&gt;= "&amp;N44)-COUNTIF(Vertices[Eigenvector Centrality],"&gt;="&amp;N45)</f>
        <v>0</v>
      </c>
      <c r="P44" s="37">
        <f t="shared" si="16"/>
        <v>42.94675463636363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95.81818181818186</v>
      </c>
      <c r="G45" s="40">
        <f>COUNTIF(Vertices[In-Degree],"&gt;= "&amp;F45)-COUNTIF(Vertices[In-Degree],"&gt;="&amp;F46)</f>
        <v>0</v>
      </c>
      <c r="H45" s="39">
        <f t="shared" si="12"/>
        <v>5.636363636363634</v>
      </c>
      <c r="I45" s="40">
        <f>COUNTIF(Vertices[Out-Degree],"&gt;= "&amp;H45)-COUNTIF(Vertices[Out-Degree],"&gt;="&amp;H46)</f>
        <v>0</v>
      </c>
      <c r="J45" s="39">
        <f t="shared" si="13"/>
        <v>16002.763636363632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0.04168992727272729</v>
      </c>
      <c r="O45" s="40">
        <f>COUNTIF(Vertices[Eigenvector Centrality],"&gt;= "&amp;N45)-COUNTIF(Vertices[Eigenvector Centrality],"&gt;="&amp;N46)</f>
        <v>0</v>
      </c>
      <c r="P45" s="39">
        <f t="shared" si="16"/>
        <v>44.364922890909085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98.90909090909095</v>
      </c>
      <c r="G46" s="38">
        <f>COUNTIF(Vertices[In-Degree],"&gt;= "&amp;F46)-COUNTIF(Vertices[In-Degree],"&gt;="&amp;F47)</f>
        <v>0</v>
      </c>
      <c r="H46" s="37">
        <f t="shared" si="12"/>
        <v>5.818181818181816</v>
      </c>
      <c r="I46" s="38">
        <f>COUNTIF(Vertices[Out-Degree],"&gt;= "&amp;H46)-COUNTIF(Vertices[Out-Degree],"&gt;="&amp;H47)</f>
        <v>0</v>
      </c>
      <c r="J46" s="37">
        <f t="shared" si="13"/>
        <v>16518.981818181815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0.04303476363636365</v>
      </c>
      <c r="O46" s="38">
        <f>COUNTIF(Vertices[Eigenvector Centrality],"&gt;= "&amp;N46)-COUNTIF(Vertices[Eigenvector Centrality],"&gt;="&amp;N47)</f>
        <v>0</v>
      </c>
      <c r="P46" s="37">
        <f t="shared" si="16"/>
        <v>45.78309114545454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102.00000000000004</v>
      </c>
      <c r="G47" s="40">
        <f>COUNTIF(Vertices[In-Degree],"&gt;= "&amp;F47)-COUNTIF(Vertices[In-Degree],"&gt;="&amp;F48)</f>
        <v>0</v>
      </c>
      <c r="H47" s="39">
        <f t="shared" si="12"/>
        <v>5.999999999999997</v>
      </c>
      <c r="I47" s="40">
        <f>COUNTIF(Vertices[Out-Degree],"&gt;= "&amp;H47)-COUNTIF(Vertices[Out-Degree],"&gt;="&amp;H48)</f>
        <v>3</v>
      </c>
      <c r="J47" s="39">
        <f t="shared" si="13"/>
        <v>17035.199999999997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0.04437960000000002</v>
      </c>
      <c r="O47" s="40">
        <f>COUNTIF(Vertices[Eigenvector Centrality],"&gt;= "&amp;N47)-COUNTIF(Vertices[Eigenvector Centrality],"&gt;="&amp;N48)</f>
        <v>0</v>
      </c>
      <c r="P47" s="39">
        <f t="shared" si="16"/>
        <v>47.2012594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105.09090909090914</v>
      </c>
      <c r="G48" s="38">
        <f>COUNTIF(Vertices[In-Degree],"&gt;= "&amp;F48)-COUNTIF(Vertices[In-Degree],"&gt;="&amp;F49)</f>
        <v>0</v>
      </c>
      <c r="H48" s="37">
        <f t="shared" si="12"/>
        <v>6.181818181818179</v>
      </c>
      <c r="I48" s="38">
        <f>COUNTIF(Vertices[Out-Degree],"&gt;= "&amp;H48)-COUNTIF(Vertices[Out-Degree],"&gt;="&amp;H49)</f>
        <v>0</v>
      </c>
      <c r="J48" s="37">
        <f t="shared" si="13"/>
        <v>17551.41818181818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0.045724436363636385</v>
      </c>
      <c r="O48" s="38">
        <f>COUNTIF(Vertices[Eigenvector Centrality],"&gt;= "&amp;N48)-COUNTIF(Vertices[Eigenvector Centrality],"&gt;="&amp;N49)</f>
        <v>0</v>
      </c>
      <c r="P48" s="37">
        <f t="shared" si="16"/>
        <v>48.619427654545454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108.18181818181823</v>
      </c>
      <c r="G49" s="40">
        <f>COUNTIF(Vertices[In-Degree],"&gt;= "&amp;F49)-COUNTIF(Vertices[In-Degree],"&gt;="&amp;F50)</f>
        <v>0</v>
      </c>
      <c r="H49" s="39">
        <f t="shared" si="12"/>
        <v>6.363636363636361</v>
      </c>
      <c r="I49" s="40">
        <f>COUNTIF(Vertices[Out-Degree],"&gt;= "&amp;H49)-COUNTIF(Vertices[Out-Degree],"&gt;="&amp;H50)</f>
        <v>0</v>
      </c>
      <c r="J49" s="39">
        <f t="shared" si="13"/>
        <v>18067.63636363636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0.04706927272727275</v>
      </c>
      <c r="O49" s="40">
        <f>COUNTIF(Vertices[Eigenvector Centrality],"&gt;= "&amp;N49)-COUNTIF(Vertices[Eigenvector Centrality],"&gt;="&amp;N50)</f>
        <v>0</v>
      </c>
      <c r="P49" s="39">
        <f t="shared" si="16"/>
        <v>50.03759590909091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111.27272727272732</v>
      </c>
      <c r="G50" s="38">
        <f>COUNTIF(Vertices[In-Degree],"&gt;= "&amp;F50)-COUNTIF(Vertices[In-Degree],"&gt;="&amp;F51)</f>
        <v>0</v>
      </c>
      <c r="H50" s="37">
        <f t="shared" si="12"/>
        <v>6.545454545454542</v>
      </c>
      <c r="I50" s="38">
        <f>COUNTIF(Vertices[Out-Degree],"&gt;= "&amp;H50)-COUNTIF(Vertices[Out-Degree],"&gt;="&amp;H51)</f>
        <v>0</v>
      </c>
      <c r="J50" s="37">
        <f t="shared" si="13"/>
        <v>18583.854545454542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0.04841410909090912</v>
      </c>
      <c r="O50" s="38">
        <f>COUNTIF(Vertices[Eigenvector Centrality],"&gt;= "&amp;N50)-COUNTIF(Vertices[Eigenvector Centrality],"&gt;="&amp;N51)</f>
        <v>0</v>
      </c>
      <c r="P50" s="37">
        <f t="shared" si="16"/>
        <v>51.45576416363637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114.36363636363642</v>
      </c>
      <c r="G51" s="40">
        <f>COUNTIF(Vertices[In-Degree],"&gt;= "&amp;F51)-COUNTIF(Vertices[In-Degree],"&gt;="&amp;F52)</f>
        <v>0</v>
      </c>
      <c r="H51" s="39">
        <f t="shared" si="12"/>
        <v>6.727272727272724</v>
      </c>
      <c r="I51" s="40">
        <f>COUNTIF(Vertices[Out-Degree],"&gt;= "&amp;H51)-COUNTIF(Vertices[Out-Degree],"&gt;="&amp;H52)</f>
        <v>0</v>
      </c>
      <c r="J51" s="39">
        <f t="shared" si="13"/>
        <v>19100.072727272724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0.04975894545454548</v>
      </c>
      <c r="O51" s="40">
        <f>COUNTIF(Vertices[Eigenvector Centrality],"&gt;= "&amp;N51)-COUNTIF(Vertices[Eigenvector Centrality],"&gt;="&amp;N52)</f>
        <v>0</v>
      </c>
      <c r="P51" s="39">
        <f t="shared" si="16"/>
        <v>52.87393241818182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117.45454545454551</v>
      </c>
      <c r="G52" s="38">
        <f>COUNTIF(Vertices[In-Degree],"&gt;= "&amp;F52)-COUNTIF(Vertices[In-Degree],"&gt;="&amp;F53)</f>
        <v>0</v>
      </c>
      <c r="H52" s="37">
        <f t="shared" si="12"/>
        <v>6.909090909090906</v>
      </c>
      <c r="I52" s="38">
        <f>COUNTIF(Vertices[Out-Degree],"&gt;= "&amp;H52)-COUNTIF(Vertices[Out-Degree],"&gt;="&amp;H53)</f>
        <v>3</v>
      </c>
      <c r="J52" s="37">
        <f t="shared" si="13"/>
        <v>19616.290909090905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0.05110378181818185</v>
      </c>
      <c r="O52" s="38">
        <f>COUNTIF(Vertices[Eigenvector Centrality],"&gt;= "&amp;N52)-COUNTIF(Vertices[Eigenvector Centrality],"&gt;="&amp;N53)</f>
        <v>0</v>
      </c>
      <c r="P52" s="37">
        <f t="shared" si="16"/>
        <v>54.29210067272728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120.5454545454546</v>
      </c>
      <c r="G53" s="40">
        <f>COUNTIF(Vertices[In-Degree],"&gt;= "&amp;F53)-COUNTIF(Vertices[In-Degree],"&gt;="&amp;F54)</f>
        <v>0</v>
      </c>
      <c r="H53" s="39">
        <f t="shared" si="12"/>
        <v>7.090909090909087</v>
      </c>
      <c r="I53" s="40">
        <f>COUNTIF(Vertices[Out-Degree],"&gt;= "&amp;H53)-COUNTIF(Vertices[Out-Degree],"&gt;="&amp;H54)</f>
        <v>0</v>
      </c>
      <c r="J53" s="39">
        <f t="shared" si="13"/>
        <v>20132.509090909087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0.052448618181818216</v>
      </c>
      <c r="O53" s="40">
        <f>COUNTIF(Vertices[Eigenvector Centrality],"&gt;= "&amp;N53)-COUNTIF(Vertices[Eigenvector Centrality],"&gt;="&amp;N54)</f>
        <v>0</v>
      </c>
      <c r="P53" s="39">
        <f t="shared" si="16"/>
        <v>55.710268927272736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123.6363636363637</v>
      </c>
      <c r="G54" s="38">
        <f>COUNTIF(Vertices[In-Degree],"&gt;= "&amp;F54)-COUNTIF(Vertices[In-Degree],"&gt;="&amp;F55)</f>
        <v>0</v>
      </c>
      <c r="H54" s="37">
        <f t="shared" si="12"/>
        <v>7.272727272727269</v>
      </c>
      <c r="I54" s="38">
        <f>COUNTIF(Vertices[Out-Degree],"&gt;= "&amp;H54)-COUNTIF(Vertices[Out-Degree],"&gt;="&amp;H55)</f>
        <v>0</v>
      </c>
      <c r="J54" s="37">
        <f t="shared" si="13"/>
        <v>20648.72727272727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0.05379345454545458</v>
      </c>
      <c r="O54" s="38">
        <f>COUNTIF(Vertices[Eigenvector Centrality],"&gt;= "&amp;N54)-COUNTIF(Vertices[Eigenvector Centrality],"&gt;="&amp;N55)</f>
        <v>0</v>
      </c>
      <c r="P54" s="37">
        <f t="shared" si="16"/>
        <v>57.12843718181819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126.72727272727279</v>
      </c>
      <c r="G55" s="40">
        <f>COUNTIF(Vertices[In-Degree],"&gt;= "&amp;F55)-COUNTIF(Vertices[In-Degree],"&gt;="&amp;F56)</f>
        <v>0</v>
      </c>
      <c r="H55" s="39">
        <f t="shared" si="12"/>
        <v>7.454545454545451</v>
      </c>
      <c r="I55" s="40">
        <f>COUNTIF(Vertices[Out-Degree],"&gt;= "&amp;H55)-COUNTIF(Vertices[Out-Degree],"&gt;="&amp;H56)</f>
        <v>0</v>
      </c>
      <c r="J55" s="39">
        <f t="shared" si="13"/>
        <v>21164.94545454545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0.05513829090909095</v>
      </c>
      <c r="O55" s="40">
        <f>COUNTIF(Vertices[Eigenvector Centrality],"&gt;= "&amp;N55)-COUNTIF(Vertices[Eigenvector Centrality],"&gt;="&amp;N56)</f>
        <v>0</v>
      </c>
      <c r="P55" s="39">
        <f t="shared" si="16"/>
        <v>58.54660543636365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129.81818181818187</v>
      </c>
      <c r="G56" s="38">
        <f>COUNTIF(Vertices[In-Degree],"&gt;= "&amp;F56)-COUNTIF(Vertices[In-Degree],"&gt;="&amp;F57)</f>
        <v>0</v>
      </c>
      <c r="H56" s="37">
        <f t="shared" si="12"/>
        <v>7.636363636363632</v>
      </c>
      <c r="I56" s="38">
        <f>COUNTIF(Vertices[Out-Degree],"&gt;= "&amp;H56)-COUNTIF(Vertices[Out-Degree],"&gt;="&amp;H57)</f>
        <v>0</v>
      </c>
      <c r="J56" s="37">
        <f t="shared" si="13"/>
        <v>21681.16363636363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0.056483127272727314</v>
      </c>
      <c r="O56" s="38">
        <f>COUNTIF(Vertices[Eigenvector Centrality],"&gt;= "&amp;N56)-COUNTIF(Vertices[Eigenvector Centrality],"&gt;="&amp;N57)</f>
        <v>0</v>
      </c>
      <c r="P56" s="37">
        <f t="shared" si="16"/>
        <v>59.964773690909105</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170</v>
      </c>
      <c r="G57" s="42">
        <f>COUNTIF(Vertices[In-Degree],"&gt;= "&amp;F57)-COUNTIF(Vertices[In-Degree],"&gt;="&amp;F58)</f>
        <v>1</v>
      </c>
      <c r="H57" s="41">
        <f>MAX(Vertices[Out-Degree])</f>
        <v>10</v>
      </c>
      <c r="I57" s="42">
        <f>COUNTIF(Vertices[Out-Degree],"&gt;= "&amp;H57)-COUNTIF(Vertices[Out-Degree],"&gt;="&amp;H58)</f>
        <v>1</v>
      </c>
      <c r="J57" s="41">
        <f>MAX(Vertices[Betweenness Centrality])</f>
        <v>28392</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0.073966</v>
      </c>
      <c r="O57" s="42">
        <f>COUNTIF(Vertices[Eigenvector Centrality],"&gt;= "&amp;N57)-COUNTIF(Vertices[Eigenvector Centrality],"&gt;="&amp;N58)</f>
        <v>1</v>
      </c>
      <c r="P57" s="41">
        <f>MAX(Vertices[PageRank])</f>
        <v>78.400961</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170</v>
      </c>
    </row>
    <row r="71" spans="1:2" ht="15">
      <c r="A71" s="33" t="s">
        <v>90</v>
      </c>
      <c r="B71" s="47">
        <f>_xlfn.IFERROR(AVERAGE(Vertices[In-Degree]),NoMetricMessage)</f>
        <v>1.1778350515463918</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1.1778350515463918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28392</v>
      </c>
    </row>
    <row r="99" spans="1:2" ht="15">
      <c r="A99" s="33" t="s">
        <v>102</v>
      </c>
      <c r="B99" s="47">
        <f>_xlfn.IFERROR(AVERAGE(Vertices[Betweenness Centrality]),NoMetricMessage)</f>
        <v>165.7680412319588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0.08131162628865977</v>
      </c>
    </row>
    <row r="114" spans="1:2" ht="15">
      <c r="A114" s="33" t="s">
        <v>109</v>
      </c>
      <c r="B114" s="47">
        <f>_xlfn.IFERROR(MEDIAN(Vertices[Closeness Centrality]),NoMetricMessage)</f>
        <v>0.002967</v>
      </c>
    </row>
    <row r="125" spans="1:2" ht="15">
      <c r="A125" s="33" t="s">
        <v>112</v>
      </c>
      <c r="B125" s="47">
        <f>IF(COUNT(Vertices[Eigenvector Centrality])&gt;0,N2,NoMetricMessage)</f>
        <v>0</v>
      </c>
    </row>
    <row r="126" spans="1:2" ht="15">
      <c r="A126" s="33" t="s">
        <v>113</v>
      </c>
      <c r="B126" s="47">
        <f>IF(COUNT(Vertices[Eigenvector Centrality])&gt;0,N57,NoMetricMessage)</f>
        <v>0.073966</v>
      </c>
    </row>
    <row r="127" spans="1:2" ht="15">
      <c r="A127" s="33" t="s">
        <v>114</v>
      </c>
      <c r="B127" s="47">
        <f>_xlfn.IFERROR(AVERAGE(Vertices[Eigenvector Centrality]),NoMetricMessage)</f>
        <v>0.0025771056701030977</v>
      </c>
    </row>
    <row r="128" spans="1:2" ht="15">
      <c r="A128" s="33" t="s">
        <v>115</v>
      </c>
      <c r="B128" s="47">
        <f>_xlfn.IFERROR(MEDIAN(Vertices[Eigenvector Centrality]),NoMetricMessage)</f>
        <v>0</v>
      </c>
    </row>
    <row r="139" spans="1:2" ht="15">
      <c r="A139" s="33" t="s">
        <v>140</v>
      </c>
      <c r="B139" s="47">
        <f>IF(COUNT(Vertices[PageRank])&gt;0,P2,NoMetricMessage)</f>
        <v>0.401707</v>
      </c>
    </row>
    <row r="140" spans="1:2" ht="15">
      <c r="A140" s="33" t="s">
        <v>141</v>
      </c>
      <c r="B140" s="47">
        <f>IF(COUNT(Vertices[PageRank])&gt;0,P57,NoMetricMessage)</f>
        <v>78.400961</v>
      </c>
    </row>
    <row r="141" spans="1:2" ht="15">
      <c r="A141" s="33" t="s">
        <v>142</v>
      </c>
      <c r="B141" s="47">
        <f>_xlfn.IFERROR(AVERAGE(Vertices[PageRank]),NoMetricMessage)</f>
        <v>0.9999987139175198</v>
      </c>
    </row>
    <row r="142" spans="1:2" ht="15">
      <c r="A142" s="33" t="s">
        <v>143</v>
      </c>
      <c r="B142" s="47">
        <f>_xlfn.IFERROR(MEDIAN(Vertices[PageRank]),NoMetricMessage)</f>
        <v>0.542005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0.07430709703678168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4405</v>
      </c>
      <c r="K7" s="13" t="s">
        <v>4406</v>
      </c>
    </row>
    <row r="8" spans="1:11" ht="409.5">
      <c r="A8"/>
      <c r="B8">
        <v>2</v>
      </c>
      <c r="C8">
        <v>2</v>
      </c>
      <c r="D8" t="s">
        <v>61</v>
      </c>
      <c r="E8" t="s">
        <v>61</v>
      </c>
      <c r="H8" t="s">
        <v>73</v>
      </c>
      <c r="J8" t="s">
        <v>4407</v>
      </c>
      <c r="K8" s="13" t="s">
        <v>4408</v>
      </c>
    </row>
    <row r="9" spans="1:11" ht="409.5">
      <c r="A9"/>
      <c r="B9">
        <v>3</v>
      </c>
      <c r="C9">
        <v>4</v>
      </c>
      <c r="D9" t="s">
        <v>62</v>
      </c>
      <c r="E9" t="s">
        <v>62</v>
      </c>
      <c r="H9" t="s">
        <v>74</v>
      </c>
      <c r="J9" t="s">
        <v>4409</v>
      </c>
      <c r="K9" s="13" t="s">
        <v>4410</v>
      </c>
    </row>
    <row r="10" spans="1:11" ht="409.5">
      <c r="A10"/>
      <c r="B10">
        <v>4</v>
      </c>
      <c r="D10" t="s">
        <v>63</v>
      </c>
      <c r="E10" t="s">
        <v>63</v>
      </c>
      <c r="H10" t="s">
        <v>75</v>
      </c>
      <c r="J10" t="s">
        <v>4411</v>
      </c>
      <c r="K10" s="13" t="s">
        <v>4412</v>
      </c>
    </row>
    <row r="11" spans="1:11" ht="15">
      <c r="A11"/>
      <c r="B11">
        <v>5</v>
      </c>
      <c r="D11" t="s">
        <v>46</v>
      </c>
      <c r="E11">
        <v>1</v>
      </c>
      <c r="H11" t="s">
        <v>76</v>
      </c>
      <c r="J11" t="s">
        <v>4413</v>
      </c>
      <c r="K11" t="s">
        <v>4414</v>
      </c>
    </row>
    <row r="12" spans="1:11" ht="15">
      <c r="A12"/>
      <c r="B12"/>
      <c r="D12" t="s">
        <v>64</v>
      </c>
      <c r="E12">
        <v>2</v>
      </c>
      <c r="H12">
        <v>0</v>
      </c>
      <c r="J12" t="s">
        <v>4415</v>
      </c>
      <c r="K12" t="s">
        <v>4416</v>
      </c>
    </row>
    <row r="13" spans="1:11" ht="15">
      <c r="A13"/>
      <c r="B13"/>
      <c r="D13">
        <v>1</v>
      </c>
      <c r="E13">
        <v>3</v>
      </c>
      <c r="H13">
        <v>1</v>
      </c>
      <c r="J13" t="s">
        <v>4417</v>
      </c>
      <c r="K13" t="s">
        <v>4418</v>
      </c>
    </row>
    <row r="14" spans="4:11" ht="15">
      <c r="D14">
        <v>2</v>
      </c>
      <c r="E14">
        <v>4</v>
      </c>
      <c r="H14">
        <v>2</v>
      </c>
      <c r="J14" t="s">
        <v>4419</v>
      </c>
      <c r="K14" t="s">
        <v>4420</v>
      </c>
    </row>
    <row r="15" spans="4:11" ht="15">
      <c r="D15">
        <v>3</v>
      </c>
      <c r="E15">
        <v>5</v>
      </c>
      <c r="H15">
        <v>3</v>
      </c>
      <c r="J15" t="s">
        <v>4421</v>
      </c>
      <c r="K15" t="s">
        <v>4422</v>
      </c>
    </row>
    <row r="16" spans="4:11" ht="15">
      <c r="D16">
        <v>4</v>
      </c>
      <c r="E16">
        <v>6</v>
      </c>
      <c r="H16">
        <v>4</v>
      </c>
      <c r="J16" t="s">
        <v>4423</v>
      </c>
      <c r="K16" t="s">
        <v>4424</v>
      </c>
    </row>
    <row r="17" spans="4:11" ht="15">
      <c r="D17">
        <v>5</v>
      </c>
      <c r="E17">
        <v>7</v>
      </c>
      <c r="H17">
        <v>5</v>
      </c>
      <c r="J17" t="s">
        <v>4425</v>
      </c>
      <c r="K17" t="s">
        <v>4426</v>
      </c>
    </row>
    <row r="18" spans="4:11" ht="15">
      <c r="D18">
        <v>6</v>
      </c>
      <c r="E18">
        <v>8</v>
      </c>
      <c r="H18">
        <v>6</v>
      </c>
      <c r="J18" t="s">
        <v>4427</v>
      </c>
      <c r="K18" t="s">
        <v>4428</v>
      </c>
    </row>
    <row r="19" spans="4:11" ht="15">
      <c r="D19">
        <v>7</v>
      </c>
      <c r="E19">
        <v>9</v>
      </c>
      <c r="H19">
        <v>7</v>
      </c>
      <c r="J19" t="s">
        <v>4429</v>
      </c>
      <c r="K19" t="s">
        <v>4430</v>
      </c>
    </row>
    <row r="20" spans="4:11" ht="15">
      <c r="D20">
        <v>8</v>
      </c>
      <c r="H20">
        <v>8</v>
      </c>
      <c r="J20" t="s">
        <v>4431</v>
      </c>
      <c r="K20" t="s">
        <v>4432</v>
      </c>
    </row>
    <row r="21" spans="4:11" ht="409.5">
      <c r="D21">
        <v>9</v>
      </c>
      <c r="H21">
        <v>9</v>
      </c>
      <c r="J21" t="s">
        <v>4433</v>
      </c>
      <c r="K21" s="13" t="s">
        <v>4434</v>
      </c>
    </row>
    <row r="22" spans="4:11" ht="409.5">
      <c r="D22">
        <v>10</v>
      </c>
      <c r="J22" t="s">
        <v>4435</v>
      </c>
      <c r="K22" s="13" t="s">
        <v>4436</v>
      </c>
    </row>
    <row r="23" spans="4:11" ht="409.5">
      <c r="D23">
        <v>11</v>
      </c>
      <c r="J23" t="s">
        <v>4437</v>
      </c>
      <c r="K23" s="13" t="s">
        <v>4438</v>
      </c>
    </row>
    <row r="24" spans="10:11" ht="409.5">
      <c r="J24" t="s">
        <v>4439</v>
      </c>
      <c r="K24" s="13" t="s">
        <v>5522</v>
      </c>
    </row>
    <row r="25" spans="10:11" ht="15">
      <c r="J25" t="s">
        <v>4440</v>
      </c>
      <c r="K25" t="b">
        <v>0</v>
      </c>
    </row>
    <row r="26" spans="10:11" ht="15">
      <c r="J26" t="s">
        <v>5520</v>
      </c>
      <c r="K26" t="s">
        <v>5521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4488</v>
      </c>
      <c r="B2" s="116" t="s">
        <v>4489</v>
      </c>
      <c r="C2" s="117" t="s">
        <v>4490</v>
      </c>
    </row>
    <row r="3" spans="1:3" ht="15">
      <c r="A3" s="115" t="s">
        <v>4442</v>
      </c>
      <c r="B3" s="115" t="s">
        <v>4442</v>
      </c>
      <c r="C3" s="34">
        <v>170</v>
      </c>
    </row>
    <row r="4" spans="1:3" ht="15">
      <c r="A4" s="115" t="s">
        <v>4443</v>
      </c>
      <c r="B4" s="115" t="s">
        <v>4443</v>
      </c>
      <c r="C4" s="34">
        <v>107</v>
      </c>
    </row>
    <row r="5" spans="1:3" ht="15">
      <c r="A5" s="115" t="s">
        <v>4443</v>
      </c>
      <c r="B5" s="115" t="s">
        <v>4446</v>
      </c>
      <c r="C5" s="34">
        <v>2</v>
      </c>
    </row>
    <row r="6" spans="1:3" ht="15">
      <c r="A6" s="115" t="s">
        <v>4444</v>
      </c>
      <c r="B6" s="115" t="s">
        <v>4443</v>
      </c>
      <c r="C6" s="34">
        <v>8</v>
      </c>
    </row>
    <row r="7" spans="1:3" ht="15">
      <c r="A7" s="115" t="s">
        <v>4444</v>
      </c>
      <c r="B7" s="115" t="s">
        <v>4444</v>
      </c>
      <c r="C7" s="34">
        <v>65</v>
      </c>
    </row>
    <row r="8" spans="1:3" ht="15">
      <c r="A8" s="115" t="s">
        <v>4445</v>
      </c>
      <c r="B8" s="115" t="s">
        <v>4445</v>
      </c>
      <c r="C8" s="34">
        <v>14</v>
      </c>
    </row>
    <row r="9" spans="1:3" ht="15">
      <c r="A9" s="115" t="s">
        <v>4446</v>
      </c>
      <c r="B9" s="115" t="s">
        <v>4446</v>
      </c>
      <c r="C9" s="34">
        <v>13</v>
      </c>
    </row>
    <row r="10" spans="1:3" ht="15">
      <c r="A10" s="115" t="s">
        <v>4447</v>
      </c>
      <c r="B10" s="115" t="s">
        <v>4443</v>
      </c>
      <c r="C10" s="34">
        <v>7</v>
      </c>
    </row>
    <row r="11" spans="1:3" ht="15">
      <c r="A11" s="115" t="s">
        <v>4447</v>
      </c>
      <c r="B11" s="115" t="s">
        <v>4447</v>
      </c>
      <c r="C11" s="34">
        <v>34</v>
      </c>
    </row>
    <row r="12" spans="1:3" ht="15">
      <c r="A12" s="115" t="s">
        <v>4448</v>
      </c>
      <c r="B12" s="115" t="s">
        <v>4448</v>
      </c>
      <c r="C12" s="34">
        <v>7</v>
      </c>
    </row>
    <row r="13" spans="1:3" ht="15">
      <c r="A13" s="115" t="s">
        <v>4449</v>
      </c>
      <c r="B13" s="115" t="s">
        <v>4443</v>
      </c>
      <c r="C13" s="34">
        <v>1</v>
      </c>
    </row>
    <row r="14" spans="1:3" ht="15">
      <c r="A14" s="115" t="s">
        <v>4449</v>
      </c>
      <c r="B14" s="115" t="s">
        <v>4449</v>
      </c>
      <c r="C14" s="34">
        <v>6</v>
      </c>
    </row>
    <row r="15" spans="1:3" ht="15">
      <c r="A15" s="115" t="s">
        <v>4450</v>
      </c>
      <c r="B15" s="115" t="s">
        <v>4450</v>
      </c>
      <c r="C15" s="34">
        <v>7</v>
      </c>
    </row>
    <row r="16" spans="1:3" ht="15">
      <c r="A16" s="115" t="s">
        <v>4451</v>
      </c>
      <c r="B16" s="115" t="s">
        <v>4451</v>
      </c>
      <c r="C16" s="34">
        <v>11</v>
      </c>
    </row>
    <row r="17" spans="1:3" ht="15">
      <c r="A17" s="115" t="s">
        <v>4452</v>
      </c>
      <c r="B17" s="115" t="s">
        <v>4452</v>
      </c>
      <c r="C17" s="34">
        <v>4</v>
      </c>
    </row>
    <row r="18" spans="1:3" ht="15">
      <c r="A18" s="115" t="s">
        <v>4453</v>
      </c>
      <c r="B18" s="115" t="s">
        <v>4453</v>
      </c>
      <c r="C18" s="34">
        <v>5</v>
      </c>
    </row>
    <row r="19" spans="1:3" ht="15">
      <c r="A19" s="115" t="s">
        <v>4454</v>
      </c>
      <c r="B19" s="115" t="s">
        <v>4454</v>
      </c>
      <c r="C19" s="34">
        <v>4</v>
      </c>
    </row>
    <row r="20" spans="1:3" ht="15">
      <c r="A20" s="115" t="s">
        <v>4455</v>
      </c>
      <c r="B20" s="115" t="s">
        <v>4455</v>
      </c>
      <c r="C20" s="34">
        <v>4</v>
      </c>
    </row>
    <row r="21" spans="1:3" ht="15">
      <c r="A21" s="115" t="s">
        <v>4456</v>
      </c>
      <c r="B21" s="115" t="s">
        <v>4456</v>
      </c>
      <c r="C21" s="34">
        <v>3</v>
      </c>
    </row>
    <row r="22" spans="1:3" ht="15">
      <c r="A22" s="115" t="s">
        <v>4457</v>
      </c>
      <c r="B22" s="115" t="s">
        <v>4457</v>
      </c>
      <c r="C22" s="34">
        <v>2</v>
      </c>
    </row>
    <row r="23" spans="1:3" ht="15">
      <c r="A23" s="115" t="s">
        <v>4458</v>
      </c>
      <c r="B23" s="115" t="s">
        <v>4458</v>
      </c>
      <c r="C23" s="34">
        <v>3</v>
      </c>
    </row>
    <row r="24" spans="1:3" ht="15">
      <c r="A24" s="115" t="s">
        <v>4459</v>
      </c>
      <c r="B24" s="115" t="s">
        <v>4459</v>
      </c>
      <c r="C24" s="34">
        <v>2</v>
      </c>
    </row>
    <row r="25" spans="1:3" ht="15">
      <c r="A25" s="115" t="s">
        <v>4460</v>
      </c>
      <c r="B25" s="115" t="s">
        <v>4460</v>
      </c>
      <c r="C25" s="34">
        <v>2</v>
      </c>
    </row>
    <row r="26" spans="1:3" ht="15">
      <c r="A26" s="115" t="s">
        <v>4461</v>
      </c>
      <c r="B26" s="115" t="s">
        <v>4443</v>
      </c>
      <c r="C26" s="34">
        <v>1</v>
      </c>
    </row>
    <row r="27" spans="1:3" ht="15">
      <c r="A27" s="115" t="s">
        <v>4461</v>
      </c>
      <c r="B27" s="115" t="s">
        <v>4461</v>
      </c>
      <c r="C27" s="34">
        <v>3</v>
      </c>
    </row>
    <row r="28" spans="1:3" ht="15">
      <c r="A28" s="115" t="s">
        <v>4462</v>
      </c>
      <c r="B28" s="115" t="s">
        <v>4462</v>
      </c>
      <c r="C28" s="34">
        <v>6</v>
      </c>
    </row>
    <row r="29" spans="1:3" ht="15">
      <c r="A29" s="115" t="s">
        <v>4463</v>
      </c>
      <c r="B29" s="115" t="s">
        <v>4463</v>
      </c>
      <c r="C29" s="34">
        <v>2</v>
      </c>
    </row>
    <row r="30" spans="1:3" ht="15">
      <c r="A30" s="115" t="s">
        <v>4464</v>
      </c>
      <c r="B30" s="115" t="s">
        <v>4464</v>
      </c>
      <c r="C30" s="34">
        <v>2</v>
      </c>
    </row>
    <row r="31" spans="1:3" ht="15">
      <c r="A31" s="115" t="s">
        <v>4465</v>
      </c>
      <c r="B31" s="115" t="s">
        <v>4465</v>
      </c>
      <c r="C31" s="34">
        <v>2</v>
      </c>
    </row>
    <row r="32" spans="1:3" ht="15">
      <c r="A32" s="115" t="s">
        <v>4466</v>
      </c>
      <c r="B32" s="115" t="s">
        <v>4466</v>
      </c>
      <c r="C32" s="34">
        <v>2</v>
      </c>
    </row>
    <row r="33" spans="1:3" ht="15">
      <c r="A33" s="115" t="s">
        <v>4467</v>
      </c>
      <c r="B33" s="115" t="s">
        <v>4467</v>
      </c>
      <c r="C33" s="34">
        <v>1</v>
      </c>
    </row>
    <row r="34" spans="1:3" ht="15">
      <c r="A34" s="115" t="s">
        <v>4468</v>
      </c>
      <c r="B34" s="115" t="s">
        <v>4468</v>
      </c>
      <c r="C34" s="34">
        <v>1</v>
      </c>
    </row>
    <row r="35" spans="1:3" ht="15">
      <c r="A35" s="115" t="s">
        <v>4469</v>
      </c>
      <c r="B35" s="115" t="s">
        <v>4469</v>
      </c>
      <c r="C35" s="34">
        <v>1</v>
      </c>
    </row>
    <row r="36" spans="1:3" ht="15">
      <c r="A36" s="115" t="s">
        <v>4470</v>
      </c>
      <c r="B36" s="115" t="s">
        <v>4470</v>
      </c>
      <c r="C36" s="34">
        <v>2</v>
      </c>
    </row>
    <row r="37" spans="1:3" ht="15">
      <c r="A37" s="115" t="s">
        <v>4471</v>
      </c>
      <c r="B37" s="115" t="s">
        <v>4471</v>
      </c>
      <c r="C37" s="34">
        <v>1</v>
      </c>
    </row>
    <row r="38" spans="1:3" ht="15">
      <c r="A38" s="115" t="s">
        <v>4472</v>
      </c>
      <c r="B38" s="115" t="s">
        <v>4472</v>
      </c>
      <c r="C38"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4496</v>
      </c>
      <c r="B1" s="13" t="s">
        <v>4499</v>
      </c>
      <c r="C1" s="13" t="s">
        <v>4500</v>
      </c>
      <c r="D1" s="13" t="s">
        <v>4502</v>
      </c>
      <c r="E1" s="13" t="s">
        <v>4501</v>
      </c>
      <c r="F1" s="13" t="s">
        <v>4504</v>
      </c>
      <c r="G1" s="13" t="s">
        <v>4503</v>
      </c>
      <c r="H1" s="13" t="s">
        <v>4506</v>
      </c>
      <c r="I1" s="13" t="s">
        <v>4505</v>
      </c>
      <c r="J1" s="13" t="s">
        <v>4510</v>
      </c>
      <c r="K1" s="13" t="s">
        <v>4509</v>
      </c>
      <c r="L1" s="13" t="s">
        <v>4512</v>
      </c>
      <c r="M1" s="13" t="s">
        <v>4511</v>
      </c>
      <c r="N1" s="13" t="s">
        <v>4519</v>
      </c>
      <c r="O1" s="13" t="s">
        <v>4518</v>
      </c>
      <c r="P1" s="13" t="s">
        <v>4521</v>
      </c>
      <c r="Q1" s="78" t="s">
        <v>4520</v>
      </c>
      <c r="R1" s="78" t="s">
        <v>4523</v>
      </c>
      <c r="S1" s="13" t="s">
        <v>4522</v>
      </c>
      <c r="T1" s="13" t="s">
        <v>4525</v>
      </c>
      <c r="U1" s="13" t="s">
        <v>4524</v>
      </c>
      <c r="V1" s="13" t="s">
        <v>4526</v>
      </c>
    </row>
    <row r="2" spans="1:22" ht="15">
      <c r="A2" s="83" t="s">
        <v>727</v>
      </c>
      <c r="B2" s="78">
        <v>24</v>
      </c>
      <c r="C2" s="83" t="s">
        <v>722</v>
      </c>
      <c r="D2" s="78">
        <v>1</v>
      </c>
      <c r="E2" s="83" t="s">
        <v>727</v>
      </c>
      <c r="F2" s="78">
        <v>20</v>
      </c>
      <c r="G2" s="83" t="s">
        <v>727</v>
      </c>
      <c r="H2" s="78">
        <v>2</v>
      </c>
      <c r="I2" s="83" t="s">
        <v>719</v>
      </c>
      <c r="J2" s="78">
        <v>1</v>
      </c>
      <c r="K2" s="83" t="s">
        <v>753</v>
      </c>
      <c r="L2" s="78">
        <v>1</v>
      </c>
      <c r="M2" s="83" t="s">
        <v>727</v>
      </c>
      <c r="N2" s="78">
        <v>1</v>
      </c>
      <c r="O2" s="83" t="s">
        <v>4497</v>
      </c>
      <c r="P2" s="78">
        <v>7</v>
      </c>
      <c r="Q2" s="78"/>
      <c r="R2" s="78"/>
      <c r="S2" s="83" t="s">
        <v>732</v>
      </c>
      <c r="T2" s="78">
        <v>2</v>
      </c>
      <c r="U2" s="83" t="s">
        <v>720</v>
      </c>
      <c r="V2" s="78">
        <v>2</v>
      </c>
    </row>
    <row r="3" spans="1:22" ht="15">
      <c r="A3" s="83" t="s">
        <v>4497</v>
      </c>
      <c r="B3" s="78">
        <v>7</v>
      </c>
      <c r="C3" s="78"/>
      <c r="D3" s="78"/>
      <c r="E3" s="83" t="s">
        <v>736</v>
      </c>
      <c r="F3" s="78">
        <v>3</v>
      </c>
      <c r="G3" s="83" t="s">
        <v>733</v>
      </c>
      <c r="H3" s="78">
        <v>2</v>
      </c>
      <c r="I3" s="83" t="s">
        <v>723</v>
      </c>
      <c r="J3" s="78">
        <v>1</v>
      </c>
      <c r="K3" s="78"/>
      <c r="L3" s="78"/>
      <c r="M3" s="83" t="s">
        <v>4513</v>
      </c>
      <c r="N3" s="78">
        <v>1</v>
      </c>
      <c r="O3" s="83" t="s">
        <v>4498</v>
      </c>
      <c r="P3" s="78">
        <v>7</v>
      </c>
      <c r="Q3" s="78"/>
      <c r="R3" s="78"/>
      <c r="S3" s="78"/>
      <c r="T3" s="78"/>
      <c r="U3" s="83" t="s">
        <v>721</v>
      </c>
      <c r="V3" s="78">
        <v>1</v>
      </c>
    </row>
    <row r="4" spans="1:22" ht="15">
      <c r="A4" s="83" t="s">
        <v>4498</v>
      </c>
      <c r="B4" s="78">
        <v>7</v>
      </c>
      <c r="C4" s="78"/>
      <c r="D4" s="78"/>
      <c r="E4" s="83" t="s">
        <v>749</v>
      </c>
      <c r="F4" s="78">
        <v>2</v>
      </c>
      <c r="G4" s="83" t="s">
        <v>759</v>
      </c>
      <c r="H4" s="78">
        <v>1</v>
      </c>
      <c r="I4" s="83" t="s">
        <v>724</v>
      </c>
      <c r="J4" s="78">
        <v>1</v>
      </c>
      <c r="K4" s="78"/>
      <c r="L4" s="78"/>
      <c r="M4" s="83" t="s">
        <v>4514</v>
      </c>
      <c r="N4" s="78">
        <v>1</v>
      </c>
      <c r="O4" s="78"/>
      <c r="P4" s="78"/>
      <c r="Q4" s="78"/>
      <c r="R4" s="78"/>
      <c r="S4" s="78"/>
      <c r="T4" s="78"/>
      <c r="U4" s="78"/>
      <c r="V4" s="78"/>
    </row>
    <row r="5" spans="1:22" ht="15">
      <c r="A5" s="83" t="s">
        <v>732</v>
      </c>
      <c r="B5" s="78">
        <v>4</v>
      </c>
      <c r="C5" s="78"/>
      <c r="D5" s="78"/>
      <c r="E5" s="83" t="s">
        <v>754</v>
      </c>
      <c r="F5" s="78">
        <v>2</v>
      </c>
      <c r="G5" s="83" t="s">
        <v>758</v>
      </c>
      <c r="H5" s="78">
        <v>1</v>
      </c>
      <c r="I5" s="83" t="s">
        <v>734</v>
      </c>
      <c r="J5" s="78">
        <v>1</v>
      </c>
      <c r="K5" s="78"/>
      <c r="L5" s="78"/>
      <c r="M5" s="83" t="s">
        <v>4515</v>
      </c>
      <c r="N5" s="78">
        <v>1</v>
      </c>
      <c r="O5" s="78"/>
      <c r="P5" s="78"/>
      <c r="Q5" s="78"/>
      <c r="R5" s="78"/>
      <c r="S5" s="78"/>
      <c r="T5" s="78"/>
      <c r="U5" s="78"/>
      <c r="V5" s="78"/>
    </row>
    <row r="6" spans="1:22" ht="15">
      <c r="A6" s="83" t="s">
        <v>720</v>
      </c>
      <c r="B6" s="78">
        <v>3</v>
      </c>
      <c r="C6" s="78"/>
      <c r="D6" s="78"/>
      <c r="E6" s="83" t="s">
        <v>760</v>
      </c>
      <c r="F6" s="78">
        <v>1</v>
      </c>
      <c r="G6" s="78"/>
      <c r="H6" s="78"/>
      <c r="I6" s="83" t="s">
        <v>737</v>
      </c>
      <c r="J6" s="78">
        <v>1</v>
      </c>
      <c r="K6" s="78"/>
      <c r="L6" s="78"/>
      <c r="M6" s="83" t="s">
        <v>729</v>
      </c>
      <c r="N6" s="78">
        <v>1</v>
      </c>
      <c r="O6" s="78"/>
      <c r="P6" s="78"/>
      <c r="Q6" s="78"/>
      <c r="R6" s="78"/>
      <c r="S6" s="78"/>
      <c r="T6" s="78"/>
      <c r="U6" s="78"/>
      <c r="V6" s="78"/>
    </row>
    <row r="7" spans="1:22" ht="15">
      <c r="A7" s="83" t="s">
        <v>736</v>
      </c>
      <c r="B7" s="78">
        <v>3</v>
      </c>
      <c r="C7" s="78"/>
      <c r="D7" s="78"/>
      <c r="E7" s="83" t="s">
        <v>757</v>
      </c>
      <c r="F7" s="78">
        <v>1</v>
      </c>
      <c r="G7" s="78"/>
      <c r="H7" s="78"/>
      <c r="I7" s="83" t="s">
        <v>742</v>
      </c>
      <c r="J7" s="78">
        <v>1</v>
      </c>
      <c r="K7" s="78"/>
      <c r="L7" s="78"/>
      <c r="M7" s="83" t="s">
        <v>4516</v>
      </c>
      <c r="N7" s="78">
        <v>1</v>
      </c>
      <c r="O7" s="78"/>
      <c r="P7" s="78"/>
      <c r="Q7" s="78"/>
      <c r="R7" s="78"/>
      <c r="S7" s="78"/>
      <c r="T7" s="78"/>
      <c r="U7" s="78"/>
      <c r="V7" s="78"/>
    </row>
    <row r="8" spans="1:22" ht="15">
      <c r="A8" s="83" t="s">
        <v>733</v>
      </c>
      <c r="B8" s="78">
        <v>3</v>
      </c>
      <c r="C8" s="78"/>
      <c r="D8" s="78"/>
      <c r="E8" s="83" t="s">
        <v>733</v>
      </c>
      <c r="F8" s="78">
        <v>1</v>
      </c>
      <c r="G8" s="78"/>
      <c r="H8" s="78"/>
      <c r="I8" s="83" t="s">
        <v>746</v>
      </c>
      <c r="J8" s="78">
        <v>1</v>
      </c>
      <c r="K8" s="78"/>
      <c r="L8" s="78"/>
      <c r="M8" s="83" t="s">
        <v>4517</v>
      </c>
      <c r="N8" s="78">
        <v>1</v>
      </c>
      <c r="O8" s="78"/>
      <c r="P8" s="78"/>
      <c r="Q8" s="78"/>
      <c r="R8" s="78"/>
      <c r="S8" s="78"/>
      <c r="T8" s="78"/>
      <c r="U8" s="78"/>
      <c r="V8" s="78"/>
    </row>
    <row r="9" spans="1:22" ht="15">
      <c r="A9" s="83" t="s">
        <v>749</v>
      </c>
      <c r="B9" s="78">
        <v>2</v>
      </c>
      <c r="C9" s="78"/>
      <c r="D9" s="78"/>
      <c r="E9" s="83" t="s">
        <v>756</v>
      </c>
      <c r="F9" s="78">
        <v>1</v>
      </c>
      <c r="G9" s="78"/>
      <c r="H9" s="78"/>
      <c r="I9" s="83" t="s">
        <v>750</v>
      </c>
      <c r="J9" s="78">
        <v>1</v>
      </c>
      <c r="K9" s="78"/>
      <c r="L9" s="78"/>
      <c r="M9" s="83" t="s">
        <v>730</v>
      </c>
      <c r="N9" s="78">
        <v>1</v>
      </c>
      <c r="O9" s="78"/>
      <c r="P9" s="78"/>
      <c r="Q9" s="78"/>
      <c r="R9" s="78"/>
      <c r="S9" s="78"/>
      <c r="T9" s="78"/>
      <c r="U9" s="78"/>
      <c r="V9" s="78"/>
    </row>
    <row r="10" spans="1:22" ht="15">
      <c r="A10" s="83" t="s">
        <v>755</v>
      </c>
      <c r="B10" s="78">
        <v>2</v>
      </c>
      <c r="C10" s="78"/>
      <c r="D10" s="78"/>
      <c r="E10" s="83" t="s">
        <v>748</v>
      </c>
      <c r="F10" s="78">
        <v>1</v>
      </c>
      <c r="G10" s="78"/>
      <c r="H10" s="78"/>
      <c r="I10" s="83" t="s">
        <v>4507</v>
      </c>
      <c r="J10" s="78">
        <v>1</v>
      </c>
      <c r="K10" s="78"/>
      <c r="L10" s="78"/>
      <c r="M10" s="78"/>
      <c r="N10" s="78"/>
      <c r="O10" s="78"/>
      <c r="P10" s="78"/>
      <c r="Q10" s="78"/>
      <c r="R10" s="78"/>
      <c r="S10" s="78"/>
      <c r="T10" s="78"/>
      <c r="U10" s="78"/>
      <c r="V10" s="78"/>
    </row>
    <row r="11" spans="1:22" ht="15">
      <c r="A11" s="83" t="s">
        <v>754</v>
      </c>
      <c r="B11" s="78">
        <v>2</v>
      </c>
      <c r="C11" s="78"/>
      <c r="D11" s="78"/>
      <c r="E11" s="83" t="s">
        <v>739</v>
      </c>
      <c r="F11" s="78">
        <v>1</v>
      </c>
      <c r="G11" s="78"/>
      <c r="H11" s="78"/>
      <c r="I11" s="83" t="s">
        <v>4508</v>
      </c>
      <c r="J11" s="78">
        <v>1</v>
      </c>
      <c r="K11" s="78"/>
      <c r="L11" s="78"/>
      <c r="M11" s="78"/>
      <c r="N11" s="78"/>
      <c r="O11" s="78"/>
      <c r="P11" s="78"/>
      <c r="Q11" s="78"/>
      <c r="R11" s="78"/>
      <c r="S11" s="78"/>
      <c r="T11" s="78"/>
      <c r="U11" s="78"/>
      <c r="V11" s="78"/>
    </row>
    <row r="14" spans="1:22" ht="15" customHeight="1">
      <c r="A14" s="13" t="s">
        <v>4534</v>
      </c>
      <c r="B14" s="13" t="s">
        <v>4499</v>
      </c>
      <c r="C14" s="13" t="s">
        <v>4537</v>
      </c>
      <c r="D14" s="13" t="s">
        <v>4502</v>
      </c>
      <c r="E14" s="13" t="s">
        <v>4538</v>
      </c>
      <c r="F14" s="13" t="s">
        <v>4504</v>
      </c>
      <c r="G14" s="13" t="s">
        <v>4539</v>
      </c>
      <c r="H14" s="13" t="s">
        <v>4506</v>
      </c>
      <c r="I14" s="13" t="s">
        <v>4540</v>
      </c>
      <c r="J14" s="13" t="s">
        <v>4510</v>
      </c>
      <c r="K14" s="13" t="s">
        <v>4542</v>
      </c>
      <c r="L14" s="13" t="s">
        <v>4512</v>
      </c>
      <c r="M14" s="13" t="s">
        <v>4543</v>
      </c>
      <c r="N14" s="13" t="s">
        <v>4519</v>
      </c>
      <c r="O14" s="13" t="s">
        <v>4547</v>
      </c>
      <c r="P14" s="13" t="s">
        <v>4521</v>
      </c>
      <c r="Q14" s="78" t="s">
        <v>4548</v>
      </c>
      <c r="R14" s="78" t="s">
        <v>4523</v>
      </c>
      <c r="S14" s="13" t="s">
        <v>4549</v>
      </c>
      <c r="T14" s="13" t="s">
        <v>4525</v>
      </c>
      <c r="U14" s="13" t="s">
        <v>4550</v>
      </c>
      <c r="V14" s="13" t="s">
        <v>4526</v>
      </c>
    </row>
    <row r="15" spans="1:22" ht="15">
      <c r="A15" s="78" t="s">
        <v>764</v>
      </c>
      <c r="B15" s="78">
        <v>35</v>
      </c>
      <c r="C15" s="78" t="s">
        <v>763</v>
      </c>
      <c r="D15" s="78">
        <v>1</v>
      </c>
      <c r="E15" s="78" t="s">
        <v>764</v>
      </c>
      <c r="F15" s="78">
        <v>29</v>
      </c>
      <c r="G15" s="78" t="s">
        <v>784</v>
      </c>
      <c r="H15" s="78">
        <v>2</v>
      </c>
      <c r="I15" s="78" t="s">
        <v>763</v>
      </c>
      <c r="J15" s="78">
        <v>5</v>
      </c>
      <c r="K15" s="78" t="s">
        <v>771</v>
      </c>
      <c r="L15" s="78">
        <v>1</v>
      </c>
      <c r="M15" s="78" t="s">
        <v>768</v>
      </c>
      <c r="N15" s="78">
        <v>2</v>
      </c>
      <c r="O15" s="78" t="s">
        <v>4535</v>
      </c>
      <c r="P15" s="78">
        <v>7</v>
      </c>
      <c r="Q15" s="78"/>
      <c r="R15" s="78"/>
      <c r="S15" s="78" t="s">
        <v>770</v>
      </c>
      <c r="T15" s="78">
        <v>2</v>
      </c>
      <c r="U15" s="78" t="s">
        <v>763</v>
      </c>
      <c r="V15" s="78">
        <v>3</v>
      </c>
    </row>
    <row r="16" spans="1:22" ht="15">
      <c r="A16" s="78" t="s">
        <v>763</v>
      </c>
      <c r="B16" s="78">
        <v>26</v>
      </c>
      <c r="C16" s="78"/>
      <c r="D16" s="78"/>
      <c r="E16" s="78" t="s">
        <v>771</v>
      </c>
      <c r="F16" s="78">
        <v>1</v>
      </c>
      <c r="G16" s="78" t="s">
        <v>764</v>
      </c>
      <c r="H16" s="78">
        <v>2</v>
      </c>
      <c r="I16" s="78" t="s">
        <v>764</v>
      </c>
      <c r="J16" s="78">
        <v>2</v>
      </c>
      <c r="K16" s="78"/>
      <c r="L16" s="78"/>
      <c r="M16" s="78" t="s">
        <v>764</v>
      </c>
      <c r="N16" s="78">
        <v>1</v>
      </c>
      <c r="O16" s="78" t="s">
        <v>763</v>
      </c>
      <c r="P16" s="78">
        <v>7</v>
      </c>
      <c r="Q16" s="78"/>
      <c r="R16" s="78"/>
      <c r="S16" s="78"/>
      <c r="T16" s="78"/>
      <c r="U16" s="78"/>
      <c r="V16" s="78"/>
    </row>
    <row r="17" spans="1:22" ht="15">
      <c r="A17" s="78" t="s">
        <v>771</v>
      </c>
      <c r="B17" s="78">
        <v>8</v>
      </c>
      <c r="C17" s="78"/>
      <c r="D17" s="78"/>
      <c r="E17" s="78" t="s">
        <v>783</v>
      </c>
      <c r="F17" s="78">
        <v>1</v>
      </c>
      <c r="G17" s="78" t="s">
        <v>771</v>
      </c>
      <c r="H17" s="78">
        <v>2</v>
      </c>
      <c r="I17" s="78" t="s">
        <v>771</v>
      </c>
      <c r="J17" s="78">
        <v>2</v>
      </c>
      <c r="K17" s="78"/>
      <c r="L17" s="78"/>
      <c r="M17" s="78" t="s">
        <v>4544</v>
      </c>
      <c r="N17" s="78">
        <v>1</v>
      </c>
      <c r="O17" s="78"/>
      <c r="P17" s="78"/>
      <c r="Q17" s="78"/>
      <c r="R17" s="78"/>
      <c r="S17" s="78"/>
      <c r="T17" s="78"/>
      <c r="U17" s="78"/>
      <c r="V17" s="78"/>
    </row>
    <row r="18" spans="1:22" ht="15">
      <c r="A18" s="78" t="s">
        <v>4535</v>
      </c>
      <c r="B18" s="78">
        <v>7</v>
      </c>
      <c r="C18" s="78"/>
      <c r="D18" s="78"/>
      <c r="E18" s="78" t="s">
        <v>763</v>
      </c>
      <c r="F18" s="78">
        <v>1</v>
      </c>
      <c r="G18" s="78"/>
      <c r="H18" s="78"/>
      <c r="I18" s="78" t="s">
        <v>772</v>
      </c>
      <c r="J18" s="78">
        <v>1</v>
      </c>
      <c r="K18" s="78"/>
      <c r="L18" s="78"/>
      <c r="M18" s="78" t="s">
        <v>771</v>
      </c>
      <c r="N18" s="78">
        <v>1</v>
      </c>
      <c r="O18" s="78"/>
      <c r="P18" s="78"/>
      <c r="Q18" s="78"/>
      <c r="R18" s="78"/>
      <c r="S18" s="78"/>
      <c r="T18" s="78"/>
      <c r="U18" s="78"/>
      <c r="V18" s="78"/>
    </row>
    <row r="19" spans="1:22" ht="15">
      <c r="A19" s="78" t="s">
        <v>770</v>
      </c>
      <c r="B19" s="78">
        <v>6</v>
      </c>
      <c r="C19" s="78"/>
      <c r="D19" s="78"/>
      <c r="E19" s="78" t="s">
        <v>774</v>
      </c>
      <c r="F19" s="78">
        <v>1</v>
      </c>
      <c r="G19" s="78"/>
      <c r="H19" s="78"/>
      <c r="I19" s="78" t="s">
        <v>4536</v>
      </c>
      <c r="J19" s="78">
        <v>1</v>
      </c>
      <c r="K19" s="78"/>
      <c r="L19" s="78"/>
      <c r="M19" s="78" t="s">
        <v>767</v>
      </c>
      <c r="N19" s="78">
        <v>1</v>
      </c>
      <c r="O19" s="78"/>
      <c r="P19" s="78"/>
      <c r="Q19" s="78"/>
      <c r="R19" s="78"/>
      <c r="S19" s="78"/>
      <c r="T19" s="78"/>
      <c r="U19" s="78"/>
      <c r="V19" s="78"/>
    </row>
    <row r="20" spans="1:22" ht="15">
      <c r="A20" s="78" t="s">
        <v>784</v>
      </c>
      <c r="B20" s="78">
        <v>2</v>
      </c>
      <c r="C20" s="78"/>
      <c r="D20" s="78"/>
      <c r="E20" s="78"/>
      <c r="F20" s="78"/>
      <c r="G20" s="78"/>
      <c r="H20" s="78"/>
      <c r="I20" s="78" t="s">
        <v>4541</v>
      </c>
      <c r="J20" s="78">
        <v>1</v>
      </c>
      <c r="K20" s="78"/>
      <c r="L20" s="78"/>
      <c r="M20" s="78" t="s">
        <v>4545</v>
      </c>
      <c r="N20" s="78">
        <v>1</v>
      </c>
      <c r="O20" s="78"/>
      <c r="P20" s="78"/>
      <c r="Q20" s="78"/>
      <c r="R20" s="78"/>
      <c r="S20" s="78"/>
      <c r="T20" s="78"/>
      <c r="U20" s="78"/>
      <c r="V20" s="78"/>
    </row>
    <row r="21" spans="1:22" ht="15">
      <c r="A21" s="78" t="s">
        <v>774</v>
      </c>
      <c r="B21" s="78">
        <v>2</v>
      </c>
      <c r="C21" s="78"/>
      <c r="D21" s="78"/>
      <c r="E21" s="78"/>
      <c r="F21" s="78"/>
      <c r="G21" s="78"/>
      <c r="H21" s="78"/>
      <c r="I21" s="78"/>
      <c r="J21" s="78"/>
      <c r="K21" s="78"/>
      <c r="L21" s="78"/>
      <c r="M21" s="78" t="s">
        <v>4546</v>
      </c>
      <c r="N21" s="78">
        <v>1</v>
      </c>
      <c r="O21" s="78"/>
      <c r="P21" s="78"/>
      <c r="Q21" s="78"/>
      <c r="R21" s="78"/>
      <c r="S21" s="78"/>
      <c r="T21" s="78"/>
      <c r="U21" s="78"/>
      <c r="V21" s="78"/>
    </row>
    <row r="22" spans="1:22" ht="15">
      <c r="A22" s="78" t="s">
        <v>768</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783</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4536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4557</v>
      </c>
      <c r="B27" s="13" t="s">
        <v>4499</v>
      </c>
      <c r="C27" s="78" t="s">
        <v>4565</v>
      </c>
      <c r="D27" s="78" t="s">
        <v>4502</v>
      </c>
      <c r="E27" s="13" t="s">
        <v>4566</v>
      </c>
      <c r="F27" s="13" t="s">
        <v>4504</v>
      </c>
      <c r="G27" s="13" t="s">
        <v>4573</v>
      </c>
      <c r="H27" s="13" t="s">
        <v>4506</v>
      </c>
      <c r="I27" s="13" t="s">
        <v>4580</v>
      </c>
      <c r="J27" s="13" t="s">
        <v>4510</v>
      </c>
      <c r="K27" s="13" t="s">
        <v>4583</v>
      </c>
      <c r="L27" s="13" t="s">
        <v>4512</v>
      </c>
      <c r="M27" s="13" t="s">
        <v>4584</v>
      </c>
      <c r="N27" s="13" t="s">
        <v>4519</v>
      </c>
      <c r="O27" s="78" t="s">
        <v>4590</v>
      </c>
      <c r="P27" s="78" t="s">
        <v>4521</v>
      </c>
      <c r="Q27" s="78" t="s">
        <v>4591</v>
      </c>
      <c r="R27" s="78" t="s">
        <v>4523</v>
      </c>
      <c r="S27" s="78" t="s">
        <v>4592</v>
      </c>
      <c r="T27" s="78" t="s">
        <v>4525</v>
      </c>
      <c r="U27" s="78" t="s">
        <v>4593</v>
      </c>
      <c r="V27" s="78" t="s">
        <v>4526</v>
      </c>
    </row>
    <row r="28" spans="1:22" ht="15">
      <c r="A28" s="78" t="s">
        <v>457</v>
      </c>
      <c r="B28" s="78">
        <v>38</v>
      </c>
      <c r="C28" s="78"/>
      <c r="D28" s="78"/>
      <c r="E28" s="78" t="s">
        <v>457</v>
      </c>
      <c r="F28" s="78">
        <v>23</v>
      </c>
      <c r="G28" s="78" t="s">
        <v>786</v>
      </c>
      <c r="H28" s="78">
        <v>3</v>
      </c>
      <c r="I28" s="78" t="s">
        <v>457</v>
      </c>
      <c r="J28" s="78">
        <v>2</v>
      </c>
      <c r="K28" s="78" t="s">
        <v>457</v>
      </c>
      <c r="L28" s="78">
        <v>1</v>
      </c>
      <c r="M28" s="78" t="s">
        <v>4558</v>
      </c>
      <c r="N28" s="78">
        <v>2</v>
      </c>
      <c r="O28" s="78"/>
      <c r="P28" s="78"/>
      <c r="Q28" s="78"/>
      <c r="R28" s="78"/>
      <c r="S28" s="78"/>
      <c r="T28" s="78"/>
      <c r="U28" s="78"/>
      <c r="V28" s="78"/>
    </row>
    <row r="29" spans="1:22" ht="15">
      <c r="A29" s="78" t="s">
        <v>4558</v>
      </c>
      <c r="B29" s="78">
        <v>4</v>
      </c>
      <c r="C29" s="78"/>
      <c r="D29" s="78"/>
      <c r="E29" s="78" t="s">
        <v>4559</v>
      </c>
      <c r="F29" s="78">
        <v>4</v>
      </c>
      <c r="G29" s="78" t="s">
        <v>457</v>
      </c>
      <c r="H29" s="78">
        <v>3</v>
      </c>
      <c r="I29" s="78" t="s">
        <v>4581</v>
      </c>
      <c r="J29" s="78">
        <v>2</v>
      </c>
      <c r="K29" s="78"/>
      <c r="L29" s="78"/>
      <c r="M29" s="78" t="s">
        <v>4585</v>
      </c>
      <c r="N29" s="78">
        <v>2</v>
      </c>
      <c r="O29" s="78"/>
      <c r="P29" s="78"/>
      <c r="Q29" s="78"/>
      <c r="R29" s="78"/>
      <c r="S29" s="78"/>
      <c r="T29" s="78"/>
      <c r="U29" s="78"/>
      <c r="V29" s="78"/>
    </row>
    <row r="30" spans="1:22" ht="15">
      <c r="A30" s="78" t="s">
        <v>4559</v>
      </c>
      <c r="B30" s="78">
        <v>4</v>
      </c>
      <c r="C30" s="78"/>
      <c r="D30" s="78"/>
      <c r="E30" s="78" t="s">
        <v>4564</v>
      </c>
      <c r="F30" s="78">
        <v>2</v>
      </c>
      <c r="G30" s="78" t="s">
        <v>4574</v>
      </c>
      <c r="H30" s="78">
        <v>2</v>
      </c>
      <c r="I30" s="78" t="s">
        <v>795</v>
      </c>
      <c r="J30" s="78">
        <v>1</v>
      </c>
      <c r="K30" s="78"/>
      <c r="L30" s="78"/>
      <c r="M30" s="78" t="s">
        <v>4586</v>
      </c>
      <c r="N30" s="78">
        <v>2</v>
      </c>
      <c r="O30" s="78"/>
      <c r="P30" s="78"/>
      <c r="Q30" s="78"/>
      <c r="R30" s="78"/>
      <c r="S30" s="78"/>
      <c r="T30" s="78"/>
      <c r="U30" s="78"/>
      <c r="V30" s="78"/>
    </row>
    <row r="31" spans="1:22" ht="15">
      <c r="A31" s="78" t="s">
        <v>786</v>
      </c>
      <c r="B31" s="78">
        <v>3</v>
      </c>
      <c r="C31" s="78"/>
      <c r="D31" s="78"/>
      <c r="E31" s="78" t="s">
        <v>4567</v>
      </c>
      <c r="F31" s="78">
        <v>2</v>
      </c>
      <c r="G31" s="78" t="s">
        <v>4575</v>
      </c>
      <c r="H31" s="78">
        <v>2</v>
      </c>
      <c r="I31" s="78" t="s">
        <v>797</v>
      </c>
      <c r="J31" s="78">
        <v>1</v>
      </c>
      <c r="K31" s="78"/>
      <c r="L31" s="78"/>
      <c r="M31" s="78" t="s">
        <v>4587</v>
      </c>
      <c r="N31" s="78">
        <v>2</v>
      </c>
      <c r="O31" s="78"/>
      <c r="P31" s="78"/>
      <c r="Q31" s="78"/>
      <c r="R31" s="78"/>
      <c r="S31" s="78"/>
      <c r="T31" s="78"/>
      <c r="U31" s="78"/>
      <c r="V31" s="78"/>
    </row>
    <row r="32" spans="1:22" ht="15">
      <c r="A32" s="78" t="s">
        <v>4560</v>
      </c>
      <c r="B32" s="78">
        <v>3</v>
      </c>
      <c r="C32" s="78"/>
      <c r="D32" s="78"/>
      <c r="E32" s="78" t="s">
        <v>4558</v>
      </c>
      <c r="F32" s="78">
        <v>2</v>
      </c>
      <c r="G32" s="78" t="s">
        <v>4576</v>
      </c>
      <c r="H32" s="78">
        <v>2</v>
      </c>
      <c r="I32" s="78" t="s">
        <v>4582</v>
      </c>
      <c r="J32" s="78">
        <v>1</v>
      </c>
      <c r="K32" s="78"/>
      <c r="L32" s="78"/>
      <c r="M32" s="78" t="s">
        <v>4588</v>
      </c>
      <c r="N32" s="78">
        <v>2</v>
      </c>
      <c r="O32" s="78"/>
      <c r="P32" s="78"/>
      <c r="Q32" s="78"/>
      <c r="R32" s="78"/>
      <c r="S32" s="78"/>
      <c r="T32" s="78"/>
      <c r="U32" s="78"/>
      <c r="V32" s="78"/>
    </row>
    <row r="33" spans="1:22" ht="15">
      <c r="A33" s="78" t="s">
        <v>4561</v>
      </c>
      <c r="B33" s="78">
        <v>3</v>
      </c>
      <c r="C33" s="78"/>
      <c r="D33" s="78"/>
      <c r="E33" s="78" t="s">
        <v>4568</v>
      </c>
      <c r="F33" s="78">
        <v>2</v>
      </c>
      <c r="G33" s="78" t="s">
        <v>4577</v>
      </c>
      <c r="H33" s="78">
        <v>2</v>
      </c>
      <c r="I33" s="78"/>
      <c r="J33" s="78"/>
      <c r="K33" s="78"/>
      <c r="L33" s="78"/>
      <c r="M33" s="78" t="s">
        <v>4589</v>
      </c>
      <c r="N33" s="78">
        <v>2</v>
      </c>
      <c r="O33" s="78"/>
      <c r="P33" s="78"/>
      <c r="Q33" s="78"/>
      <c r="R33" s="78"/>
      <c r="S33" s="78"/>
      <c r="T33" s="78"/>
      <c r="U33" s="78"/>
      <c r="V33" s="78"/>
    </row>
    <row r="34" spans="1:22" ht="15">
      <c r="A34" s="78" t="s">
        <v>4562</v>
      </c>
      <c r="B34" s="78">
        <v>3</v>
      </c>
      <c r="C34" s="78"/>
      <c r="D34" s="78"/>
      <c r="E34" s="78" t="s">
        <v>4569</v>
      </c>
      <c r="F34" s="78">
        <v>1</v>
      </c>
      <c r="G34" s="78" t="s">
        <v>4578</v>
      </c>
      <c r="H34" s="78">
        <v>2</v>
      </c>
      <c r="I34" s="78"/>
      <c r="J34" s="78"/>
      <c r="K34" s="78"/>
      <c r="L34" s="78"/>
      <c r="M34" s="78" t="s">
        <v>558</v>
      </c>
      <c r="N34" s="78">
        <v>2</v>
      </c>
      <c r="O34" s="78"/>
      <c r="P34" s="78"/>
      <c r="Q34" s="78"/>
      <c r="R34" s="78"/>
      <c r="S34" s="78"/>
      <c r="T34" s="78"/>
      <c r="U34" s="78"/>
      <c r="V34" s="78"/>
    </row>
    <row r="35" spans="1:22" ht="15">
      <c r="A35" s="78" t="s">
        <v>4563</v>
      </c>
      <c r="B35" s="78">
        <v>3</v>
      </c>
      <c r="C35" s="78"/>
      <c r="D35" s="78"/>
      <c r="E35" s="78" t="s">
        <v>4570</v>
      </c>
      <c r="F35" s="78">
        <v>1</v>
      </c>
      <c r="G35" s="78" t="s">
        <v>4579</v>
      </c>
      <c r="H35" s="78">
        <v>2</v>
      </c>
      <c r="I35" s="78"/>
      <c r="J35" s="78"/>
      <c r="K35" s="78"/>
      <c r="L35" s="78"/>
      <c r="M35" s="78" t="s">
        <v>790</v>
      </c>
      <c r="N35" s="78">
        <v>1</v>
      </c>
      <c r="O35" s="78"/>
      <c r="P35" s="78"/>
      <c r="Q35" s="78"/>
      <c r="R35" s="78"/>
      <c r="S35" s="78"/>
      <c r="T35" s="78"/>
      <c r="U35" s="78"/>
      <c r="V35" s="78"/>
    </row>
    <row r="36" spans="1:22" ht="15">
      <c r="A36" s="78" t="s">
        <v>806</v>
      </c>
      <c r="B36" s="78">
        <v>2</v>
      </c>
      <c r="C36" s="78"/>
      <c r="D36" s="78"/>
      <c r="E36" s="78" t="s">
        <v>4571</v>
      </c>
      <c r="F36" s="78">
        <v>1</v>
      </c>
      <c r="G36" s="78"/>
      <c r="H36" s="78"/>
      <c r="I36" s="78"/>
      <c r="J36" s="78"/>
      <c r="K36" s="78"/>
      <c r="L36" s="78"/>
      <c r="M36" s="78"/>
      <c r="N36" s="78"/>
      <c r="O36" s="78"/>
      <c r="P36" s="78"/>
      <c r="Q36" s="78"/>
      <c r="R36" s="78"/>
      <c r="S36" s="78"/>
      <c r="T36" s="78"/>
      <c r="U36" s="78"/>
      <c r="V36" s="78"/>
    </row>
    <row r="37" spans="1:22" ht="15">
      <c r="A37" s="78" t="s">
        <v>4564</v>
      </c>
      <c r="B37" s="78">
        <v>2</v>
      </c>
      <c r="C37" s="78"/>
      <c r="D37" s="78"/>
      <c r="E37" s="78" t="s">
        <v>4572</v>
      </c>
      <c r="F37" s="78">
        <v>1</v>
      </c>
      <c r="G37" s="78"/>
      <c r="H37" s="78"/>
      <c r="I37" s="78"/>
      <c r="J37" s="78"/>
      <c r="K37" s="78"/>
      <c r="L37" s="78"/>
      <c r="M37" s="78"/>
      <c r="N37" s="78"/>
      <c r="O37" s="78"/>
      <c r="P37" s="78"/>
      <c r="Q37" s="78"/>
      <c r="R37" s="78"/>
      <c r="S37" s="78"/>
      <c r="T37" s="78"/>
      <c r="U37" s="78"/>
      <c r="V37" s="78"/>
    </row>
    <row r="40" spans="1:22" ht="15" customHeight="1">
      <c r="A40" s="13" t="s">
        <v>4600</v>
      </c>
      <c r="B40" s="13" t="s">
        <v>4499</v>
      </c>
      <c r="C40" s="13" t="s">
        <v>4611</v>
      </c>
      <c r="D40" s="13" t="s">
        <v>4502</v>
      </c>
      <c r="E40" s="13" t="s">
        <v>4620</v>
      </c>
      <c r="F40" s="13" t="s">
        <v>4504</v>
      </c>
      <c r="G40" s="13" t="s">
        <v>4630</v>
      </c>
      <c r="H40" s="13" t="s">
        <v>4506</v>
      </c>
      <c r="I40" s="13" t="s">
        <v>4640</v>
      </c>
      <c r="J40" s="13" t="s">
        <v>4510</v>
      </c>
      <c r="K40" s="13" t="s">
        <v>4647</v>
      </c>
      <c r="L40" s="13" t="s">
        <v>4512</v>
      </c>
      <c r="M40" s="13" t="s">
        <v>4654</v>
      </c>
      <c r="N40" s="13" t="s">
        <v>4519</v>
      </c>
      <c r="O40" s="13" t="s">
        <v>4657</v>
      </c>
      <c r="P40" s="13" t="s">
        <v>4521</v>
      </c>
      <c r="Q40" s="78" t="s">
        <v>4658</v>
      </c>
      <c r="R40" s="78" t="s">
        <v>4523</v>
      </c>
      <c r="S40" s="13" t="s">
        <v>4659</v>
      </c>
      <c r="T40" s="13" t="s">
        <v>4525</v>
      </c>
      <c r="U40" s="13" t="s">
        <v>4669</v>
      </c>
      <c r="V40" s="13" t="s">
        <v>4526</v>
      </c>
    </row>
    <row r="41" spans="1:22" ht="15">
      <c r="A41" s="84" t="s">
        <v>4601</v>
      </c>
      <c r="B41" s="84">
        <v>96</v>
      </c>
      <c r="C41" s="84" t="s">
        <v>4606</v>
      </c>
      <c r="D41" s="84">
        <v>340</v>
      </c>
      <c r="E41" s="84" t="s">
        <v>457</v>
      </c>
      <c r="F41" s="84">
        <v>114</v>
      </c>
      <c r="G41" s="84" t="s">
        <v>4631</v>
      </c>
      <c r="H41" s="84">
        <v>45</v>
      </c>
      <c r="I41" s="84" t="s">
        <v>457</v>
      </c>
      <c r="J41" s="84">
        <v>9</v>
      </c>
      <c r="K41" s="84" t="s">
        <v>4627</v>
      </c>
      <c r="L41" s="84">
        <v>8</v>
      </c>
      <c r="M41" s="84" t="s">
        <v>558</v>
      </c>
      <c r="N41" s="84">
        <v>9</v>
      </c>
      <c r="O41" s="84" t="s">
        <v>484</v>
      </c>
      <c r="P41" s="84">
        <v>6</v>
      </c>
      <c r="Q41" s="84"/>
      <c r="R41" s="84"/>
      <c r="S41" s="84" t="s">
        <v>417</v>
      </c>
      <c r="T41" s="84">
        <v>5</v>
      </c>
      <c r="U41" s="84" t="s">
        <v>4670</v>
      </c>
      <c r="V41" s="84">
        <v>3</v>
      </c>
    </row>
    <row r="42" spans="1:22" ht="15">
      <c r="A42" s="84" t="s">
        <v>4602</v>
      </c>
      <c r="B42" s="84">
        <v>203</v>
      </c>
      <c r="C42" s="84" t="s">
        <v>4607</v>
      </c>
      <c r="D42" s="84">
        <v>340</v>
      </c>
      <c r="E42" s="84" t="s">
        <v>4621</v>
      </c>
      <c r="F42" s="84">
        <v>51</v>
      </c>
      <c r="G42" s="84" t="s">
        <v>4632</v>
      </c>
      <c r="H42" s="84">
        <v>43</v>
      </c>
      <c r="I42" s="84" t="s">
        <v>4631</v>
      </c>
      <c r="J42" s="84">
        <v>5</v>
      </c>
      <c r="K42" s="84" t="s">
        <v>4648</v>
      </c>
      <c r="L42" s="84">
        <v>7</v>
      </c>
      <c r="M42" s="84" t="s">
        <v>457</v>
      </c>
      <c r="N42" s="84">
        <v>8</v>
      </c>
      <c r="O42" s="84"/>
      <c r="P42" s="84"/>
      <c r="Q42" s="84"/>
      <c r="R42" s="84"/>
      <c r="S42" s="84" t="s">
        <v>4660</v>
      </c>
      <c r="T42" s="84">
        <v>4</v>
      </c>
      <c r="U42" s="84" t="s">
        <v>4671</v>
      </c>
      <c r="V42" s="84">
        <v>3</v>
      </c>
    </row>
    <row r="43" spans="1:22" ht="15">
      <c r="A43" s="84" t="s">
        <v>4603</v>
      </c>
      <c r="B43" s="84">
        <v>173</v>
      </c>
      <c r="C43" s="84" t="s">
        <v>4612</v>
      </c>
      <c r="D43" s="84">
        <v>170</v>
      </c>
      <c r="E43" s="84" t="s">
        <v>4622</v>
      </c>
      <c r="F43" s="84">
        <v>47</v>
      </c>
      <c r="G43" s="84" t="s">
        <v>4633</v>
      </c>
      <c r="H43" s="84">
        <v>42</v>
      </c>
      <c r="I43" s="84" t="s">
        <v>4632</v>
      </c>
      <c r="J43" s="84">
        <v>4</v>
      </c>
      <c r="K43" s="84" t="s">
        <v>4649</v>
      </c>
      <c r="L43" s="84">
        <v>7</v>
      </c>
      <c r="M43" s="84" t="s">
        <v>557</v>
      </c>
      <c r="N43" s="84">
        <v>7</v>
      </c>
      <c r="O43" s="84"/>
      <c r="P43" s="84"/>
      <c r="Q43" s="84"/>
      <c r="R43" s="84"/>
      <c r="S43" s="84" t="s">
        <v>4661</v>
      </c>
      <c r="T43" s="84">
        <v>4</v>
      </c>
      <c r="U43" s="84" t="s">
        <v>4672</v>
      </c>
      <c r="V43" s="84">
        <v>3</v>
      </c>
    </row>
    <row r="44" spans="1:22" ht="15">
      <c r="A44" s="84" t="s">
        <v>4604</v>
      </c>
      <c r="B44" s="84">
        <v>9105</v>
      </c>
      <c r="C44" s="84" t="s">
        <v>4613</v>
      </c>
      <c r="D44" s="84">
        <v>170</v>
      </c>
      <c r="E44" s="84" t="s">
        <v>4623</v>
      </c>
      <c r="F44" s="84">
        <v>46</v>
      </c>
      <c r="G44" s="84" t="s">
        <v>4563</v>
      </c>
      <c r="H44" s="84">
        <v>42</v>
      </c>
      <c r="I44" s="84" t="s">
        <v>4641</v>
      </c>
      <c r="J44" s="84">
        <v>4</v>
      </c>
      <c r="K44" s="84" t="s">
        <v>4650</v>
      </c>
      <c r="L44" s="84">
        <v>7</v>
      </c>
      <c r="M44" s="84" t="s">
        <v>410</v>
      </c>
      <c r="N44" s="84">
        <v>6</v>
      </c>
      <c r="O44" s="84"/>
      <c r="P44" s="84"/>
      <c r="Q44" s="84"/>
      <c r="R44" s="84"/>
      <c r="S44" s="84" t="s">
        <v>4662</v>
      </c>
      <c r="T44" s="84">
        <v>4</v>
      </c>
      <c r="U44" s="84" t="s">
        <v>556</v>
      </c>
      <c r="V44" s="84">
        <v>2</v>
      </c>
    </row>
    <row r="45" spans="1:22" ht="15">
      <c r="A45" s="84" t="s">
        <v>4605</v>
      </c>
      <c r="B45" s="84">
        <v>9404</v>
      </c>
      <c r="C45" s="84" t="s">
        <v>4614</v>
      </c>
      <c r="D45" s="84">
        <v>170</v>
      </c>
      <c r="E45" s="84" t="s">
        <v>4624</v>
      </c>
      <c r="F45" s="84">
        <v>40</v>
      </c>
      <c r="G45" s="84" t="s">
        <v>4634</v>
      </c>
      <c r="H45" s="84">
        <v>29</v>
      </c>
      <c r="I45" s="84" t="s">
        <v>4642</v>
      </c>
      <c r="J45" s="84">
        <v>3</v>
      </c>
      <c r="K45" s="84" t="s">
        <v>4651</v>
      </c>
      <c r="L45" s="84">
        <v>7</v>
      </c>
      <c r="M45" s="84" t="s">
        <v>570</v>
      </c>
      <c r="N45" s="84">
        <v>6</v>
      </c>
      <c r="O45" s="84"/>
      <c r="P45" s="84"/>
      <c r="Q45" s="84"/>
      <c r="R45" s="84"/>
      <c r="S45" s="84" t="s">
        <v>4663</v>
      </c>
      <c r="T45" s="84">
        <v>4</v>
      </c>
      <c r="U45" s="84" t="s">
        <v>555</v>
      </c>
      <c r="V45" s="84">
        <v>2</v>
      </c>
    </row>
    <row r="46" spans="1:22" ht="15">
      <c r="A46" s="84" t="s">
        <v>4606</v>
      </c>
      <c r="B46" s="84">
        <v>340</v>
      </c>
      <c r="C46" s="84" t="s">
        <v>4615</v>
      </c>
      <c r="D46" s="84">
        <v>170</v>
      </c>
      <c r="E46" s="84" t="s">
        <v>4625</v>
      </c>
      <c r="F46" s="84">
        <v>40</v>
      </c>
      <c r="G46" s="84" t="s">
        <v>4635</v>
      </c>
      <c r="H46" s="84">
        <v>29</v>
      </c>
      <c r="I46" s="84" t="s">
        <v>4643</v>
      </c>
      <c r="J46" s="84">
        <v>3</v>
      </c>
      <c r="K46" s="84" t="s">
        <v>4652</v>
      </c>
      <c r="L46" s="84">
        <v>7</v>
      </c>
      <c r="M46" s="84" t="s">
        <v>411</v>
      </c>
      <c r="N46" s="84">
        <v>4</v>
      </c>
      <c r="O46" s="84"/>
      <c r="P46" s="84"/>
      <c r="Q46" s="84"/>
      <c r="R46" s="84"/>
      <c r="S46" s="84" t="s">
        <v>4664</v>
      </c>
      <c r="T46" s="84">
        <v>4</v>
      </c>
      <c r="U46" s="84" t="s">
        <v>554</v>
      </c>
      <c r="V46" s="84">
        <v>2</v>
      </c>
    </row>
    <row r="47" spans="1:22" ht="15">
      <c r="A47" s="84" t="s">
        <v>4607</v>
      </c>
      <c r="B47" s="84">
        <v>340</v>
      </c>
      <c r="C47" s="84" t="s">
        <v>4616</v>
      </c>
      <c r="D47" s="84">
        <v>170</v>
      </c>
      <c r="E47" s="84" t="s">
        <v>4626</v>
      </c>
      <c r="F47" s="84">
        <v>30</v>
      </c>
      <c r="G47" s="84" t="s">
        <v>4636</v>
      </c>
      <c r="H47" s="84">
        <v>27</v>
      </c>
      <c r="I47" s="84" t="s">
        <v>4644</v>
      </c>
      <c r="J47" s="84">
        <v>2</v>
      </c>
      <c r="K47" s="84" t="s">
        <v>4631</v>
      </c>
      <c r="L47" s="84">
        <v>7</v>
      </c>
      <c r="M47" s="84" t="s">
        <v>569</v>
      </c>
      <c r="N47" s="84">
        <v>4</v>
      </c>
      <c r="O47" s="84"/>
      <c r="P47" s="84"/>
      <c r="Q47" s="84"/>
      <c r="R47" s="84"/>
      <c r="S47" s="84" t="s">
        <v>4665</v>
      </c>
      <c r="T47" s="84">
        <v>4</v>
      </c>
      <c r="U47" s="84" t="s">
        <v>553</v>
      </c>
      <c r="V47" s="84">
        <v>2</v>
      </c>
    </row>
    <row r="48" spans="1:22" ht="15">
      <c r="A48" s="84" t="s">
        <v>4608</v>
      </c>
      <c r="B48" s="84">
        <v>198</v>
      </c>
      <c r="C48" s="84" t="s">
        <v>4617</v>
      </c>
      <c r="D48" s="84">
        <v>170</v>
      </c>
      <c r="E48" s="84" t="s">
        <v>4627</v>
      </c>
      <c r="F48" s="84">
        <v>27</v>
      </c>
      <c r="G48" s="84" t="s">
        <v>4637</v>
      </c>
      <c r="H48" s="84">
        <v>27</v>
      </c>
      <c r="I48" s="84" t="s">
        <v>4645</v>
      </c>
      <c r="J48" s="84">
        <v>2</v>
      </c>
      <c r="K48" s="84" t="s">
        <v>4625</v>
      </c>
      <c r="L48" s="84">
        <v>7</v>
      </c>
      <c r="M48" s="84" t="s">
        <v>4589</v>
      </c>
      <c r="N48" s="84">
        <v>3</v>
      </c>
      <c r="O48" s="84"/>
      <c r="P48" s="84"/>
      <c r="Q48" s="84"/>
      <c r="R48" s="84"/>
      <c r="S48" s="84" t="s">
        <v>4666</v>
      </c>
      <c r="T48" s="84">
        <v>4</v>
      </c>
      <c r="U48" s="84" t="s">
        <v>552</v>
      </c>
      <c r="V48" s="84">
        <v>2</v>
      </c>
    </row>
    <row r="49" spans="1:22" ht="15">
      <c r="A49" s="84" t="s">
        <v>4609</v>
      </c>
      <c r="B49" s="84">
        <v>173</v>
      </c>
      <c r="C49" s="84" t="s">
        <v>4618</v>
      </c>
      <c r="D49" s="84">
        <v>170</v>
      </c>
      <c r="E49" s="84" t="s">
        <v>4628</v>
      </c>
      <c r="F49" s="84">
        <v>25</v>
      </c>
      <c r="G49" s="84" t="s">
        <v>4638</v>
      </c>
      <c r="H49" s="84">
        <v>27</v>
      </c>
      <c r="I49" s="84" t="s">
        <v>4646</v>
      </c>
      <c r="J49" s="84">
        <v>2</v>
      </c>
      <c r="K49" s="84" t="s">
        <v>571</v>
      </c>
      <c r="L49" s="84">
        <v>7</v>
      </c>
      <c r="M49" s="84" t="s">
        <v>4655</v>
      </c>
      <c r="N49" s="84">
        <v>3</v>
      </c>
      <c r="O49" s="84"/>
      <c r="P49" s="84"/>
      <c r="Q49" s="84"/>
      <c r="R49" s="84"/>
      <c r="S49" s="84" t="s">
        <v>4667</v>
      </c>
      <c r="T49" s="84">
        <v>4</v>
      </c>
      <c r="U49" s="84" t="s">
        <v>4673</v>
      </c>
      <c r="V49" s="84">
        <v>2</v>
      </c>
    </row>
    <row r="50" spans="1:22" ht="15">
      <c r="A50" s="84" t="s">
        <v>4610</v>
      </c>
      <c r="B50" s="84">
        <v>173</v>
      </c>
      <c r="C50" s="84" t="s">
        <v>4619</v>
      </c>
      <c r="D50" s="84">
        <v>170</v>
      </c>
      <c r="E50" s="84" t="s">
        <v>4629</v>
      </c>
      <c r="F50" s="84">
        <v>23</v>
      </c>
      <c r="G50" s="84" t="s">
        <v>4639</v>
      </c>
      <c r="H50" s="84">
        <v>27</v>
      </c>
      <c r="I50" s="84" t="s">
        <v>4563</v>
      </c>
      <c r="J50" s="84">
        <v>2</v>
      </c>
      <c r="K50" s="84" t="s">
        <v>4653</v>
      </c>
      <c r="L50" s="84">
        <v>7</v>
      </c>
      <c r="M50" s="84" t="s">
        <v>4656</v>
      </c>
      <c r="N50" s="84">
        <v>3</v>
      </c>
      <c r="O50" s="84"/>
      <c r="P50" s="84"/>
      <c r="Q50" s="84"/>
      <c r="R50" s="84"/>
      <c r="S50" s="84" t="s">
        <v>4668</v>
      </c>
      <c r="T50" s="84">
        <v>4</v>
      </c>
      <c r="U50" s="84" t="s">
        <v>4674</v>
      </c>
      <c r="V50" s="84">
        <v>2</v>
      </c>
    </row>
    <row r="53" spans="1:22" ht="15" customHeight="1">
      <c r="A53" s="13" t="s">
        <v>4696</v>
      </c>
      <c r="B53" s="13" t="s">
        <v>4499</v>
      </c>
      <c r="C53" s="13" t="s">
        <v>4707</v>
      </c>
      <c r="D53" s="13" t="s">
        <v>4502</v>
      </c>
      <c r="E53" s="13" t="s">
        <v>4709</v>
      </c>
      <c r="F53" s="13" t="s">
        <v>4504</v>
      </c>
      <c r="G53" s="13" t="s">
        <v>4720</v>
      </c>
      <c r="H53" s="13" t="s">
        <v>4506</v>
      </c>
      <c r="I53" s="13" t="s">
        <v>4731</v>
      </c>
      <c r="J53" s="13" t="s">
        <v>4510</v>
      </c>
      <c r="K53" s="13" t="s">
        <v>4740</v>
      </c>
      <c r="L53" s="13" t="s">
        <v>4512</v>
      </c>
      <c r="M53" s="13" t="s">
        <v>4751</v>
      </c>
      <c r="N53" s="13" t="s">
        <v>4519</v>
      </c>
      <c r="O53" s="78" t="s">
        <v>4762</v>
      </c>
      <c r="P53" s="78" t="s">
        <v>4521</v>
      </c>
      <c r="Q53" s="78" t="s">
        <v>4763</v>
      </c>
      <c r="R53" s="78" t="s">
        <v>4523</v>
      </c>
      <c r="S53" s="13" t="s">
        <v>4764</v>
      </c>
      <c r="T53" s="13" t="s">
        <v>4525</v>
      </c>
      <c r="U53" s="13" t="s">
        <v>4775</v>
      </c>
      <c r="V53" s="13" t="s">
        <v>4526</v>
      </c>
    </row>
    <row r="54" spans="1:22" ht="15">
      <c r="A54" s="84" t="s">
        <v>4697</v>
      </c>
      <c r="B54" s="84">
        <v>340</v>
      </c>
      <c r="C54" s="84" t="s">
        <v>4697</v>
      </c>
      <c r="D54" s="84">
        <v>340</v>
      </c>
      <c r="E54" s="84" t="s">
        <v>4710</v>
      </c>
      <c r="F54" s="84">
        <v>32</v>
      </c>
      <c r="G54" s="84" t="s">
        <v>4721</v>
      </c>
      <c r="H54" s="84">
        <v>43</v>
      </c>
      <c r="I54" s="84" t="s">
        <v>4721</v>
      </c>
      <c r="J54" s="84">
        <v>4</v>
      </c>
      <c r="K54" s="84" t="s">
        <v>4741</v>
      </c>
      <c r="L54" s="84">
        <v>7</v>
      </c>
      <c r="M54" s="84" t="s">
        <v>4752</v>
      </c>
      <c r="N54" s="84">
        <v>7</v>
      </c>
      <c r="O54" s="84"/>
      <c r="P54" s="84"/>
      <c r="Q54" s="84"/>
      <c r="R54" s="84"/>
      <c r="S54" s="84" t="s">
        <v>4765</v>
      </c>
      <c r="T54" s="84">
        <v>4</v>
      </c>
      <c r="U54" s="84" t="s">
        <v>4776</v>
      </c>
      <c r="V54" s="84">
        <v>2</v>
      </c>
    </row>
    <row r="55" spans="1:22" ht="15">
      <c r="A55" s="84" t="s">
        <v>4698</v>
      </c>
      <c r="B55" s="84">
        <v>171</v>
      </c>
      <c r="C55" s="84" t="s">
        <v>4699</v>
      </c>
      <c r="D55" s="84">
        <v>170</v>
      </c>
      <c r="E55" s="84" t="s">
        <v>4711</v>
      </c>
      <c r="F55" s="84">
        <v>23</v>
      </c>
      <c r="G55" s="84" t="s">
        <v>4722</v>
      </c>
      <c r="H55" s="84">
        <v>42</v>
      </c>
      <c r="I55" s="84" t="s">
        <v>4732</v>
      </c>
      <c r="J55" s="84">
        <v>2</v>
      </c>
      <c r="K55" s="84" t="s">
        <v>4742</v>
      </c>
      <c r="L55" s="84">
        <v>7</v>
      </c>
      <c r="M55" s="84" t="s">
        <v>4753</v>
      </c>
      <c r="N55" s="84">
        <v>6</v>
      </c>
      <c r="O55" s="84"/>
      <c r="P55" s="84"/>
      <c r="Q55" s="84"/>
      <c r="R55" s="84"/>
      <c r="S55" s="84" t="s">
        <v>4766</v>
      </c>
      <c r="T55" s="84">
        <v>4</v>
      </c>
      <c r="U55" s="84" t="s">
        <v>4777</v>
      </c>
      <c r="V55" s="84">
        <v>2</v>
      </c>
    </row>
    <row r="56" spans="1:22" ht="15">
      <c r="A56" s="84" t="s">
        <v>4699</v>
      </c>
      <c r="B56" s="84">
        <v>170</v>
      </c>
      <c r="C56" s="84" t="s">
        <v>4700</v>
      </c>
      <c r="D56" s="84">
        <v>170</v>
      </c>
      <c r="E56" s="84" t="s">
        <v>4712</v>
      </c>
      <c r="F56" s="84">
        <v>23</v>
      </c>
      <c r="G56" s="84" t="s">
        <v>4723</v>
      </c>
      <c r="H56" s="84">
        <v>29</v>
      </c>
      <c r="I56" s="84" t="s">
        <v>4733</v>
      </c>
      <c r="J56" s="84">
        <v>2</v>
      </c>
      <c r="K56" s="84" t="s">
        <v>4743</v>
      </c>
      <c r="L56" s="84">
        <v>7</v>
      </c>
      <c r="M56" s="84" t="s">
        <v>4754</v>
      </c>
      <c r="N56" s="84">
        <v>6</v>
      </c>
      <c r="O56" s="84"/>
      <c r="P56" s="84"/>
      <c r="Q56" s="84"/>
      <c r="R56" s="84"/>
      <c r="S56" s="84" t="s">
        <v>4767</v>
      </c>
      <c r="T56" s="84">
        <v>4</v>
      </c>
      <c r="U56" s="84" t="s">
        <v>4778</v>
      </c>
      <c r="V56" s="84">
        <v>2</v>
      </c>
    </row>
    <row r="57" spans="1:22" ht="15">
      <c r="A57" s="84" t="s">
        <v>4700</v>
      </c>
      <c r="B57" s="84">
        <v>170</v>
      </c>
      <c r="C57" s="84" t="s">
        <v>4701</v>
      </c>
      <c r="D57" s="84">
        <v>170</v>
      </c>
      <c r="E57" s="84" t="s">
        <v>4713</v>
      </c>
      <c r="F57" s="84">
        <v>23</v>
      </c>
      <c r="G57" s="84" t="s">
        <v>4724</v>
      </c>
      <c r="H57" s="84">
        <v>28</v>
      </c>
      <c r="I57" s="84" t="s">
        <v>4734</v>
      </c>
      <c r="J57" s="84">
        <v>2</v>
      </c>
      <c r="K57" s="84" t="s">
        <v>4744</v>
      </c>
      <c r="L57" s="84">
        <v>7</v>
      </c>
      <c r="M57" s="84" t="s">
        <v>4755</v>
      </c>
      <c r="N57" s="84">
        <v>4</v>
      </c>
      <c r="O57" s="84"/>
      <c r="P57" s="84"/>
      <c r="Q57" s="84"/>
      <c r="R57" s="84"/>
      <c r="S57" s="84" t="s">
        <v>4768</v>
      </c>
      <c r="T57" s="84">
        <v>4</v>
      </c>
      <c r="U57" s="84" t="s">
        <v>4779</v>
      </c>
      <c r="V57" s="84">
        <v>2</v>
      </c>
    </row>
    <row r="58" spans="1:22" ht="15">
      <c r="A58" s="84" t="s">
        <v>4701</v>
      </c>
      <c r="B58" s="84">
        <v>170</v>
      </c>
      <c r="C58" s="84" t="s">
        <v>4702</v>
      </c>
      <c r="D58" s="84">
        <v>170</v>
      </c>
      <c r="E58" s="84" t="s">
        <v>4714</v>
      </c>
      <c r="F58" s="84">
        <v>23</v>
      </c>
      <c r="G58" s="84" t="s">
        <v>4725</v>
      </c>
      <c r="H58" s="84">
        <v>28</v>
      </c>
      <c r="I58" s="84" t="s">
        <v>4735</v>
      </c>
      <c r="J58" s="84">
        <v>2</v>
      </c>
      <c r="K58" s="84" t="s">
        <v>4745</v>
      </c>
      <c r="L58" s="84">
        <v>7</v>
      </c>
      <c r="M58" s="84" t="s">
        <v>4756</v>
      </c>
      <c r="N58" s="84">
        <v>3</v>
      </c>
      <c r="O58" s="84"/>
      <c r="P58" s="84"/>
      <c r="Q58" s="84"/>
      <c r="R58" s="84"/>
      <c r="S58" s="84" t="s">
        <v>4769</v>
      </c>
      <c r="T58" s="84">
        <v>4</v>
      </c>
      <c r="U58" s="84" t="s">
        <v>4780</v>
      </c>
      <c r="V58" s="84">
        <v>2</v>
      </c>
    </row>
    <row r="59" spans="1:22" ht="15">
      <c r="A59" s="84" t="s">
        <v>4702</v>
      </c>
      <c r="B59" s="84">
        <v>170</v>
      </c>
      <c r="C59" s="84" t="s">
        <v>4703</v>
      </c>
      <c r="D59" s="84">
        <v>170</v>
      </c>
      <c r="E59" s="84" t="s">
        <v>4715</v>
      </c>
      <c r="F59" s="84">
        <v>23</v>
      </c>
      <c r="G59" s="84" t="s">
        <v>4726</v>
      </c>
      <c r="H59" s="84">
        <v>27</v>
      </c>
      <c r="I59" s="84" t="s">
        <v>4736</v>
      </c>
      <c r="J59" s="84">
        <v>2</v>
      </c>
      <c r="K59" s="84" t="s">
        <v>4746</v>
      </c>
      <c r="L59" s="84">
        <v>7</v>
      </c>
      <c r="M59" s="84" t="s">
        <v>4757</v>
      </c>
      <c r="N59" s="84">
        <v>3</v>
      </c>
      <c r="O59" s="84"/>
      <c r="P59" s="84"/>
      <c r="Q59" s="84"/>
      <c r="R59" s="84"/>
      <c r="S59" s="84" t="s">
        <v>4770</v>
      </c>
      <c r="T59" s="84">
        <v>4</v>
      </c>
      <c r="U59" s="84" t="s">
        <v>4781</v>
      </c>
      <c r="V59" s="84">
        <v>2</v>
      </c>
    </row>
    <row r="60" spans="1:22" ht="15">
      <c r="A60" s="84" t="s">
        <v>4703</v>
      </c>
      <c r="B60" s="84">
        <v>170</v>
      </c>
      <c r="C60" s="84" t="s">
        <v>4704</v>
      </c>
      <c r="D60" s="84">
        <v>170</v>
      </c>
      <c r="E60" s="84" t="s">
        <v>4716</v>
      </c>
      <c r="F60" s="84">
        <v>23</v>
      </c>
      <c r="G60" s="84" t="s">
        <v>4727</v>
      </c>
      <c r="H60" s="84">
        <v>27</v>
      </c>
      <c r="I60" s="84" t="s">
        <v>4737</v>
      </c>
      <c r="J60" s="84">
        <v>2</v>
      </c>
      <c r="K60" s="84" t="s">
        <v>4747</v>
      </c>
      <c r="L60" s="84">
        <v>7</v>
      </c>
      <c r="M60" s="84" t="s">
        <v>4758</v>
      </c>
      <c r="N60" s="84">
        <v>2</v>
      </c>
      <c r="O60" s="84"/>
      <c r="P60" s="84"/>
      <c r="Q60" s="84"/>
      <c r="R60" s="84"/>
      <c r="S60" s="84" t="s">
        <v>4771</v>
      </c>
      <c r="T60" s="84">
        <v>4</v>
      </c>
      <c r="U60" s="84" t="s">
        <v>4782</v>
      </c>
      <c r="V60" s="84">
        <v>2</v>
      </c>
    </row>
    <row r="61" spans="1:22" ht="15">
      <c r="A61" s="84" t="s">
        <v>4704</v>
      </c>
      <c r="B61" s="84">
        <v>170</v>
      </c>
      <c r="C61" s="84" t="s">
        <v>4705</v>
      </c>
      <c r="D61" s="84">
        <v>170</v>
      </c>
      <c r="E61" s="84" t="s">
        <v>4717</v>
      </c>
      <c r="F61" s="84">
        <v>23</v>
      </c>
      <c r="G61" s="84" t="s">
        <v>4728</v>
      </c>
      <c r="H61" s="84">
        <v>27</v>
      </c>
      <c r="I61" s="84" t="s">
        <v>4738</v>
      </c>
      <c r="J61" s="84">
        <v>2</v>
      </c>
      <c r="K61" s="84" t="s">
        <v>4748</v>
      </c>
      <c r="L61" s="84">
        <v>7</v>
      </c>
      <c r="M61" s="84" t="s">
        <v>4759</v>
      </c>
      <c r="N61" s="84">
        <v>2</v>
      </c>
      <c r="O61" s="84"/>
      <c r="P61" s="84"/>
      <c r="Q61" s="84"/>
      <c r="R61" s="84"/>
      <c r="S61" s="84" t="s">
        <v>4772</v>
      </c>
      <c r="T61" s="84">
        <v>4</v>
      </c>
      <c r="U61" s="84" t="s">
        <v>4783</v>
      </c>
      <c r="V61" s="84">
        <v>2</v>
      </c>
    </row>
    <row r="62" spans="1:22" ht="15">
      <c r="A62" s="84" t="s">
        <v>4705</v>
      </c>
      <c r="B62" s="84">
        <v>170</v>
      </c>
      <c r="C62" s="84" t="s">
        <v>4706</v>
      </c>
      <c r="D62" s="84">
        <v>170</v>
      </c>
      <c r="E62" s="84" t="s">
        <v>4718</v>
      </c>
      <c r="F62" s="84">
        <v>23</v>
      </c>
      <c r="G62" s="84" t="s">
        <v>4729</v>
      </c>
      <c r="H62" s="84">
        <v>26</v>
      </c>
      <c r="I62" s="84" t="s">
        <v>4739</v>
      </c>
      <c r="J62" s="84">
        <v>2</v>
      </c>
      <c r="K62" s="84" t="s">
        <v>4749</v>
      </c>
      <c r="L62" s="84">
        <v>7</v>
      </c>
      <c r="M62" s="84" t="s">
        <v>4760</v>
      </c>
      <c r="N62" s="84">
        <v>2</v>
      </c>
      <c r="O62" s="84"/>
      <c r="P62" s="84"/>
      <c r="Q62" s="84"/>
      <c r="R62" s="84"/>
      <c r="S62" s="84" t="s">
        <v>4773</v>
      </c>
      <c r="T62" s="84">
        <v>4</v>
      </c>
      <c r="U62" s="84" t="s">
        <v>4784</v>
      </c>
      <c r="V62" s="84">
        <v>2</v>
      </c>
    </row>
    <row r="63" spans="1:22" ht="15">
      <c r="A63" s="84" t="s">
        <v>4706</v>
      </c>
      <c r="B63" s="84">
        <v>170</v>
      </c>
      <c r="C63" s="84" t="s">
        <v>4708</v>
      </c>
      <c r="D63" s="84">
        <v>170</v>
      </c>
      <c r="E63" s="84" t="s">
        <v>4719</v>
      </c>
      <c r="F63" s="84">
        <v>23</v>
      </c>
      <c r="G63" s="84" t="s">
        <v>4730</v>
      </c>
      <c r="H63" s="84">
        <v>21</v>
      </c>
      <c r="I63" s="84"/>
      <c r="J63" s="84"/>
      <c r="K63" s="84" t="s">
        <v>4750</v>
      </c>
      <c r="L63" s="84">
        <v>7</v>
      </c>
      <c r="M63" s="84" t="s">
        <v>4761</v>
      </c>
      <c r="N63" s="84">
        <v>2</v>
      </c>
      <c r="O63" s="84"/>
      <c r="P63" s="84"/>
      <c r="Q63" s="84"/>
      <c r="R63" s="84"/>
      <c r="S63" s="84" t="s">
        <v>4774</v>
      </c>
      <c r="T63" s="84">
        <v>4</v>
      </c>
      <c r="U63" s="84" t="s">
        <v>4785</v>
      </c>
      <c r="V63" s="84">
        <v>2</v>
      </c>
    </row>
    <row r="66" spans="1:22" ht="15" customHeight="1">
      <c r="A66" s="13" t="s">
        <v>4803</v>
      </c>
      <c r="B66" s="13" t="s">
        <v>4499</v>
      </c>
      <c r="C66" s="78" t="s">
        <v>4805</v>
      </c>
      <c r="D66" s="78" t="s">
        <v>4502</v>
      </c>
      <c r="E66" s="13" t="s">
        <v>4806</v>
      </c>
      <c r="F66" s="13" t="s">
        <v>4504</v>
      </c>
      <c r="G66" s="13" t="s">
        <v>4809</v>
      </c>
      <c r="H66" s="13" t="s">
        <v>4506</v>
      </c>
      <c r="I66" s="78" t="s">
        <v>4811</v>
      </c>
      <c r="J66" s="78" t="s">
        <v>4510</v>
      </c>
      <c r="K66" s="78" t="s">
        <v>4813</v>
      </c>
      <c r="L66" s="78" t="s">
        <v>4512</v>
      </c>
      <c r="M66" s="13" t="s">
        <v>4815</v>
      </c>
      <c r="N66" s="13" t="s">
        <v>4519</v>
      </c>
      <c r="O66" s="78" t="s">
        <v>4817</v>
      </c>
      <c r="P66" s="78" t="s">
        <v>4521</v>
      </c>
      <c r="Q66" s="13" t="s">
        <v>4819</v>
      </c>
      <c r="R66" s="13" t="s">
        <v>4523</v>
      </c>
      <c r="S66" s="78" t="s">
        <v>4821</v>
      </c>
      <c r="T66" s="78" t="s">
        <v>4525</v>
      </c>
      <c r="U66" s="13" t="s">
        <v>4823</v>
      </c>
      <c r="V66" s="13" t="s">
        <v>4526</v>
      </c>
    </row>
    <row r="67" spans="1:22" ht="15">
      <c r="A67" s="78" t="s">
        <v>432</v>
      </c>
      <c r="B67" s="78">
        <v>3</v>
      </c>
      <c r="C67" s="78"/>
      <c r="D67" s="78"/>
      <c r="E67" s="78" t="s">
        <v>468</v>
      </c>
      <c r="F67" s="78">
        <v>2</v>
      </c>
      <c r="G67" s="78" t="s">
        <v>421</v>
      </c>
      <c r="H67" s="78">
        <v>1</v>
      </c>
      <c r="I67" s="78"/>
      <c r="J67" s="78"/>
      <c r="K67" s="78"/>
      <c r="L67" s="78"/>
      <c r="M67" s="78" t="s">
        <v>410</v>
      </c>
      <c r="N67" s="78">
        <v>3</v>
      </c>
      <c r="O67" s="78"/>
      <c r="P67" s="78"/>
      <c r="Q67" s="78" t="s">
        <v>568</v>
      </c>
      <c r="R67" s="78">
        <v>1</v>
      </c>
      <c r="S67" s="78"/>
      <c r="T67" s="78"/>
      <c r="U67" s="78" t="s">
        <v>556</v>
      </c>
      <c r="V67" s="78">
        <v>2</v>
      </c>
    </row>
    <row r="68" spans="1:22" ht="15">
      <c r="A68" s="78" t="s">
        <v>410</v>
      </c>
      <c r="B68" s="78">
        <v>3</v>
      </c>
      <c r="C68" s="78"/>
      <c r="D68" s="78"/>
      <c r="E68" s="78" t="s">
        <v>493</v>
      </c>
      <c r="F68" s="78">
        <v>1</v>
      </c>
      <c r="G68" s="78"/>
      <c r="H68" s="78"/>
      <c r="I68" s="78"/>
      <c r="J68" s="78"/>
      <c r="K68" s="78"/>
      <c r="L68" s="78"/>
      <c r="M68" s="78" t="s">
        <v>411</v>
      </c>
      <c r="N68" s="78">
        <v>1</v>
      </c>
      <c r="O68" s="78"/>
      <c r="P68" s="78"/>
      <c r="Q68" s="78"/>
      <c r="R68" s="78"/>
      <c r="S68" s="78"/>
      <c r="T68" s="78"/>
      <c r="U68" s="78"/>
      <c r="V68" s="78"/>
    </row>
    <row r="69" spans="1:22" ht="15">
      <c r="A69" s="78" t="s">
        <v>599</v>
      </c>
      <c r="B69" s="78">
        <v>2</v>
      </c>
      <c r="C69" s="78"/>
      <c r="D69" s="78"/>
      <c r="E69" s="78" t="s">
        <v>487</v>
      </c>
      <c r="F69" s="78">
        <v>1</v>
      </c>
      <c r="G69" s="78"/>
      <c r="H69" s="78"/>
      <c r="I69" s="78"/>
      <c r="J69" s="78"/>
      <c r="K69" s="78"/>
      <c r="L69" s="78"/>
      <c r="M69" s="78"/>
      <c r="N69" s="78"/>
      <c r="O69" s="78"/>
      <c r="P69" s="78"/>
      <c r="Q69" s="78"/>
      <c r="R69" s="78"/>
      <c r="S69" s="78"/>
      <c r="T69" s="78"/>
      <c r="U69" s="78"/>
      <c r="V69" s="78"/>
    </row>
    <row r="70" spans="1:22" ht="15">
      <c r="A70" s="78" t="s">
        <v>468</v>
      </c>
      <c r="B70" s="78">
        <v>2</v>
      </c>
      <c r="C70" s="78"/>
      <c r="D70" s="78"/>
      <c r="E70" s="78" t="s">
        <v>596</v>
      </c>
      <c r="F70" s="78">
        <v>1</v>
      </c>
      <c r="G70" s="78"/>
      <c r="H70" s="78"/>
      <c r="I70" s="78"/>
      <c r="J70" s="78"/>
      <c r="K70" s="78"/>
      <c r="L70" s="78"/>
      <c r="M70" s="78"/>
      <c r="N70" s="78"/>
      <c r="O70" s="78"/>
      <c r="P70" s="78"/>
      <c r="Q70" s="78"/>
      <c r="R70" s="78"/>
      <c r="S70" s="78"/>
      <c r="T70" s="78"/>
      <c r="U70" s="78"/>
      <c r="V70" s="78"/>
    </row>
    <row r="71" spans="1:22" ht="15">
      <c r="A71" s="78" t="s">
        <v>556</v>
      </c>
      <c r="B71" s="78">
        <v>2</v>
      </c>
      <c r="C71" s="78"/>
      <c r="D71" s="78"/>
      <c r="E71" s="78" t="s">
        <v>486</v>
      </c>
      <c r="F71" s="78">
        <v>1</v>
      </c>
      <c r="G71" s="78"/>
      <c r="H71" s="78"/>
      <c r="I71" s="78"/>
      <c r="J71" s="78"/>
      <c r="K71" s="78"/>
      <c r="L71" s="78"/>
      <c r="M71" s="78"/>
      <c r="N71" s="78"/>
      <c r="O71" s="78"/>
      <c r="P71" s="78"/>
      <c r="Q71" s="78"/>
      <c r="R71" s="78"/>
      <c r="S71" s="78"/>
      <c r="T71" s="78"/>
      <c r="U71" s="78"/>
      <c r="V71" s="78"/>
    </row>
    <row r="72" spans="1:22" ht="15">
      <c r="A72" s="78" t="s">
        <v>516</v>
      </c>
      <c r="B72" s="78">
        <v>1</v>
      </c>
      <c r="C72" s="78"/>
      <c r="D72" s="78"/>
      <c r="E72" s="78" t="s">
        <v>469</v>
      </c>
      <c r="F72" s="78">
        <v>1</v>
      </c>
      <c r="G72" s="78"/>
      <c r="H72" s="78"/>
      <c r="I72" s="78"/>
      <c r="J72" s="78"/>
      <c r="K72" s="78"/>
      <c r="L72" s="78"/>
      <c r="M72" s="78"/>
      <c r="N72" s="78"/>
      <c r="O72" s="78"/>
      <c r="P72" s="78"/>
      <c r="Q72" s="78"/>
      <c r="R72" s="78"/>
      <c r="S72" s="78"/>
      <c r="T72" s="78"/>
      <c r="U72" s="78"/>
      <c r="V72" s="78"/>
    </row>
    <row r="73" spans="1:22" ht="15">
      <c r="A73" s="78" t="s">
        <v>493</v>
      </c>
      <c r="B73" s="78">
        <v>1</v>
      </c>
      <c r="C73" s="78"/>
      <c r="D73" s="78"/>
      <c r="E73" s="78" t="s">
        <v>457</v>
      </c>
      <c r="F73" s="78">
        <v>1</v>
      </c>
      <c r="G73" s="78"/>
      <c r="H73" s="78"/>
      <c r="I73" s="78"/>
      <c r="J73" s="78"/>
      <c r="K73" s="78"/>
      <c r="L73" s="78"/>
      <c r="M73" s="78"/>
      <c r="N73" s="78"/>
      <c r="O73" s="78"/>
      <c r="P73" s="78"/>
      <c r="Q73" s="78"/>
      <c r="R73" s="78"/>
      <c r="S73" s="78"/>
      <c r="T73" s="78"/>
      <c r="U73" s="78"/>
      <c r="V73" s="78"/>
    </row>
    <row r="74" spans="1:22" ht="15">
      <c r="A74" s="78" t="s">
        <v>598</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487</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486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4804</v>
      </c>
      <c r="B79" s="13" t="s">
        <v>4499</v>
      </c>
      <c r="C79" s="13" t="s">
        <v>4807</v>
      </c>
      <c r="D79" s="13" t="s">
        <v>4502</v>
      </c>
      <c r="E79" s="13" t="s">
        <v>4808</v>
      </c>
      <c r="F79" s="13" t="s">
        <v>4504</v>
      </c>
      <c r="G79" s="13" t="s">
        <v>4810</v>
      </c>
      <c r="H79" s="13" t="s">
        <v>4506</v>
      </c>
      <c r="I79" s="78" t="s">
        <v>4812</v>
      </c>
      <c r="J79" s="78" t="s">
        <v>4510</v>
      </c>
      <c r="K79" s="13" t="s">
        <v>4814</v>
      </c>
      <c r="L79" s="13" t="s">
        <v>4512</v>
      </c>
      <c r="M79" s="13" t="s">
        <v>4816</v>
      </c>
      <c r="N79" s="13" t="s">
        <v>4519</v>
      </c>
      <c r="O79" s="13" t="s">
        <v>4818</v>
      </c>
      <c r="P79" s="13" t="s">
        <v>4521</v>
      </c>
      <c r="Q79" s="13" t="s">
        <v>4820</v>
      </c>
      <c r="R79" s="13" t="s">
        <v>4523</v>
      </c>
      <c r="S79" s="13" t="s">
        <v>4822</v>
      </c>
      <c r="T79" s="13" t="s">
        <v>4525</v>
      </c>
      <c r="U79" s="13" t="s">
        <v>4824</v>
      </c>
      <c r="V79" s="13" t="s">
        <v>4526</v>
      </c>
    </row>
    <row r="80" spans="1:22" ht="15">
      <c r="A80" s="78" t="s">
        <v>391</v>
      </c>
      <c r="B80" s="78">
        <v>169</v>
      </c>
      <c r="C80" s="78" t="s">
        <v>391</v>
      </c>
      <c r="D80" s="78">
        <v>169</v>
      </c>
      <c r="E80" s="78" t="s">
        <v>457</v>
      </c>
      <c r="F80" s="78">
        <v>53</v>
      </c>
      <c r="G80" s="78" t="s">
        <v>541</v>
      </c>
      <c r="H80" s="78">
        <v>40</v>
      </c>
      <c r="I80" s="78"/>
      <c r="J80" s="78"/>
      <c r="K80" s="78" t="s">
        <v>571</v>
      </c>
      <c r="L80" s="78">
        <v>7</v>
      </c>
      <c r="M80" s="78" t="s">
        <v>558</v>
      </c>
      <c r="N80" s="78">
        <v>7</v>
      </c>
      <c r="O80" s="78" t="s">
        <v>484</v>
      </c>
      <c r="P80" s="78">
        <v>6</v>
      </c>
      <c r="Q80" s="78" t="s">
        <v>567</v>
      </c>
      <c r="R80" s="78">
        <v>1</v>
      </c>
      <c r="S80" s="78" t="s">
        <v>417</v>
      </c>
      <c r="T80" s="78">
        <v>5</v>
      </c>
      <c r="U80" s="78" t="s">
        <v>555</v>
      </c>
      <c r="V80" s="78">
        <v>2</v>
      </c>
    </row>
    <row r="81" spans="1:22" ht="15">
      <c r="A81" s="78" t="s">
        <v>457</v>
      </c>
      <c r="B81" s="78">
        <v>68</v>
      </c>
      <c r="C81" s="78"/>
      <c r="D81" s="78"/>
      <c r="E81" s="78" t="s">
        <v>539</v>
      </c>
      <c r="F81" s="78">
        <v>15</v>
      </c>
      <c r="G81" s="78" t="s">
        <v>540</v>
      </c>
      <c r="H81" s="78">
        <v>13</v>
      </c>
      <c r="I81" s="78"/>
      <c r="J81" s="78"/>
      <c r="K81" s="78" t="s">
        <v>492</v>
      </c>
      <c r="L81" s="78">
        <v>6</v>
      </c>
      <c r="M81" s="78" t="s">
        <v>557</v>
      </c>
      <c r="N81" s="78">
        <v>7</v>
      </c>
      <c r="O81" s="78"/>
      <c r="P81" s="78"/>
      <c r="Q81" s="78" t="s">
        <v>566</v>
      </c>
      <c r="R81" s="78">
        <v>1</v>
      </c>
      <c r="S81" s="78"/>
      <c r="T81" s="78"/>
      <c r="U81" s="78" t="s">
        <v>554</v>
      </c>
      <c r="V81" s="78">
        <v>2</v>
      </c>
    </row>
    <row r="82" spans="1:22" ht="15">
      <c r="A82" s="78" t="s">
        <v>541</v>
      </c>
      <c r="B82" s="78">
        <v>40</v>
      </c>
      <c r="C82" s="78"/>
      <c r="D82" s="78"/>
      <c r="E82" s="78" t="s">
        <v>486</v>
      </c>
      <c r="F82" s="78">
        <v>7</v>
      </c>
      <c r="G82" s="78" t="s">
        <v>457</v>
      </c>
      <c r="H82" s="78">
        <v>6</v>
      </c>
      <c r="I82" s="78"/>
      <c r="J82" s="78"/>
      <c r="K82" s="78"/>
      <c r="L82" s="78"/>
      <c r="M82" s="78" t="s">
        <v>457</v>
      </c>
      <c r="N82" s="78">
        <v>7</v>
      </c>
      <c r="O82" s="78"/>
      <c r="P82" s="78"/>
      <c r="Q82" s="78" t="s">
        <v>457</v>
      </c>
      <c r="R82" s="78">
        <v>1</v>
      </c>
      <c r="S82" s="78"/>
      <c r="T82" s="78"/>
      <c r="U82" s="78" t="s">
        <v>553</v>
      </c>
      <c r="V82" s="78">
        <v>2</v>
      </c>
    </row>
    <row r="83" spans="1:22" ht="15">
      <c r="A83" s="78" t="s">
        <v>539</v>
      </c>
      <c r="B83" s="78">
        <v>17</v>
      </c>
      <c r="C83" s="78"/>
      <c r="D83" s="78"/>
      <c r="E83" s="78" t="s">
        <v>461</v>
      </c>
      <c r="F83" s="78">
        <v>5</v>
      </c>
      <c r="G83" s="78" t="s">
        <v>537</v>
      </c>
      <c r="H83" s="78">
        <v>4</v>
      </c>
      <c r="I83" s="78"/>
      <c r="J83" s="78"/>
      <c r="K83" s="78"/>
      <c r="L83" s="78"/>
      <c r="M83" s="78" t="s">
        <v>570</v>
      </c>
      <c r="N83" s="78">
        <v>6</v>
      </c>
      <c r="O83" s="78"/>
      <c r="P83" s="78"/>
      <c r="Q83" s="78" t="s">
        <v>565</v>
      </c>
      <c r="R83" s="78">
        <v>1</v>
      </c>
      <c r="S83" s="78"/>
      <c r="T83" s="78"/>
      <c r="U83" s="78" t="s">
        <v>552</v>
      </c>
      <c r="V83" s="78">
        <v>2</v>
      </c>
    </row>
    <row r="84" spans="1:22" ht="15">
      <c r="A84" s="78" t="s">
        <v>540</v>
      </c>
      <c r="B84" s="78">
        <v>13</v>
      </c>
      <c r="C84" s="78"/>
      <c r="D84" s="78"/>
      <c r="E84" s="78" t="s">
        <v>506</v>
      </c>
      <c r="F84" s="78">
        <v>3</v>
      </c>
      <c r="G84" s="78" t="s">
        <v>420</v>
      </c>
      <c r="H84" s="78">
        <v>4</v>
      </c>
      <c r="I84" s="78"/>
      <c r="J84" s="78"/>
      <c r="K84" s="78"/>
      <c r="L84" s="78"/>
      <c r="M84" s="78" t="s">
        <v>569</v>
      </c>
      <c r="N84" s="78">
        <v>4</v>
      </c>
      <c r="O84" s="78"/>
      <c r="P84" s="78"/>
      <c r="Q84" s="78" t="s">
        <v>564</v>
      </c>
      <c r="R84" s="78">
        <v>1</v>
      </c>
      <c r="S84" s="78"/>
      <c r="T84" s="78"/>
      <c r="U84" s="78"/>
      <c r="V84" s="78"/>
    </row>
    <row r="85" spans="1:22" ht="15">
      <c r="A85" s="78" t="s">
        <v>571</v>
      </c>
      <c r="B85" s="78">
        <v>8</v>
      </c>
      <c r="C85" s="78"/>
      <c r="D85" s="78"/>
      <c r="E85" s="78" t="s">
        <v>545</v>
      </c>
      <c r="F85" s="78">
        <v>3</v>
      </c>
      <c r="G85" s="78" t="s">
        <v>421</v>
      </c>
      <c r="H85" s="78">
        <v>2</v>
      </c>
      <c r="I85" s="78"/>
      <c r="J85" s="78"/>
      <c r="K85" s="78"/>
      <c r="L85" s="78"/>
      <c r="M85" s="78" t="s">
        <v>411</v>
      </c>
      <c r="N85" s="78">
        <v>3</v>
      </c>
      <c r="O85" s="78"/>
      <c r="P85" s="78"/>
      <c r="Q85" s="78" t="s">
        <v>563</v>
      </c>
      <c r="R85" s="78">
        <v>1</v>
      </c>
      <c r="S85" s="78"/>
      <c r="T85" s="78"/>
      <c r="U85" s="78"/>
      <c r="V85" s="78"/>
    </row>
    <row r="86" spans="1:22" ht="15">
      <c r="A86" s="78" t="s">
        <v>492</v>
      </c>
      <c r="B86" s="78">
        <v>7</v>
      </c>
      <c r="C86" s="78"/>
      <c r="D86" s="78"/>
      <c r="E86" s="78" t="s">
        <v>544</v>
      </c>
      <c r="F86" s="78">
        <v>3</v>
      </c>
      <c r="G86" s="78" t="s">
        <v>539</v>
      </c>
      <c r="H86" s="78">
        <v>2</v>
      </c>
      <c r="I86" s="78"/>
      <c r="J86" s="78"/>
      <c r="K86" s="78"/>
      <c r="L86" s="78"/>
      <c r="M86" s="78" t="s">
        <v>409</v>
      </c>
      <c r="N86" s="78">
        <v>2</v>
      </c>
      <c r="O86" s="78"/>
      <c r="P86" s="78"/>
      <c r="Q86" s="78"/>
      <c r="R86" s="78"/>
      <c r="S86" s="78"/>
      <c r="T86" s="78"/>
      <c r="U86" s="78"/>
      <c r="V86" s="78"/>
    </row>
    <row r="87" spans="1:22" ht="15">
      <c r="A87" s="78" t="s">
        <v>486</v>
      </c>
      <c r="B87" s="78">
        <v>7</v>
      </c>
      <c r="C87" s="78"/>
      <c r="D87" s="78"/>
      <c r="E87" s="78" t="s">
        <v>462</v>
      </c>
      <c r="F87" s="78">
        <v>2</v>
      </c>
      <c r="G87" s="78" t="s">
        <v>419</v>
      </c>
      <c r="H87" s="78">
        <v>1</v>
      </c>
      <c r="I87" s="78"/>
      <c r="J87" s="78"/>
      <c r="K87" s="78"/>
      <c r="L87" s="78"/>
      <c r="M87" s="78" t="s">
        <v>410</v>
      </c>
      <c r="N87" s="78">
        <v>2</v>
      </c>
      <c r="O87" s="78"/>
      <c r="P87" s="78"/>
      <c r="Q87" s="78"/>
      <c r="R87" s="78"/>
      <c r="S87" s="78"/>
      <c r="T87" s="78"/>
      <c r="U87" s="78"/>
      <c r="V87" s="78"/>
    </row>
    <row r="88" spans="1:22" ht="15">
      <c r="A88" s="78" t="s">
        <v>558</v>
      </c>
      <c r="B88" s="78">
        <v>7</v>
      </c>
      <c r="C88" s="78"/>
      <c r="D88" s="78"/>
      <c r="E88" s="78" t="s">
        <v>576</v>
      </c>
      <c r="F88" s="78">
        <v>1</v>
      </c>
      <c r="G88" s="78"/>
      <c r="H88" s="78"/>
      <c r="I88" s="78"/>
      <c r="J88" s="78"/>
      <c r="K88" s="78"/>
      <c r="L88" s="78"/>
      <c r="M88" s="78"/>
      <c r="N88" s="78"/>
      <c r="O88" s="78"/>
      <c r="P88" s="78"/>
      <c r="Q88" s="78"/>
      <c r="R88" s="78"/>
      <c r="S88" s="78"/>
      <c r="T88" s="78"/>
      <c r="U88" s="78"/>
      <c r="V88" s="78"/>
    </row>
    <row r="89" spans="1:22" ht="15">
      <c r="A89" s="78" t="s">
        <v>557</v>
      </c>
      <c r="B89" s="78">
        <v>7</v>
      </c>
      <c r="C89" s="78"/>
      <c r="D89" s="78"/>
      <c r="E89" s="78" t="s">
        <v>519</v>
      </c>
      <c r="F89" s="78">
        <v>1</v>
      </c>
      <c r="G89" s="78"/>
      <c r="H89" s="78"/>
      <c r="I89" s="78"/>
      <c r="J89" s="78"/>
      <c r="K89" s="78"/>
      <c r="L89" s="78"/>
      <c r="M89" s="78"/>
      <c r="N89" s="78"/>
      <c r="O89" s="78"/>
      <c r="P89" s="78"/>
      <c r="Q89" s="78"/>
      <c r="R89" s="78"/>
      <c r="S89" s="78"/>
      <c r="T89" s="78"/>
      <c r="U89" s="78"/>
      <c r="V89" s="78"/>
    </row>
    <row r="92" spans="1:22" ht="15" customHeight="1">
      <c r="A92" s="13" t="s">
        <v>4841</v>
      </c>
      <c r="B92" s="13" t="s">
        <v>4499</v>
      </c>
      <c r="C92" s="13" t="s">
        <v>4842</v>
      </c>
      <c r="D92" s="13" t="s">
        <v>4502</v>
      </c>
      <c r="E92" s="13" t="s">
        <v>4843</v>
      </c>
      <c r="F92" s="13" t="s">
        <v>4504</v>
      </c>
      <c r="G92" s="13" t="s">
        <v>4844</v>
      </c>
      <c r="H92" s="13" t="s">
        <v>4506</v>
      </c>
      <c r="I92" s="13" t="s">
        <v>4845</v>
      </c>
      <c r="J92" s="13" t="s">
        <v>4510</v>
      </c>
      <c r="K92" s="13" t="s">
        <v>4846</v>
      </c>
      <c r="L92" s="13" t="s">
        <v>4512</v>
      </c>
      <c r="M92" s="13" t="s">
        <v>4847</v>
      </c>
      <c r="N92" s="13" t="s">
        <v>4519</v>
      </c>
      <c r="O92" s="13" t="s">
        <v>4848</v>
      </c>
      <c r="P92" s="13" t="s">
        <v>4521</v>
      </c>
      <c r="Q92" s="13" t="s">
        <v>4849</v>
      </c>
      <c r="R92" s="13" t="s">
        <v>4523</v>
      </c>
      <c r="S92" s="13" t="s">
        <v>4850</v>
      </c>
      <c r="T92" s="13" t="s">
        <v>4525</v>
      </c>
      <c r="U92" s="13" t="s">
        <v>4851</v>
      </c>
      <c r="V92" s="13" t="s">
        <v>4526</v>
      </c>
    </row>
    <row r="93" spans="1:22" ht="15">
      <c r="A93" s="114" t="s">
        <v>313</v>
      </c>
      <c r="B93" s="78">
        <v>658490</v>
      </c>
      <c r="C93" s="114" t="s">
        <v>313</v>
      </c>
      <c r="D93" s="78">
        <v>658490</v>
      </c>
      <c r="E93" s="114" t="s">
        <v>407</v>
      </c>
      <c r="F93" s="78">
        <v>99948</v>
      </c>
      <c r="G93" s="114" t="s">
        <v>542</v>
      </c>
      <c r="H93" s="78">
        <v>86351</v>
      </c>
      <c r="I93" s="114" t="s">
        <v>393</v>
      </c>
      <c r="J93" s="78">
        <v>329011</v>
      </c>
      <c r="K93" s="114" t="s">
        <v>424</v>
      </c>
      <c r="L93" s="78">
        <v>14014</v>
      </c>
      <c r="M93" s="114" t="s">
        <v>398</v>
      </c>
      <c r="N93" s="78">
        <v>88705</v>
      </c>
      <c r="O93" s="114" t="s">
        <v>484</v>
      </c>
      <c r="P93" s="78">
        <v>34803</v>
      </c>
      <c r="Q93" s="114" t="s">
        <v>566</v>
      </c>
      <c r="R93" s="78">
        <v>100057</v>
      </c>
      <c r="S93" s="114" t="s">
        <v>415</v>
      </c>
      <c r="T93" s="78">
        <v>349247</v>
      </c>
      <c r="U93" s="114" t="s">
        <v>554</v>
      </c>
      <c r="V93" s="78">
        <v>122277</v>
      </c>
    </row>
    <row r="94" spans="1:22" ht="15">
      <c r="A94" s="114" t="s">
        <v>253</v>
      </c>
      <c r="B94" s="78">
        <v>385083</v>
      </c>
      <c r="C94" s="114" t="s">
        <v>253</v>
      </c>
      <c r="D94" s="78">
        <v>385083</v>
      </c>
      <c r="E94" s="114" t="s">
        <v>428</v>
      </c>
      <c r="F94" s="78">
        <v>42337</v>
      </c>
      <c r="G94" s="114" t="s">
        <v>505</v>
      </c>
      <c r="H94" s="78">
        <v>39160</v>
      </c>
      <c r="I94" s="114" t="s">
        <v>488</v>
      </c>
      <c r="J94" s="78">
        <v>33028</v>
      </c>
      <c r="K94" s="114" t="s">
        <v>430</v>
      </c>
      <c r="L94" s="78">
        <v>4186</v>
      </c>
      <c r="M94" s="114" t="s">
        <v>411</v>
      </c>
      <c r="N94" s="78">
        <v>5758</v>
      </c>
      <c r="O94" s="114" t="s">
        <v>477</v>
      </c>
      <c r="P94" s="78">
        <v>25761</v>
      </c>
      <c r="Q94" s="114" t="s">
        <v>564</v>
      </c>
      <c r="R94" s="78">
        <v>26288</v>
      </c>
      <c r="S94" s="114" t="s">
        <v>416</v>
      </c>
      <c r="T94" s="78">
        <v>53669</v>
      </c>
      <c r="U94" s="114" t="s">
        <v>552</v>
      </c>
      <c r="V94" s="78">
        <v>61096</v>
      </c>
    </row>
    <row r="95" spans="1:22" ht="15">
      <c r="A95" s="114" t="s">
        <v>288</v>
      </c>
      <c r="B95" s="78">
        <v>356787</v>
      </c>
      <c r="C95" s="114" t="s">
        <v>288</v>
      </c>
      <c r="D95" s="78">
        <v>356787</v>
      </c>
      <c r="E95" s="114" t="s">
        <v>414</v>
      </c>
      <c r="F95" s="78">
        <v>38784</v>
      </c>
      <c r="G95" s="114" t="s">
        <v>498</v>
      </c>
      <c r="H95" s="78">
        <v>21716</v>
      </c>
      <c r="I95" s="114" t="s">
        <v>471</v>
      </c>
      <c r="J95" s="78">
        <v>9849</v>
      </c>
      <c r="K95" s="114" t="s">
        <v>571</v>
      </c>
      <c r="L95" s="78">
        <v>2866</v>
      </c>
      <c r="M95" s="114" t="s">
        <v>570</v>
      </c>
      <c r="N95" s="78">
        <v>4595</v>
      </c>
      <c r="O95" s="114" t="s">
        <v>474</v>
      </c>
      <c r="P95" s="78">
        <v>18195</v>
      </c>
      <c r="Q95" s="114" t="s">
        <v>568</v>
      </c>
      <c r="R95" s="78">
        <v>22157</v>
      </c>
      <c r="S95" s="114" t="s">
        <v>418</v>
      </c>
      <c r="T95" s="78">
        <v>29629</v>
      </c>
      <c r="U95" s="114" t="s">
        <v>553</v>
      </c>
      <c r="V95" s="78">
        <v>44613</v>
      </c>
    </row>
    <row r="96" spans="1:22" ht="15">
      <c r="A96" s="114" t="s">
        <v>415</v>
      </c>
      <c r="B96" s="78">
        <v>349247</v>
      </c>
      <c r="C96" s="114" t="s">
        <v>222</v>
      </c>
      <c r="D96" s="78">
        <v>261846</v>
      </c>
      <c r="E96" s="114" t="s">
        <v>501</v>
      </c>
      <c r="F96" s="78">
        <v>35379</v>
      </c>
      <c r="G96" s="114" t="s">
        <v>419</v>
      </c>
      <c r="H96" s="78">
        <v>11438</v>
      </c>
      <c r="I96" s="114" t="s">
        <v>495</v>
      </c>
      <c r="J96" s="78">
        <v>9383</v>
      </c>
      <c r="K96" s="114" t="s">
        <v>425</v>
      </c>
      <c r="L96" s="78">
        <v>566</v>
      </c>
      <c r="M96" s="114" t="s">
        <v>409</v>
      </c>
      <c r="N96" s="78">
        <v>3046</v>
      </c>
      <c r="O96" s="114" t="s">
        <v>476</v>
      </c>
      <c r="P96" s="78">
        <v>1431</v>
      </c>
      <c r="Q96" s="114" t="s">
        <v>400</v>
      </c>
      <c r="R96" s="78">
        <v>10062</v>
      </c>
      <c r="S96" s="114" t="s">
        <v>322</v>
      </c>
      <c r="T96" s="78">
        <v>24989</v>
      </c>
      <c r="U96" s="114" t="s">
        <v>315</v>
      </c>
      <c r="V96" s="78">
        <v>17164</v>
      </c>
    </row>
    <row r="97" spans="1:22" ht="15">
      <c r="A97" s="114" t="s">
        <v>393</v>
      </c>
      <c r="B97" s="78">
        <v>329011</v>
      </c>
      <c r="C97" s="114" t="s">
        <v>261</v>
      </c>
      <c r="D97" s="78">
        <v>259660</v>
      </c>
      <c r="E97" s="114" t="s">
        <v>403</v>
      </c>
      <c r="F97" s="78">
        <v>29910</v>
      </c>
      <c r="G97" s="114" t="s">
        <v>524</v>
      </c>
      <c r="H97" s="78">
        <v>9838</v>
      </c>
      <c r="I97" s="114" t="s">
        <v>491</v>
      </c>
      <c r="J97" s="78">
        <v>7296</v>
      </c>
      <c r="K97" s="114" t="s">
        <v>427</v>
      </c>
      <c r="L97" s="78">
        <v>417</v>
      </c>
      <c r="M97" s="114" t="s">
        <v>569</v>
      </c>
      <c r="N97" s="78">
        <v>1494</v>
      </c>
      <c r="O97" s="114" t="s">
        <v>478</v>
      </c>
      <c r="P97" s="78">
        <v>568</v>
      </c>
      <c r="Q97" s="114" t="s">
        <v>567</v>
      </c>
      <c r="R97" s="78">
        <v>5695</v>
      </c>
      <c r="S97" s="114" t="s">
        <v>329</v>
      </c>
      <c r="T97" s="78">
        <v>11126</v>
      </c>
      <c r="U97" s="114" t="s">
        <v>555</v>
      </c>
      <c r="V97" s="78">
        <v>2481</v>
      </c>
    </row>
    <row r="98" spans="1:22" ht="15">
      <c r="A98" s="114" t="s">
        <v>222</v>
      </c>
      <c r="B98" s="78">
        <v>261846</v>
      </c>
      <c r="C98" s="114" t="s">
        <v>285</v>
      </c>
      <c r="D98" s="78">
        <v>251471</v>
      </c>
      <c r="E98" s="114" t="s">
        <v>575</v>
      </c>
      <c r="F98" s="78">
        <v>20521</v>
      </c>
      <c r="G98" s="114" t="s">
        <v>532</v>
      </c>
      <c r="H98" s="78">
        <v>8463</v>
      </c>
      <c r="I98" s="114" t="s">
        <v>219</v>
      </c>
      <c r="J98" s="78">
        <v>4687</v>
      </c>
      <c r="K98" s="114" t="s">
        <v>423</v>
      </c>
      <c r="L98" s="78">
        <v>374</v>
      </c>
      <c r="M98" s="114" t="s">
        <v>557</v>
      </c>
      <c r="N98" s="78">
        <v>505</v>
      </c>
      <c r="O98" s="114" t="s">
        <v>475</v>
      </c>
      <c r="P98" s="78">
        <v>436</v>
      </c>
      <c r="Q98" s="114" t="s">
        <v>563</v>
      </c>
      <c r="R98" s="78">
        <v>1279</v>
      </c>
      <c r="S98" s="114" t="s">
        <v>417</v>
      </c>
      <c r="T98" s="78">
        <v>7612</v>
      </c>
      <c r="U98" s="114" t="s">
        <v>556</v>
      </c>
      <c r="V98" s="78">
        <v>1625</v>
      </c>
    </row>
    <row r="99" spans="1:22" ht="15">
      <c r="A99" s="114" t="s">
        <v>261</v>
      </c>
      <c r="B99" s="78">
        <v>259660</v>
      </c>
      <c r="C99" s="114" t="s">
        <v>283</v>
      </c>
      <c r="D99" s="78">
        <v>250413</v>
      </c>
      <c r="E99" s="114" t="s">
        <v>543</v>
      </c>
      <c r="F99" s="78">
        <v>14277</v>
      </c>
      <c r="G99" s="114" t="s">
        <v>512</v>
      </c>
      <c r="H99" s="78">
        <v>5653</v>
      </c>
      <c r="I99" s="114" t="s">
        <v>394</v>
      </c>
      <c r="J99" s="78">
        <v>1988</v>
      </c>
      <c r="K99" s="114" t="s">
        <v>492</v>
      </c>
      <c r="L99" s="78">
        <v>362</v>
      </c>
      <c r="M99" s="114" t="s">
        <v>410</v>
      </c>
      <c r="N99" s="78">
        <v>396</v>
      </c>
      <c r="O99" s="114" t="s">
        <v>485</v>
      </c>
      <c r="P99" s="78">
        <v>90</v>
      </c>
      <c r="Q99" s="114" t="s">
        <v>565</v>
      </c>
      <c r="R99" s="78">
        <v>1243</v>
      </c>
      <c r="S99" s="114"/>
      <c r="T99" s="78"/>
      <c r="U99" s="114"/>
      <c r="V99" s="78"/>
    </row>
    <row r="100" spans="1:22" ht="15">
      <c r="A100" s="114" t="s">
        <v>285</v>
      </c>
      <c r="B100" s="78">
        <v>251471</v>
      </c>
      <c r="C100" s="114" t="s">
        <v>275</v>
      </c>
      <c r="D100" s="78">
        <v>200904</v>
      </c>
      <c r="E100" s="114" t="s">
        <v>404</v>
      </c>
      <c r="F100" s="78">
        <v>13790</v>
      </c>
      <c r="G100" s="114" t="s">
        <v>421</v>
      </c>
      <c r="H100" s="78">
        <v>4873</v>
      </c>
      <c r="I100" s="114" t="s">
        <v>439</v>
      </c>
      <c r="J100" s="78">
        <v>1955</v>
      </c>
      <c r="K100" s="114" t="s">
        <v>426</v>
      </c>
      <c r="L100" s="78">
        <v>356</v>
      </c>
      <c r="M100" s="114" t="s">
        <v>558</v>
      </c>
      <c r="N100" s="78">
        <v>79</v>
      </c>
      <c r="O100" s="114"/>
      <c r="P100" s="78"/>
      <c r="Q100" s="114"/>
      <c r="R100" s="78"/>
      <c r="S100" s="114"/>
      <c r="T100" s="78"/>
      <c r="U100" s="114"/>
      <c r="V100" s="78"/>
    </row>
    <row r="101" spans="1:22" ht="15">
      <c r="A101" s="114" t="s">
        <v>283</v>
      </c>
      <c r="B101" s="78">
        <v>250413</v>
      </c>
      <c r="C101" s="114" t="s">
        <v>361</v>
      </c>
      <c r="D101" s="78">
        <v>190825</v>
      </c>
      <c r="E101" s="114" t="s">
        <v>594</v>
      </c>
      <c r="F101" s="78">
        <v>12559</v>
      </c>
      <c r="G101" s="114" t="s">
        <v>538</v>
      </c>
      <c r="H101" s="78">
        <v>3917</v>
      </c>
      <c r="I101" s="114" t="s">
        <v>422</v>
      </c>
      <c r="J101" s="78">
        <v>1216</v>
      </c>
      <c r="K101" s="114"/>
      <c r="L101" s="78"/>
      <c r="M101" s="114"/>
      <c r="N101" s="78"/>
      <c r="O101" s="114"/>
      <c r="P101" s="78"/>
      <c r="Q101" s="114"/>
      <c r="R101" s="78"/>
      <c r="S101" s="114"/>
      <c r="T101" s="78"/>
      <c r="U101" s="114"/>
      <c r="V101" s="78"/>
    </row>
    <row r="102" spans="1:22" ht="15">
      <c r="A102" s="114" t="s">
        <v>275</v>
      </c>
      <c r="B102" s="78">
        <v>200904</v>
      </c>
      <c r="C102" s="114" t="s">
        <v>360</v>
      </c>
      <c r="D102" s="78">
        <v>187989</v>
      </c>
      <c r="E102" s="114" t="s">
        <v>469</v>
      </c>
      <c r="F102" s="78">
        <v>10359</v>
      </c>
      <c r="G102" s="114" t="s">
        <v>420</v>
      </c>
      <c r="H102" s="78">
        <v>3249</v>
      </c>
      <c r="I102" s="114" t="s">
        <v>470</v>
      </c>
      <c r="J102" s="78">
        <v>196</v>
      </c>
      <c r="K102" s="114"/>
      <c r="L102" s="78"/>
      <c r="M102" s="114"/>
      <c r="N102" s="78"/>
      <c r="O102" s="114"/>
      <c r="P102" s="78"/>
      <c r="Q102" s="114"/>
      <c r="R102" s="78"/>
      <c r="S102" s="114"/>
      <c r="T102" s="78"/>
      <c r="U102" s="114"/>
      <c r="V102" s="78"/>
    </row>
  </sheetData>
  <hyperlinks>
    <hyperlink ref="A2" r:id="rId1" display="https://www.icwsm.org/2019/submitting/datasets/"/>
    <hyperlink ref="A3" r:id="rId2" display="https://www.pbs.org/newshour/science/false-news-travels-6-times-faster-on-twitter-than-truthful-news"/>
    <hyperlink ref="A4" r:id="rId3" display="https://www.aaai.org/ocs/index.php/ICWSM/ICWSM14/paper/view/8122"/>
    <hyperlink ref="A5" r:id="rId4" display="https://faculty.washington.edu/kstarbi/Starbird-et-al-ICWSM-2018-Echosystem-final.pdf"/>
    <hyperlink ref="A6" r:id="rId5" display="https://aaai.org/ocs/index.php/ICWSM/ICWSM17/paper/view/15587"/>
    <hyperlink ref="A7" r:id="rId6" display="https://icwsm.org/2019/submittin"/>
    <hyperlink ref="A8" r:id="rId7" display="https://twitter.com/icwsm/status/1081477989534220288"/>
    <hyperlink ref="A9" r:id="rId8" display="https://www.icwsm.org/2019/"/>
    <hyperlink ref="A10" r:id="rId9" display="https://www.aaai.org/ocs/index.php/ICWSM/ICWSM10/paper/view/1538"/>
    <hyperlink ref="A11" r:id="rId10" display="https://www.icwsm.org/2019/submitting/tutorials/"/>
    <hyperlink ref="C2" r:id="rId11" display="https://aaai.org/ocs/index.php/ICWSM/ICWSM17/paper/view/15665"/>
    <hyperlink ref="E2" r:id="rId12" display="https://www.icwsm.org/2019/submitting/datasets/"/>
    <hyperlink ref="E3" r:id="rId13" display="https://icwsm.org/2019/submittin"/>
    <hyperlink ref="E4" r:id="rId14" display="https://www.icwsm.org/2019/"/>
    <hyperlink ref="E5" r:id="rId15" display="https://www.icwsm.org/2019/submitting/tutorials/"/>
    <hyperlink ref="E6" r:id="rId16" display="https://icwsm.org/2019/submitting/workshops/"/>
    <hyperlink ref="E7" r:id="rId17" display="https://www.icwsm.org/2019/submitting/call-for-papers/"/>
    <hyperlink ref="E8" r:id="rId18" display="https://twitter.com/icwsm/status/1081477989534220288"/>
    <hyperlink ref="E9" r:id="rId19" display="http://events.dimes.unical.it/soc2net/"/>
    <hyperlink ref="E10" r:id="rId20" display="https://www.aaai.org/ocs/index.php/ICWSM/ICWSM13/paper/view/6071"/>
    <hyperlink ref="E11" r:id="rId21" display="http://arxiv.org/abs/1812.00912"/>
    <hyperlink ref="G2" r:id="rId22" display="https://www.icwsm.org/2019/submitting/datasets/"/>
    <hyperlink ref="G3" r:id="rId23" display="https://twitter.com/icwsm/status/1081477989534220288"/>
    <hyperlink ref="G4" r:id="rId24" display="https://www.demogr.mpg.de/en/education_career/what_is_demography_1908/workshop_demographic_research_with_web_and_social_media_data_6042/default.htm"/>
    <hyperlink ref="G5" r:id="rId25" display="https://www.demogr.mpg.de/go/icwsm_2019_mpidr_workshop"/>
    <hyperlink ref="I2" r:id="rId26" display="https://www.icwsm.org/2019/submitting/workshops/"/>
    <hyperlink ref="I3" r:id="rId27" display="https://aaai.org/ocs/index.php/ICWSM/ICWSM17/paper/download/15618/14810"/>
    <hyperlink ref="I4" r:id="rId28" display="https://www.aaai.org/ocs/index.php/ICWSM/ICWSM13/paper/viewFile/6124/6351"/>
    <hyperlink ref="I5" r:id="rId29" display="https://www.icwsm.org/2019/?fbclid=IwAR05bZUSYWZnhaGemkB0OWdSY2xmtfY8Ejih69NTMK8HefPoag2xf8Euzw4"/>
    <hyperlink ref="I6" r:id="rId30" display="https://www.researchgate.net/publication/307948199_Modeling_public_mood_and_emotion_Twitter_sentiment_and_socio-economic_phenomena/amp"/>
    <hyperlink ref="I7" r:id="rId31" display="https://www.aaai.org/Library/ICWSM/icwsm18contents.php"/>
    <hyperlink ref="I8" r:id="rId32" display="https://www.aaai.org/ocs/index.php/ICWSM/ICWSM11/paper/viewFile/2815/3205"/>
    <hyperlink ref="I9" r:id="rId33" display="https://www.aaai.org/ocs/index.php/ICWSM/ICWSM16/paper/view/13213/12848"/>
    <hyperlink ref="I10" r:id="rId34" display="https://easychair.org/cfp/ICSC2019"/>
    <hyperlink ref="I11" r:id="rId35" display="https://twitter.com/fabiogiglietto/status/1087680027364339712"/>
    <hyperlink ref="K2" r:id="rId36" display="https://twitter.com/walid_magdy/status/1065239955356745728"/>
    <hyperlink ref="M2" r:id="rId37" display="https://www.icwsm.org/2019/submitting/datasets/"/>
    <hyperlink ref="M3" r:id="rId38" display="http://www.wiseconf.org/"/>
    <hyperlink ref="M4" r:id="rId39" display="https://cfe.columbia.edu/machine-learning-finance-workshop-2018"/>
    <hyperlink ref="M5" r:id="rId40" display="https://twitter.com/raheljhirad/status/1080846446230990848"/>
    <hyperlink ref="M6" r:id="rId41" display="https://cds.nyu.edu/text-data-speaker-series/"/>
    <hyperlink ref="M7" r:id="rId42" display="https://www.cambridge.org/core/membership/spm/mailing-list"/>
    <hyperlink ref="M8" r:id="rId43" display="https://groups.google.com/forum/#!forum/text-as-data"/>
    <hyperlink ref="M9" r:id="rId44" display="http://wiseconf.org/"/>
    <hyperlink ref="O2" r:id="rId45" display="https://www.pbs.org/newshour/science/false-news-travels-6-times-faster-on-twitter-than-truthful-news"/>
    <hyperlink ref="O3" r:id="rId46" display="https://www.aaai.org/ocs/index.php/ICWSM/ICWSM14/paper/view/8122"/>
    <hyperlink ref="S2" r:id="rId47" display="https://faculty.washington.edu/kstarbi/Starbird-et-al-ICWSM-2018-Echosystem-final.pdf"/>
    <hyperlink ref="U2" r:id="rId48" display="https://aaai.org/ocs/index.php/ICWSM/ICWSM17/paper/view/15587"/>
    <hyperlink ref="U3" r:id="rId49" display="https://aaai.org/ocs/index.php/ICWSM/ICWSM17/paper/view/15587/14817"/>
  </hyperlinks>
  <printOptions/>
  <pageMargins left="0.7" right="0.7" top="0.75" bottom="0.75" header="0.3" footer="0.3"/>
  <pageSetup orientation="portrait" paperSize="9"/>
  <tableParts>
    <tablePart r:id="rId57"/>
    <tablePart r:id="rId55"/>
    <tablePart r:id="rId51"/>
    <tablePart r:id="rId50"/>
    <tablePart r:id="rId53"/>
    <tablePart r:id="rId54"/>
    <tablePart r:id="rId56"/>
    <tablePart r:id="rId5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2019-02-11T15:32:30Z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