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<sst xmlns="http://schemas.openxmlformats.org/spreadsheetml/2006/main" count="9129" uniqueCount="1849">
  <si>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</si>
  <si>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</si>
  <si>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</si>
  <si>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</si>
  <si>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</si>
  <si>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</si>
  <si>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</si>
  <si>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</si>
  <si>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</si>
  <si>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</si>
  <si>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</si>
  <si>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</si>
  <si>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</si>
  <si>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</si>
  <si>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</si>
  <si>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</si>
  <si>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</si>
  <si>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</si>
  <si>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</si>
  <si>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</si>
  <si>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</si>
  <si>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</si>
  <si>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</si>
  <si>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</si>
  <si>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</si>
  <si>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</si>
  <si>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</si>
  <si>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</si>
  <si>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</si>
  <si>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</si>
  <si>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</si>
  <si>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</si>
  <si>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</si>
  <si>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</si>
  <si>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</si>
  <si>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</si>
  <si>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</si>
  <si>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</si>
  <si>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</si>
  <si>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</si>
  <si>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</si>
  <si>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</si>
  <si>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</si>
  <si>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</si>
  <si>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</si>
  <si>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</si>
  <si>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</si>
  <si>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</si>
  <si>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</si>
  <si>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</si>
  <si>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</si>
  <si>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</si>
  <si>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</si>
  <si>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</si>
  <si>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</si>
  <si>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</si>
  <si>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</si>
  <si>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</si>
  <si>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</si>
  <si>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</si>
  <si>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</si>
  <si>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</si>
  <si>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</si>
  <si>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</si>
  <si>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</si>
  <si>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</si>
  <si>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</si>
  <si>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</si>
  <si>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</si>
  <si>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</si>
  <si>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</si>
  <si>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</si>
  <si>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</si>
  <si>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</si>
  <si>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</si>
  <si>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</si>
  <si>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</si>
  <si>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</si>
  <si>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</si>
  <si>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</si>
  <si>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</si>
  <si>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</si>
  <si>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</si>
  <si>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</si>
  <si>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</si>
  <si>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</si>
  <si>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</si>
  <si>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</si>
  <si>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</si>
  <si>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</si>
  <si>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</si>
  <si>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</si>
  <si>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</si>
  <si>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</si>
  <si>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</si>
  <si>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</si>
  <si>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</si>
  <si>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</si>
  <si>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</si>
  <si>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</si>
  <si>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</si>
  <si>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</si>
  <si>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</si>
  <si>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</si>
  <si>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</si>
  <si>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</si>
  <si>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</si>
  <si>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</si>
  <si>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</si>
  <si>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</si>
  <si>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</si>
  <si>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</si>
  <si>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</si>
  <si>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</si>
  <si>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</si>
  <si>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</si>
  <si>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</si>
  <si>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</si>
  <si>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</si>
  <si>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</si>
  <si>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</si>
  <si>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</si>
  <si>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</si>
  <si>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</si>
  <si>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</si>
  <si>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</si>
  <si>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</si>
  <si>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</si>
  <si>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</si>
  <si>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</si>
  <si>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</si>
  <si>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</si>
  <si>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</si>
  <si>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</si>
  <si>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</si>
  <si>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</si>
  <si>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</si>
  <si>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</si>
  <si>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</si>
  <si>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</si>
  <si>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</si>
  <si>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</si>
  <si>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</si>
  <si>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</si>
  <si>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</si>
  <si>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</si>
  <si>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</si>
  <si>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</si>
  <si>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</si>
  <si>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</si>
  <si>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</si>
  <si>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</si>
  <si>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</si>
  <si>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</si>
  <si>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</si>
  <si>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</si>
  <si>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</si>
  <si>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</si>
  <si>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</si>
  <si>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</si>
  <si>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</si>
  <si>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</si>
  <si>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</si>
  <si>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</si>
  <si>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</si>
  <si>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</si>
  <si>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</si>
  <si>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</si>
  <si>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</si>
  <si>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</si>
  <si>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</si>
  <si>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</si>
  <si>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</si>
  <si>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</si>
  <si>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</si>
  <si>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</si>
  <si>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</si>
  <si>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</si>
  <si>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</si>
  <si>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</si>
  <si>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</si>
  <si>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</si>
  <si>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</si>
  <si>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</si>
  <si>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</si>
  <si>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</si>
  <si>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</si>
  <si>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</si>
  <si>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</si>
  <si>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</si>
  <si>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</si>
  <si>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</si>
  <si>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</si>
  <si>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</si>
  <si>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</si>
  <si>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</si>
  <si>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</si>
  <si>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</si>
  <si>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</si>
  <si>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</si>
  <si>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</si>
  <si>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</si>
  <si>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</si>
  <si>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</si>
  <si>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</si>
  <si>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</si>
  <si>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</si>
  <si>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</si>
  <si>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</si>
  <si>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</si>
  <si>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</si>
  <si>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</si>
  <si>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marketingbi</t>
  </si>
  <si>
    <t>amelielbains</t>
  </si>
  <si>
    <t>fluixserg</t>
  </si>
  <si>
    <t>avalon_cruz</t>
  </si>
  <si>
    <t>avi_tiger</t>
  </si>
  <si>
    <t>growlcoon</t>
  </si>
  <si>
    <t>_mechanicalcat_</t>
  </si>
  <si>
    <t>banditraccoon1</t>
  </si>
  <si>
    <t>fmfrancoise</t>
  </si>
  <si>
    <t>demetriustrader</t>
  </si>
  <si>
    <t>bigdatabra</t>
  </si>
  <si>
    <t>trippbraden</t>
  </si>
  <si>
    <t>crudinschi</t>
  </si>
  <si>
    <t>konnektify</t>
  </si>
  <si>
    <t>dilger1joe</t>
  </si>
  <si>
    <t>webjframework</t>
  </si>
  <si>
    <t>sethsvillage</t>
  </si>
  <si>
    <t>erepairlab</t>
  </si>
  <si>
    <t>spectrumfox</t>
  </si>
  <si>
    <t>jasperlope</t>
  </si>
  <si>
    <t>bcmachlearn</t>
  </si>
  <si>
    <t>manishwankar</t>
  </si>
  <si>
    <t>thomassimon471</t>
  </si>
  <si>
    <t>zamnet</t>
  </si>
  <si>
    <t>aibrbctn</t>
  </si>
  <si>
    <t>jouskadevil</t>
  </si>
  <si>
    <t>pardoe_ai</t>
  </si>
  <si>
    <t>predictanalytic</t>
  </si>
  <si>
    <t>datasbestfriend</t>
  </si>
  <si>
    <t>firstonlineuniv</t>
  </si>
  <si>
    <t>pawdeutschland</t>
  </si>
  <si>
    <t>msarozz</t>
  </si>
  <si>
    <t>salomonoli</t>
  </si>
  <si>
    <t>jckobz</t>
  </si>
  <si>
    <t>blodge8</t>
  </si>
  <si>
    <t>fogorosandrei</t>
  </si>
  <si>
    <t>pacanthro</t>
  </si>
  <si>
    <t>bluehasia</t>
  </si>
  <si>
    <t>edgeiotai</t>
  </si>
  <si>
    <t>a1mit</t>
  </si>
  <si>
    <t>chatahspots</t>
  </si>
  <si>
    <t>varekwolf</t>
  </si>
  <si>
    <t>bycats4cats</t>
  </si>
  <si>
    <t>fursuitpictures</t>
  </si>
  <si>
    <t>004nino</t>
  </si>
  <si>
    <t>iiot_world</t>
  </si>
  <si>
    <t>andi_staub</t>
  </si>
  <si>
    <t>yvesmulkers</t>
  </si>
  <si>
    <t>pawcon</t>
  </si>
  <si>
    <t>indigobunting_3</t>
  </si>
  <si>
    <t>survivingwithan</t>
  </si>
  <si>
    <t>alternative200</t>
  </si>
  <si>
    <t>fankych</t>
  </si>
  <si>
    <t>nbeltran</t>
  </si>
  <si>
    <t>regtaf</t>
  </si>
  <si>
    <t>machinemetrics</t>
  </si>
  <si>
    <t>crossertech</t>
  </si>
  <si>
    <t>aipl_iiot</t>
  </si>
  <si>
    <t>analyticsiot</t>
  </si>
  <si>
    <t>stuartchannah</t>
  </si>
  <si>
    <t>smartmanu_hub</t>
  </si>
  <si>
    <t>smartization</t>
  </si>
  <si>
    <t>mfgleadership</t>
  </si>
  <si>
    <t>ladylennethl</t>
  </si>
  <si>
    <t>loboloc0</t>
  </si>
  <si>
    <t>iiot_viewpoints</t>
  </si>
  <si>
    <t>wiprodigital</t>
  </si>
  <si>
    <t>3bodyproblem</t>
  </si>
  <si>
    <t>ipfconline1</t>
  </si>
  <si>
    <t>frronconi</t>
  </si>
  <si>
    <t>ragon33</t>
  </si>
  <si>
    <t>mixedcandy</t>
  </si>
  <si>
    <t>eclipseiot</t>
  </si>
  <si>
    <t>jblefevre60</t>
  </si>
  <si>
    <t>ronald_vanloon</t>
  </si>
  <si>
    <t>kirkdborne</t>
  </si>
  <si>
    <t>fogoros</t>
  </si>
  <si>
    <t>Mentions</t>
  </si>
  <si>
    <t>Replies to</t>
  </si>
  <si>
    <t>See you soon at the Predictive Analytics World in Berlin..
#pawcon #analytics #predictive https://t.co/nm5pzYFUp4</t>
  </si>
  <si>
    <t>RT @marketingbi: See you soon at the Predictive Analytics World in Berlin..
#pawcon #analytics #predictive https://t.co/nm5pzYFUp4</t>
  </si>
  <si>
    <t>RT @Bluehasia: At Pawcon 2018 I got to Run the Photo booth for the convention! Thank you again for letting have this opportunity! #fursuitp…</t>
  </si>
  <si>
    <t>RT @VarekWolf: Relaxin' cat. Castaic at PAWCon 2017 #FursuitPhotoADay 11/365 #VareksPhotoChallenge #FursuitFriday @ByCats4Cats _xD83D__xDCF8_ @ChatahSpo…</t>
  </si>
  <si>
    <t>pawcon via NodeXL https://t.co/arEeEN9emq
@fmfrancoise
@iiot_world
@pawcon
@regtaf
@bluehasia
@pacanthro
@fogorosandrei
@machinemetrics
@demetriustrader
@banditraccoon1
Top hashtags:
#pawcon
#fursuitfriday
#fursuitphotos
#analytics
#iiot
#predictivemaintenance</t>
  </si>
  <si>
    <t>When i was at pawcon i didn't bring the magical recording stick out much. I am hoping to bring it out more for Furcon, maybe try for a con video</t>
  </si>
  <si>
    <t>Predictive Analytics - The Power to Predict Who Will Click, Buy, Lie, or Die via @pawcon https://t.co/W9npTecUL1</t>
  </si>
  <si>
    <t>RT @IIoT_World: 7 Business Reasons to Develop a Predictive Maintenance Program via @crossertech - https://t.co/wAj2eYZT4L 
#crosser_t #IIo…</t>
  </si>
  <si>
    <t>What's manufacturing analytics? How important it could be for your plant?  https://t.co/CS3Vpt65AK
#IIoT #Industry40 #predictivemaintenance #DigitalTransformation @MachineMetrics @MfgLeadership @pawcon @AnalyticsIoT @smartization @SmartManu_Hub @AIPL_IIOT @stuartchannah https://t.co/cUo8M6lPwL</t>
  </si>
  <si>
    <t>RT @CRudinschi: What's manufacturing analytics? How important it could be for your plant?  https://t.co/CS3Vpt65AK
#IIoT #Industry40 #pred…</t>
  </si>
  <si>
    <t>RT @pacanthro: Pre-Reg for PAWCon 2019 is officially open. See you all this Halloween! Let's get PAWhistoric! ^_^
https://t.co/gjTxkWSnWG</t>
  </si>
  <si>
    <t>Man I really wish I was at FC _xD83D__xDE2D_ 
But I'm saving my money for PawCon so I can actually stay at the hotel lol</t>
  </si>
  <si>
    <t>RT @PAWDeutschland: Hurry - Super Early Bird rates will fly away soon. Get your ticket now &amp;amp; enter a world full of Predictive Maintenance, …</t>
  </si>
  <si>
    <t>Check out the history of PAW, the conference series I founded. https://t.co/sNZphLBUX9</t>
  </si>
  <si>
    <t>RT @pawcon: Check out the powerful keynote speakers and the entire agenda for this year's only Predictive Analytics World for Business (in…</t>
  </si>
  <si>
    <t>RT @pawcon: This year's Predictive Analytics World for Financial Services will once again be part of Mega-PAW Vegas. Check out the stellar…</t>
  </si>
  <si>
    <t>@LadyLennethL Yay! It's less personal than Pawcon's but more people will see you and your lovely suit!</t>
  </si>
  <si>
    <t>@pawcon @FirstOnlineUniv is looking for professionals who have taken deep drive in next Generation Technology and can help to accomplish the vision to educate World.
We like to #Welcome to speak our one of the #Webinars on Next Generation Technology. https://t.co/OPoDc18Tds</t>
  </si>
  <si>
    <t>Hurry - Super Early Bird rates will fly away soon. Get your ticket now &amp;amp; enter a world full of Predictive Maintenance, Anomaly Detection, Risk Management, Deep Learning &amp;amp; many more related topics! #pawcon #machinelearning #deeplearning #AI https://t.co/qIeLronqHt</t>
  </si>
  <si>
    <t>Your last chance to take advantage of Super Early Bird rates! https://t.co/scEBXHGKpd #pawcon #deeplearning #machinelearning #internetofthings #AI #analytics #predictiveanalytics https://t.co/dKAxa7SYz2</t>
  </si>
  <si>
    <t>RT @PAWDeutschland: Your last chance to take advantage of Super Early Bird rates! https://t.co/scEBXHGKpd #pawcon #deeplearning #machinelea…</t>
  </si>
  <si>
    <t>Predictive Analytics World for Industry 4.0 Munich 2019 https://t.co/VYah8xtoMl #DeepLearning #pawcon https://t.co/aOU9moo5CX</t>
  </si>
  <si>
    <t>@LoboLoc0 DenFur last year was pretty good. It's in August. For fourth quarter, you have the local PAWcon in early Nov, or MFF in Chicago in early Dec.</t>
  </si>
  <si>
    <t>I am excited to share that I'll be the hosting a workshop at @pawcon on June 16th &amp;amp; 17th
https://t.co/d3FIhFg6yV</t>
  </si>
  <si>
    <t>@MachineMetrics Announces $11.3 Million Series A Funding Round https://t.co/NASxVdgqgD
#PredictiveMaintenance #Analytics #IIoT #DigitalTransformation #IIoTEdge @pawcon @andi_staub @YvesMulkers @Ronald_vanLoon @WiproDigital @ipfconline1 @IIoT_Viewpoints @FrRonconi @IIoT_World https://t.co/jvV6fdK2kl</t>
  </si>
  <si>
    <t>7 Business Reasons to Develop a #PredictiveMaintenance Program via @crossertech https://t.co/FV2WqO019y
#IIoT #IoT #BigData #SmartManufacturing, #EdgeComputing @fogoros @pawcon @KirkDBorne @andi_staub @Ronald_vanLoon @FrRonconi @EclipseIoT @IIoT_World @ipfconline1 @3BodyProblem https://t.co/QPXbweLuMw</t>
  </si>
  <si>
    <t>Pre-Reg for PAWCon 2019 is officially open. See you all this Halloween! Let's get PAWhistoric! ^_^
https://t.co/gjTxkWSnWG</t>
  </si>
  <si>
    <t>At Pawcon 2018 I got to Run the Photo booth for the convention! Thank you again for letting have this opportunity! #fursuitphotos 
View full gallery here
https://t.co/rWLxbQQRmb
3
If you got a photo by me and like it consider getting me some kofi
https://t.co/xRZD3kjp6w https://t.co/Sr5M5I9ELM</t>
  </si>
  <si>
    <t>At Pawcon 2018 I got to Run the Photo booth for the convention! Thank you again for letting have this opportunity! #fursuitphotos 
View full gallery here
https://t.co/rWLxbQQRmb
16
If you got a photo by me and like it consider getting me some kofi
https://t.co/xRZD3kjp6w https://t.co/lo6XUJkt05</t>
  </si>
  <si>
    <t>As I Prowled Pawcon 2018 i took photos of fursuiters #fursuitphotos 
View full gallery here
https://t.co/pUGHeTt0hE
9
If you got a photo by me and like it consider getting me some kofi
https://t.co/xRZD3kjp6w https://t.co/NUj9lQWKUo</t>
  </si>
  <si>
    <t>As I Prowled Pawcon 2018 i took photos of fursuiters #fursuitphotos 
View full gallery here
https://t.co/pUGHeTt0hE
16
If you got a photo by me and like it consider getting me some kofi
https://t.co/xRZD3kjp6w https://t.co/RcS9Duclhu</t>
  </si>
  <si>
    <t>At Pawcon 2018 I got to Run the Photo booth for the convention! Thank you again for letting have this opportunity! #fursuitphotos 
View full gallery here
https://t.co/rWLxbQQRmb
8
If you got a photo by me and like it consider getting me some kofi
https://t.co/xRZD3kjp6w https://t.co/T2VmYVJFqT</t>
  </si>
  <si>
    <t>At Pawcon 2018 I got to Run the Photo booth for the convention! Thank you again for letting have this opportunity! #fursuitphotos 
View full gallery here
https://t.co/rWLxbQQRmb
11
If you got a photo by me and like it consider getting me some kofi
https://t.co/xRZD3kjp6w https://t.co/LSJigq2D6P</t>
  </si>
  <si>
    <t>As I Prowled Pawcon 2018 i took photos of fursuiters #fursuitphotos 
View full gallery here
https://t.co/pUGHeTt0hE
18
If you got a photo by me and like it consider getting me some kofi
https://t.co/xRZD3kjp6w https://t.co/0fzIT0eCku</t>
  </si>
  <si>
    <t>As I Prowled Pawcon 2018 i took photos of fursuiters #fursuitphotos 
View full gallery here
https://t.co/pUGHeTt0hE
1
If you got a photo by me and like it consider getting me some kofi
https://t.co/xRZD3kjp6w https://t.co/BIXs2rrHEH</t>
  </si>
  <si>
    <t>At Pawcon 2018 I got to Run the Photo booth for the convention! Thank you again for letting have this opportunity! #fursuitphotos 
View full gallery here
https://t.co/rWLxbQQRmb
25
If you got a photo by me and like it consider getting me some kofi
https://t.co/xRZD3kjp6w https://t.co/3C9Lxgoooq</t>
  </si>
  <si>
    <t>At Pawcon 2018 I got to Run the Photo booth for the convention! Thank you again for letting have this opportunity! #fursuitphotos 
View full gallery here
https://t.co/rWLxbQQRmb
14
If you got a photo by me and like it consider getting me some kofi
https://t.co/xRZD3kjp6w https://t.co/uopIOY1LA7</t>
  </si>
  <si>
    <t>At Pawcon 2018 I got to Run the Photo booth for the convention! Thank you again for letting have this opportunity! #fursuitphotos 
View full gallery here
https://t.co/rWLxbQQRmb
4
If you got a photo by me and like it consider getting me some kofi
https://t.co/xRZD3kjp6w https://t.co/5rHyPoMfF9</t>
  </si>
  <si>
    <t>RT @FogorosAndrei: 7 Business Reasons to Develop a #PredictiveMaintenance Program via @crossertech https://t.co/FV2WqO019y
#IIoT #IoT #BigD…</t>
  </si>
  <si>
    <t>@pawcon have to agree with this.</t>
  </si>
  <si>
    <t>Relaxin' cat. Castaic at PAWCon 2017 #FursuitPhotoADay 11/365 #VareksPhotoChallenge #FursuitFriday @ByCats4Cats _xD83D__xDCF8_ @ChatahSpots https://t.co/U1QFcNfyUH</t>
  </si>
  <si>
    <t>Saverien: Fox by the fire. PAWCon 2017. @mixedcandy #FursuitPhotoADay 23/365 #VareksPhotoChallenge 
_xD83D__xDCF8_ @ragon33 https://t.co/hRFuhSmZ1T</t>
  </si>
  <si>
    <t>RT @VarekWolf: Saverien: Fox by the fire. PAWCon 2017. @mixedcandy #FursuitPhotoADay 23/365 #VareksPhotoChallenge 
_xD83D__xDCF8_ @ragon33 https://t.co/…</t>
  </si>
  <si>
    <t>7 Business Reasons to Develop a Predictive Maintenance Program via @crossertech - https://t.co/wAj2eYZT4L 
#crosser_t #IIoT #PredictiveMaintenance #IoT #bigdata #smartManufacturing, #EdgeComputing @fogoros @pawcon @KirkDBorne @andi_staub @Ronald_vanLoon @jblefevre60 @EclipseIoT https://t.co/vNsqiQ1MWJ</t>
  </si>
  <si>
    <t>RT @FogorosAndrei: @MachineMetrics Announces $11.3 Million Series A Funding Round https://t.co/NASxVdgqgD
#PredictiveMaintenance #Analytics…</t>
  </si>
  <si>
    <t>Why you should be leveraging manufacturing analytics? Read the blog to know about its benefits: https://t.co/dTw1wcThHL
#IIoT #Industry40 #predictivemaintenance #DigitalTransformation @MachineMetrics @MfgLeadership @pawcon @smartization @SmartManu_Hub @stuartchannah @YvesMulkers https://t.co/srdEqHbnqM</t>
  </si>
  <si>
    <t>Why are soda and ice cream each linked to violence? This episode of The Dr. Data Show delivers the final word on what people mean by "correlation does not imply causation." You may have heard that a million times, but do you really grok it? https://t.co/zYcIkwo8Zo</t>
  </si>
  <si>
    <t>Predictive Analytics World has reached its 10-year anniversary! Check out this brief history, from spawning the Target-predicting-pregnancy publicity debacle to getting dinged by movie star Chuck Norris to serving 14k attendees internationally https://t.co/Xp5UiW2VKq #pawcon</t>
  </si>
  <si>
    <t>2019 keynote speakers - here they come! #pawcon #machinelearning #deeplearning #predictiveanalytics #analytics #AI https://t.co/GlVnyFQALx</t>
  </si>
  <si>
    <t>Check out the powerful keynote speakers and the entire agenda for this year's only Predictive Analytics World for Business (in the U.S.) – part of Mega-PAW Vegas 2019 https://t.co/GlVnyFQALx #pawcon</t>
  </si>
  <si>
    <t>Check out these can't miss keynotes this June in Las Vegas:  https://t.co/VxLPTcH0TD</t>
  </si>
  <si>
    <t>This year's Predictive Analytics World for Financial Services will once again be part of Mega-PAW Vegas. Check out the stellar keynotes and even the entire agenda https://t.co/VxLPTcppv3 #pawcon</t>
  </si>
  <si>
    <t>AI is a big fat lie. In this must-see episode of The Dr. Data Show, Eric Siegel delivers a treatise ridiculing the widespread myth of #artificialintelligence. Enlightening &amp;amp; pretty funny. It's time for the term AI to be "terminated." https://t.co/RyQhwjO8tB #machinelearning</t>
  </si>
  <si>
    <t>RT @IIoT_World: Why you should be leveraging manufacturing analytics? Read the blog to know about its benefits: https://t.co/dTw1wcThHL
#I…</t>
  </si>
  <si>
    <t>https://nodexlgraphgallery.org/Pages/Graph.aspx?graphID=181546</t>
  </si>
  <si>
    <t>https://agilience.com/en/document/ene8ffe74a7b522d95bcaf2490fc7b86fed94f1e8f</t>
  </si>
  <si>
    <t>http://iiot-world.com/predictive-maintenance/7-business-reasons-to-develop-a-predictive-maintenance-program/</t>
  </si>
  <si>
    <t>https://iiot-world.com/analytics/what-you-need-to-know-about-manufacturing-analytics/</t>
  </si>
  <si>
    <t>https://pacanthro.org/2019/registration/</t>
  </si>
  <si>
    <t>https://twitter.com/pawcon/status/1085572865871605760</t>
  </si>
  <si>
    <t>https://www.firstonlineuniversity.org/#/</t>
  </si>
  <si>
    <t>https://1-risingmedia.com/newsletter/1544700997.html</t>
  </si>
  <si>
    <t>https://predictiveanalyticsworld.de/en/industry4-0/muenchen2019/</t>
  </si>
  <si>
    <t>https://twi.li/x9SgmI</t>
  </si>
  <si>
    <t>https://www.deeplearningworld.com/las-vegas/workshops/r-bootcamp/</t>
  </si>
  <si>
    <t>https://iiot-world.com/predictive-maintenance/machinemetrics-announces-11-3-million-series-a-funding-round/</t>
  </si>
  <si>
    <t>https://bluehasia.smugmug.com/Fursuiters/FUR-CONS/PawCon/2018/Baker-Street-fursuit-photo-shoot/ https://ko-fi.com/bluehasia</t>
  </si>
  <si>
    <t>https://bluehasia.smugmug.com/Fursuiters/FUR-CONS/PawCon/2018/On-the-Prowl/ https://ko-fi.com/bluehasia</t>
  </si>
  <si>
    <t>https://www.youtube.com/watch?v=AOB6vcwFL-I&amp;feature=youtu.be</t>
  </si>
  <si>
    <t>https://1-risingmedia.com/newsletter/1546424243.html</t>
  </si>
  <si>
    <t>https://1-risingmedia.com/newsletter/1547441821.html</t>
  </si>
  <si>
    <t>https://1-risingmedia.com/newsletter/1547173180.html</t>
  </si>
  <si>
    <t>https://www.youtube.com/watch?v=xnKkHaALj1U&amp;feature=youtu.be</t>
  </si>
  <si>
    <t>nodexlgraphgallery.org</t>
  </si>
  <si>
    <t>agilience.com</t>
  </si>
  <si>
    <t>iiot-world.com</t>
  </si>
  <si>
    <t>pacanthro.org</t>
  </si>
  <si>
    <t>twitter.com</t>
  </si>
  <si>
    <t>firstonlineuniversity.org</t>
  </si>
  <si>
    <t>1-risingmedia.com</t>
  </si>
  <si>
    <t>predictiveanalyticsworld.de</t>
  </si>
  <si>
    <t>twi.li</t>
  </si>
  <si>
    <t>deeplearningworld.com</t>
  </si>
  <si>
    <t>smugmug.com ko-fi.com</t>
  </si>
  <si>
    <t>youtube.com</t>
  </si>
  <si>
    <t>pawcon analytics predictive</t>
  </si>
  <si>
    <t>fursuitphotoaday vareksphotochallenge fursuitfriday</t>
  </si>
  <si>
    <t>pawcon fursuitfriday fursuitphotos analytics iiot predictivemaintenance</t>
  </si>
  <si>
    <t>crosser_t</t>
  </si>
  <si>
    <t>iiot industry40 predictivemaintenance digitaltransformation</t>
  </si>
  <si>
    <t>iiot industry40</t>
  </si>
  <si>
    <t>welcome webinars</t>
  </si>
  <si>
    <t>pawcon machinelearning deeplearning ai</t>
  </si>
  <si>
    <t>pawcon deeplearning machinelearning internetofthings ai analytics predictiveanalytics</t>
  </si>
  <si>
    <t>pawcon deeplearning</t>
  </si>
  <si>
    <t>deeplearning pawcon</t>
  </si>
  <si>
    <t>predictivemaintenance analytics iiot digitaltransformation iiotedge</t>
  </si>
  <si>
    <t>predictivemaintenance iiot iot bigdata smartmanufacturing edgecomputing</t>
  </si>
  <si>
    <t>fursuitphotos</t>
  </si>
  <si>
    <t>predictivemaintenance iiot iot</t>
  </si>
  <si>
    <t>fursuitphotoaday vareksphotochallenge</t>
  </si>
  <si>
    <t>crosser_t iiot predictivemaintenance iot bigdata smartmanufacturing edgecomputing</t>
  </si>
  <si>
    <t>predictivemaintenance analytics</t>
  </si>
  <si>
    <t>pawcon machinelearning deeplearning predictiveanalytics analytics ai</t>
  </si>
  <si>
    <t>artificialintelligence machinelearning</t>
  </si>
  <si>
    <t>https://pbs.twimg.com/media/DpAYNc6W4AAHrHH.jpg</t>
  </si>
  <si>
    <t>https://pbs.twimg.com/media/Dwz2veEXgAAXhqX.jpg</t>
  </si>
  <si>
    <t>https://pbs.twimg.com/media/Dxb__5XX4AA_pLv.jpg</t>
  </si>
  <si>
    <t>https://pbs.twimg.com/media/DxcUUEmWoAMd2jV.jpg</t>
  </si>
  <si>
    <t>https://pbs.twimg.com/media/DwVItX6WkAIhe4n.jpg</t>
  </si>
  <si>
    <t>https://pbs.twimg.com/media/Dxo0fqwWsAMxMpY.jpg</t>
  </si>
  <si>
    <t>https://pbs.twimg.com/media/DwjWj2lXQAAjNNR.jpg</t>
  </si>
  <si>
    <t>https://pbs.twimg.com/media/DwtptF_XgAMP7Fx.jpg</t>
  </si>
  <si>
    <t>https://pbs.twimg.com/media/Dw0FuXrXcAE_d90.jpg</t>
  </si>
  <si>
    <t>https://pbs.twimg.com/media/Dw5PSfEXgAA5VAg.jpg</t>
  </si>
  <si>
    <t>https://pbs.twimg.com/media/Dw-Y658X4AAz11g.jpg</t>
  </si>
  <si>
    <t>https://pbs.twimg.com/media/DxHZquPVAAIYifx.jpg</t>
  </si>
  <si>
    <t>https://pbs.twimg.com/media/DxRs3CPXcAIutn4.jpg</t>
  </si>
  <si>
    <t>https://pbs.twimg.com/media/DxW2b4tWsAAfy4_.jpg</t>
  </si>
  <si>
    <t>https://pbs.twimg.com/media/DxicCBuWoAAXCPa.jpg</t>
  </si>
  <si>
    <t>https://pbs.twimg.com/media/DxnlnHrX4AYPXJc.jpg</t>
  </si>
  <si>
    <t>https://pbs.twimg.com/media/Dxo3_vJWsAA_Z4l.jpg</t>
  </si>
  <si>
    <t>https://pbs.twimg.com/media/DwruHDzUUAEtElL.jpg</t>
  </si>
  <si>
    <t>https://pbs.twimg.com/media/Dxp_EYhVYAAaYc0.jpg</t>
  </si>
  <si>
    <t>https://pbs.twimg.com/media/DwzTfuYX4AE8hmE.jpg</t>
  </si>
  <si>
    <t>https://pbs.twimg.com/media/DxsEySqX0AEPZGh.jpg</t>
  </si>
  <si>
    <t>http://pbs.twimg.com/profile_images/1077126645109026821/2lZmYJRD_normal.jpg</t>
  </si>
  <si>
    <t>http://pbs.twimg.com/profile_images/1059838367221768192/dJUM82N8_normal.jpg</t>
  </si>
  <si>
    <t>http://pbs.twimg.com/profile_images/1080334444223811584/WkOaLM8T_normal.jpg</t>
  </si>
  <si>
    <t>http://pbs.twimg.com/profile_images/978668004236967936/yfQzRJUz_normal.jpg</t>
  </si>
  <si>
    <t>http://pbs.twimg.com/profile_images/1074221705843757056/1CquWm-n_normal.jpg</t>
  </si>
  <si>
    <t>http://pbs.twimg.com/profile_images/1083943239432847360/4WnL3b7e_normal.jpg</t>
  </si>
  <si>
    <t>http://pbs.twimg.com/profile_images/985495411564695552/i90ppaeE_normal.jpg</t>
  </si>
  <si>
    <t>http://pbs.twimg.com/profile_images/1038120227643392000/swGEZNPj_normal.jpg</t>
  </si>
  <si>
    <t>http://pbs.twimg.com/profile_images/378800000382679758/53586888b72ffcd73e0b4b372c4b3853_normal.jpeg</t>
  </si>
  <si>
    <t>http://pbs.twimg.com/profile_images/686262456126205952/wCla5uWm_normal.jpg</t>
  </si>
  <si>
    <t>http://pbs.twimg.com/profile_images/977952086079000581/GS-bOB5g_normal.jpg</t>
  </si>
  <si>
    <t>http://pbs.twimg.com/profile_images/3113428962/b4ebc91607f19c71fa1bd5a443ec9bb4_normal.jpeg</t>
  </si>
  <si>
    <t>http://pbs.twimg.com/profile_images/848516517637574656/99h3FOIN_normal.jpg</t>
  </si>
  <si>
    <t>http://pbs.twimg.com/profile_images/890339433102364673/2Q_3M8a6_normal.jpg</t>
  </si>
  <si>
    <t>http://pbs.twimg.com/profile_images/981154412600143874/ZH5UYa0p_normal.jpg</t>
  </si>
  <si>
    <t>http://pbs.twimg.com/profile_images/689554074136477696/xSxd_U8Y_normal.jpg</t>
  </si>
  <si>
    <t>http://pbs.twimg.com/profile_images/1083516934832803840/xjcMPIie_normal.jpg</t>
  </si>
  <si>
    <t>http://pbs.twimg.com/profile_images/898670662809788416/PX6614Gr_normal.jpg</t>
  </si>
  <si>
    <t>http://pbs.twimg.com/profile_images/2598498480/Maddy_normal.JPG</t>
  </si>
  <si>
    <t>http://pbs.twimg.com/profile_images/965925144727379968/L77Pww5n_normal.jpg</t>
  </si>
  <si>
    <t>http://pbs.twimg.com/profile_images/1064133083828506628/JsuVU09N_normal.jpg</t>
  </si>
  <si>
    <t>http://pbs.twimg.com/profile_images/896527919689990144/SWreKGBD_normal.jpg</t>
  </si>
  <si>
    <t>http://pbs.twimg.com/profile_images/1084244072238202881/ehYizmWP_normal.jpg</t>
  </si>
  <si>
    <t>http://pbs.twimg.com/profile_images/1033645456306458624/K7uIEHSL_normal.jpg</t>
  </si>
  <si>
    <t>http://pbs.twimg.com/profile_images/813751051559968768/Y4nn8q1X_normal.jpg</t>
  </si>
  <si>
    <t>http://pbs.twimg.com/profile_images/340310945/crazyData_withTricorder_normal.jpeg</t>
  </si>
  <si>
    <t>http://pbs.twimg.com/profile_images/986838244686938112/STSpmvva_normal.jpg</t>
  </si>
  <si>
    <t>http://pbs.twimg.com/profile_images/1082557574665379841/aojcB38A_normal.jpg</t>
  </si>
  <si>
    <t>http://pbs.twimg.com/profile_images/998946821664751616/xnu1YSF7_normal.jpg</t>
  </si>
  <si>
    <t>http://pbs.twimg.com/profile_images/297414601/jk_normal.jpg</t>
  </si>
  <si>
    <t>http://pbs.twimg.com/profile_images/1013059633198587904/ycqwKbcz_normal.jpg</t>
  </si>
  <si>
    <t>http://pbs.twimg.com/profile_images/479683651446128640/rM9ZBmSG_normal.png</t>
  </si>
  <si>
    <t>http://pbs.twimg.com/profile_images/1017421836223516674/qhaWuuRb_normal.jpg</t>
  </si>
  <si>
    <t>http://pbs.twimg.com/profile_images/1040573396398956544/BetojiRw_normal.jpg</t>
  </si>
  <si>
    <t>http://pbs.twimg.com/profile_images/705808676054048768/6V6XIbvO_normal.jpg</t>
  </si>
  <si>
    <t>http://pbs.twimg.com/profile_images/968520673537679360/z6_mww-K_normal.jpg</t>
  </si>
  <si>
    <t>http://pbs.twimg.com/profile_images/720243282119241728/Ccbk2P3M_normal.jpg</t>
  </si>
  <si>
    <t>http://pbs.twimg.com/profile_images/949117777431773184/UV-86_sz_normal.jpg</t>
  </si>
  <si>
    <t>http://pbs.twimg.com/profile_images/469239697537921024/Vft9508h_normal.jpeg</t>
  </si>
  <si>
    <t>http://pbs.twimg.com/profile_images/732482833407582210/TDe-Ph8r_normal.jpg</t>
  </si>
  <si>
    <t>http://pbs.twimg.com/profile_images/975114008301789184/rOaCSOdl_normal.jpg</t>
  </si>
  <si>
    <t>http://pbs.twimg.com/profile_images/1082557217398812673/4Nf9OfpG_normal.jpg</t>
  </si>
  <si>
    <t>http://pbs.twimg.com/profile_images/1052257766017048577/2zNqNVCe_normal.jpg</t>
  </si>
  <si>
    <t>http://pbs.twimg.com/profile_images/446568814914699264/RQrSEogl_normal.png</t>
  </si>
  <si>
    <t>http://pbs.twimg.com/profile_images/903434851570855940/HD_ouAB4_normal.jpg</t>
  </si>
  <si>
    <t>http://pbs.twimg.com/profile_images/559281793015107584/6GEutACr_normal.jpeg</t>
  </si>
  <si>
    <t>http://pbs.twimg.com/profile_images/1325197875/Bauchi_Mask_normal.gif</t>
  </si>
  <si>
    <t>https://twitter.com/#!/marketingbi/status/1049367218113404929</t>
  </si>
  <si>
    <t>https://twitter.com/#!/amelielbains/status/1083597000250191872</t>
  </si>
  <si>
    <t>https://twitter.com/#!/fluixserg/status/1083942873479884800</t>
  </si>
  <si>
    <t>https://twitter.com/#!/avalon_cruz/status/1083962065297895425</t>
  </si>
  <si>
    <t>https://twitter.com/#!/avi_tiger/status/1083963348125810690</t>
  </si>
  <si>
    <t>https://twitter.com/#!/growlcoon/status/1083986210446397441</t>
  </si>
  <si>
    <t>https://twitter.com/#!/_mechanicalcat_/status/1083990342754430978</t>
  </si>
  <si>
    <t>https://twitter.com/#!/banditraccoon1/status/1083945992272007168</t>
  </si>
  <si>
    <t>https://twitter.com/#!/fmfrancoise/status/1083814124436500481</t>
  </si>
  <si>
    <t>https://twitter.com/#!/demetriustrader/status/1084251799542886401</t>
  </si>
  <si>
    <t>https://twitter.com/#!/fmfrancoise/status/1084041212137562114</t>
  </si>
  <si>
    <t>https://twitter.com/#!/fmfrancoise/status/1084395428769120256</t>
  </si>
  <si>
    <t>https://twitter.com/#!/bigdatabra/status/1084474852029988865</t>
  </si>
  <si>
    <t>https://twitter.com/#!/trippbraden/status/1084476029626998784</t>
  </si>
  <si>
    <t>https://twitter.com/#!/crudinschi/status/1084512907445108737</t>
  </si>
  <si>
    <t>https://twitter.com/#!/konnektify/status/1084527570912071681</t>
  </si>
  <si>
    <t>https://twitter.com/#!/dilger1joe/status/1084530199901945857</t>
  </si>
  <si>
    <t>https://twitter.com/#!/webjframework/status/1084536875413585925</t>
  </si>
  <si>
    <t>https://twitter.com/#!/sethsvillage/status/1084558877620928514</t>
  </si>
  <si>
    <t>https://twitter.com/#!/erepairlab/status/1084577788575866880</t>
  </si>
  <si>
    <t>https://twitter.com/#!/spectrumfox/status/1084656868771848192</t>
  </si>
  <si>
    <t>https://twitter.com/#!/jasperlope/status/1084657677823668224</t>
  </si>
  <si>
    <t>https://twitter.com/#!/bcmachlearn/status/1084709870870454273</t>
  </si>
  <si>
    <t>https://twitter.com/#!/manishwankar/status/1084735147734315008</t>
  </si>
  <si>
    <t>https://twitter.com/#!/thomassimon471/status/1084745950856441856</t>
  </si>
  <si>
    <t>https://twitter.com/#!/zamnet/status/1084877903203057666</t>
  </si>
  <si>
    <t>https://twitter.com/#!/aibrbctn/status/1086048820893548544</t>
  </si>
  <si>
    <t>https://twitter.com/#!/jouskadevil/status/1086102083881713664</t>
  </si>
  <si>
    <t>https://twitter.com/#!/pardoe_ai/status/1086199241427566592</t>
  </si>
  <si>
    <t>https://twitter.com/#!/predictanalytic/status/1085573384698613760</t>
  </si>
  <si>
    <t>https://twitter.com/#!/predictanalytic/status/1086015596158902272</t>
  </si>
  <si>
    <t>https://twitter.com/#!/predictanalytic/status/1086297435494789121</t>
  </si>
  <si>
    <t>https://twitter.com/#!/datasbestfriend/status/1086673599090446338</t>
  </si>
  <si>
    <t>https://twitter.com/#!/firstonlineuniv/status/1086895248406528000</t>
  </si>
  <si>
    <t>https://twitter.com/#!/pawdeutschland/status/1086189950687723520</t>
  </si>
  <si>
    <t>https://twitter.com/#!/pawdeutschland/status/1087337834799923200</t>
  </si>
  <si>
    <t>https://twitter.com/#!/msarozz/status/1087338085728350209</t>
  </si>
  <si>
    <t>https://twitter.com/#!/salomonoli/status/1087360172815802368</t>
  </si>
  <si>
    <t>https://twitter.com/#!/jckobz/status/1087452842430914560</t>
  </si>
  <si>
    <t>https://twitter.com/#!/blodge8/status/1088138597985849344</t>
  </si>
  <si>
    <t>https://twitter.com/#!/fogorosandrei/status/1082351231530618882</t>
  </si>
  <si>
    <t>https://twitter.com/#!/fogorosandrei/status/1088239980055576577</t>
  </si>
  <si>
    <t>https://twitter.com/#!/pacanthro/status/1084656832008806403</t>
  </si>
  <si>
    <t>https://twitter.com/#!/bluehasia/status/1084659075474804736</t>
  </si>
  <si>
    <t>https://twitter.com/#!/bluehasia/status/1083351626344222720</t>
  </si>
  <si>
    <t>https://twitter.com/#!/bluehasia/status/1084076361566818306</t>
  </si>
  <si>
    <t>https://twitter.com/#!/bluehasia/status/1084529384499933184</t>
  </si>
  <si>
    <t>https://twitter.com/#!/bluehasia/status/1084891742988632066</t>
  </si>
  <si>
    <t>https://twitter.com/#!/bluehasia/status/1085254175225716738</t>
  </si>
  <si>
    <t>https://twitter.com/#!/bluehasia/status/1085888317919559680</t>
  </si>
  <si>
    <t>https://twitter.com/#!/bluehasia/status/1086613107265413120</t>
  </si>
  <si>
    <t>https://twitter.com/#!/bluehasia/status/1086975479586930688</t>
  </si>
  <si>
    <t>https://twitter.com/#!/bluehasia/status/1087790872303988736</t>
  </si>
  <si>
    <t>https://twitter.com/#!/bluehasia/status/1088153248618475527</t>
  </si>
  <si>
    <t>https://twitter.com/#!/bluehasia/status/1088243832196608001</t>
  </si>
  <si>
    <t>https://twitter.com/#!/edgeiotai/status/1084536190286659584</t>
  </si>
  <si>
    <t>https://twitter.com/#!/edgeiotai/status/1088248104061669377</t>
  </si>
  <si>
    <t>https://twitter.com/#!/a1mit/status/1088309810091708416</t>
  </si>
  <si>
    <t>https://twitter.com/#!/chatahspots/status/1083949812288909312</t>
  </si>
  <si>
    <t>https://twitter.com/#!/varekwolf/status/1083940712897343488</t>
  </si>
  <si>
    <t>https://twitter.com/#!/bycats4cats/status/1084146717392547840</t>
  </si>
  <si>
    <t>https://twitter.com/#!/varekwolf/status/1088322136442253312</t>
  </si>
  <si>
    <t>https://twitter.com/#!/fursuitpictures/status/1088325218777456641</t>
  </si>
  <si>
    <t>https://twitter.com/#!/004nino/status/1088463368166490112</t>
  </si>
  <si>
    <t>https://twitter.com/#!/iiot_world/status/1084474153913274370</t>
  </si>
  <si>
    <t>https://twitter.com/#!/andi_staub/status/1084527158557659136</t>
  </si>
  <si>
    <t>https://twitter.com/#!/yvesmulkers/status/1085930805011103746</t>
  </si>
  <si>
    <t>https://twitter.com/#!/iiot_world/status/1088468998881202176</t>
  </si>
  <si>
    <t>https://twitter.com/#!/pawcon/status/1084857713480224771</t>
  </si>
  <si>
    <t>https://twitter.com/#!/pawcon/status/1085572865871605760</t>
  </si>
  <si>
    <t>https://twitter.com/#!/pawcon/status/1085658057898569729</t>
  </si>
  <si>
    <t>https://twitter.com/#!/pawcon/status/1086015497013886976</t>
  </si>
  <si>
    <t>https://twitter.com/#!/pawcon/status/1086020566384025600</t>
  </si>
  <si>
    <t>https://twitter.com/#!/pawcon/status/1086297372668309509</t>
  </si>
  <si>
    <t>https://twitter.com/#!/pawcon/status/1087733963471220736</t>
  </si>
  <si>
    <t>https://twitter.com/#!/indigobunting_3/status/1088470979100192770</t>
  </si>
  <si>
    <t>https://twitter.com/#!/survivingwithan/status/1088489147642376195</t>
  </si>
  <si>
    <t>https://twitter.com/#!/alternative200/status/1088511587911155712</t>
  </si>
  <si>
    <t>https://twitter.com/#!/fankych/status/1088539871843516416</t>
  </si>
  <si>
    <t>https://twitter.com/#!/nbeltran/status/1088565855649234944</t>
  </si>
  <si>
    <t>1049367218113404929</t>
  </si>
  <si>
    <t>1083597000250191872</t>
  </si>
  <si>
    <t>1083942873479884800</t>
  </si>
  <si>
    <t>1083962065297895425</t>
  </si>
  <si>
    <t>1083963348125810690</t>
  </si>
  <si>
    <t>1083986210446397441</t>
  </si>
  <si>
    <t>1083990342754430978</t>
  </si>
  <si>
    <t>1083945992272007168</t>
  </si>
  <si>
    <t>1083814124436500481</t>
  </si>
  <si>
    <t>1084251799542886401</t>
  </si>
  <si>
    <t>1084041212137562114</t>
  </si>
  <si>
    <t>1084395428769120256</t>
  </si>
  <si>
    <t>1084474852029988865</t>
  </si>
  <si>
    <t>1084476029626998784</t>
  </si>
  <si>
    <t>1084512907445108737</t>
  </si>
  <si>
    <t>1084527570912071681</t>
  </si>
  <si>
    <t>1084530199901945857</t>
  </si>
  <si>
    <t>1084536875413585925</t>
  </si>
  <si>
    <t>1084558877620928514</t>
  </si>
  <si>
    <t>1084577788575866880</t>
  </si>
  <si>
    <t>1084656868771848192</t>
  </si>
  <si>
    <t>1084657677823668224</t>
  </si>
  <si>
    <t>1084709870870454273</t>
  </si>
  <si>
    <t>1084735147734315008</t>
  </si>
  <si>
    <t>1084745950856441856</t>
  </si>
  <si>
    <t>1084877903203057666</t>
  </si>
  <si>
    <t>1086048820893548544</t>
  </si>
  <si>
    <t>1086102083881713664</t>
  </si>
  <si>
    <t>1086199241427566592</t>
  </si>
  <si>
    <t>1085573384698613760</t>
  </si>
  <si>
    <t>1086015596158902272</t>
  </si>
  <si>
    <t>1086297435494789121</t>
  </si>
  <si>
    <t>1086673599090446338</t>
  </si>
  <si>
    <t>1086895248406528000</t>
  </si>
  <si>
    <t>1086189950687723520</t>
  </si>
  <si>
    <t>1087337834799923200</t>
  </si>
  <si>
    <t>1087338085728350209</t>
  </si>
  <si>
    <t>1087360172815802368</t>
  </si>
  <si>
    <t>1087452842430914560</t>
  </si>
  <si>
    <t>1088138597985849344</t>
  </si>
  <si>
    <t>1082351231530618882</t>
  </si>
  <si>
    <t>1088239980055576577</t>
  </si>
  <si>
    <t>1084656832008806403</t>
  </si>
  <si>
    <t>1084659075474804736</t>
  </si>
  <si>
    <t>1083351626344222720</t>
  </si>
  <si>
    <t>1084076361566818306</t>
  </si>
  <si>
    <t>1084529384499933184</t>
  </si>
  <si>
    <t>1084891742988632066</t>
  </si>
  <si>
    <t>1085254175225716738</t>
  </si>
  <si>
    <t>1085888317919559680</t>
  </si>
  <si>
    <t>1086613107265413120</t>
  </si>
  <si>
    <t>1086975479586930688</t>
  </si>
  <si>
    <t>1087790872303988736</t>
  </si>
  <si>
    <t>1088153248618475527</t>
  </si>
  <si>
    <t>1088243832196608001</t>
  </si>
  <si>
    <t>1084536190286659584</t>
  </si>
  <si>
    <t>1088248104061669377</t>
  </si>
  <si>
    <t>1088309810091708416</t>
  </si>
  <si>
    <t>1083949812288909312</t>
  </si>
  <si>
    <t>1083940712897343488</t>
  </si>
  <si>
    <t>1084146717392547840</t>
  </si>
  <si>
    <t>1088322136442253312</t>
  </si>
  <si>
    <t>1088325218777456641</t>
  </si>
  <si>
    <t>1088463368166490112</t>
  </si>
  <si>
    <t>1084474153913274370</t>
  </si>
  <si>
    <t>1084527158557659136</t>
  </si>
  <si>
    <t>1085930805011103746</t>
  </si>
  <si>
    <t>1088468998881202176</t>
  </si>
  <si>
    <t>1084857713480224771</t>
  </si>
  <si>
    <t>1085572865871605760</t>
  </si>
  <si>
    <t>1085658057898569729</t>
  </si>
  <si>
    <t>1086015497013886976</t>
  </si>
  <si>
    <t>1086020566384025600</t>
  </si>
  <si>
    <t>1086297372668309509</t>
  </si>
  <si>
    <t>1087733963471220736</t>
  </si>
  <si>
    <t>1088470979100192770</t>
  </si>
  <si>
    <t>1088489147642376195</t>
  </si>
  <si>
    <t>1088511587911155712</t>
  </si>
  <si>
    <t>1088539871843516416</t>
  </si>
  <si>
    <t>1088565855649234944</t>
  </si>
  <si>
    <t>1086554654316552192</t>
  </si>
  <si>
    <t>1087402389462646788</t>
  </si>
  <si>
    <t/>
  </si>
  <si>
    <t>947326485987131392</t>
  </si>
  <si>
    <t>50010864</t>
  </si>
  <si>
    <t>170414684</t>
  </si>
  <si>
    <t>2485668158</t>
  </si>
  <si>
    <t>en</t>
  </si>
  <si>
    <t>de</t>
  </si>
  <si>
    <t>Twitter Web Client</t>
  </si>
  <si>
    <t>Twitter Lite</t>
  </si>
  <si>
    <t>Twitter for Android</t>
  </si>
  <si>
    <t>Twitter for iPad</t>
  </si>
  <si>
    <t>Twitter for iPhone</t>
  </si>
  <si>
    <t>TweetDeck</t>
  </si>
  <si>
    <t>Buffer</t>
  </si>
  <si>
    <t>origauto</t>
  </si>
  <si>
    <t>Twitter Growth App</t>
  </si>
  <si>
    <t>Twitter Web App</t>
  </si>
  <si>
    <t>Hootsuite Inc.</t>
  </si>
  <si>
    <t>Twitter bot, saroj humagain</t>
  </si>
  <si>
    <t>TwinyBots</t>
  </si>
  <si>
    <t>The Social Jukebox</t>
  </si>
  <si>
    <t>Intelligent Edge Iot and AI 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</si>
  <si>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</si>
  <si>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</si>
  <si>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</si>
  <si>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</si>
  <si>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</si>
  <si>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</si>
  <si>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</si>
  <si>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</si>
  <si>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</si>
  <si>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</si>
  <si>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</si>
  <si>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</si>
  <si>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</si>
  <si>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</si>
  <si>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</si>
  <si>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</si>
  <si>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</si>
  <si>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</si>
  <si>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</si>
  <si>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</si>
  <si>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</si>
  <si>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</si>
  <si>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Stefan Schulte</t>
  </si>
  <si>
    <t>Amélie les Bains AB Studio</t>
  </si>
  <si>
    <t>Erb serg</t>
  </si>
  <si>
    <t>Captain Blue Hasia</t>
  </si>
  <si>
    <t>⚡️⚡️ZAP!!⚡️⚡️</t>
  </si>
  <si>
    <t>ByCats4Cats</t>
  </si>
  <si>
    <t>Varek ManeyFox @ PoolParty</t>
  </si>
  <si>
    <t>_xD83D__xDE3A_AviQuin_xD83D__xDC36_@FC2019</t>
  </si>
  <si>
    <t>Growl _xD83C__xDDE8__xD83C__xDDE6_ _xD83D__xDD1C_ FC</t>
  </si>
  <si>
    <t>_xD83D__xDC2F_Fleur the Tiger_xD83D__xDC2F_</t>
  </si>
  <si>
    <t>BANDIT RACCOON! (cecil) @FC2019</t>
  </si>
  <si>
    <t>Françoise Morvan</t>
  </si>
  <si>
    <t>Demetrius the Merchant</t>
  </si>
  <si>
    <t>MachineMetrics</t>
  </si>
  <si>
    <t>Andrei</t>
  </si>
  <si>
    <t>Pac Anthro League</t>
  </si>
  <si>
    <t>Predictive Analytics World</t>
  </si>
  <si>
    <t>IIoT World</t>
  </si>
  <si>
    <t>Big Data Analytics</t>
  </si>
  <si>
    <t>Crosser</t>
  </si>
  <si>
    <t>Tripp Braden</t>
  </si>
  <si>
    <t>Carolina Rudinschi, PhD</t>
  </si>
  <si>
    <t>Ascent Intellimation - IIOT</t>
  </si>
  <si>
    <t>IoT Analytics</t>
  </si>
  <si>
    <t>Mir Mahmood Ali</t>
  </si>
  <si>
    <t>IIoTStu #peoplesvote</t>
  </si>
  <si>
    <t>Manufacturing Hub</t>
  </si>
  <si>
    <t>Smartization</t>
  </si>
  <si>
    <t>Manufacturing Analyics</t>
  </si>
  <si>
    <t>Joe Dilger</t>
  </si>
  <si>
    <t>webj</t>
  </si>
  <si>
    <t>Seth Silverton</t>
  </si>
  <si>
    <t>E-Repair Srl Industry Electro-Lab</t>
  </si>
  <si>
    <t>specfox.exe ver. 2019.1 _xD83C__xDDFA__xD83C__xDDF8_</t>
  </si>
  <si>
    <t>Jasper Jackalope @FC</t>
  </si>
  <si>
    <t>Machine Learning</t>
  </si>
  <si>
    <t>Manish Wankar</t>
  </si>
  <si>
    <t>simon_th</t>
  </si>
  <si>
    <t>DeepRobotics</t>
  </si>
  <si>
    <t>Artificial Intelligence</t>
  </si>
  <si>
    <t>⛧Blas⛧</t>
  </si>
  <si>
    <t>Prof Andy Pardoe</t>
  </si>
  <si>
    <t>PAW Deutschland</t>
  </si>
  <si>
    <t>Eric Siegel</t>
  </si>
  <si>
    <t>Khoufu Khorushu</t>
  </si>
  <si>
    <t>Lenneth</t>
  </si>
  <si>
    <t>First Online University</t>
  </si>
  <si>
    <t>Saroj Humagain</t>
  </si>
  <si>
    <t>Olivier Salomon</t>
  </si>
  <si>
    <t>Jack Kobzeff</t>
  </si>
  <si>
    <t>LOCO_xD83D__xDC49__xD83C__xDFFC_FC</t>
  </si>
  <si>
    <t>Brennan</t>
  </si>
  <si>
    <t>IIoT/I4.0 Viewpoints</t>
  </si>
  <si>
    <t>Wipro Digital</t>
  </si>
  <si>
    <t>Fabian Schmidt</t>
  </si>
  <si>
    <t>ipfconline</t>
  </si>
  <si>
    <t>Franco Ronconi</t>
  </si>
  <si>
    <t>Intelligent Edge</t>
  </si>
  <si>
    <t>A1mit</t>
  </si>
  <si>
    <t>Chatah@FC19</t>
  </si>
  <si>
    <t>BlueHasia</t>
  </si>
  <si>
    <t>Fursuits on Camera!</t>
  </si>
  <si>
    <t>Mixedcandy Inc</t>
  </si>
  <si>
    <t>Jean Lebrun</t>
  </si>
  <si>
    <t>Eclipse IoT</t>
  </si>
  <si>
    <t>Jean-Baptiste Lefevre #PFF2019</t>
  </si>
  <si>
    <t>Ronald van Loon</t>
  </si>
  <si>
    <t>Andreas Staub</t>
  </si>
  <si>
    <t>Kirk Borne</t>
  </si>
  <si>
    <t>Lucian  Fogoros</t>
  </si>
  <si>
    <t>Yves Mulkers</t>
  </si>
  <si>
    <t>Indigo Bunting</t>
  </si>
  <si>
    <t>Francesco Azzola</t>
  </si>
  <si>
    <t>Renaissance</t>
  </si>
  <si>
    <t>fankychristian</t>
  </si>
  <si>
    <t>Nelson Beltran Galvi</t>
  </si>
  <si>
    <t>Leading Data Science as the most sustainable of all technologies to drive digital transformation @PlanetHome
#datascience #artificialintelligence</t>
  </si>
  <si>
    <t>#Nature #Repos #Randonnées #cures  #Thermes #PyrénéesOrientales #Vallespir https://t.co/6yREPntPUW… https://t.co/1zExl1IkuS</t>
  </si>
  <si>
    <t>I'm just some random sergal with everything to take but nothing to give</t>
  </si>
  <si>
    <t>SFW-Photographer-Electrician-Dragon. This account has automated art and photo tweets. Main account @ragon33</t>
  </si>
  <si>
    <t>Furry fandom enthusiast, fursuit costumer, part time electric husky, part time Channel Island fox, fursuits by @Ognas0 &amp; @morefurless, married to @Avi_tiger</t>
  </si>
  <si>
    <t>BC4C is Eric Snap E. Stevens. creating custom animal costumes with 290+ customers all over the world since 2009. Cats, Dogs, Wolves.. I do it all.</t>
  </si>
  <si>
    <t>Graymuzzle/Multiple fursuiter: MC-DHC-Lacy-BC4C-Beetlecat/Gray-Ace/He-Him/Photografur/Header @Meerkitty771</t>
  </si>
  <si>
    <t>Just your typical furry. Two suits Avi the white tiger and Harlequin the colorful gshep. Avi 2.0 is in the works will be done by @BC4C.</t>
  </si>
  <si>
    <t>Friendly fursuiter who's been around fandom a long time. Sometimes a raccoon, or a dog, &amp; always looking for fun and mischief. Fursuits: Growl/Chewy/Waggs/Max.</t>
  </si>
  <si>
    <t>_xD83D__xDCAA__xD83C__xDFFB_Muscle fur _xD83D__xDE4F__xD83C__xDFFB_Christian fur _xD83D__xDC83__xD83C__xDFFC_Dancer fur _xD83C__xDFDC_AZ</t>
  </si>
  <si>
    <t>I'm Cecil, a gay 20 y/o male G-Shep suiter | SFW! | Chocolatier_xD83C__xDF6B_| @TheFuzzFactory suiter! |
Banner:@regtaf |_xD83D__xDC9C_Loves @steventigeron_xD83D__xDC9C_</t>
  </si>
  <si>
    <t>_xD83C__xDDEB__xD83C__xDDF7_ #WomenInTech  #Influencer #Onalytica  #collective  #intuitive #emotional  #intelligence #synesthesia  #paradox #Startups #France #Bretagne  #Quimper</t>
  </si>
  <si>
    <t>I like to Suit...a lot and SQUAWK! I post videos of me suiting in public bringing smile and laughter to those i run into. SQUAWK!
--
--DMs not monitored-- 
--</t>
  </si>
  <si>
    <t>it's my account</t>
  </si>
  <si>
    <t>The industry's first AI-driven predictive analytics platform for manufacturers and machine builders. Connect. Visualize. Analyze. Predict. Alert.</t>
  </si>
  <si>
    <t>Huge appetite for #CyberSecurity, #SmartManufacturing, #SmartHome #BigData, #IIoT,  #IoT, #DigitalTransformation, #Industry40, #soccer, #traveling</t>
  </si>
  <si>
    <t>PAWCon presents The Game Is A'Paw!: A Weekend of Mystery - November 2-4, 2018 - DoubleTree San Jose</t>
  </si>
  <si>
    <t>#Predictive #Analytics World is the business-focused event for predictive analytics professionals, managers and commercial practitioners. #pawcon</t>
  </si>
  <si>
    <t>#IIoT_World™ is the first Global #DigitalPublication focused 100% on #IIoT, #Industry40, #SmartManufacturing #ICS #security. #1 Industrial IoT #Influencer.</t>
  </si>
  <si>
    <t>Big Data, Analytics, Data Science, IoT, AI, Machine Learning, Deep Learning, Business Intelligence, Fintech, Mobile, Cloud, Innovation, Social Business.</t>
  </si>
  <si>
    <t>Crosser designs and develops real-time software solutions for Edge Computing and real-time Integration. - to Collect, Compute and Act on IoT data from any asset</t>
  </si>
  <si>
    <t>Increasing #revenue for commercial #insurance agencies &amp; brokerages by developing the next generation of commercial #sales professionals and trusted #advisors.</t>
  </si>
  <si>
    <t>Co-founder of @IIoT_World, first digital media outlet focused _xD83D__xDCAF_% on #IIoT/#ICS #cybersecurity. Also of interest #smartcities, #predictivemaintenance.</t>
  </si>
  <si>
    <t>Web-based #IIoT platform, #PlantConnect. Solutions for #SmartManufacturing, #Industry40, #assetmanagement and #environnement data management</t>
  </si>
  <si>
    <t>Leading market research firm for the #InternetOfThings Tweets about our own market insights + relevant news. Join our mailing list: http://bit.ly/2bNO9j9</t>
  </si>
  <si>
    <t>A Trainer &amp; Technology Consultant -  Best Ideas come when We're away from the Noise of a Complex World ... (Always a Learner) - out 4a Walk on the Seashore ...</t>
  </si>
  <si>
    <t>A Leicestershire lad working as an engineer in the 'Automation' and 'Industrial Internet of Things' industry.</t>
  </si>
  <si>
    <t>Media Channel: Latest News &amp; Content for #Manufacturing #MFG #Energy #Chem #Pharma #MES #agilePEP #SmartVariant Imprint: http://www.we-conect.com/en/imprint</t>
  </si>
  <si>
    <t>All business are digital businesses</t>
  </si>
  <si>
    <t>Since 2014, this invitation-only event highlights innovative use of analytics by top manufacturers to unlock the potential and value of existing process data.</t>
  </si>
  <si>
    <t>GDPR Project Manager &amp; Interim Data Protection Officer at University of Winchester. CIPP/E, CIPM, LLB &amp; LLM. US IVLP 2000. Running, travels &amp; JCI Senator 62404.</t>
  </si>
  <si>
    <t>Flexible Advanced Web FrameWork.No Coding Needed.Cross DataBase Replication .#Java #Database #bigData Flexible Social Media Platform.</t>
  </si>
  <si>
    <t>The Business Rabbi, Silverback Guerrilla, Leadership Coach, Consultant, Public Speaker, #TEDx talker, working in #IoT, #smarthome and #microgrid #technology</t>
  </si>
  <si>
    <t>E-Repair è leader nel settore e l'unico SERVICE PARTNER SIEMENS in Italia, per la riparazione e la rigenerazione delle schede elettroniche industriali.</t>
  </si>
  <si>
    <t>optimistic american || scruffy-looking nerf herder || tech geek || four-legger || board, chair, PR for @PacAnthro 2019 || DJ @MyPetRhino || #resist #TookItBack</t>
  </si>
  <si>
    <t>Jasper | Formerly "Ash Cat" | He/him | Antlerbun/Eardeer | Bay Area Game Dev | Pun Artisan | Making "West Bay" a thing | Suit acct: @FraySharkdog</t>
  </si>
  <si>
    <t>#MachineLearning 
#DataScience 
#AI</t>
  </si>
  <si>
    <t>MBA Marketing &amp; Foreign Trade, 
Sinhgad Business School, Pune, India
Sagacity Solutions India
CMO</t>
  </si>
  <si>
    <t>#transformationdigitale #LegalTech #TransfoNum #Marketing #MarTech</t>
  </si>
  <si>
    <t>20 years experience in #Digital business consultancy services. Providing bespoke #AI, #IoT and #Digitisation solutions for #Manufacturing&amp; #Automotive industry.</t>
  </si>
  <si>
    <t>Tweets about #ArtificialIntelligence, #MachineLearning, #DataSciencee and #NeuralNetworks</t>
  </si>
  <si>
    <t>#AI Global #Influencer | Keynote #Speaker | Futurist | Author | Advisor @APPG_AI | Founder @Informed_AI - @into_AI @Awards_AI @Neurons_AI</t>
  </si>
  <si>
    <t>Predictive Analytics World: das unabhängige Business-Event für #Predictive #Analytics Experten, strategische Entscheider, kommerzielle Anwender -Global: @pawcon</t>
  </si>
  <si>
    <t>Eric Siegel, PhD, founder of Predictive Analytics World and author of Predictive Analytics: The Power to Predict Who Will Click, Buy, Lie, or Die.</t>
  </si>
  <si>
    <t>Star Trek TOS &amp; TNG fan, and Doctor Who, Lost in Space, Star Wars, Pokémon, Battlestar Galactica, Firefly, pretty much: Geek!</t>
  </si>
  <si>
    <t>Fluffy Red Panda (赤パンダ). Former AAA game dev-turned indie photographer, writer &amp; editor. I live for fun with friends, watching bad movies, &amp; cooking tasty noms!</t>
  </si>
  <si>
    <t>Data Science enthusiast   #Datascience #Machinelearning #Bigdata #Deeplearning #Blockchain</t>
  </si>
  <si>
    <t>#Tech&amp; #Innovation leader @allianzfrance -Passion #deeptech #disruption #innovation #quantumcomputing #AI #blockchain #deeplearning #cryptography #cybersecurity</t>
  </si>
  <si>
    <t>Been riding the tech wave since the 70's, many other interests. Too many...</t>
  </si>
  <si>
    <t>Red Wolf, Bighorn Ram, and Deerwolf. Professional Chef. Photographer. Fursuiter. Beer Lover. Pun-forger. @OneFurAllStudio enthusiast. #Drunktography expert. _xD83D__xDC3E_</t>
  </si>
  <si>
    <t>Adventurer. Philly sports phanatic. Water Polo @TUFoxMIS &amp; @NYUSternMSBA alum. cyber security data alchemist &amp; nerd. Life, liberty and the pursuit of happiness</t>
  </si>
  <si>
    <t>Industrial IoT/ Industrie 4.0 Viewpoints provides insights on digitizing machines, systems, and services.</t>
  </si>
  <si>
    <t>We are an innovation-led, digital transformation partner. We focus on the things that matter - Insight, interaction, integration, and innovation.</t>
  </si>
  <si>
    <t>Head of Software Engineering / Industrie 4.0 / Inventor / Green</t>
  </si>
  <si>
    <t>Création de Sites Internet Formation et Conseil Informatique #ecommerce #webmaster #seo #DigitalMarketing #foad #seriousgame #AI #BigData</t>
  </si>
  <si>
    <t>Husband | Father of 2 | #Technology Driven Business Operations Director | Loving #Basketball #Skiing #Wine&amp;Food #Startup #Disruption</t>
  </si>
  <si>
    <t>The #edge..Its where things happen and where #IoT #data often should be processed.  #AI #MachineLearning #EdgeProcessing</t>
  </si>
  <si>
    <t>Enjoy spotting Hypocrisy in Life, can tweet on any topic under the sun, Love Travel, Dogs and People in that order.
#Politics #Analytics #BigData #Digital #K9</t>
  </si>
  <si>
    <t>Bioinformatics Scientist | Artist | Poi Spinner | Dancer | YoYo er | Photographer | Videographer | Adventure! | Horny on Main _xD83D__xDE08_ | _xD83E__xDDE1_ @Whiskers_kitteh _xD83D__xDC99_</t>
  </si>
  <si>
    <t>Friendly Storm Dragon ^^ SFW account do follow back so  you can see my replies. I can't chat with you if you don't follow back!</t>
  </si>
  <si>
    <t>I am here to take photos of fursuits and showoff their beauty to the world.
Post every Friday a fursuit photo!</t>
  </si>
  <si>
    <t>Custom Mascot Design and Creation</t>
  </si>
  <si>
    <t>Retraité.Égalité,fraternité,justice,liberté,nationaliste,neutre.</t>
  </si>
  <si>
    <t>Eclipse #IoT provides the technology needed to build IoT Devices, Gateways, and Cloud Platforms. It's an initiative hosted @EclipseFdn</t>
  </si>
  <si>
    <t>Works on BDDF #DXLAB #BNPParibas No1 #Insurtech Top 10 #fintech #AI #DigitalTransformation #Blockchain by @Onalytica</t>
  </si>
  <si>
    <t>Helping data driven companies generating value•Top10Influencer #BigData #DataScience #IoT #MachineLearning #AI #Analytics•Follow Youtube http://bit.ly/2E403nj</t>
  </si>
  <si>
    <t>Managing Partner @FehrAdvice - Behavioral Economics &amp; Design
#behavioraleconomics #experimentability #fintech #insurtech #bigdata #AI Mentor @F10_accelerator</t>
  </si>
  <si>
    <t>Principal Data Scientist @BoozAllen. Global Speaker. Top Big Data Science &amp; #AI Influencer. PhD Astrophysicist. Ex-Professor. http://rocketdatascience.org/ _xD83D__xDCCA__xD83D__xDD2D_</t>
  </si>
  <si>
    <t>#IIoT #ICS #Cybersecurity #AR #AI  Co-Founder @ http://IIoT-World.com #1 Industrial #IoT Influencer Cleveland University Eng. Board of Advisers</t>
  </si>
  <si>
    <t>#Data architect generating value from #data enjoying Family, Music and DJ-ing, #BBBT member, Founder @7wData</t>
  </si>
  <si>
    <t>Investing, Stocks, Crypto, P2P W/Technology create &amp; deploy passive income streams #FinancialFreedom for All #Ai #Blockchain #IoT #BigData #Love</t>
  </si>
  <si>
    <t>Book Author, #IT #blogger , #IoT | #IIoT | #androiddev | #Internetofthings | #Machinelearning  | #AI | #Smartcities | #IoE | #MVB</t>
  </si>
  <si>
    <t>The withered minds are excluded</t>
  </si>
  <si>
    <t>datacenter, cloud, monitoring everything - https://t.co/YikQV77kRl. B4B, social selling</t>
  </si>
  <si>
    <t>München, Bayern</t>
  </si>
  <si>
    <t>Amélie-les-Bains-Palalda, Fran</t>
  </si>
  <si>
    <t>North Melbourne, Melbourne</t>
  </si>
  <si>
    <t>California, USA</t>
  </si>
  <si>
    <t>Citrus Heights, CA</t>
  </si>
  <si>
    <t>White Bear Lake, MN</t>
  </si>
  <si>
    <t>Rancho Cordova, CA</t>
  </si>
  <si>
    <t>Modesto, CA</t>
  </si>
  <si>
    <t>France Bretagne Quimper</t>
  </si>
  <si>
    <t>Santa Maria, CA</t>
  </si>
  <si>
    <t>san jose, california</t>
  </si>
  <si>
    <t>Northampton, MA</t>
  </si>
  <si>
    <t>Sibiu, Transylvania, Romania</t>
  </si>
  <si>
    <t>San Jose, California</t>
  </si>
  <si>
    <t>USA, Europe</t>
  </si>
  <si>
    <t>United States</t>
  </si>
  <si>
    <t>Sweden</t>
  </si>
  <si>
    <t>Detroit, MI</t>
  </si>
  <si>
    <t>Cleveland</t>
  </si>
  <si>
    <t>Pune, India</t>
  </si>
  <si>
    <t>Hamburg, Germany</t>
  </si>
  <si>
    <t>Hyderabad, India</t>
  </si>
  <si>
    <t>Leicester</t>
  </si>
  <si>
    <t>Berlin</t>
  </si>
  <si>
    <t>Montemor-o-Novo, Portugal</t>
  </si>
  <si>
    <t>Portland, OR</t>
  </si>
  <si>
    <t>London</t>
  </si>
  <si>
    <t>Attiki, Greece</t>
  </si>
  <si>
    <t>Livorno, Tuscany, Italy</t>
  </si>
  <si>
    <t>Bay Area, CA</t>
  </si>
  <si>
    <t>West Bay, Northern California</t>
  </si>
  <si>
    <t>India</t>
  </si>
  <si>
    <t>London, England</t>
  </si>
  <si>
    <t xml:space="preserve">Sacramento, CA </t>
  </si>
  <si>
    <t>Global</t>
  </si>
  <si>
    <t>D-A-CH</t>
  </si>
  <si>
    <t>Los Angeles, CA</t>
  </si>
  <si>
    <t>on the starship USS Masada</t>
  </si>
  <si>
    <t>Redwood City, CA</t>
  </si>
  <si>
    <t>Nepal</t>
  </si>
  <si>
    <t>Courbevoie, France</t>
  </si>
  <si>
    <t>SoCal, USA</t>
  </si>
  <si>
    <t>East SF Bay, CA :3</t>
  </si>
  <si>
    <t>here and there</t>
  </si>
  <si>
    <t>Dedham, MA</t>
  </si>
  <si>
    <t>US, Europe, India, Japan, Aust</t>
  </si>
  <si>
    <t>Freiburg im Breisgau</t>
  </si>
  <si>
    <t>Marseille, France</t>
  </si>
  <si>
    <t>Padova</t>
  </si>
  <si>
    <t>Living On The Edge</t>
  </si>
  <si>
    <t>San Francisco, CA</t>
  </si>
  <si>
    <t>Ontario, Canada</t>
  </si>
  <si>
    <t>Florida</t>
  </si>
  <si>
    <t>Québec, Canada</t>
  </si>
  <si>
    <t>Paris, France</t>
  </si>
  <si>
    <t>#NL. Also on Instagram http://bit.ly/2NwFjws</t>
  </si>
  <si>
    <t>Booz Allen Hamilton</t>
  </si>
  <si>
    <t>Belgium</t>
  </si>
  <si>
    <t>Atlanta, GA</t>
  </si>
  <si>
    <t>Italy</t>
  </si>
  <si>
    <t>U.K.</t>
  </si>
  <si>
    <t>jakarta</t>
  </si>
  <si>
    <t>http://www.stefan-schulte.de.com</t>
  </si>
  <si>
    <t>https://t.co/9lbEzjDdBm</t>
  </si>
  <si>
    <t>https://t.co/So3Y7MlEI2</t>
  </si>
  <si>
    <t>https://t.co/DpbYKQsNy4</t>
  </si>
  <si>
    <t>https://t.co/nRqXDrcoLH</t>
  </si>
  <si>
    <t>https://t.co/qJfkOqBZT7</t>
  </si>
  <si>
    <t>https://t.co/lNXkhQJuXV</t>
  </si>
  <si>
    <t>https://t.co/YsKIxquoRj</t>
  </si>
  <si>
    <t>https://t.co/baSmeOxUUf</t>
  </si>
  <si>
    <t>https://t.co/A6gBf8FV4g</t>
  </si>
  <si>
    <t>http://t.co/ixDmgafsPV</t>
  </si>
  <si>
    <t>https://t.co/rMYWv5Bglm</t>
  </si>
  <si>
    <t>https://t.co/VoAA0buCmB</t>
  </si>
  <si>
    <t>https://crosser.io</t>
  </si>
  <si>
    <t>https://www.linkedin.com/in/trippbraden</t>
  </si>
  <si>
    <t>https://www.linkedin.com/in/crudinschi/</t>
  </si>
  <si>
    <t>http://www.aiplindia.com</t>
  </si>
  <si>
    <t>http://www.iot-analytics.com</t>
  </si>
  <si>
    <t>http://Konnektiply.com</t>
  </si>
  <si>
    <t>http://www.stuarthannah.com</t>
  </si>
  <si>
    <t>http://smart-manufacturing-hub.com/</t>
  </si>
  <si>
    <t>https://t.co/8QQrtn8Y7m</t>
  </si>
  <si>
    <t>http://webjframework.com</t>
  </si>
  <si>
    <t>https://t.co/h5rs0T630j</t>
  </si>
  <si>
    <t>https://www.e-repair.it</t>
  </si>
  <si>
    <t>https://t.co/PeQuXPfvxc</t>
  </si>
  <si>
    <t>https://t.co/vS0OBtKa7i</t>
  </si>
  <si>
    <t>https://www.furaffinity.net/user/gotebloke/</t>
  </si>
  <si>
    <t>http://Pardoe.AI</t>
  </si>
  <si>
    <t>http://t.co/MVqIlpCIKl</t>
  </si>
  <si>
    <t>http://t.co/Oj8LjMsH</t>
  </si>
  <si>
    <t>https://t.co/SZrzTgaSXK</t>
  </si>
  <si>
    <t>https://t.co/PPlNmLGz3F</t>
  </si>
  <si>
    <t>https://medium.com/@sarooz</t>
  </si>
  <si>
    <t>http://21.co/bipbip</t>
  </si>
  <si>
    <t>https://t.co/WkcqMFNukJ</t>
  </si>
  <si>
    <t>http://Industrial-IoT.com</t>
  </si>
  <si>
    <t>http://www.wiprodigital.com</t>
  </si>
  <si>
    <t>http://homo-digitalis.net</t>
  </si>
  <si>
    <t>http://www.ipfconline.fr</t>
  </si>
  <si>
    <t>https://www.linkedin.com/in/francoronconi/</t>
  </si>
  <si>
    <t>https://t.co/wQg7ZNWYN9</t>
  </si>
  <si>
    <t>http://t.co/mhEDsmKNCB</t>
  </si>
  <si>
    <t>http://www.mixedcandy.com</t>
  </si>
  <si>
    <t>http://iot.eclipse.org/</t>
  </si>
  <si>
    <t>https://www.jeanbaptistelefevre.com/</t>
  </si>
  <si>
    <t>https://www.linkedin.com/today/author/ronald-van-loon-5411a</t>
  </si>
  <si>
    <t>http://www.fehradvice.com/ueber_uns/management_team/andreas_staub</t>
  </si>
  <si>
    <t>http://www.linkedin.com/in/kirkdborne</t>
  </si>
  <si>
    <t>http://www.iiot-world.com</t>
  </si>
  <si>
    <t>http://7wdata.be</t>
  </si>
  <si>
    <t>https://www.paypal.me/IndigoBunting</t>
  </si>
  <si>
    <t>https://www.survivingwithandroid.com</t>
  </si>
  <si>
    <t>https://t.co/5Cn7pBelV3</t>
  </si>
  <si>
    <t>Arizona</t>
  </si>
  <si>
    <t>Quito</t>
  </si>
  <si>
    <t>https://pbs.twimg.com/profile_banners/622747190/1539376063</t>
  </si>
  <si>
    <t>https://pbs.twimg.com/profile_banners/1040918670996852736/1543932777</t>
  </si>
  <si>
    <t>https://pbs.twimg.com/profile_banners/2334773442/1519265884</t>
  </si>
  <si>
    <t>https://pbs.twimg.com/profile_banners/2412818444/1544958803</t>
  </si>
  <si>
    <t>https://pbs.twimg.com/profile_banners/63700203/1444232031</t>
  </si>
  <si>
    <t>https://pbs.twimg.com/profile_banners/4746606852/1544505536</t>
  </si>
  <si>
    <t>https://pbs.twimg.com/profile_banners/2413103203/1546406778</t>
  </si>
  <si>
    <t>https://pbs.twimg.com/profile_banners/129640700/1499789224</t>
  </si>
  <si>
    <t>https://pbs.twimg.com/profile_banners/865096401394388993/1545016749</t>
  </si>
  <si>
    <t>https://pbs.twimg.com/profile_banners/762487286118264832/1546390507</t>
  </si>
  <si>
    <t>https://pbs.twimg.com/profile_banners/3229980963/1526233045</t>
  </si>
  <si>
    <t>https://pbs.twimg.com/profile_banners/970534589981577216/1530138069</t>
  </si>
  <si>
    <t>https://pbs.twimg.com/profile_banners/1885155619/1546060747</t>
  </si>
  <si>
    <t>https://pbs.twimg.com/profile_banners/2485668158/1531930621</t>
  </si>
  <si>
    <t>https://pbs.twimg.com/profile_banners/2573718409/1406570939</t>
  </si>
  <si>
    <t>https://pbs.twimg.com/profile_banners/50010864/1537498017</t>
  </si>
  <si>
    <t>https://pbs.twimg.com/profile_banners/821567125785612288/1541493475</t>
  </si>
  <si>
    <t>https://pbs.twimg.com/profile_banners/1711571520/1377831998</t>
  </si>
  <si>
    <t>https://pbs.twimg.com/profile_banners/302028110/1505301561</t>
  </si>
  <si>
    <t>https://pbs.twimg.com/profile_banners/22824243/1540926097</t>
  </si>
  <si>
    <t>https://pbs.twimg.com/profile_banners/3017688144/1528479533</t>
  </si>
  <si>
    <t>https://pbs.twimg.com/profile_banners/2809878539/1446134022</t>
  </si>
  <si>
    <t>https://pbs.twimg.com/profile_banners/4428566892/1449471542</t>
  </si>
  <si>
    <t>https://pbs.twimg.com/profile_banners/39596518/1505589043</t>
  </si>
  <si>
    <t>https://pbs.twimg.com/profile_banners/808634174/1477987068</t>
  </si>
  <si>
    <t>https://pbs.twimg.com/profile_banners/931918478491160577/1511022292</t>
  </si>
  <si>
    <t>https://pbs.twimg.com/profile_banners/977238468727197696/1535139065</t>
  </si>
  <si>
    <t>https://pbs.twimg.com/profile_banners/4873524423/1455440986</t>
  </si>
  <si>
    <t>https://pbs.twimg.com/profile_banners/4767738137/1503068863</t>
  </si>
  <si>
    <t>https://pbs.twimg.com/profile_banners/981153895778054144/1524477101</t>
  </si>
  <si>
    <t>https://pbs.twimg.com/profile_banners/15865399/1361306164</t>
  </si>
  <si>
    <t>https://pbs.twimg.com/profile_banners/805304715428757504/1546930182</t>
  </si>
  <si>
    <t>https://pbs.twimg.com/profile_banners/898658978686787585/1503094720</t>
  </si>
  <si>
    <t>https://pbs.twimg.com/profile_banners/816786074/1415364160</t>
  </si>
  <si>
    <t>https://pbs.twimg.com/profile_banners/871624223395020800/1497555699</t>
  </si>
  <si>
    <t>https://pbs.twimg.com/profile_banners/896526237413388289/1502583940</t>
  </si>
  <si>
    <t>https://pbs.twimg.com/profile_banners/816889809595572224/1547338905</t>
  </si>
  <si>
    <t>https://pbs.twimg.com/profile_banners/2607404960/1547289374</t>
  </si>
  <si>
    <t>https://pbs.twimg.com/profile_banners/769456262/1546936784</t>
  </si>
  <si>
    <t>https://pbs.twimg.com/profile_banners/38021307/1531794298</t>
  </si>
  <si>
    <t>https://pbs.twimg.com/profile_banners/947326485987131392/1541139081</t>
  </si>
  <si>
    <t>https://pbs.twimg.com/profile_banners/986832646985543680/1524115697</t>
  </si>
  <si>
    <t>https://pbs.twimg.com/profile_banners/711000475340902400/1525363244</t>
  </si>
  <si>
    <t>https://pbs.twimg.com/profile_banners/711453394192437248/1467386347</t>
  </si>
  <si>
    <t>https://pbs.twimg.com/profile_banners/170414684/1472018074</t>
  </si>
  <si>
    <t>https://pbs.twimg.com/profile_banners/265776691/1530367214</t>
  </si>
  <si>
    <t>https://pbs.twimg.com/profile_banners/3293012769/1528210224</t>
  </si>
  <si>
    <t>https://pbs.twimg.com/profile_banners/2558633348/1437754023</t>
  </si>
  <si>
    <t>https://pbs.twimg.com/profile_banners/859357874056822784/1527488565</t>
  </si>
  <si>
    <t>https://pbs.twimg.com/profile_banners/705539763349164032/1543420399</t>
  </si>
  <si>
    <t>https://pbs.twimg.com/profile_banners/1409726425/1481716437</t>
  </si>
  <si>
    <t>https://pbs.twimg.com/profile_banners/1040351960757686274/1536926943</t>
  </si>
  <si>
    <t>https://pbs.twimg.com/profile_banners/67662773/1427255331</t>
  </si>
  <si>
    <t>https://pbs.twimg.com/profile_banners/1905298802/1541398265</t>
  </si>
  <si>
    <t>https://pbs.twimg.com/profile_banners/206428485/1374447331</t>
  </si>
  <si>
    <t>https://pbs.twimg.com/profile_banners/31225473/1406902771</t>
  </si>
  <si>
    <t>https://pbs.twimg.com/profile_banners/1665684812/1424251146</t>
  </si>
  <si>
    <t>https://pbs.twimg.com/profile_banners/4374719908/1547978128</t>
  </si>
  <si>
    <t>https://pbs.twimg.com/profile_banners/555031989/1504691055</t>
  </si>
  <si>
    <t>https://pbs.twimg.com/profile_banners/534563976/1540268609</t>
  </si>
  <si>
    <t>https://pbs.twimg.com/profile_banners/19341361/1438479913</t>
  </si>
  <si>
    <t>https://pbs.twimg.com/profile_banners/895745724683608068/1539712775</t>
  </si>
  <si>
    <t>https://pbs.twimg.com/profile_banners/784855248/1498682204</t>
  </si>
  <si>
    <t>https://pbs.twimg.com/profile_banners/883756605011054596/1504232131</t>
  </si>
  <si>
    <t>https://pbs.twimg.com/profile_banners/36324165/1524953187</t>
  </si>
  <si>
    <t>fr</t>
  </si>
  <si>
    <t>ro</t>
  </si>
  <si>
    <t>pt</t>
  </si>
  <si>
    <t>it</t>
  </si>
  <si>
    <t>el</t>
  </si>
  <si>
    <t>es</t>
  </si>
  <si>
    <t>http://abs.twimg.com/images/themes/theme1/bg.png</t>
  </si>
  <si>
    <t>http://abs.twimg.com/images/themes/theme9/bg.gif</t>
  </si>
  <si>
    <t>http://abs.twimg.com/images/themes/theme4/bg.gif</t>
  </si>
  <si>
    <t>http://abs.twimg.com/images/themes/theme15/bg.png</t>
  </si>
  <si>
    <t>http://abs.twimg.com/images/themes/theme14/bg.gif</t>
  </si>
  <si>
    <t>http://abs.twimg.com/images/themes/theme10/bg.gif</t>
  </si>
  <si>
    <t>http://abs.twimg.com/images/themes/theme2/bg.gif</t>
  </si>
  <si>
    <t>http://abs.twimg.com/images/themes/theme17/bg.gif</t>
  </si>
  <si>
    <t>http://a0.twimg.com/profile_background_images/840997828/b249c67ca62fe3864bd197532b6450fe.jpeg</t>
  </si>
  <si>
    <t>http://abs.twimg.com/images/themes/theme8/bg.gif</t>
  </si>
  <si>
    <t>http://pbs.twimg.com/profile_images/535840859342663680/sYlznBlZ_normal.jpeg</t>
  </si>
  <si>
    <t>http://pbs.twimg.com/profile_images/1040939880455524353/bMfLj2-1_normal.jpg</t>
  </si>
  <si>
    <t>http://pbs.twimg.com/profile_images/1072360333854081024/c5KDunM6_normal.jpg</t>
  </si>
  <si>
    <t>http://pbs.twimg.com/profile_images/934930954115735552/DQrblUBw_normal.jpg</t>
  </si>
  <si>
    <t>http://pbs.twimg.com/profile_images/692445965123457024/Pw8drnWu_normal.png</t>
  </si>
  <si>
    <t>http://pbs.twimg.com/profile_images/920373914777341952/51roSQ49_normal.jpg</t>
  </si>
  <si>
    <t>http://pbs.twimg.com/profile_images/1005145658939068416/ciyeeppk_normal.jpg</t>
  </si>
  <si>
    <t>http://pbs.twimg.com/profile_images/780860146276638720/JK-2pJBh_normal.jpg</t>
  </si>
  <si>
    <t>http://pbs.twimg.com/profile_images/1005144857801785346/50p46hEE_normal.jpg</t>
  </si>
  <si>
    <t>http://pbs.twimg.com/profile_images/827446490410921984/UubI6Q5l_normal.jpg</t>
  </si>
  <si>
    <t>http://pbs.twimg.com/profile_images/875758600685142017/u1-SBSFi_normal.jpg</t>
  </si>
  <si>
    <t>http://pbs.twimg.com/profile_images/909131515522682880/LBy44vHj_normal.jpg</t>
  </si>
  <si>
    <t>http://pbs.twimg.com/profile_images/738671723843887104/-DPjay0Q_normal.jpg</t>
  </si>
  <si>
    <t>http://pbs.twimg.com/profile_images/931921163584000001/O1xMDLBR_normal.jpg</t>
  </si>
  <si>
    <t>http://pbs.twimg.com/profile_images/977241355876368384/BaA0tN2W_normal.jpg</t>
  </si>
  <si>
    <t>http://pbs.twimg.com/profile_images/1013508851256029184/t-AZkss9_normal.jpg</t>
  </si>
  <si>
    <t>http://pbs.twimg.com/profile_images/747814841981755392/P9Ooaxf6_normal.jpg</t>
  </si>
  <si>
    <t>http://pbs.twimg.com/profile_images/1023083775025012737/HiSIlhr4_normal.jpg</t>
  </si>
  <si>
    <t>http://pbs.twimg.com/profile_images/745663022539153408/tr9LkmEs_normal.jpg</t>
  </si>
  <si>
    <t>http://pbs.twimg.com/profile_images/869951927118778368/6v302IjD_normal.jpg</t>
  </si>
  <si>
    <t>http://pbs.twimg.com/profile_images/859826521476825088/Nfb1Z1PD_normal.jpg</t>
  </si>
  <si>
    <t>http://pbs.twimg.com/profile_images/729065804004769793/St2_Pum9_normal.jpg</t>
  </si>
  <si>
    <t>http://pbs.twimg.com/profile_images/822405255929405440/zuQLDu0Q_normal.jpg</t>
  </si>
  <si>
    <t>http://pbs.twimg.com/profile_images/378800000794723428/f7bb6e0bc09f2d63987cc222fc636de4_normal.png</t>
  </si>
  <si>
    <t>http://pbs.twimg.com/profile_images/937463503199358981/aJCWGSB-_normal.jpg</t>
  </si>
  <si>
    <t>http://pbs.twimg.com/profile_images/880067919270510592/jwDaGmwl_normal.jpg</t>
  </si>
  <si>
    <t>http://pbs.twimg.com/profile_images/915247803248599040/GsF3avSn_normal.jpg</t>
  </si>
  <si>
    <t>http://pbs.twimg.com/profile_images/456884052847386624/a69hONyQ_normal.jpeg</t>
  </si>
  <si>
    <t>http://pbs.twimg.com/profile_images/1012459765606297602/5zDSHqg3_normal.jpg</t>
  </si>
  <si>
    <t>http://pbs.twimg.com/profile_images/915034497346932736/YNmEZ4tx_normal.jpg</t>
  </si>
  <si>
    <t>Open Twitter Page for This Person</t>
  </si>
  <si>
    <t>https://twitter.com/marketingbi</t>
  </si>
  <si>
    <t>https://twitter.com/amelielbains</t>
  </si>
  <si>
    <t>https://twitter.com/fluixserg</t>
  </si>
  <si>
    <t>https://twitter.com/bluehasia</t>
  </si>
  <si>
    <t>https://twitter.com/avalon_cruz</t>
  </si>
  <si>
    <t>https://twitter.com/bycats4cats</t>
  </si>
  <si>
    <t>https://twitter.com/varekwolf</t>
  </si>
  <si>
    <t>https://twitter.com/avi_tiger</t>
  </si>
  <si>
    <t>https://twitter.com/growlcoon</t>
  </si>
  <si>
    <t>https://twitter.com/_mechanicalcat_</t>
  </si>
  <si>
    <t>https://twitter.com/banditraccoon1</t>
  </si>
  <si>
    <t>https://twitter.com/fmfrancoise</t>
  </si>
  <si>
    <t>https://twitter.com/demetriustrader</t>
  </si>
  <si>
    <t>https://twitter.com/regtaf</t>
  </si>
  <si>
    <t>https://twitter.com/machinemetrics</t>
  </si>
  <si>
    <t>https://twitter.com/fogorosandrei</t>
  </si>
  <si>
    <t>https://twitter.com/pacanthro</t>
  </si>
  <si>
    <t>https://twitter.com/pawcon</t>
  </si>
  <si>
    <t>https://twitter.com/iiot_world</t>
  </si>
  <si>
    <t>https://twitter.com/bigdatabra</t>
  </si>
  <si>
    <t>https://twitter.com/crossertech</t>
  </si>
  <si>
    <t>https://twitter.com/trippbraden</t>
  </si>
  <si>
    <t>https://twitter.com/crudinschi</t>
  </si>
  <si>
    <t>https://twitter.com/aipl_iiot</t>
  </si>
  <si>
    <t>https://twitter.com/analyticsiot</t>
  </si>
  <si>
    <t>https://twitter.com/konnektify</t>
  </si>
  <si>
    <t>https://twitter.com/stuartchannah</t>
  </si>
  <si>
    <t>https://twitter.com/smartmanu_hub</t>
  </si>
  <si>
    <t>https://twitter.com/smartization</t>
  </si>
  <si>
    <t>https://twitter.com/mfgleadership</t>
  </si>
  <si>
    <t>https://twitter.com/dilger1joe</t>
  </si>
  <si>
    <t>https://twitter.com/webjframework</t>
  </si>
  <si>
    <t>https://twitter.com/sethsvillage</t>
  </si>
  <si>
    <t>https://twitter.com/erepairlab</t>
  </si>
  <si>
    <t>https://twitter.com/spectrumfox</t>
  </si>
  <si>
    <t>https://twitter.com/jasperlope</t>
  </si>
  <si>
    <t>https://twitter.com/bcmachlearn</t>
  </si>
  <si>
    <t>https://twitter.com/manishwankar</t>
  </si>
  <si>
    <t>https://twitter.com/thomassimon471</t>
  </si>
  <si>
    <t>https://twitter.com/zamnet</t>
  </si>
  <si>
    <t>https://twitter.com/aibrbctn</t>
  </si>
  <si>
    <t>https://twitter.com/jouskadevil</t>
  </si>
  <si>
    <t>https://twitter.com/pardoe_ai</t>
  </si>
  <si>
    <t>https://twitter.com/pawdeutschland</t>
  </si>
  <si>
    <t>https://twitter.com/predictanalytic</t>
  </si>
  <si>
    <t>https://twitter.com/datasbestfriend</t>
  </si>
  <si>
    <t>https://twitter.com/ladylennethl</t>
  </si>
  <si>
    <t>https://twitter.com/firstonlineuniv</t>
  </si>
  <si>
    <t>https://twitter.com/msarozz</t>
  </si>
  <si>
    <t>https://twitter.com/salomonoli</t>
  </si>
  <si>
    <t>https://twitter.com/jckobz</t>
  </si>
  <si>
    <t>https://twitter.com/loboloc0</t>
  </si>
  <si>
    <t>https://twitter.com/blodge8</t>
  </si>
  <si>
    <t>https://twitter.com/iiot_viewpoints</t>
  </si>
  <si>
    <t>https://twitter.com/wiprodigital</t>
  </si>
  <si>
    <t>https://twitter.com/3bodyproblem</t>
  </si>
  <si>
    <t>https://twitter.com/ipfconline1</t>
  </si>
  <si>
    <t>https://twitter.com/frronconi</t>
  </si>
  <si>
    <t>https://twitter.com/edgeiotai</t>
  </si>
  <si>
    <t>https://twitter.com/a1mit</t>
  </si>
  <si>
    <t>https://twitter.com/chatahspots</t>
  </si>
  <si>
    <t>https://twitter.com/ragon33</t>
  </si>
  <si>
    <t>https://twitter.com/fursuitpictures</t>
  </si>
  <si>
    <t>https://twitter.com/mixedcandy</t>
  </si>
  <si>
    <t>https://twitter.com/004nino</t>
  </si>
  <si>
    <t>https://twitter.com/eclipseiot</t>
  </si>
  <si>
    <t>https://twitter.com/jblefevre60</t>
  </si>
  <si>
    <t>https://twitter.com/ronald_vanloon</t>
  </si>
  <si>
    <t>https://twitter.com/andi_staub</t>
  </si>
  <si>
    <t>https://twitter.com/kirkdborne</t>
  </si>
  <si>
    <t>https://twitter.com/fogoros</t>
  </si>
  <si>
    <t>https://twitter.com/yvesmulkers</t>
  </si>
  <si>
    <t>https://twitter.com/indigobunting_3</t>
  </si>
  <si>
    <t>https://twitter.com/survivingwithan</t>
  </si>
  <si>
    <t>https://twitter.com/alternative200</t>
  </si>
  <si>
    <t>https://twitter.com/fankych</t>
  </si>
  <si>
    <t>https://twitter.com/nbeltran</t>
  </si>
  <si>
    <t>marketingbi
See you soon at the Predictive
Analytics World in Berlin.. #pawcon
#analytics #predictive https://t.co/nm5pzYFUp4</t>
  </si>
  <si>
    <t>amelielbains
RT @marketingbi: See you soon at
the Predictive Analytics World
in Berlin.. #pawcon #analytics
#predictive https://t.co/nm5pzYFUp4</t>
  </si>
  <si>
    <t>fluixserg
RT @Bluehasia: At Pawcon 2018 I
got to Run the Photo booth for
the convention! Thank you again
for letting have this opportunity!
#fursuitp…</t>
  </si>
  <si>
    <t>bluehasia
At Pawcon 2018 I got to Run the
Photo booth for the convention!
Thank you again for letting have
this opportunity! #fursuitphotos
View full gallery here https://t.co/rWLxbQQRmb
4 If you got a photo by me and
like it consider getting me some
kofi https://t.co/xRZD3kjp6w https://t.co/5rHyPoMfF9</t>
  </si>
  <si>
    <t>avalon_cruz
RT @VarekWolf: Relaxin' cat. Castaic
at PAWCon 2017 #FursuitPhotoADay
11/365 #VareksPhotoChallenge #FursuitFriday
@ByCats4Cats _xD83D__xDCF8_ @ChatahSpo…</t>
  </si>
  <si>
    <t>bycats4cats
RT @VarekWolf: Relaxin' cat. Castaic
at PAWCon 2017 #FursuitPhotoADay
11/365 #VareksPhotoChallenge #FursuitFriday
@ByCats4Cats _xD83D__xDCF8_ @ChatahSpo…</t>
  </si>
  <si>
    <t>varekwolf
Saverien: Fox by the fire. PAWCon
2017. @mixedcandy #FursuitPhotoADay
23/365 #VareksPhotoChallenge _xD83D__xDCF8_
@ragon33 https://t.co/hRFuhSmZ1T</t>
  </si>
  <si>
    <t>avi_tiger
RT @VarekWolf: Relaxin' cat. Castaic
at PAWCon 2017 #FursuitPhotoADay
11/365 #VareksPhotoChallenge #FursuitFriday
@ByCats4Cats _xD83D__xDCF8_ @ChatahSpo…</t>
  </si>
  <si>
    <t>growlcoon
RT @VarekWolf: Relaxin' cat. Castaic
at PAWCon 2017 #FursuitPhotoADay
11/365 #VareksPhotoChallenge #FursuitFriday
@ByCats4Cats _xD83D__xDCF8_ @ChatahSpo…</t>
  </si>
  <si>
    <t>_mechanicalcat_
RT @VarekWolf: Relaxin' cat. Castaic
at PAWCon 2017 #FursuitPhotoADay
11/365 #VareksPhotoChallenge #FursuitFriday
@ByCats4Cats _xD83D__xDCF8_ @ChatahSpo…</t>
  </si>
  <si>
    <t>banditraccoon1
RT @VarekWolf: Relaxin' cat. Castaic
at PAWCon 2017 #FursuitPhotoADay
11/365 #VareksPhotoChallenge #FursuitFriday
@ByCats4Cats _xD83D__xDCF8_ @ChatahSpo…</t>
  </si>
  <si>
    <t>fmfrancoise
Predictive Analytics - The Power
to Predict Who Will Click, Buy,
Lie, or Die via @pawcon https://t.co/W9npTecUL1</t>
  </si>
  <si>
    <t>demetriustrader
When i was at pawcon i didn't bring
the magical recording stick out
much. I am hoping to bring it out
more for Furcon, maybe try for
a con video</t>
  </si>
  <si>
    <t xml:space="preserve">regtaf
</t>
  </si>
  <si>
    <t xml:space="preserve">machinemetrics
</t>
  </si>
  <si>
    <t>fogorosandrei
7 Business Reasons to Develop a
#PredictiveMaintenance Program
via @crossertech https://t.co/FV2WqO019y
#IIoT #IoT #BigData #SmartManufacturing,
#EdgeComputing @fogoros @pawcon
@KirkDBorne @andi_staub @Ronald_vanLoon
@FrRonconi @EclipseIoT @IIoT_World
@ipfconline1 @3BodyProblem https://t.co/QPXbweLuMw</t>
  </si>
  <si>
    <t>pacanthro
Pre-Reg for PAWCon 2019 is officially
open. See you all this Halloween!
Let's get PAWhistoric! ^_^ https://t.co/gjTxkWSnWG</t>
  </si>
  <si>
    <t>pawcon
AI is a big fat lie. In this must-see
episode of The Dr. Data Show, Eric
Siegel delivers a treatise ridiculing
the widespread myth of #artificialintelligence.
Enlightening &amp;amp; pretty funny.
It's time for the term AI to be
"terminated." https://t.co/RyQhwjO8tB
#machinelearning</t>
  </si>
  <si>
    <t>iiot_world
Why you should be leveraging manufacturing
analytics? Read the blog to know
about its benefits: https://t.co/dTw1wcThHL
#IIoT #Industry40 #predictivemaintenance
#DigitalTransformation @MachineMetrics
@MfgLeadership @pawcon @smartization
@SmartManu_Hub @stuartchannah @YvesMulkers
https://t.co/srdEqHbnqM</t>
  </si>
  <si>
    <t>bigdatabra
RT @IIoT_World: 7 Business Reasons
to Develop a Predictive Maintenance
Program via @crossertech - https://t.co/wAj2eYZT4L
#crosser_t #IIo…</t>
  </si>
  <si>
    <t xml:space="preserve">crossertech
</t>
  </si>
  <si>
    <t>trippbraden
RT @IIoT_World: 7 Business Reasons
to Develop a Predictive Maintenance
Program via @crossertech - https://t.co/wAj2eYZT4L
#crosser_t #IIo…</t>
  </si>
  <si>
    <t>crudinschi
What's manufacturing analytics?
How important it could be for your
plant? https://t.co/CS3Vpt65AK
#IIoT #Industry40 #predictivemaintenance
#DigitalTransformation @MachineMetrics
@MfgLeadership @pawcon @AnalyticsIoT
@smartization @SmartManu_Hub @AIPL_IIOT
@stuartchannah https://t.co/cUo8M6lPwL</t>
  </si>
  <si>
    <t xml:space="preserve">aipl_iiot
</t>
  </si>
  <si>
    <t xml:space="preserve">analyticsiot
</t>
  </si>
  <si>
    <t>konnektify
RT @IIoT_World: 7 Business Reasons
to Develop a Predictive Maintenance
Program via @crossertech - https://t.co/wAj2eYZT4L
#crosser_t #IIo…</t>
  </si>
  <si>
    <t xml:space="preserve">stuartchannah
</t>
  </si>
  <si>
    <t xml:space="preserve">smartmanu_hub
</t>
  </si>
  <si>
    <t xml:space="preserve">smartization
</t>
  </si>
  <si>
    <t xml:space="preserve">mfgleadership
</t>
  </si>
  <si>
    <t>dilger1joe
RT @CRudinschi: What's manufacturing
analytics? How important it could
be for your plant? https://t.co/CS3Vpt65AK
#IIoT #Industry40 #pred…</t>
  </si>
  <si>
    <t>webjframework
RT @IIoT_World: 7 Business Reasons
to Develop a Predictive Maintenance
Program via @crossertech - https://t.co/wAj2eYZT4L
#crosser_t #IIo…</t>
  </si>
  <si>
    <t>sethsvillage
RT @IIoT_World: 7 Business Reasons
to Develop a Predictive Maintenance
Program via @crossertech - https://t.co/wAj2eYZT4L
#crosser_t #IIo…</t>
  </si>
  <si>
    <t>erepairlab
RT @IIoT_World: 7 Business Reasons
to Develop a Predictive Maintenance
Program via @crossertech - https://t.co/wAj2eYZT4L
#crosser_t #IIo…</t>
  </si>
  <si>
    <t>spectrumfox
RT @pacanthro: Pre-Reg for PAWCon
2019 is officially open. See you
all this Halloween! Let's get PAWhistoric!
^_^ https://t.co/gjTxkWSnWG</t>
  </si>
  <si>
    <t>jasperlope
RT @pacanthro: Pre-Reg for PAWCon
2019 is officially open. See you
all this Halloween! Let's get PAWhistoric!
^_^ https://t.co/gjTxkWSnWG</t>
  </si>
  <si>
    <t>bcmachlearn
RT @IIoT_World: 7 Business Reasons
to Develop a Predictive Maintenance
Program via @crossertech - https://t.co/wAj2eYZT4L
#crosser_t #IIo…</t>
  </si>
  <si>
    <t>manishwankar
RT @IIoT_World: 7 Business Reasons
to Develop a Predictive Maintenance
Program via @crossertech - https://t.co/wAj2eYZT4L
#crosser_t #IIo…</t>
  </si>
  <si>
    <t>thomassimon471
RT @IIoT_World: 7 Business Reasons
to Develop a Predictive Maintenance
Program via @crossertech - https://t.co/wAj2eYZT4L
#crosser_t #IIo…</t>
  </si>
  <si>
    <t>zamnet
RT @IIoT_World: 7 Business Reasons
to Develop a Predictive Maintenance
Program via @crossertech - https://t.co/wAj2eYZT4L
#crosser_t #IIo…</t>
  </si>
  <si>
    <t>aibrbctn
RT @IIoT_World: 7 Business Reasons
to Develop a Predictive Maintenance
Program via @crossertech - https://t.co/wAj2eYZT4L
#crosser_t #IIo…</t>
  </si>
  <si>
    <t>jouskadevil
Man I really wish I was at FC _xD83D__xDE2D_
But I'm saving my money for PawCon
so I can actually stay at the hotel
lol</t>
  </si>
  <si>
    <t>pardoe_ai
RT @PAWDeutschland: Hurry - Super
Early Bird rates will fly away
soon. Get your ticket now &amp;amp;
enter a world full of Predictive
Maintenance, …</t>
  </si>
  <si>
    <t>pawdeutschland
Your last chance to take advantage
of Super Early Bird rates! https://t.co/scEBXHGKpd
#pawcon #deeplearning #machinelearning
#internetofthings #AI #analytics
#predictiveanalytics https://t.co/dKAxa7SYz2</t>
  </si>
  <si>
    <t>predictanalytic
RT @pawcon: This year's Predictive
Analytics World for Financial Services
will once again be part of Mega-PAW
Vegas. Check out the stellar…</t>
  </si>
  <si>
    <t>datasbestfriend
@LadyLennethL Yay! It's less personal
than Pawcon's but more people will
see you and your lovely suit!</t>
  </si>
  <si>
    <t xml:space="preserve">ladylennethl
</t>
  </si>
  <si>
    <t>firstonlineuniv
@pawcon @FirstOnlineUniv is looking
for professionals who have taken
deep drive in next Generation Technology
and can help to accomplish the
vision to educate World. We like
to #Welcome to speak our one of
the #Webinars on Next Generation
Technology. https://t.co/OPoDc18Tds</t>
  </si>
  <si>
    <t>msarozz
RT @PAWDeutschland: Your last chance
to take advantage of Super Early
Bird rates! https://t.co/scEBXHGKpd
#pawcon #deeplearning #machinelea…</t>
  </si>
  <si>
    <t>salomonoli
Predictive Analytics World for
Industry 4.0 Munich 2019 https://t.co/VYah8xtoMl
#DeepLearning #pawcon https://t.co/aOU9moo5CX</t>
  </si>
  <si>
    <t>jckobz
@LoboLoc0 DenFur last year was
pretty good. It's in August. For
fourth quarter, you have the local
PAWcon in early Nov, or MFF in
Chicago in early Dec.</t>
  </si>
  <si>
    <t xml:space="preserve">loboloc0
</t>
  </si>
  <si>
    <t>blodge8
I am excited to share that I'll
be the hosting a workshop at @pawcon
on June 16th &amp;amp; 17th https://t.co/d3FIhFg6yV</t>
  </si>
  <si>
    <t xml:space="preserve">iiot_viewpoints
</t>
  </si>
  <si>
    <t xml:space="preserve">wiprodigital
</t>
  </si>
  <si>
    <t xml:space="preserve">3bodyproblem
</t>
  </si>
  <si>
    <t xml:space="preserve">ipfconline1
</t>
  </si>
  <si>
    <t xml:space="preserve">frronconi
</t>
  </si>
  <si>
    <t>edgeiotai
RT @FogorosAndrei: 7 Business Reasons
to Develop a #PredictiveMaintenance
Program via @crossertech https://t.co/FV2WqO019y
#IIoT #IoT #BigD…</t>
  </si>
  <si>
    <t>a1mit
@pawcon have to agree with this.</t>
  </si>
  <si>
    <t>chatahspots
RT @VarekWolf: Relaxin' cat. Castaic
at PAWCon 2017 #FursuitPhotoADay
11/365 #VareksPhotoChallenge #FursuitFriday
@ByCats4Cats _xD83D__xDCF8_ @ChatahSpo…</t>
  </si>
  <si>
    <t xml:space="preserve">ragon33
</t>
  </si>
  <si>
    <t>fursuitpictures
RT @VarekWolf: Saverien: Fox by
the fire. PAWCon 2017. @mixedcandy
#FursuitPhotoADay 23/365 #VareksPhotoChallenge
_xD83D__xDCF8_ @ragon33 https://t.co/…</t>
  </si>
  <si>
    <t xml:space="preserve">mixedcandy
</t>
  </si>
  <si>
    <t>004nino
RT @FogorosAndrei: 7 Business Reasons
to Develop a #PredictiveMaintenance
Program via @crossertech https://t.co/FV2WqO019y
#IIoT #IoT #BigD…</t>
  </si>
  <si>
    <t xml:space="preserve">eclipseiot
</t>
  </si>
  <si>
    <t xml:space="preserve">jblefevre60
</t>
  </si>
  <si>
    <t xml:space="preserve">ronald_vanloon
</t>
  </si>
  <si>
    <t>andi_staub
RT @IIoT_World: 7 Business Reasons
to Develop a Predictive Maintenance
Program via @crossertech - https://t.co/wAj2eYZT4L
#crosser_t #IIo…</t>
  </si>
  <si>
    <t xml:space="preserve">kirkdborne
</t>
  </si>
  <si>
    <t xml:space="preserve">fogoros
</t>
  </si>
  <si>
    <t>yvesmulkers
RT @FogorosAndrei: @MachineMetrics
Announces $11.3 Million Series
A Funding Round https://t.co/NASxVdgqgD
#PredictiveMaintenance #Analytics…</t>
  </si>
  <si>
    <t>indigobunting_3
RT @IIoT_World: Why you should
be leveraging manufacturing analytics?
Read the blog to know about its
benefits: https://t.co/dTw1wcThHL
#I…</t>
  </si>
  <si>
    <t>survivingwithan
RT @IIoT_World: Why you should
be leveraging manufacturing analytics?
Read the blog to know about its
benefits: https://t.co/dTw1wcThHL
#I…</t>
  </si>
  <si>
    <t>alternative200
RT @IIoT_World: Why you should
be leveraging manufacturing analytics?
Read the blog to know about its
benefits: https://t.co/dTw1wcThHL
#I…</t>
  </si>
  <si>
    <t>fankych
RT @IIoT_World: Why you should
be leveraging manufacturing analytics?
Read the blog to know about its
benefits: https://t.co/dTw1wcThHL
#I…</t>
  </si>
  <si>
    <t>nbeltran
RT @FogorosAndrei: 7 Business Reasons
to Develop a #PredictiveMaintenance
Program via @crossertech https://t.co/FV2WqO019y
#IIoT #IoT #BigD…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</si>
  <si>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</si>
  <si>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</si>
  <si>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</si>
  <si>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</si>
  <si>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</si>
  <si>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</si>
  <si>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</si>
  <si>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</si>
  <si>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</si>
  <si>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</si>
  <si>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</si>
  <si>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</si>
  <si>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</si>
  <si>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</si>
  <si>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</si>
  <si>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</si>
  <si>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</si>
  <si>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</si>
  <si>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</si>
  <si>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</si>
  <si>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</si>
  <si>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</si>
  <si>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</si>
  <si>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</si>
  <si>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</si>
  <si>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</si>
  <si>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</si>
  <si>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</si>
  <si>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</si>
  <si>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</si>
  <si>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</si>
  <si>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</si>
  <si>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</si>
  <si>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</si>
  <si>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</si>
  <si>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</si>
  <si>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</si>
  <si>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</si>
  <si>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</si>
  <si>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</si>
  <si>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</si>
  <si>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</si>
  <si>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</si>
  <si>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</si>
  <si>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</si>
  <si>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</si>
  <si>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</si>
  <si>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</si>
  <si>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</si>
  <si>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</si>
  <si>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</si>
  <si>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</si>
  <si>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</si>
  <si>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</si>
  <si>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</si>
  <si>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</si>
  <si>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</si>
  <si>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</si>
  <si>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</si>
  <si>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</si>
  <si>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</si>
  <si>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</si>
  <si>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</si>
  <si>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</si>
  <si>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</si>
  <si>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</si>
  <si>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</si>
  <si>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</si>
  <si>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</si>
  <si>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</si>
  <si>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</si>
  <si>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1.0.1.408</t>
  </si>
  <si>
    <t>Top URLs in Tweet in Entire Graph</t>
  </si>
  <si>
    <t>https://ko-fi.com/bluehasia</t>
  </si>
  <si>
    <t>https://bluehasia.smugmug.com/Fursuiters/FUR-CONS/PawCon/2018/Baker-Street-fursuit-photo-shoot/</t>
  </si>
  <si>
    <t>https://bluehasia.smugmug.com/Fursuiters/FUR-CONS/PawCon/2018/On-the-Prowl/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</si>
  <si>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</si>
  <si>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</si>
  <si>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</si>
  <si>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</si>
  <si>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</si>
  <si>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</si>
  <si>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</si>
  <si>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</si>
  <si>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</si>
  <si>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</si>
  <si>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</si>
  <si>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</si>
  <si>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</si>
  <si>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</si>
  <si>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</si>
  <si>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</si>
  <si>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</si>
  <si>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</si>
  <si>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</si>
  <si>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</si>
  <si>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</si>
  <si>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</si>
  <si>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http://iiot-world.com/predictive-maintenance/7-business-reasons-to-develop-a-predictive-maintenance-program/ https://iiot-world.com/analytics/what-you-need-to-know-about-manufacturing-analytics/</t>
  </si>
  <si>
    <t>https://iiot-world.com/predictive-maintenance/machinemetrics-announces-11-3-million-series-a-funding-round/ http://iiot-world.com/predictive-maintenance/7-business-reasons-to-develop-a-predictive-maintenance-program/</t>
  </si>
  <si>
    <t>https://ko-fi.com/bluehasia https://bluehasia.smugmug.com/Fursuiters/FUR-CONS/PawCon/2018/Baker-Street-fursuit-photo-shoot/ https://pacanthro.org/2019/registration/ https://bluehasia.smugmug.com/Fursuiters/FUR-CONS/PawCon/2018/On-the-Prowl/ https://agilience.com/en/document/ene8ffe74a7b522d95bcaf2490fc7b86fed94f1e8f https://nodexlgraphgallery.org/Pages/Graph.aspx?graphID=181546</t>
  </si>
  <si>
    <t>https://1-risingmedia.com/newsletter/1547441821.html https://1-risingmedia.com/newsletter/1547173180.html https://www.youtube.com/watch?v=xnKkHaALj1U&amp;feature=youtu.be https://www.youtube.com/watch?v=AOB6vcwFL-I&amp;feature=youtu.be https://1-risingmedia.com/newsletter/1546424243.html https://www.deeplearningworld.com/las-vegas/workshops/r-bootcamp/ https://www.firstonlineuniversity.org/#/ https://twitter.com/pawcon/status/1085572865871605760</t>
  </si>
  <si>
    <t>https://predictiveanalyticsworld.de/en/industry4-0/muenchen2019/ https://1-risingmedia.com/newsletter/1544700997.html</t>
  </si>
  <si>
    <t>Top Domains in Tweet in Entire Graph</t>
  </si>
  <si>
    <t>smugmug.com</t>
  </si>
  <si>
    <t>ko-fi.com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</si>
  <si>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</si>
  <si>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</si>
  <si>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</si>
  <si>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</si>
  <si>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</si>
  <si>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</si>
  <si>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</si>
  <si>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</si>
  <si>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</si>
  <si>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</si>
  <si>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</si>
  <si>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smugmug.com ko-fi.com pacanthro.org agilience.com nodexlgraphgallery.org</t>
  </si>
  <si>
    <t>1-risingmedia.com youtube.com deeplearningworld.com firstonlineuniversity.org twitter.com</t>
  </si>
  <si>
    <t>predictiveanalyticsworld.de 1-risingmedia.com</t>
  </si>
  <si>
    <t>Top Hashtags in Tweet in Entire Graph</t>
  </si>
  <si>
    <t>predictivemaintenance</t>
  </si>
  <si>
    <t>iiot</t>
  </si>
  <si>
    <t>fursuitphotoaday</t>
  </si>
  <si>
    <t>vareksphotochallenge</t>
  </si>
  <si>
    <t>fursuitfriday</t>
  </si>
  <si>
    <t>analytics</t>
  </si>
  <si>
    <t>iot</t>
  </si>
  <si>
    <t>Top Hashtags in Tweet in G1</t>
  </si>
  <si>
    <t>industry40</t>
  </si>
  <si>
    <t>digitaltransformation</t>
  </si>
  <si>
    <t>bigdata</t>
  </si>
  <si>
    <t>smartmanufacturing</t>
  </si>
  <si>
    <t>edgecomputing</t>
  </si>
  <si>
    <t>Top Hashtags in Tweet in G2</t>
  </si>
  <si>
    <t>iiotedge</t>
  </si>
  <si>
    <t>Top Hashtags in Tweet in G3</t>
  </si>
  <si>
    <t>Top Hashtags in Tweet in G4</t>
  </si>
  <si>
    <t>Top Hashtags in Tweet in G5</t>
  </si>
  <si>
    <t>Top Hashtags in Tweet in G6</t>
  </si>
  <si>
    <t>machinelearning</t>
  </si>
  <si>
    <t>artificialintelligence</t>
  </si>
  <si>
    <t>deeplearning</t>
  </si>
  <si>
    <t>predictiveanalytics</t>
  </si>
  <si>
    <t>ai</t>
  </si>
  <si>
    <t>welcome</t>
  </si>
  <si>
    <t>webinars</t>
  </si>
  <si>
    <t>Top Hashtags in Tweet in G7</t>
  </si>
  <si>
    <t>internetofthings</t>
  </si>
  <si>
    <t>Top Hashtags in Tweet in G8</t>
  </si>
  <si>
    <t>Top Hashtags in Tweet in G9</t>
  </si>
  <si>
    <t>Top Hashtags in Tweet in G10</t>
  </si>
  <si>
    <t>predictive</t>
  </si>
  <si>
    <t>Top Hashtags in Tweet</t>
  </si>
  <si>
    <t>crosser_t predictivemaintenance iiot iot industry40 digitaltransformation bigdata smartmanufacturing edgecomputing</t>
  </si>
  <si>
    <t>predictivemaintenance analytics iiot digitaltransformation iiotedge iot bigdata smartmanufacturing edgecomputing</t>
  </si>
  <si>
    <t>fursuitphotos pawcon fursuitfriday analytics iiot predictivemaintenance</t>
  </si>
  <si>
    <t>pawcon machinelearning artificialintelligence deeplearning predictiveanalytics analytics ai welcome webinars</t>
  </si>
  <si>
    <t>pawcon deeplearning machinelearning ai internetofthings analytics predictiveanalytics</t>
  </si>
  <si>
    <t>Top Words in Tweet in Entire Graph</t>
  </si>
  <si>
    <t>Words in Sentiment List#1: Positive</t>
  </si>
  <si>
    <t>Words in Sentiment List#2: Negative</t>
  </si>
  <si>
    <t>Words in Sentiment List#3: Angry/Violent</t>
  </si>
  <si>
    <t>Non-categorized Words</t>
  </si>
  <si>
    <t>Total Words</t>
  </si>
  <si>
    <t>business</t>
  </si>
  <si>
    <t>Top Words in Tweet in G1</t>
  </si>
  <si>
    <t>7</t>
  </si>
  <si>
    <t>reasons</t>
  </si>
  <si>
    <t>develop</t>
  </si>
  <si>
    <t>program</t>
  </si>
  <si>
    <t>maintenance</t>
  </si>
  <si>
    <t>Top Words in Tweet in G2</t>
  </si>
  <si>
    <t>announces</t>
  </si>
  <si>
    <t>11</t>
  </si>
  <si>
    <t>3</t>
  </si>
  <si>
    <t>million</t>
  </si>
  <si>
    <t>series</t>
  </si>
  <si>
    <t>funding</t>
  </si>
  <si>
    <t>round</t>
  </si>
  <si>
    <t>Top Words in Tweet in G3</t>
  </si>
  <si>
    <t>2017</t>
  </si>
  <si>
    <t>365</t>
  </si>
  <si>
    <t>relaxin'</t>
  </si>
  <si>
    <t>cat</t>
  </si>
  <si>
    <t>castaic</t>
  </si>
  <si>
    <t>Top Words in Tweet in G4</t>
  </si>
  <si>
    <t>photo</t>
  </si>
  <si>
    <t>2018</t>
  </si>
  <si>
    <t>view</t>
  </si>
  <si>
    <t>full</t>
  </si>
  <si>
    <t>gallery</t>
  </si>
  <si>
    <t>here</t>
  </si>
  <si>
    <t>consider</t>
  </si>
  <si>
    <t>getting</t>
  </si>
  <si>
    <t>Top Words in Tweet in G5</t>
  </si>
  <si>
    <t>manufacturing</t>
  </si>
  <si>
    <t>important</t>
  </si>
  <si>
    <t>plant</t>
  </si>
  <si>
    <t>Top Words in Tweet in G6</t>
  </si>
  <si>
    <t>check</t>
  </si>
  <si>
    <t>out</t>
  </si>
  <si>
    <t>world</t>
  </si>
  <si>
    <t>year's</t>
  </si>
  <si>
    <t>paw</t>
  </si>
  <si>
    <t>vegas</t>
  </si>
  <si>
    <t>Top Words in Tweet in G7</t>
  </si>
  <si>
    <t>super</t>
  </si>
  <si>
    <t>early</t>
  </si>
  <si>
    <t>bird</t>
  </si>
  <si>
    <t>rates</t>
  </si>
  <si>
    <t>last</t>
  </si>
  <si>
    <t>chance</t>
  </si>
  <si>
    <t>take</t>
  </si>
  <si>
    <t>Top Words in Tweet in G8</t>
  </si>
  <si>
    <t>Top Words in Tweet in G9</t>
  </si>
  <si>
    <t>Top Words in Tweet in G10</t>
  </si>
  <si>
    <t>see</t>
  </si>
  <si>
    <t>soon</t>
  </si>
  <si>
    <t>berlin</t>
  </si>
  <si>
    <t>Top Words in Tweet</t>
  </si>
  <si>
    <t>7 business reasons develop program crossertech iiot_world predictive maintenance crosser_t</t>
  </si>
  <si>
    <t>predictivemaintenance machinemetrics announces 11 3 million series funding round analytics</t>
  </si>
  <si>
    <t>pawcon 2017 fursuitphotoaday 365 vareksphotochallenge varekwolf relaxin' cat castaic 11</t>
  </si>
  <si>
    <t>pawcon photo fursuitphotos 2018 view full gallery here consider getting</t>
  </si>
  <si>
    <t>manufacturing analytics important plant iiot industry40</t>
  </si>
  <si>
    <t>pawcon check out analytics world predictive year's paw vegas ai</t>
  </si>
  <si>
    <t>super early bird rates pawcon deeplearning pawdeutschland last chance take</t>
  </si>
  <si>
    <t>predictive analytics see soon world berlin pawcon</t>
  </si>
  <si>
    <t>Top Word Pairs in Tweet in Entire Graph</t>
  </si>
  <si>
    <t>7,business</t>
  </si>
  <si>
    <t>business,reasons</t>
  </si>
  <si>
    <t>reasons,develop</t>
  </si>
  <si>
    <t>program,crossertech</t>
  </si>
  <si>
    <t>predictive,maintenance</t>
  </si>
  <si>
    <t>develop,predictive</t>
  </si>
  <si>
    <t>maintenance,program</t>
  </si>
  <si>
    <t>crossertech,crosser_t</t>
  </si>
  <si>
    <t>iiot_world,7</t>
  </si>
  <si>
    <t>crosser_t,iio</t>
  </si>
  <si>
    <t>Top Word Pairs in Tweet in G1</t>
  </si>
  <si>
    <t>Top Word Pairs in Tweet in G2</t>
  </si>
  <si>
    <t>machinemetrics,announces</t>
  </si>
  <si>
    <t>announces,11</t>
  </si>
  <si>
    <t>11,3</t>
  </si>
  <si>
    <t>3,million</t>
  </si>
  <si>
    <t>million,series</t>
  </si>
  <si>
    <t>series,funding</t>
  </si>
  <si>
    <t>funding,round</t>
  </si>
  <si>
    <t>round,predictivemaintenance</t>
  </si>
  <si>
    <t>predictivemaintenance,analytics</t>
  </si>
  <si>
    <t>Top Word Pairs in Tweet in G3</t>
  </si>
  <si>
    <t>pawcon,2017</t>
  </si>
  <si>
    <t>365,vareksphotochallenge</t>
  </si>
  <si>
    <t>relaxin',cat</t>
  </si>
  <si>
    <t>cat,castaic</t>
  </si>
  <si>
    <t>castaic,pawcon</t>
  </si>
  <si>
    <t>2017,fursuitphotoaday</t>
  </si>
  <si>
    <t>fursuitphotoaday,11</t>
  </si>
  <si>
    <t>11,365</t>
  </si>
  <si>
    <t>vareksphotochallenge,fursuitfriday</t>
  </si>
  <si>
    <t>fursuitfriday,bycats4cats</t>
  </si>
  <si>
    <t>Top Word Pairs in Tweet in G4</t>
  </si>
  <si>
    <t>pawcon,2018</t>
  </si>
  <si>
    <t>fursuitphotos,view</t>
  </si>
  <si>
    <t>view,full</t>
  </si>
  <si>
    <t>full,gallery</t>
  </si>
  <si>
    <t>gallery,here</t>
  </si>
  <si>
    <t>photo,consider</t>
  </si>
  <si>
    <t>consider,getting</t>
  </si>
  <si>
    <t>getting,kofi</t>
  </si>
  <si>
    <t>2018,run</t>
  </si>
  <si>
    <t>run,photo</t>
  </si>
  <si>
    <t>Top Word Pairs in Tweet in G5</t>
  </si>
  <si>
    <t>manufacturing,analytics</t>
  </si>
  <si>
    <t>analytics,important</t>
  </si>
  <si>
    <t>important,plant</t>
  </si>
  <si>
    <t>plant,iiot</t>
  </si>
  <si>
    <t>iiot,industry40</t>
  </si>
  <si>
    <t>Top Word Pairs in Tweet in G6</t>
  </si>
  <si>
    <t>check,out</t>
  </si>
  <si>
    <t>predictive,analytics</t>
  </si>
  <si>
    <t>analytics,world</t>
  </si>
  <si>
    <t>year's,predictive</t>
  </si>
  <si>
    <t>keynote,speakers</t>
  </si>
  <si>
    <t>entire,agenda</t>
  </si>
  <si>
    <t>part,mega</t>
  </si>
  <si>
    <t>mega,paw</t>
  </si>
  <si>
    <t>paw,vegas</t>
  </si>
  <si>
    <t>episode,dr</t>
  </si>
  <si>
    <t>Top Word Pairs in Tweet in G7</t>
  </si>
  <si>
    <t>super,early</t>
  </si>
  <si>
    <t>early,bird</t>
  </si>
  <si>
    <t>bird,rates</t>
  </si>
  <si>
    <t>last,chance</t>
  </si>
  <si>
    <t>chance,take</t>
  </si>
  <si>
    <t>take,advantage</t>
  </si>
  <si>
    <t>advantage,super</t>
  </si>
  <si>
    <t>rates,pawcon</t>
  </si>
  <si>
    <t>pawcon,deeplearning</t>
  </si>
  <si>
    <t>hurry,super</t>
  </si>
  <si>
    <t>Top Word Pairs in Tweet in G8</t>
  </si>
  <si>
    <t>Top Word Pairs in Tweet in G9</t>
  </si>
  <si>
    <t>Top Word Pairs in Tweet in G10</t>
  </si>
  <si>
    <t>see,soon</t>
  </si>
  <si>
    <t>soon,predictive</t>
  </si>
  <si>
    <t>world,berlin</t>
  </si>
  <si>
    <t>berlin,pawcon</t>
  </si>
  <si>
    <t>pawcon,analytics</t>
  </si>
  <si>
    <t>analytics,predictive</t>
  </si>
  <si>
    <t>Top Word Pairs in Tweet</t>
  </si>
  <si>
    <t>7,business  business,reasons  reasons,develop  program,crossertech  develop,predictive  predictive,maintenance  maintenance,program  crossertech,crosser_t  iiot_world,7  crosser_t,iio</t>
  </si>
  <si>
    <t>machinemetrics,announces  announces,11  11,3  3,million  million,series  series,funding  funding,round  round,predictivemaintenance  predictivemaintenance,analytics</t>
  </si>
  <si>
    <t>pawcon,2017  365,vareksphotochallenge  relaxin',cat  cat,castaic  castaic,pawcon  2017,fursuitphotoaday  fursuitphotoaday,11  11,365  vareksphotochallenge,fursuitfriday  fursuitfriday,bycats4cats</t>
  </si>
  <si>
    <t>pawcon,2018  fursuitphotos,view  view,full  full,gallery  gallery,here  photo,consider  consider,getting  getting,kofi  2018,run  run,photo</t>
  </si>
  <si>
    <t>manufacturing,analytics  analytics,important  important,plant  plant,iiot  iiot,industry40</t>
  </si>
  <si>
    <t>check,out  predictive,analytics  analytics,world  year's,predictive  keynote,speakers  entire,agenda  part,mega  mega,paw  paw,vegas  episode,dr</t>
  </si>
  <si>
    <t>super,early  early,bird  bird,rates  last,chance  chance,take  take,advantage  advantage,super  rates,pawcon  pawcon,deeplearning  hurry,super</t>
  </si>
  <si>
    <t>see,soon  soon,predictive  predictive,analytics  analytics,world  world,berlin  berlin,pawcon  pawcon,analytics  analytics,predictive</t>
  </si>
  <si>
    <t>Top Replied-To in Entire Graph</t>
  </si>
  <si>
    <t>Top Mentioned in Entire Graph</t>
  </si>
  <si>
    <t>chatahspo</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</si>
  <si>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</si>
  <si>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</si>
  <si>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</si>
  <si>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</si>
  <si>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</si>
  <si>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</si>
  <si>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</si>
  <si>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</si>
  <si>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</si>
  <si>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</si>
  <si>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</si>
  <si>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</si>
  <si>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</si>
  <si>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</si>
  <si>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</si>
  <si>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</si>
  <si>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</si>
  <si>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</si>
  <si>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</si>
  <si>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</si>
  <si>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</si>
  <si>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</si>
  <si>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crossertech iiot_world fogorosandrei pawcon machinemetrics mfgleadership smartization smartmanu_hub stuartchannah yvesmulkers</t>
  </si>
  <si>
    <t>pawcon andi_staub ronald_vanloon ipfconline1 frronconi iiot_world yvesmulkers wiprodigital iiot_viewpoints crossertech</t>
  </si>
  <si>
    <t>varekwolf bycats4cats chatahspo mixedcandy ragon33 chatahspots</t>
  </si>
  <si>
    <t>pacanthro pawcon bluehasia fmfrancoise iiot_world regtaf fogorosandrei machinemetrics demetriustrader banditraccoon1</t>
  </si>
  <si>
    <t>crudinschi machinemetrics mfgleadership pawcon analyticsiot smartization smartmanu_hub aipl_iiot stuartchannah</t>
  </si>
  <si>
    <t>pawcon firstonlineuniv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</si>
  <si>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</si>
  <si>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</si>
  <si>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</si>
  <si>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</si>
  <si>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</si>
  <si>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</si>
  <si>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</si>
  <si>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</si>
  <si>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</si>
  <si>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</si>
  <si>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</si>
  <si>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</si>
  <si>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trippbraden 004nino jblefevre60 alternative200 andi_staub fankych bigdatabra iiot_world edgeiotai webjframework</t>
  </si>
  <si>
    <t>yvesmulkers ipfconline1 kirkdborne ronald_vanloon wiprodigital frronconi fogoros 3bodyproblem fogorosandrei eclipseiot</t>
  </si>
  <si>
    <t>mixedcandy ragon33 avi_tiger banditraccoon1 varekwolf fursuitpictures growlcoon avalon_cruz chatahspots bycats4cats</t>
  </si>
  <si>
    <t>fmfrancoise spectrumfox bluehasia jasperlope demetriustrader pacanthro fluixserg regtaf</t>
  </si>
  <si>
    <t>dilger1joe smartization crudinschi stuartchannah analyticsiot smartmanu_hub aipl_iiot mfgleadership</t>
  </si>
  <si>
    <t>a1mit pawcon blodge8 predictanalytic firstonlineuniv</t>
  </si>
  <si>
    <t>pardoe_ai msarozz pawdeutschland</t>
  </si>
  <si>
    <t>loboloc0 jckobz</t>
  </si>
  <si>
    <t>datasbestfriend ladylennethl</t>
  </si>
  <si>
    <t>amelielbains marketingbi</t>
  </si>
  <si>
    <t>salomonoli jouskadevil</t>
  </si>
  <si>
    <t>Top URLs in Tweet by Count</t>
  </si>
  <si>
    <t>https://ko-fi.com/bluehasia https://bluehasia.smugmug.com/Fursuiters/FUR-CONS/PawCon/2018/Baker-Street-fursuit-photo-shoot/ https://bluehasia.smugmug.com/Fursuiters/FUR-CONS/PawCon/2018/On-the-Prowl/ https://pacanthro.org/2019/registration/</t>
  </si>
  <si>
    <t>https://agilience.com/en/document/ene8ffe74a7b522d95bcaf2490fc7b86fed94f1e8f https://nodexlgraphgallery.org/Pages/Graph.aspx?graphID=181546</t>
  </si>
  <si>
    <t>https://1-risingmedia.com/newsletter/1547173180.html https://1-risingmedia.com/newsletter/1547441821.html https://www.youtube.com/watch?v=xnKkHaALj1U&amp;feature=youtu.be https://1-risingmedia.com/newsletter/1546424243.html https://www.youtube.com/watch?v=AOB6vcwFL-I&amp;feature=youtu.be</t>
  </si>
  <si>
    <t>https://iiot-world.com/analytics/what-you-need-to-know-about-manufacturing-analytics/ http://iiot-world.com/predictive-maintenance/7-business-reasons-to-develop-a-predictive-maintenance-program/</t>
  </si>
  <si>
    <t>Top URLs in Tweet by Salience</t>
  </si>
  <si>
    <t>https://bluehasia.smugmug.com/Fursuiters/FUR-CONS/PawCon/2018/On-the-Prowl/ https://bluehasia.smugmug.com/Fursuiters/FUR-CONS/PawCon/2018/Baker-Street-fursuit-photo-shoot/ https://pacanthro.org/2019/registration/ https://ko-fi.com/bluehasia</t>
  </si>
  <si>
    <t>https://nodexlgraphgallery.org/Pages/Graph.aspx?graphID=181546 https://agilience.com/en/document/ene8ffe74a7b522d95bcaf2490fc7b86fed94f1e8f</t>
  </si>
  <si>
    <t>Top Domains in Tweet by Count</t>
  </si>
  <si>
    <t>smugmug.com ko-fi.com pacanthro.org</t>
  </si>
  <si>
    <t>agilience.com nodexlgraphgallery.org</t>
  </si>
  <si>
    <t>1-risingmedia.com youtube.com</t>
  </si>
  <si>
    <t>Top Domains in Tweet by Salience</t>
  </si>
  <si>
    <t>pacanthro.org smugmug.com ko-fi.com</t>
  </si>
  <si>
    <t>nodexlgraphgallery.org agilience.com</t>
  </si>
  <si>
    <t>youtube.com 1-risingmedia.com</t>
  </si>
  <si>
    <t>Top Hashtags in Tweet by Count</t>
  </si>
  <si>
    <t>predictivemaintenance iiot analytics digitaltransformation iiotedge iot bigdata smartmanufacturing edgecomputing</t>
  </si>
  <si>
    <t>pawcon machinelearning artificialintelligence deeplearning predictiveanalytics analytics ai</t>
  </si>
  <si>
    <t>iiot predictivemaintenance industry40 digitaltransformation crosser_t iot bigdata smartmanufacturing edgecomputing</t>
  </si>
  <si>
    <t>predictivemaintenance iiot iot crosser_t</t>
  </si>
  <si>
    <t>Top Hashtags in Tweet by Salience</t>
  </si>
  <si>
    <t>fursuitfriday fursuitphotoaday vareksphotochallenge</t>
  </si>
  <si>
    <t>analytics digitaltransformation iiotedge iot bigdata smartmanufacturing edgecomputing predictivemaintenance iiot</t>
  </si>
  <si>
    <t>machinelearning artificialintelligence deeplearning predictiveanalytics analytics ai pawcon</t>
  </si>
  <si>
    <t>industry40 digitaltransformation crosser_t iot bigdata smartmanufacturing edgecomputing iiot predictivemaintenance</t>
  </si>
  <si>
    <t>internetofthings analytics predictiveanalytics pawcon deeplearning machinelearning ai</t>
  </si>
  <si>
    <t>Top Words in Tweet by Count</t>
  </si>
  <si>
    <t>predictive analytics see soon world berlin</t>
  </si>
  <si>
    <t>predictive analytics marketingbi see soon world berlin</t>
  </si>
  <si>
    <t>bluehasia 2018 run photo booth convention thank again letting opportunity</t>
  </si>
  <si>
    <t>photo 2018 fursuitphotos view full gallery here consider getting kofi</t>
  </si>
  <si>
    <t>varekwolf relaxin' cat castaic 2017 fursuitphotoaday 11 365 vareksphotochallenge fursuitfriday</t>
  </si>
  <si>
    <t>2017 fursuitphotoaday 365 vareksphotochallenge saverien fox fire mixedcandy 23 ragon33</t>
  </si>
  <si>
    <t>via analytics predictive power predict click buy lie die nodexl</t>
  </si>
  <si>
    <t>bring out magical recording stick much hoping more furcon maybe</t>
  </si>
  <si>
    <t>predictivemaintenance iiot andi_staub ronald_vanloon ipfconline1 frronconi iiot_world machinemetrics announces 11</t>
  </si>
  <si>
    <t>pre reg 2019 officially open see halloween let's pawhistoric _</t>
  </si>
  <si>
    <t>analytics check out ai predictive world vegas episode dr data</t>
  </si>
  <si>
    <t>iiot predictivemaintenance leveraging manufacturing analytics read blog know benefits industry40</t>
  </si>
  <si>
    <t>iiot_world 7 business reasons develop predictive maintenance program via crossertech</t>
  </si>
  <si>
    <t>manufacturing analytics important plant iiot industry40 predictivemaintenance digitaltransformation machinemetrics mfgleadership</t>
  </si>
  <si>
    <t>crudinschi manufacturing analytics important plant iiot industry40 pred</t>
  </si>
  <si>
    <t>pacanthro pre reg 2019 officially open see halloween let's pawhistoric</t>
  </si>
  <si>
    <t>man really wish fc saving money actually stay hotel lol</t>
  </si>
  <si>
    <t>pawdeutschland hurry super early bird rates fly away soon ticket</t>
  </si>
  <si>
    <t>super early bird rates deeplearning machinelearning ai last chance take</t>
  </si>
  <si>
    <t>check out year's predictive analytics world paw financial services once</t>
  </si>
  <si>
    <t>ladylennethl yay less personal pawcon's more people see lovely suit</t>
  </si>
  <si>
    <t>next generation technology firstonlineuniv looking professionals taken deep drive help</t>
  </si>
  <si>
    <t>pawdeutschland last chance take advantage super early bird rates deeplearning</t>
  </si>
  <si>
    <t>predictive analytics world industry 4 0 munich 2019 deeplearning</t>
  </si>
  <si>
    <t>early loboloc0 denfur last year pretty good august fourth quarter</t>
  </si>
  <si>
    <t>excited share hosting workshop june 16th 17th</t>
  </si>
  <si>
    <t>7 business reasons develop program via crossertech fogorosandrei predictivemaintenance iiot</t>
  </si>
  <si>
    <t>agree</t>
  </si>
  <si>
    <t>varekwolf saverien fox fire 2017 mixedcandy fursuitphotoaday 23 365 vareksphotochallenge</t>
  </si>
  <si>
    <t>fogorosandrei 7 business reasons develop predictivemaintenance program via crossertech iiot</t>
  </si>
  <si>
    <t>fogorosandrei machinemetrics announces 11 3 million series funding round predictivemaintenance</t>
  </si>
  <si>
    <t>iiot_world leveraging manufacturing analytics read blog know benefits</t>
  </si>
  <si>
    <t>Top Words in Tweet by Salience</t>
  </si>
  <si>
    <t>prowled took photos fursuiters run booth convention thank again letting</t>
  </si>
  <si>
    <t>saverien fox fire mixedcandy 23 ragon33 relaxin' cat castaic 11</t>
  </si>
  <si>
    <t>nodexl fmfrancoise iiot_world regtaf bluehasia pacanthro fogorosandrei machinemetrics demetriustrader banditraccoon1</t>
  </si>
  <si>
    <t>machinemetrics announces 11 3 million series funding round analytics digitaltransformation</t>
  </si>
  <si>
    <t>ai predictive world vegas episode dr data show delivers machinelearning</t>
  </si>
  <si>
    <t>leveraging manufacturing analytics read blog know benefits industry40 digitaltransformation machinemetrics</t>
  </si>
  <si>
    <t>last chance take advantage internetofthings analytics predictiveanalytics hurry fly away</t>
  </si>
  <si>
    <t>financial services once again part mega vegas stellar powerful keynote</t>
  </si>
  <si>
    <t>fogorosandrei predictivemaintenance iiot iot bigd iiot_world predictive maintenance crosser_t iio</t>
  </si>
  <si>
    <t>Top Word Pairs in Tweet by Count</t>
  </si>
  <si>
    <t>marketingbi,see  see,soon  soon,predictive  predictive,analytics  analytics,world  world,berlin  berlin,pawcon  pawcon,analytics  analytics,predictive</t>
  </si>
  <si>
    <t>bluehasia,pawcon  pawcon,2018  2018,run  run,photo  photo,booth  booth,convention  convention,thank  thank,again  again,letting  letting,opportunity</t>
  </si>
  <si>
    <t>varekwolf,relaxin'  relaxin',cat  cat,castaic  castaic,pawcon  pawcon,2017  2017,fursuitphotoaday  fursuitphotoaday,11  11,365  365,vareksphotochallenge  vareksphotochallenge,fursuitfriday</t>
  </si>
  <si>
    <t>pawcon,2017  365,vareksphotochallenge  saverien,fox  fox,fire  fire,pawcon  2017,mixedcandy  mixedcandy,fursuitphotoaday  fursuitphotoaday,23  23,365  vareksphotochallenge,ragon33</t>
  </si>
  <si>
    <t>predictive,analytics  analytics,power  power,predict  predict,click  click,buy  buy,lie  lie,die  die,via  via,pawcon  pawcon,via</t>
  </si>
  <si>
    <t>pawcon,bring  bring,magical  magical,recording  recording,stick  stick,out  out,much  much,hoping  hoping,bring  bring,out  out,more</t>
  </si>
  <si>
    <t>machinemetrics,announces  announces,11  11,3  3,million  million,series  series,funding  funding,round  round,predictivemaintenance  predictivemaintenance,analytics  analytics,iiot</t>
  </si>
  <si>
    <t>pre,reg  reg,pawcon  pawcon,2019  2019,officially  officially,open  open,see  see,halloween  halloween,let's  let's,pawhistoric  pawhistoric,_</t>
  </si>
  <si>
    <t>check,out  predictive,analytics  analytics,world  episode,dr  dr,data  data,show  year's,predictive  part,mega  mega,paw  paw,vegas</t>
  </si>
  <si>
    <t>leveraging,manufacturing  manufacturing,analytics  analytics,read  read,blog  blog,know  know,benefits  benefits,iiot  iiot,industry40  industry40,predictivemaintenance  predictivemaintenance,digitaltransformation</t>
  </si>
  <si>
    <t>iiot_world,7  7,business  business,reasons  reasons,develop  develop,predictive  predictive,maintenance  maintenance,program  program,via  via,crossertech  crossertech,crosser_t</t>
  </si>
  <si>
    <t>manufacturing,analytics  analytics,important  important,plant  plant,iiot  iiot,industry40  industry40,predictivemaintenance  predictivemaintenance,digitaltransformation  digitaltransformation,machinemetrics  machinemetrics,mfgleadership  mfgleadership,pawcon</t>
  </si>
  <si>
    <t>crudinschi,manufacturing  manufacturing,analytics  analytics,important  important,plant  plant,iiot  iiot,industry40  industry40,pred</t>
  </si>
  <si>
    <t>pacanthro,pre  pre,reg  reg,pawcon  pawcon,2019  2019,officially  officially,open  open,see  see,halloween  halloween,let's  let's,pawhistoric</t>
  </si>
  <si>
    <t>man,really  really,wish  wish,fc  fc,saving  saving,money  money,pawcon  pawcon,actually  actually,stay  stay,hotel  hotel,lol</t>
  </si>
  <si>
    <t>pawdeutschland,hurry  hurry,super  super,early  early,bird  bird,rates  rates,fly  fly,away  away,soon  soon,ticket  ticket,now</t>
  </si>
  <si>
    <t>super,early  early,bird  bird,rates  last,chance  chance,take  take,advantage  advantage,super  rates,pawcon  pawcon,deeplearning  deeplearning,machinelearning</t>
  </si>
  <si>
    <t>check,out  year's,predictive  predictive,analytics  analytics,world  pawcon,year's  world,financial  financial,services  services,once  once,again  again,part</t>
  </si>
  <si>
    <t>ladylennethl,yay  yay,less  less,personal  personal,pawcon's  pawcon's,more  more,people  people,see  see,lovely  lovely,suit</t>
  </si>
  <si>
    <t>next,generation  generation,technology  pawcon,firstonlineuniv  firstonlineuniv,looking  looking,professionals  professionals,taken  taken,deep  deep,drive  drive,next  technology,help</t>
  </si>
  <si>
    <t>pawdeutschland,last  last,chance  chance,take  take,advantage  advantage,super  super,early  early,bird  bird,rates  rates,pawcon  pawcon,deeplearning</t>
  </si>
  <si>
    <t>predictive,analytics  analytics,world  world,industry  industry,4  4,0  0,munich  munich,2019  2019,deeplearning  deeplearning,pawcon</t>
  </si>
  <si>
    <t>loboloc0,denfur  denfur,last  last,year  year,pretty  pretty,good  good,august  august,fourth  fourth,quarter  quarter,local  local,pawcon</t>
  </si>
  <si>
    <t>excited,share  share,hosting  hosting,workshop  workshop,pawcon  pawcon,june  june,16th  16th,17th</t>
  </si>
  <si>
    <t>7,business  business,reasons  reasons,develop  program,via  via,crossertech  fogorosandrei,7  develop,predictivemaintenance  predictivemaintenance,program  crossertech,iiot  iiot,iot</t>
  </si>
  <si>
    <t>pawcon,agree</t>
  </si>
  <si>
    <t>varekwolf,saverien  saverien,fox  fox,fire  fire,pawcon  pawcon,2017  2017,mixedcandy  mixedcandy,fursuitphotoaday  fursuitphotoaday,23  23,365  365,vareksphotochallenge</t>
  </si>
  <si>
    <t>fogorosandrei,7  7,business  business,reasons  reasons,develop  develop,predictivemaintenance  predictivemaintenance,program  program,via  via,crossertech  crossertech,iiot  iiot,iot</t>
  </si>
  <si>
    <t>fogorosandrei,machinemetrics  machinemetrics,announces  announces,11  11,3  3,million  million,series  series,funding  funding,round  round,predictivemaintenance  predictivemaintenance,analytics</t>
  </si>
  <si>
    <t>iiot_world,leveraging  leveraging,manufacturing  manufacturing,analytics  analytics,read  read,blog  blog,know  know,benefits</t>
  </si>
  <si>
    <t>Top Word Pairs in Tweet by Salience</t>
  </si>
  <si>
    <t>prowled,pawcon  2018,took  took,photos  photos,fursuiters  fursuiters,fursuitphotos  2018,run  run,photo  photo,booth  booth,convention  convention,thank</t>
  </si>
  <si>
    <t>saverien,fox  fox,fire  fire,pawcon  2017,mixedcandy  mixedcandy,fursuitphotoaday  fursuitphotoaday,23  23,365  vareksphotochallenge,ragon33  relaxin',cat  cat,castaic</t>
  </si>
  <si>
    <t>pawcon,via  via,nodexl  nodexl,fmfrancoise  fmfrancoise,iiot_world  iiot_world,pawcon  pawcon,regtaf  regtaf,bluehasia  bluehasia,pacanthro  pacanthro,fogorosandrei  fogorosandrei,machinemetrics</t>
  </si>
  <si>
    <t>predictive,analytics  analytics,world  episode,dr  dr,data  data,show  year's,predictive  part,mega  mega,paw  paw,vegas  entire,agenda</t>
  </si>
  <si>
    <t>last,chance  chance,take  take,advantage  advantage,super  rates,pawcon  pawcon,deeplearning  deeplearning,machinelearning  machinelearning,internetofthings  internetofthings,ai  ai,analytics</t>
  </si>
  <si>
    <t>pawcon,year's  world,financial  financial,services  services,once  once,again  again,part  part,mega  mega,paw  paw,vegas  vegas,check</t>
  </si>
  <si>
    <t>fogorosandrei,7  develop,predictivemaintenance  predictivemaintenance,program  crossertech,iiot  iiot,iot  iot,bigd  iiot_world,7  develop,predictive  predictive,maintenance  maintenance,program</t>
  </si>
  <si>
    <t>Word</t>
  </si>
  <si>
    <t>iio</t>
  </si>
  <si>
    <t>kofi</t>
  </si>
  <si>
    <t>again</t>
  </si>
  <si>
    <t>run</t>
  </si>
  <si>
    <t>booth</t>
  </si>
  <si>
    <t>convention</t>
  </si>
  <si>
    <t>thank</t>
  </si>
  <si>
    <t>letting</t>
  </si>
  <si>
    <t>opportunity</t>
  </si>
  <si>
    <t>2019</t>
  </si>
  <si>
    <t>leveraging</t>
  </si>
  <si>
    <t>read</t>
  </si>
  <si>
    <t>blog</t>
  </si>
  <si>
    <t>know</t>
  </si>
  <si>
    <t>benefits</t>
  </si>
  <si>
    <t>pre</t>
  </si>
  <si>
    <t>reg</t>
  </si>
  <si>
    <t>officially</t>
  </si>
  <si>
    <t>open</t>
  </si>
  <si>
    <t>halloween</t>
  </si>
  <si>
    <t>let's</t>
  </si>
  <si>
    <t>pawhistoric</t>
  </si>
  <si>
    <t>_</t>
  </si>
  <si>
    <t>prowled</t>
  </si>
  <si>
    <t>took</t>
  </si>
  <si>
    <t>photos</t>
  </si>
  <si>
    <t>fursuiters</t>
  </si>
  <si>
    <t>bigd</t>
  </si>
  <si>
    <t>more</t>
  </si>
  <si>
    <t>part</t>
  </si>
  <si>
    <t>mega</t>
  </si>
  <si>
    <t>keynote</t>
  </si>
  <si>
    <t>speakers</t>
  </si>
  <si>
    <t>entire</t>
  </si>
  <si>
    <t>agenda</t>
  </si>
  <si>
    <t>lie</t>
  </si>
  <si>
    <t>saverien</t>
  </si>
  <si>
    <t>fox</t>
  </si>
  <si>
    <t>fire</t>
  </si>
  <si>
    <t>23</t>
  </si>
  <si>
    <t>june</t>
  </si>
  <si>
    <t>year</t>
  </si>
  <si>
    <t>pretty</t>
  </si>
  <si>
    <t>4</t>
  </si>
  <si>
    <t>advantage</t>
  </si>
  <si>
    <t>deep</t>
  </si>
  <si>
    <t>next</t>
  </si>
  <si>
    <t>generation</t>
  </si>
  <si>
    <t>technology</t>
  </si>
  <si>
    <t>people</t>
  </si>
  <si>
    <t>financial</t>
  </si>
  <si>
    <t>services</t>
  </si>
  <si>
    <t>once</t>
  </si>
  <si>
    <t>stellar</t>
  </si>
  <si>
    <t>powerful</t>
  </si>
  <si>
    <t>history</t>
  </si>
  <si>
    <t>hurry</t>
  </si>
  <si>
    <t>fly</t>
  </si>
  <si>
    <t>away</t>
  </si>
  <si>
    <t>ticket</t>
  </si>
  <si>
    <t>now</t>
  </si>
  <si>
    <t>enter</t>
  </si>
  <si>
    <t>really</t>
  </si>
  <si>
    <t>episode</t>
  </si>
  <si>
    <t>dr</t>
  </si>
  <si>
    <t>data</t>
  </si>
  <si>
    <t>show</t>
  </si>
  <si>
    <t>delivers</t>
  </si>
  <si>
    <t>keynotes</t>
  </si>
  <si>
    <t>power</t>
  </si>
  <si>
    <t>predict</t>
  </si>
  <si>
    <t>click</t>
  </si>
  <si>
    <t>buy</t>
  </si>
  <si>
    <t>bring</t>
  </si>
  <si>
    <t>16</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</si>
  <si>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</si>
  <si>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</si>
  <si>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</si>
  <si>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</si>
  <si>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</si>
  <si>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</si>
  <si>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</si>
  <si>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</si>
  <si>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</si>
  <si>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</si>
  <si>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</si>
  <si>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</si>
  <si>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</si>
  <si>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</si>
  <si>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</si>
  <si>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</si>
  <si>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</si>
  <si>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</si>
  <si>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</si>
  <si>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</si>
  <si>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</si>
  <si>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</si>
  <si>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</si>
  <si>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</si>
  <si>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</si>
  <si>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</si>
  <si>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</si>
  <si>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</si>
  <si>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</si>
  <si>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</si>
  <si>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</si>
  <si>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Oct</t>
  </si>
  <si>
    <t>8-Oct</t>
  </si>
  <si>
    <t>6 PM</t>
  </si>
  <si>
    <t>Jan</t>
  </si>
  <si>
    <t>7-Jan</t>
  </si>
  <si>
    <t>7 PM</t>
  </si>
  <si>
    <t>10-Jan</t>
  </si>
  <si>
    <t>1 PM</t>
  </si>
  <si>
    <t>11-Jan</t>
  </si>
  <si>
    <t>5 AM</t>
  </si>
  <si>
    <t>12-Jan</t>
  </si>
  <si>
    <t>4 AM</t>
  </si>
  <si>
    <t>7 AM</t>
  </si>
  <si>
    <t>10 AM</t>
  </si>
  <si>
    <t>5 PM</t>
  </si>
  <si>
    <t>13-Jan</t>
  </si>
  <si>
    <t>12 AM</t>
  </si>
  <si>
    <t>3 PM</t>
  </si>
  <si>
    <t>9 PM</t>
  </si>
  <si>
    <t>10 PM</t>
  </si>
  <si>
    <t>14-Jan</t>
  </si>
  <si>
    <t>3 AM</t>
  </si>
  <si>
    <t>8 AM</t>
  </si>
  <si>
    <t>9 AM</t>
  </si>
  <si>
    <t>15-Jan</t>
  </si>
  <si>
    <t>16-Jan</t>
  </si>
  <si>
    <t>4 PM</t>
  </si>
  <si>
    <t>17-Jan</t>
  </si>
  <si>
    <t>11 PM</t>
  </si>
  <si>
    <t>18-Jan</t>
  </si>
  <si>
    <t>19-Jan</t>
  </si>
  <si>
    <t>20-Jan</t>
  </si>
  <si>
    <t>21-Jan</t>
  </si>
  <si>
    <t>2 PM</t>
  </si>
  <si>
    <t>8 PM</t>
  </si>
  <si>
    <t>22-Jan</t>
  </si>
  <si>
    <t>23-Jan</t>
  </si>
  <si>
    <t>24-Jan</t>
  </si>
  <si>
    <t>1 AM</t>
  </si>
  <si>
    <t>6 AM</t>
  </si>
  <si>
    <t>128, 128, 128</t>
  </si>
  <si>
    <t>Red</t>
  </si>
  <si>
    <t>193, 62, 62</t>
  </si>
  <si>
    <t>G1: 7 business reasons develop program crossertech iiot_world predictive maintenance crosser_t</t>
  </si>
  <si>
    <t>G2: predictivemaintenance machinemetrics announces 11 3 million series funding round analytics</t>
  </si>
  <si>
    <t>G3: pawcon 2017 fursuitphotoaday 365 vareksphotochallenge varekwolf relaxin' cat castaic 11</t>
  </si>
  <si>
    <t>G4: pawcon photo fursuitphotos 2018 view full gallery here consider getting</t>
  </si>
  <si>
    <t>G5: manufacturing analytics important plant iiot industry40</t>
  </si>
  <si>
    <t>G6: pawcon check out analytics world predictive year's paw vegas ai</t>
  </si>
  <si>
    <t>G7: super early bird rates pawcon deeplearning pawdeutschland last chance take</t>
  </si>
  <si>
    <t>G8: early</t>
  </si>
  <si>
    <t>G10: predictive analytics see soon world berlin pawcon</t>
  </si>
  <si>
    <t>G11: pawcon</t>
  </si>
  <si>
    <t>Autofill Workbook Results</t>
  </si>
  <si>
    <t>Edge Weight▓1▓3▓0▓True▓Gray▓Red▓▓Edge Weight▓1▓3▓0▓3▓10▓False▓Edge Weight▓1▓3▓0▓35▓12▓False▓▓0▓0▓0▓True▓Black▓Black▓▓Followers▓16▓44469▓0▓162▓1000▓False▓▓0▓0▓0▓0▓0▓False▓▓0▓0▓0▓0▓0▓False▓▓0▓0▓0▓0▓0▓False</t>
  </si>
  <si>
    <t>GraphSource░GraphServerTwitterSearch▓GraphTerm░pawcon▓ImportDescription░The graph represents a network of 77 Twitter users whose tweets in the requested range contained "pawcon", or who were replied to or mentioned in those tweets.  The network was obtained from the NodeXL Graph Server on Friday, 25 January 2019 at 12:38 UTC.
The requested start date was Friday, 25 January 2019 at 01:01 UTC and the maximum number of days (going backward) was 14.
The maximum number of tweets collected was 5,000.
The tweets in the network were tweeted over the 13-day, 17-hour, 4-minute period from Friday, 11 January 2019 at 05:30 UTC to Thursday, 24 January 2019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</si>
</sst>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513548"/>
        <c:axId val="64295341"/>
      </c:barChart>
      <c:catAx>
        <c:axId val="29513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95341"/>
        <c:crosses val="autoZero"/>
        <c:auto val="1"/>
        <c:lblOffset val="100"/>
        <c:noMultiLvlLbl val="0"/>
      </c:catAx>
      <c:valAx>
        <c:axId val="6429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3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6"/>
                <c:pt idx="0">
                  <c:v>6 PM
8-Oct
Oct
2018</c:v>
                </c:pt>
                <c:pt idx="1">
                  <c:v>7 PM
7-Jan
Jan
2019</c:v>
                </c:pt>
                <c:pt idx="2">
                  <c:v>1 PM
10-Jan</c:v>
                </c:pt>
                <c:pt idx="3">
                  <c:v>5 AM
11-Jan</c:v>
                </c:pt>
                <c:pt idx="4">
                  <c:v>7 PM</c:v>
                </c:pt>
                <c:pt idx="5">
                  <c:v>4 AM
12-Jan</c:v>
                </c:pt>
                <c:pt idx="6">
                  <c:v>5 AM</c:v>
                </c:pt>
                <c:pt idx="7">
                  <c:v>7 AM</c:v>
                </c:pt>
                <c:pt idx="8">
                  <c:v>10 AM</c:v>
                </c:pt>
                <c:pt idx="9">
                  <c:v>1 PM</c:v>
                </c:pt>
                <c:pt idx="10">
                  <c:v>5 PM</c:v>
                </c:pt>
                <c:pt idx="11">
                  <c:v>12 AM
13-Jan</c:v>
                </c:pt>
                <c:pt idx="12">
                  <c:v>10 AM</c:v>
                </c:pt>
                <c:pt idx="13">
                  <c:v>3 PM</c:v>
                </c:pt>
                <c:pt idx="14">
                  <c:v>6 PM</c:v>
                </c:pt>
                <c:pt idx="15">
                  <c:v>7 PM</c:v>
                </c:pt>
                <c:pt idx="16">
                  <c:v>9 PM</c:v>
                </c:pt>
                <c:pt idx="17">
                  <c:v>10 PM</c:v>
                </c:pt>
                <c:pt idx="18">
                  <c:v>3 AM
14-Jan</c:v>
                </c:pt>
                <c:pt idx="19">
                  <c:v>7 AM</c:v>
                </c:pt>
                <c:pt idx="20">
                  <c:v>8 AM</c:v>
                </c:pt>
                <c:pt idx="21">
                  <c:v>9 AM</c:v>
                </c:pt>
                <c:pt idx="22">
                  <c:v>5 PM</c:v>
                </c:pt>
                <c:pt idx="23">
                  <c:v>6 PM</c:v>
                </c:pt>
                <c:pt idx="24">
                  <c:v>7 PM</c:v>
                </c:pt>
                <c:pt idx="25">
                  <c:v>7 PM
15-Jan</c:v>
                </c:pt>
                <c:pt idx="26">
                  <c:v>4 PM
16-Jan</c:v>
                </c:pt>
                <c:pt idx="27">
                  <c:v>10 PM</c:v>
                </c:pt>
                <c:pt idx="28">
                  <c:v>1 PM
17-Jan</c:v>
                </c:pt>
                <c:pt idx="29">
                  <c:v>4 PM</c:v>
                </c:pt>
                <c:pt idx="30">
                  <c:v>9 PM</c:v>
                </c:pt>
                <c:pt idx="31">
                  <c:v>10 PM</c:v>
                </c:pt>
                <c:pt idx="32">
                  <c:v>11 PM</c:v>
                </c:pt>
                <c:pt idx="33">
                  <c:v>3 AM
18-Jan</c:v>
                </c:pt>
                <c:pt idx="34">
                  <c:v>9 AM</c:v>
                </c:pt>
                <c:pt idx="35">
                  <c:v>4 PM</c:v>
                </c:pt>
                <c:pt idx="36">
                  <c:v>1 PM
19-Jan</c:v>
                </c:pt>
                <c:pt idx="37">
                  <c:v>5 PM</c:v>
                </c:pt>
                <c:pt idx="38">
                  <c:v>7 AM
20-Jan</c:v>
                </c:pt>
                <c:pt idx="39">
                  <c:v>1 PM</c:v>
                </c:pt>
                <c:pt idx="40">
                  <c:v>1 PM
21-Jan</c:v>
                </c:pt>
                <c:pt idx="41">
                  <c:v>2 PM</c:v>
                </c:pt>
                <c:pt idx="42">
                  <c:v>8 PM</c:v>
                </c:pt>
                <c:pt idx="43">
                  <c:v>3 PM
22-Jan</c:v>
                </c:pt>
                <c:pt idx="44">
                  <c:v>7 PM</c:v>
                </c:pt>
                <c:pt idx="45">
                  <c:v>6 PM
23-Jan</c:v>
                </c:pt>
                <c:pt idx="46">
                  <c:v>7 PM</c:v>
                </c:pt>
                <c:pt idx="47">
                  <c:v>1 AM
24-Jan</c:v>
                </c:pt>
                <c:pt idx="48">
                  <c:v>5 AM</c:v>
                </c:pt>
                <c:pt idx="49">
                  <c:v>6 AM</c:v>
                </c:pt>
                <c:pt idx="50">
                  <c:v>3 PM</c:v>
                </c:pt>
                <c:pt idx="51">
                  <c:v>4 PM</c:v>
                </c:pt>
                <c:pt idx="52">
                  <c:v>5 PM</c:v>
                </c:pt>
                <c:pt idx="53">
                  <c:v>6 PM</c:v>
                </c:pt>
                <c:pt idx="54">
                  <c:v>8 PM</c:v>
                </c:pt>
                <c:pt idx="55">
                  <c:v>10 PM</c:v>
                </c:pt>
              </c:strCache>
            </c:strRef>
          </c:cat>
          <c:val>
            <c:numRef>
              <c:f>'Time Series'!$B$26:$B$103</c:f>
              <c:numCache>
                <c:formatCode>General</c:formatCode>
                <c:ptCount val="56"/>
                <c:pt idx="0">
                  <c:v>1</c:v>
                </c:pt>
                <c:pt idx="1">
                  <c:v>1</c:v>
                </c:pt>
                <c:pt idx="2">
                  <c:v>1</c:v>
                </c:pt>
                <c:pt idx="3">
                  <c:v>1</c:v>
                </c:pt>
                <c:pt idx="4">
                  <c:v>1</c:v>
                </c:pt>
                <c:pt idx="5">
                  <c:v>4</c:v>
                </c:pt>
                <c:pt idx="6">
                  <c:v>2</c:v>
                </c:pt>
                <c:pt idx="7">
                  <c:v>2</c:v>
                </c:pt>
                <c:pt idx="8">
                  <c:v>1</c:v>
                </c:pt>
                <c:pt idx="9">
                  <c:v>1</c:v>
                </c:pt>
                <c:pt idx="10">
                  <c:v>1</c:v>
                </c:pt>
                <c:pt idx="11">
                  <c:v>1</c:v>
                </c:pt>
                <c:pt idx="12">
                  <c:v>1</c:v>
                </c:pt>
                <c:pt idx="13">
                  <c:v>3</c:v>
                </c:pt>
                <c:pt idx="14">
                  <c:v>1</c:v>
                </c:pt>
                <c:pt idx="15">
                  <c:v>6</c:v>
                </c:pt>
                <c:pt idx="16">
                  <c:v>1</c:v>
                </c:pt>
                <c:pt idx="17">
                  <c:v>1</c:v>
                </c:pt>
                <c:pt idx="18">
                  <c:v>4</c:v>
                </c:pt>
                <c:pt idx="19">
                  <c:v>1</c:v>
                </c:pt>
                <c:pt idx="20">
                  <c:v>1</c:v>
                </c:pt>
                <c:pt idx="21">
                  <c:v>1</c:v>
                </c:pt>
                <c:pt idx="22">
                  <c:v>1</c:v>
                </c:pt>
                <c:pt idx="23">
                  <c:v>1</c:v>
                </c:pt>
                <c:pt idx="24">
                  <c:v>1</c:v>
                </c:pt>
                <c:pt idx="25">
                  <c:v>1</c:v>
                </c:pt>
                <c:pt idx="26">
                  <c:v>2</c:v>
                </c:pt>
                <c:pt idx="27">
                  <c:v>1</c:v>
                </c:pt>
                <c:pt idx="28">
                  <c:v>1</c:v>
                </c:pt>
                <c:pt idx="29">
                  <c:v>1</c:v>
                </c:pt>
                <c:pt idx="30">
                  <c:v>2</c:v>
                </c:pt>
                <c:pt idx="31">
                  <c:v>1</c:v>
                </c:pt>
                <c:pt idx="32">
                  <c:v>1</c:v>
                </c:pt>
                <c:pt idx="33">
                  <c:v>1</c:v>
                </c:pt>
                <c:pt idx="34">
                  <c:v>2</c:v>
                </c:pt>
                <c:pt idx="35">
                  <c:v>2</c:v>
                </c:pt>
                <c:pt idx="36">
                  <c:v>1</c:v>
                </c:pt>
                <c:pt idx="37">
                  <c:v>1</c:v>
                </c:pt>
                <c:pt idx="38">
                  <c:v>1</c:v>
                </c:pt>
                <c:pt idx="39">
                  <c:v>1</c:v>
                </c:pt>
                <c:pt idx="40">
                  <c:v>2</c:v>
                </c:pt>
                <c:pt idx="41">
                  <c:v>1</c:v>
                </c:pt>
                <c:pt idx="42">
                  <c:v>1</c:v>
                </c:pt>
                <c:pt idx="43">
                  <c:v>1</c:v>
                </c:pt>
                <c:pt idx="44">
                  <c:v>1</c:v>
                </c:pt>
                <c:pt idx="45">
                  <c:v>1</c:v>
                </c:pt>
                <c:pt idx="46">
                  <c:v>1</c:v>
                </c:pt>
                <c:pt idx="47">
                  <c:v>3</c:v>
                </c:pt>
                <c:pt idx="48">
                  <c:v>1</c:v>
                </c:pt>
                <c:pt idx="49">
                  <c:v>2</c:v>
                </c:pt>
                <c:pt idx="50">
                  <c:v>1</c:v>
                </c:pt>
                <c:pt idx="51">
                  <c:v>2</c:v>
                </c:pt>
                <c:pt idx="52">
                  <c:v>1</c:v>
                </c:pt>
                <c:pt idx="53">
                  <c:v>1</c:v>
                </c:pt>
                <c:pt idx="54">
                  <c:v>1</c:v>
                </c:pt>
                <c:pt idx="55">
                  <c:v>1</c:v>
                </c:pt>
              </c:numCache>
            </c:numRef>
          </c:val>
        </c:ser>
        <c:axId val="44844518"/>
        <c:axId val="947479"/>
      </c:barChart>
      <c:catAx>
        <c:axId val="44844518"/>
        <c:scaling>
          <c:orientation val="minMax"/>
        </c:scaling>
        <c:axPos val="b"/>
        <c:delete val="0"/>
        <c:numFmt formatCode="General" sourceLinked="1"/>
        <c:majorTickMark val="out"/>
        <c:minorTickMark val="none"/>
        <c:tickLblPos val="nextTo"/>
        <c:crossAx val="947479"/>
        <c:crosses val="autoZero"/>
        <c:auto val="1"/>
        <c:lblOffset val="100"/>
        <c:noMultiLvlLbl val="0"/>
      </c:catAx>
      <c:valAx>
        <c:axId val="947479"/>
        <c:scaling>
          <c:orientation val="minMax"/>
        </c:scaling>
        <c:axPos val="l"/>
        <c:majorGridlines/>
        <c:delete val="0"/>
        <c:numFmt formatCode="General" sourceLinked="1"/>
        <c:majorTickMark val="out"/>
        <c:minorTickMark val="none"/>
        <c:tickLblPos val="nextTo"/>
        <c:crossAx val="44844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787158"/>
        <c:axId val="40540103"/>
      </c:barChart>
      <c:catAx>
        <c:axId val="41787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40103"/>
        <c:crosses val="autoZero"/>
        <c:auto val="1"/>
        <c:lblOffset val="100"/>
        <c:noMultiLvlLbl val="0"/>
      </c:catAx>
      <c:valAx>
        <c:axId val="40540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316608"/>
        <c:axId val="62522881"/>
      </c:barChart>
      <c:catAx>
        <c:axId val="293166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22881"/>
        <c:crosses val="autoZero"/>
        <c:auto val="1"/>
        <c:lblOffset val="100"/>
        <c:noMultiLvlLbl val="0"/>
      </c:catAx>
      <c:valAx>
        <c:axId val="62522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835018"/>
        <c:axId val="31188571"/>
      </c:barChart>
      <c:catAx>
        <c:axId val="25835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88571"/>
        <c:crosses val="autoZero"/>
        <c:auto val="1"/>
        <c:lblOffset val="100"/>
        <c:noMultiLvlLbl val="0"/>
      </c:catAx>
      <c:valAx>
        <c:axId val="31188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5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261684"/>
        <c:axId val="43246293"/>
      </c:barChart>
      <c:catAx>
        <c:axId val="12261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46293"/>
        <c:crosses val="autoZero"/>
        <c:auto val="1"/>
        <c:lblOffset val="100"/>
        <c:noMultiLvlLbl val="0"/>
      </c:catAx>
      <c:valAx>
        <c:axId val="43246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1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672318"/>
        <c:axId val="13288815"/>
      </c:barChart>
      <c:catAx>
        <c:axId val="536723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88815"/>
        <c:crosses val="autoZero"/>
        <c:auto val="1"/>
        <c:lblOffset val="100"/>
        <c:noMultiLvlLbl val="0"/>
      </c:catAx>
      <c:valAx>
        <c:axId val="1328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7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490472"/>
        <c:axId val="2652201"/>
      </c:barChart>
      <c:catAx>
        <c:axId val="52490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2201"/>
        <c:crosses val="autoZero"/>
        <c:auto val="1"/>
        <c:lblOffset val="100"/>
        <c:noMultiLvlLbl val="0"/>
      </c:catAx>
      <c:valAx>
        <c:axId val="2652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90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869810"/>
        <c:axId val="13501699"/>
      </c:barChart>
      <c:catAx>
        <c:axId val="238698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01699"/>
        <c:crosses val="autoZero"/>
        <c:auto val="1"/>
        <c:lblOffset val="100"/>
        <c:noMultiLvlLbl val="0"/>
      </c:catAx>
      <c:valAx>
        <c:axId val="13501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406428"/>
        <c:axId val="19895805"/>
      </c:barChart>
      <c:catAx>
        <c:axId val="54406428"/>
        <c:scaling>
          <c:orientation val="minMax"/>
        </c:scaling>
        <c:axPos val="b"/>
        <c:delete val="1"/>
        <c:majorTickMark val="out"/>
        <c:minorTickMark val="none"/>
        <c:tickLblPos val="none"/>
        <c:crossAx val="19895805"/>
        <c:crosses val="autoZero"/>
        <c:auto val="1"/>
        <c:lblOffset val="100"/>
        <c:noMultiLvlLbl val="0"/>
      </c:catAx>
      <c:valAx>
        <c:axId val="19895805"/>
        <c:scaling>
          <c:orientation val="minMax"/>
        </c:scaling>
        <c:axPos val="l"/>
        <c:delete val="1"/>
        <c:majorTickMark val="out"/>
        <c:minorTickMark val="none"/>
        <c:tickLblPos val="none"/>
        <c:crossAx val="544064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Smith" refreshedVersion="5">
  <cacheSource type="worksheet">
    <worksheetSource ref="A2:BL8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pawcon analytics predictive"/>
        <m/>
        <s v="fursuitphotoaday vareksphotochallenge fursuitfriday"/>
        <s v="pawcon fursuitfriday fursuitphotos analytics iiot predictivemaintenance"/>
        <s v="crosser_t"/>
        <s v="iiot industry40 predictivemaintenance digitaltransformation"/>
        <s v="iiot industry40"/>
        <s v="welcome webinars"/>
        <s v="pawcon machinelearning deeplearning ai"/>
        <s v="pawcon deeplearning machinelearning internetofthings ai analytics predictiveanalytics"/>
        <s v="pawcon deeplearning"/>
        <s v="deeplearning pawcon"/>
        <s v="predictivemaintenance analytics iiot digitaltransformation iiotedge"/>
        <s v="predictivemaintenance iiot iot bigdata smartmanufacturing edgecomputing"/>
        <s v="fursuitphotos"/>
        <s v="predictivemaintenance iiot iot"/>
        <s v="fursuitphotoaday vareksphotochallenge"/>
        <s v="crosser_t iiot predictivemaintenance iot bigdata smartmanufacturing edgecomputing"/>
        <s v="predictivemaintenance analytics"/>
        <s v="pawcon"/>
        <s v="pawcon machinelearning deeplearning predictiveanalytics analytics ai"/>
        <s v="artificialintelligence machin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18-10-08T18:33:35.000"/>
        <d v="2019-01-11T05:30:31.000"/>
        <d v="2019-01-12T04:24:54.000"/>
        <d v="2019-01-12T05:41:10.000"/>
        <d v="2019-01-12T05:46:15.000"/>
        <d v="2019-01-12T07:17:06.000"/>
        <d v="2019-01-12T07:33:31.000"/>
        <d v="2019-01-12T04:37:17.000"/>
        <d v="2019-01-11T19:53:18.000"/>
        <d v="2019-01-13T00:52:28.000"/>
        <d v="2019-01-12T10:55:40.000"/>
        <d v="2019-01-13T10:23:11.000"/>
        <d v="2019-01-13T15:38:47.000"/>
        <d v="2019-01-13T15:43:28.000"/>
        <d v="2019-01-13T18:10:01.000"/>
        <d v="2019-01-13T19:08:17.000"/>
        <d v="2019-01-13T19:18:43.000"/>
        <d v="2019-01-13T19:45:15.000"/>
        <d v="2019-01-13T21:12:41.000"/>
        <d v="2019-01-13T22:27:49.000"/>
        <d v="2019-01-14T03:42:04.000"/>
        <d v="2019-01-14T03:45:17.000"/>
        <d v="2019-01-14T07:12:40.000"/>
        <d v="2019-01-14T08:53:07.000"/>
        <d v="2019-01-14T09:36:02.000"/>
        <d v="2019-01-14T18:20:22.000"/>
        <d v="2019-01-17T23:53:11.000"/>
        <d v="2019-01-18T03:24:50.000"/>
        <d v="2019-01-18T09:50:54.000"/>
        <d v="2019-01-16T16:23:58.000"/>
        <d v="2019-01-17T21:41:09.000"/>
        <d v="2019-01-18T16:21:05.000"/>
        <d v="2019-01-19T17:15:50.000"/>
        <d v="2019-01-20T07:56:35.000"/>
        <d v="2019-01-18T09:13:59.000"/>
        <d v="2019-01-21T13:15:16.000"/>
        <d v="2019-01-21T13:16:16.000"/>
        <d v="2019-01-21T14:44:02.000"/>
        <d v="2019-01-21T20:52:16.000"/>
        <d v="2019-01-23T18:17:13.000"/>
        <d v="2019-01-07T19:00:17.000"/>
        <d v="2019-01-24T01:00:04.000"/>
        <d v="2019-01-14T03:41:55.000"/>
        <d v="2019-01-14T03:50:50.000"/>
        <d v="2019-01-10T13:15:30.000"/>
        <d v="2019-01-12T13:15:20.000"/>
        <d v="2019-01-13T19:15:29.000"/>
        <d v="2019-01-14T19:15:22.000"/>
        <d v="2019-01-15T19:15:33.000"/>
        <d v="2019-01-17T13:15:24.000"/>
        <d v="2019-01-19T13:15:27.000"/>
        <d v="2019-01-20T13:15:24.000"/>
        <d v="2019-01-22T19:15:28.000"/>
        <d v="2019-01-23T19:15:26.000"/>
        <d v="2019-01-24T01:15:22.000"/>
        <d v="2019-01-13T19:42:32.000"/>
        <d v="2019-01-24T01:32:21.000"/>
        <d v="2019-01-24T05:37:33.000"/>
        <d v="2019-01-12T04:52:28.000"/>
        <d v="2019-01-12T04:16:19.000"/>
        <d v="2019-01-12T17:54:54.000"/>
        <d v="2019-01-24T06:26:32.000"/>
        <d v="2019-01-24T06:38:46.000"/>
        <d v="2019-01-24T15:47:44.000"/>
        <d v="2019-01-13T15:36:01.000"/>
        <d v="2019-01-13T19:06:38.000"/>
        <d v="2019-01-17T16:04:14.000"/>
        <d v="2019-01-24T16:10:06.000"/>
        <d v="2019-01-14T17:00:09.000"/>
        <d v="2019-01-16T16:21:54.000"/>
        <d v="2019-01-16T22:00:26.000"/>
        <d v="2019-01-17T21:40:46.000"/>
        <d v="2019-01-17T22:00:54.000"/>
        <d v="2019-01-18T16:20:50.000"/>
        <d v="2019-01-22T15:29:20.000"/>
        <d v="2019-01-24T16:17:58.000"/>
        <d v="2019-01-24T17:30:10.000"/>
        <d v="2019-01-24T18:59:20.000"/>
        <d v="2019-01-24T20:51:44.000"/>
        <d v="2019-01-24T22:34:59.000"/>
      </sharedItems>
      <fieldGroup par="66" base="22">
        <rangePr groupBy="hours" autoEnd="1" autoStart="1" startDate="2018-10-08T18:33:35.000" endDate="2019-01-24T22:34:59.000"/>
        <groupItems count="26">
          <s v="&lt;10/8/2018"/>
          <s v="12 AM"/>
          <s v="1 AM"/>
          <s v="2 AM"/>
          <s v="3 AM"/>
          <s v="4 AM"/>
          <s v="5 AM"/>
          <s v="6 AM"/>
          <s v="7 AM"/>
          <s v="8 AM"/>
          <s v="9 AM"/>
          <s v="10 AM"/>
          <s v="11 AM"/>
          <s v="12 PM"/>
          <s v="1 PM"/>
          <s v="2 PM"/>
          <s v="3 PM"/>
          <s v="4 PM"/>
          <s v="5 PM"/>
          <s v="6 PM"/>
          <s v="7 PM"/>
          <s v="8 PM"/>
          <s v="9 PM"/>
          <s v="10 PM"/>
          <s v="11 PM"/>
          <s v="&gt;1/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08T18:33:35.000" endDate="2019-01-24T22:34:59.000"/>
        <groupItems count="368">
          <s v="&lt;10/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19"/>
        </groupItems>
      </fieldGroup>
    </cacheField>
    <cacheField name="Months" databaseField="0">
      <sharedItems containsMixedTypes="0" count="0"/>
      <fieldGroup base="22">
        <rangePr groupBy="months" autoEnd="1" autoStart="1" startDate="2018-10-08T18:33:35.000" endDate="2019-01-24T22:34:59.000"/>
        <groupItems count="14">
          <s v="&lt;10/8/2018"/>
          <s v="Jan"/>
          <s v="Feb"/>
          <s v="Mar"/>
          <s v="Apr"/>
          <s v="May"/>
          <s v="Jun"/>
          <s v="Jul"/>
          <s v="Aug"/>
          <s v="Sep"/>
          <s v="Oct"/>
          <s v="Nov"/>
          <s v="Dec"/>
          <s v="&gt;1/24/2019"/>
        </groupItems>
      </fieldGroup>
    </cacheField>
    <cacheField name="Years" databaseField="0">
      <sharedItems containsMixedTypes="0" count="0"/>
      <fieldGroup base="22">
        <rangePr groupBy="years" autoEnd="1" autoStart="1" startDate="2018-10-08T18:33:35.000" endDate="2019-01-24T22:34:59.000"/>
        <groupItems count="4">
          <s v="&lt;10/8/2018"/>
          <s v="2018"/>
          <s v="2019"/>
          <s v="&gt;1/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marketingbi"/>
    <s v="marketingbi"/>
    <m/>
    <m/>
    <m/>
    <m/>
    <m/>
    <m/>
    <m/>
    <m/>
    <s v="No"/>
    <n v="3"/>
    <m/>
    <m/>
    <x v="0"/>
    <d v="2018-10-08T18:33:35.000"/>
    <s v="See you soon at the Predictive Analytics World in Berlin.._x000a_#pawcon #analytics #predictive https://t.co/nm5pzYFUp4"/>
    <m/>
    <m/>
    <x v="0"/>
    <s v="https://pbs.twimg.com/media/DpAYNc6W4AAHrHH.jpg"/>
    <s v="https://pbs.twimg.com/media/DpAYNc6W4AAHrHH.jpg"/>
    <x v="0"/>
    <s v="https://twitter.com/#!/marketingbi/status/1049367218113404929"/>
    <m/>
    <m/>
    <s v="1049367218113404929"/>
    <m/>
    <b v="0"/>
    <n v="33"/>
    <s v=""/>
    <b v="0"/>
    <s v="en"/>
    <m/>
    <s v=""/>
    <b v="0"/>
    <n v="17"/>
    <s v=""/>
    <s v="Twitter Web Client"/>
    <b v="0"/>
    <s v="1049367218113404929"/>
    <s v="Retweet"/>
    <n v="0"/>
    <n v="0"/>
    <m/>
    <m/>
    <m/>
    <m/>
    <m/>
    <m/>
    <m/>
    <m/>
    <n v="1"/>
    <s v="10"/>
    <s v="10"/>
    <n v="0"/>
    <n v="0"/>
    <n v="0"/>
    <n v="0"/>
    <n v="0"/>
    <n v="0"/>
    <n v="13"/>
    <n v="100"/>
    <n v="13"/>
  </r>
  <r>
    <s v="amelielbains"/>
    <s v="marketingbi"/>
    <m/>
    <m/>
    <m/>
    <m/>
    <m/>
    <m/>
    <m/>
    <m/>
    <s v="No"/>
    <n v="4"/>
    <m/>
    <m/>
    <x v="1"/>
    <d v="2019-01-11T05:30:31.000"/>
    <s v="RT @marketingbi: See you soon at the Predictive Analytics World in Berlin.._x000a_#pawcon #analytics #predictive https://t.co/nm5pzYFUp4"/>
    <m/>
    <m/>
    <x v="0"/>
    <s v="https://pbs.twimg.com/media/DpAYNc6W4AAHrHH.jpg"/>
    <s v="https://pbs.twimg.com/media/DpAYNc6W4AAHrHH.jpg"/>
    <x v="1"/>
    <s v="https://twitter.com/#!/amelielbains/status/1083597000250191872"/>
    <m/>
    <m/>
    <s v="1083597000250191872"/>
    <m/>
    <b v="0"/>
    <n v="0"/>
    <s v=""/>
    <b v="0"/>
    <s v="en"/>
    <m/>
    <s v=""/>
    <b v="0"/>
    <n v="17"/>
    <s v="1049367218113404929"/>
    <s v="Twitter Lite"/>
    <b v="0"/>
    <s v="1049367218113404929"/>
    <s v="Tweet"/>
    <n v="0"/>
    <n v="0"/>
    <m/>
    <m/>
    <m/>
    <m/>
    <m/>
    <m/>
    <m/>
    <m/>
    <n v="1"/>
    <s v="10"/>
    <s v="10"/>
    <n v="0"/>
    <n v="0"/>
    <n v="0"/>
    <n v="0"/>
    <n v="0"/>
    <n v="0"/>
    <n v="15"/>
    <n v="100"/>
    <n v="15"/>
  </r>
  <r>
    <s v="fluixserg"/>
    <s v="bluehasia"/>
    <m/>
    <m/>
    <m/>
    <m/>
    <m/>
    <m/>
    <m/>
    <m/>
    <s v="No"/>
    <n v="5"/>
    <m/>
    <m/>
    <x v="1"/>
    <d v="2019-01-12T04:24:54.000"/>
    <s v="RT @Bluehasia: At Pawcon 2018 I got to Run the Photo booth for the convention! Thank you again for letting have this opportunity! #fursuitp…"/>
    <m/>
    <m/>
    <x v="1"/>
    <m/>
    <s v="http://pbs.twimg.com/profile_images/1077126645109026821/2lZmYJRD_normal.jpg"/>
    <x v="2"/>
    <s v="https://twitter.com/#!/fluixserg/status/1083942873479884800"/>
    <m/>
    <m/>
    <s v="1083942873479884800"/>
    <m/>
    <b v="0"/>
    <n v="0"/>
    <s v=""/>
    <b v="0"/>
    <s v="en"/>
    <m/>
    <s v=""/>
    <b v="0"/>
    <n v="1"/>
    <s v="1083351626344222720"/>
    <s v="Twitter for Android"/>
    <b v="0"/>
    <s v="1083351626344222720"/>
    <s v="Tweet"/>
    <n v="0"/>
    <n v="0"/>
    <m/>
    <m/>
    <m/>
    <m/>
    <m/>
    <m/>
    <m/>
    <m/>
    <n v="1"/>
    <s v="4"/>
    <s v="4"/>
    <n v="1"/>
    <n v="4.166666666666667"/>
    <n v="0"/>
    <n v="0"/>
    <n v="0"/>
    <n v="0"/>
    <n v="23"/>
    <n v="95.83333333333333"/>
    <n v="24"/>
  </r>
  <r>
    <s v="avalon_cruz"/>
    <s v="bycats4cats"/>
    <m/>
    <m/>
    <m/>
    <m/>
    <m/>
    <m/>
    <m/>
    <m/>
    <s v="No"/>
    <n v="6"/>
    <m/>
    <m/>
    <x v="1"/>
    <d v="2019-01-12T05:41:10.000"/>
    <s v="RT @VarekWolf: Relaxin' cat. Castaic at PAWCon 2017 #FursuitPhotoADay 11/365 #VareksPhotoChallenge #FursuitFriday @ByCats4Cats 📸 @ChatahSpo…"/>
    <m/>
    <m/>
    <x v="2"/>
    <m/>
    <s v="http://pbs.twimg.com/profile_images/1059838367221768192/dJUM82N8_normal.jpg"/>
    <x v="3"/>
    <s v="https://twitter.com/#!/avalon_cruz/status/1083962065297895425"/>
    <m/>
    <m/>
    <s v="1083962065297895425"/>
    <m/>
    <b v="0"/>
    <n v="0"/>
    <s v=""/>
    <b v="0"/>
    <s v="en"/>
    <m/>
    <s v=""/>
    <b v="0"/>
    <n v="10"/>
    <s v="1083940712897343488"/>
    <s v="Twitter Web Client"/>
    <b v="0"/>
    <s v="1083940712897343488"/>
    <s v="Tweet"/>
    <n v="0"/>
    <n v="0"/>
    <m/>
    <m/>
    <m/>
    <m/>
    <m/>
    <m/>
    <m/>
    <m/>
    <n v="1"/>
    <s v="3"/>
    <s v="3"/>
    <m/>
    <m/>
    <m/>
    <m/>
    <m/>
    <m/>
    <m/>
    <m/>
    <m/>
  </r>
  <r>
    <s v="avi_tiger"/>
    <s v="bycats4cats"/>
    <m/>
    <m/>
    <m/>
    <m/>
    <m/>
    <m/>
    <m/>
    <m/>
    <s v="No"/>
    <n v="8"/>
    <m/>
    <m/>
    <x v="1"/>
    <d v="2019-01-12T05:46:15.000"/>
    <s v="RT @VarekWolf: Relaxin' cat. Castaic at PAWCon 2017 #FursuitPhotoADay 11/365 #VareksPhotoChallenge #FursuitFriday @ByCats4Cats 📸 @ChatahSpo…"/>
    <m/>
    <m/>
    <x v="2"/>
    <m/>
    <s v="http://pbs.twimg.com/profile_images/1080334444223811584/WkOaLM8T_normal.jpg"/>
    <x v="4"/>
    <s v="https://twitter.com/#!/avi_tiger/status/1083963348125810690"/>
    <m/>
    <m/>
    <s v="1083963348125810690"/>
    <m/>
    <b v="0"/>
    <n v="0"/>
    <s v=""/>
    <b v="0"/>
    <s v="en"/>
    <m/>
    <s v=""/>
    <b v="0"/>
    <n v="10"/>
    <s v="1083940712897343488"/>
    <s v="Twitter for iPad"/>
    <b v="0"/>
    <s v="1083940712897343488"/>
    <s v="Tweet"/>
    <n v="0"/>
    <n v="0"/>
    <m/>
    <m/>
    <m/>
    <m/>
    <m/>
    <m/>
    <m/>
    <m/>
    <n v="1"/>
    <s v="3"/>
    <s v="3"/>
    <m/>
    <m/>
    <m/>
    <m/>
    <m/>
    <m/>
    <m/>
    <m/>
    <m/>
  </r>
  <r>
    <s v="growlcoon"/>
    <s v="bycats4cats"/>
    <m/>
    <m/>
    <m/>
    <m/>
    <m/>
    <m/>
    <m/>
    <m/>
    <s v="No"/>
    <n v="10"/>
    <m/>
    <m/>
    <x v="1"/>
    <d v="2019-01-12T07:17:06.000"/>
    <s v="RT @VarekWolf: Relaxin' cat. Castaic at PAWCon 2017 #FursuitPhotoADay 11/365 #VareksPhotoChallenge #FursuitFriday @ByCats4Cats 📸 @ChatahSpo…"/>
    <m/>
    <m/>
    <x v="2"/>
    <m/>
    <s v="http://pbs.twimg.com/profile_images/978668004236967936/yfQzRJUz_normal.jpg"/>
    <x v="5"/>
    <s v="https://twitter.com/#!/growlcoon/status/1083986210446397441"/>
    <m/>
    <m/>
    <s v="1083986210446397441"/>
    <m/>
    <b v="0"/>
    <n v="0"/>
    <s v=""/>
    <b v="0"/>
    <s v="en"/>
    <m/>
    <s v=""/>
    <b v="0"/>
    <n v="10"/>
    <s v="1083940712897343488"/>
    <s v="Twitter for iPhone"/>
    <b v="0"/>
    <s v="1083940712897343488"/>
    <s v="Tweet"/>
    <n v="0"/>
    <n v="0"/>
    <m/>
    <m/>
    <m/>
    <m/>
    <m/>
    <m/>
    <m/>
    <m/>
    <n v="1"/>
    <s v="3"/>
    <s v="3"/>
    <m/>
    <m/>
    <m/>
    <m/>
    <m/>
    <m/>
    <m/>
    <m/>
    <m/>
  </r>
  <r>
    <s v="_mechanicalcat_"/>
    <s v="bycats4cats"/>
    <m/>
    <m/>
    <m/>
    <m/>
    <m/>
    <m/>
    <m/>
    <m/>
    <s v="No"/>
    <n v="12"/>
    <m/>
    <m/>
    <x v="1"/>
    <d v="2019-01-12T07:33:31.000"/>
    <s v="RT @VarekWolf: Relaxin' cat. Castaic at PAWCon 2017 #FursuitPhotoADay 11/365 #VareksPhotoChallenge #FursuitFriday @ByCats4Cats 📸 @ChatahSpo…"/>
    <m/>
    <m/>
    <x v="2"/>
    <m/>
    <s v="http://pbs.twimg.com/profile_images/1074221705843757056/1CquWm-n_normal.jpg"/>
    <x v="6"/>
    <s v="https://twitter.com/#!/_mechanicalcat_/status/1083990342754430978"/>
    <m/>
    <m/>
    <s v="1083990342754430978"/>
    <m/>
    <b v="0"/>
    <n v="0"/>
    <s v=""/>
    <b v="0"/>
    <s v="en"/>
    <m/>
    <s v=""/>
    <b v="0"/>
    <n v="10"/>
    <s v="1083940712897343488"/>
    <s v="Twitter for iPhone"/>
    <b v="0"/>
    <s v="1083940712897343488"/>
    <s v="Tweet"/>
    <n v="0"/>
    <n v="0"/>
    <m/>
    <m/>
    <m/>
    <m/>
    <m/>
    <m/>
    <m/>
    <m/>
    <n v="1"/>
    <s v="3"/>
    <s v="3"/>
    <m/>
    <m/>
    <m/>
    <m/>
    <m/>
    <m/>
    <m/>
    <m/>
    <m/>
  </r>
  <r>
    <s v="banditraccoon1"/>
    <s v="bycats4cats"/>
    <m/>
    <m/>
    <m/>
    <m/>
    <m/>
    <m/>
    <m/>
    <m/>
    <s v="No"/>
    <n v="14"/>
    <m/>
    <m/>
    <x v="1"/>
    <d v="2019-01-12T04:37:17.000"/>
    <s v="RT @VarekWolf: Relaxin' cat. Castaic at PAWCon 2017 #FursuitPhotoADay 11/365 #VareksPhotoChallenge #FursuitFriday @ByCats4Cats 📸 @ChatahSpo…"/>
    <m/>
    <m/>
    <x v="2"/>
    <m/>
    <s v="http://pbs.twimg.com/profile_images/1083943239432847360/4WnL3b7e_normal.jpg"/>
    <x v="7"/>
    <s v="https://twitter.com/#!/banditraccoon1/status/1083945992272007168"/>
    <m/>
    <m/>
    <s v="1083945992272007168"/>
    <m/>
    <b v="0"/>
    <n v="0"/>
    <s v=""/>
    <b v="0"/>
    <s v="en"/>
    <m/>
    <s v=""/>
    <b v="0"/>
    <n v="10"/>
    <s v="1083940712897343488"/>
    <s v="Twitter for Android"/>
    <b v="0"/>
    <s v="1083940712897343488"/>
    <s v="Tweet"/>
    <n v="0"/>
    <n v="0"/>
    <m/>
    <m/>
    <m/>
    <m/>
    <m/>
    <m/>
    <m/>
    <m/>
    <n v="1"/>
    <s v="3"/>
    <s v="3"/>
    <m/>
    <m/>
    <m/>
    <m/>
    <m/>
    <m/>
    <m/>
    <m/>
    <m/>
  </r>
  <r>
    <s v="fmfrancoise"/>
    <s v="banditraccoon1"/>
    <m/>
    <m/>
    <m/>
    <m/>
    <m/>
    <m/>
    <m/>
    <m/>
    <s v="No"/>
    <n v="16"/>
    <m/>
    <m/>
    <x v="1"/>
    <d v="2019-01-11T19:53:18.000"/>
    <s v="pawcon via NodeXL https://t.co/arEeEN9emq_x000a_@fmfrancoise_x000a_@iiot_world_x000a_@pawcon_x000a_@regtaf_x000a_@bluehasia_x000a_@pacanthro_x000a_@fogorosandrei_x000a_@machinemetrics_x000a_@demetriustrader_x000a_@banditraccoon1_x000a__x000a_Top hashtags:_x000a_#pawcon_x000a_#fursuitfriday_x000a_#fursuitphotos_x000a_#analytics_x000a_#iiot_x000a_#predictivemaintenance"/>
    <s v="https://nodexlgraphgallery.org/Pages/Graph.aspx?graphID=181546"/>
    <s v="nodexlgraphgallery.org"/>
    <x v="3"/>
    <m/>
    <s v="http://pbs.twimg.com/profile_images/985495411564695552/i90ppaeE_normal.jpg"/>
    <x v="8"/>
    <s v="https://twitter.com/#!/fmfrancoise/status/1083814124436500481"/>
    <m/>
    <m/>
    <s v="1083814124436500481"/>
    <m/>
    <b v="0"/>
    <n v="4"/>
    <s v=""/>
    <b v="0"/>
    <s v="de"/>
    <m/>
    <s v=""/>
    <b v="0"/>
    <n v="0"/>
    <s v=""/>
    <s v="Twitter Web Client"/>
    <b v="0"/>
    <s v="1083814124436500481"/>
    <s v="Tweet"/>
    <n v="0"/>
    <n v="0"/>
    <m/>
    <m/>
    <m/>
    <m/>
    <m/>
    <m/>
    <m/>
    <m/>
    <n v="1"/>
    <s v="4"/>
    <s v="3"/>
    <m/>
    <m/>
    <m/>
    <m/>
    <m/>
    <m/>
    <m/>
    <m/>
    <m/>
  </r>
  <r>
    <s v="demetriustrader"/>
    <s v="demetriustrader"/>
    <m/>
    <m/>
    <m/>
    <m/>
    <m/>
    <m/>
    <m/>
    <m/>
    <s v="No"/>
    <n v="17"/>
    <m/>
    <m/>
    <x v="0"/>
    <d v="2019-01-13T00:52:28.000"/>
    <s v="When i was at pawcon i didn't bring the magical recording stick out much. I am hoping to bring it out more for Furcon, maybe try for a con video"/>
    <m/>
    <m/>
    <x v="1"/>
    <m/>
    <s v="http://pbs.twimg.com/profile_images/1038120227643392000/swGEZNPj_normal.jpg"/>
    <x v="9"/>
    <s v="https://twitter.com/#!/demetriustrader/status/1084251799542886401"/>
    <m/>
    <m/>
    <s v="1084251799542886401"/>
    <m/>
    <b v="0"/>
    <n v="24"/>
    <s v=""/>
    <b v="0"/>
    <s v="en"/>
    <m/>
    <s v=""/>
    <b v="0"/>
    <n v="0"/>
    <s v=""/>
    <s v="TweetDeck"/>
    <b v="0"/>
    <s v="1084251799542886401"/>
    <s v="Tweet"/>
    <n v="0"/>
    <n v="0"/>
    <m/>
    <m/>
    <m/>
    <m/>
    <m/>
    <m/>
    <m/>
    <m/>
    <n v="1"/>
    <s v="4"/>
    <s v="4"/>
    <n v="1"/>
    <n v="3.3333333333333335"/>
    <n v="0"/>
    <n v="0"/>
    <n v="0"/>
    <n v="0"/>
    <n v="29"/>
    <n v="96.66666666666667"/>
    <n v="30"/>
  </r>
  <r>
    <s v="fmfrancoise"/>
    <s v="pawcon"/>
    <m/>
    <m/>
    <m/>
    <m/>
    <m/>
    <m/>
    <m/>
    <m/>
    <s v="No"/>
    <n v="26"/>
    <m/>
    <m/>
    <x v="1"/>
    <d v="2019-01-12T10:55:40.000"/>
    <s v="Predictive Analytics - The Power to Predict Who Will Click, Buy, Lie, or Die via @pawcon https://t.co/W9npTecUL1"/>
    <s v="https://agilience.com/en/document/ene8ffe74a7b522d95bcaf2490fc7b86fed94f1e8f"/>
    <s v="agilience.com"/>
    <x v="1"/>
    <m/>
    <s v="http://pbs.twimg.com/profile_images/985495411564695552/i90ppaeE_normal.jpg"/>
    <x v="10"/>
    <s v="https://twitter.com/#!/fmfrancoise/status/1084041212137562114"/>
    <m/>
    <m/>
    <s v="1084041212137562114"/>
    <m/>
    <b v="0"/>
    <n v="0"/>
    <s v=""/>
    <b v="0"/>
    <s v="en"/>
    <m/>
    <s v=""/>
    <b v="0"/>
    <n v="0"/>
    <s v=""/>
    <s v="Twitter Web Client"/>
    <b v="0"/>
    <s v="1084041212137562114"/>
    <s v="Tweet"/>
    <n v="0"/>
    <n v="0"/>
    <m/>
    <m/>
    <m/>
    <m/>
    <m/>
    <m/>
    <m/>
    <m/>
    <n v="3"/>
    <s v="4"/>
    <s v="6"/>
    <n v="0"/>
    <n v="0"/>
    <n v="2"/>
    <n v="13.333333333333334"/>
    <n v="0"/>
    <n v="0"/>
    <n v="13"/>
    <n v="86.66666666666667"/>
    <n v="15"/>
  </r>
  <r>
    <s v="fmfrancoise"/>
    <s v="pawcon"/>
    <m/>
    <m/>
    <m/>
    <m/>
    <m/>
    <m/>
    <m/>
    <m/>
    <s v="No"/>
    <n v="27"/>
    <m/>
    <m/>
    <x v="1"/>
    <d v="2019-01-13T10:23:11.000"/>
    <s v="Predictive Analytics - The Power to Predict Who Will Click, Buy, Lie, or Die via @pawcon https://t.co/W9npTecUL1"/>
    <s v="https://agilience.com/en/document/ene8ffe74a7b522d95bcaf2490fc7b86fed94f1e8f"/>
    <s v="agilience.com"/>
    <x v="1"/>
    <m/>
    <s v="http://pbs.twimg.com/profile_images/985495411564695552/i90ppaeE_normal.jpg"/>
    <x v="11"/>
    <s v="https://twitter.com/#!/fmfrancoise/status/1084395428769120256"/>
    <m/>
    <m/>
    <s v="1084395428769120256"/>
    <m/>
    <b v="0"/>
    <n v="0"/>
    <s v=""/>
    <b v="0"/>
    <s v="en"/>
    <m/>
    <s v=""/>
    <b v="0"/>
    <n v="0"/>
    <s v=""/>
    <s v="Twitter Web Client"/>
    <b v="0"/>
    <s v="1084395428769120256"/>
    <s v="Tweet"/>
    <n v="0"/>
    <n v="0"/>
    <m/>
    <m/>
    <m/>
    <m/>
    <m/>
    <m/>
    <m/>
    <m/>
    <n v="3"/>
    <s v="4"/>
    <s v="6"/>
    <n v="0"/>
    <n v="0"/>
    <n v="2"/>
    <n v="13.333333333333334"/>
    <n v="0"/>
    <n v="0"/>
    <n v="13"/>
    <n v="86.66666666666667"/>
    <n v="15"/>
  </r>
  <r>
    <s v="bigdatabra"/>
    <s v="crossertech"/>
    <m/>
    <m/>
    <m/>
    <m/>
    <m/>
    <m/>
    <m/>
    <m/>
    <s v="No"/>
    <n v="28"/>
    <m/>
    <m/>
    <x v="1"/>
    <d v="2019-01-13T15:38:47.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378800000382679758/53586888b72ffcd73e0b4b372c4b3853_normal.jpeg"/>
    <x v="12"/>
    <s v="https://twitter.com/#!/bigdatabra/status/1084474852029988865"/>
    <m/>
    <m/>
    <s v="1084474852029988865"/>
    <m/>
    <b v="0"/>
    <n v="0"/>
    <s v=""/>
    <b v="0"/>
    <s v="en"/>
    <m/>
    <s v=""/>
    <b v="0"/>
    <n v="8"/>
    <s v="1084474153913274370"/>
    <s v="Twitter Lite"/>
    <b v="0"/>
    <s v="1084474153913274370"/>
    <s v="Tweet"/>
    <n v="0"/>
    <n v="0"/>
    <m/>
    <m/>
    <m/>
    <m/>
    <m/>
    <m/>
    <m/>
    <m/>
    <n v="1"/>
    <s v="1"/>
    <s v="1"/>
    <n v="0"/>
    <n v="0"/>
    <n v="0"/>
    <n v="0"/>
    <n v="0"/>
    <n v="0"/>
    <n v="15"/>
    <n v="100"/>
    <n v="15"/>
  </r>
  <r>
    <s v="trippbraden"/>
    <s v="crossertech"/>
    <m/>
    <m/>
    <m/>
    <m/>
    <m/>
    <m/>
    <m/>
    <m/>
    <s v="No"/>
    <n v="30"/>
    <m/>
    <m/>
    <x v="1"/>
    <d v="2019-01-13T15:43:28.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686262456126205952/wCla5uWm_normal.jpg"/>
    <x v="13"/>
    <s v="https://twitter.com/#!/trippbraden/status/1084476029626998784"/>
    <m/>
    <m/>
    <s v="1084476029626998784"/>
    <m/>
    <b v="0"/>
    <n v="0"/>
    <s v=""/>
    <b v="0"/>
    <s v="en"/>
    <m/>
    <s v=""/>
    <b v="0"/>
    <n v="8"/>
    <s v="1084474153913274370"/>
    <s v="Twitter for iPhone"/>
    <b v="0"/>
    <s v="1084474153913274370"/>
    <s v="Tweet"/>
    <n v="0"/>
    <n v="0"/>
    <m/>
    <m/>
    <m/>
    <m/>
    <m/>
    <m/>
    <m/>
    <m/>
    <n v="1"/>
    <s v="1"/>
    <s v="1"/>
    <m/>
    <m/>
    <m/>
    <m/>
    <m/>
    <m/>
    <m/>
    <m/>
    <m/>
  </r>
  <r>
    <s v="crudinschi"/>
    <s v="aipl_iiot"/>
    <m/>
    <m/>
    <m/>
    <m/>
    <m/>
    <m/>
    <m/>
    <m/>
    <s v="No"/>
    <n v="32"/>
    <m/>
    <m/>
    <x v="1"/>
    <d v="2019-01-13T18:10:01.000"/>
    <s v="What's manufacturing analytics? How important it could be for your plant?  https://t.co/CS3Vpt65AK_x000a__x000a_#IIoT #Industry40 #predictivemaintenance #DigitalTransformation @MachineMetrics @MfgLeadership @pawcon @AnalyticsIoT @smartization @SmartManu_Hub @AIPL_IIOT @stuartchannah https://t.co/cUo8M6lPwL"/>
    <s v="https://iiot-world.com/analytics/what-you-need-to-know-about-manufacturing-analytics/"/>
    <s v="iiot-world.com"/>
    <x v="5"/>
    <s v="https://pbs.twimg.com/media/Dwz2veEXgAAXhqX.jpg"/>
    <s v="https://pbs.twimg.com/media/Dwz2veEXgAAXhqX.jpg"/>
    <x v="14"/>
    <s v="https://twitter.com/#!/crudinschi/status/1084512907445108737"/>
    <m/>
    <m/>
    <s v="1084512907445108737"/>
    <m/>
    <b v="0"/>
    <n v="1"/>
    <s v=""/>
    <b v="0"/>
    <s v="en"/>
    <m/>
    <s v=""/>
    <b v="0"/>
    <n v="1"/>
    <s v=""/>
    <s v="Buffer"/>
    <b v="0"/>
    <s v="1084512907445108737"/>
    <s v="Tweet"/>
    <n v="0"/>
    <n v="0"/>
    <m/>
    <m/>
    <m/>
    <m/>
    <m/>
    <m/>
    <m/>
    <m/>
    <n v="1"/>
    <s v="5"/>
    <s v="5"/>
    <m/>
    <m/>
    <m/>
    <m/>
    <m/>
    <m/>
    <m/>
    <m/>
    <m/>
  </r>
  <r>
    <s v="konnektify"/>
    <s v="crossertech"/>
    <m/>
    <m/>
    <m/>
    <m/>
    <m/>
    <m/>
    <m/>
    <m/>
    <s v="No"/>
    <n v="34"/>
    <m/>
    <m/>
    <x v="1"/>
    <d v="2019-01-13T19:08:17.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977952086079000581/GS-bOB5g_normal.jpg"/>
    <x v="15"/>
    <s v="https://twitter.com/#!/konnektify/status/1084527570912071681"/>
    <m/>
    <m/>
    <s v="1084527570912071681"/>
    <m/>
    <b v="0"/>
    <n v="0"/>
    <s v=""/>
    <b v="0"/>
    <s v="en"/>
    <m/>
    <s v=""/>
    <b v="0"/>
    <n v="8"/>
    <s v="1084474153913274370"/>
    <s v="Twitter for Android"/>
    <b v="0"/>
    <s v="1084474153913274370"/>
    <s v="Tweet"/>
    <n v="0"/>
    <n v="0"/>
    <m/>
    <m/>
    <m/>
    <m/>
    <m/>
    <m/>
    <m/>
    <m/>
    <n v="1"/>
    <s v="1"/>
    <s v="1"/>
    <m/>
    <m/>
    <m/>
    <m/>
    <m/>
    <m/>
    <m/>
    <m/>
    <m/>
  </r>
  <r>
    <s v="dilger1joe"/>
    <s v="crudinschi"/>
    <m/>
    <m/>
    <m/>
    <m/>
    <m/>
    <m/>
    <m/>
    <m/>
    <s v="No"/>
    <n v="42"/>
    <m/>
    <m/>
    <x v="1"/>
    <d v="2019-01-13T19:18:43.000"/>
    <s v="RT @CRudinschi: What's manufacturing analytics? How important it could be for your plant?  https://t.co/CS3Vpt65AK_x000a__x000a_#IIoT #Industry40 #pred…"/>
    <s v="https://iiot-world.com/analytics/what-you-need-to-know-about-manufacturing-analytics/"/>
    <s v="iiot-world.com"/>
    <x v="6"/>
    <m/>
    <s v="http://pbs.twimg.com/profile_images/3113428962/b4ebc91607f19c71fa1bd5a443ec9bb4_normal.jpeg"/>
    <x v="16"/>
    <s v="https://twitter.com/#!/dilger1joe/status/1084530199901945857"/>
    <m/>
    <m/>
    <s v="1084530199901945857"/>
    <m/>
    <b v="0"/>
    <n v="0"/>
    <s v=""/>
    <b v="0"/>
    <s v="en"/>
    <m/>
    <s v=""/>
    <b v="0"/>
    <n v="1"/>
    <s v="1084512907445108737"/>
    <s v="Twitter for Android"/>
    <b v="0"/>
    <s v="1084512907445108737"/>
    <s v="Tweet"/>
    <n v="0"/>
    <n v="0"/>
    <m/>
    <m/>
    <m/>
    <m/>
    <m/>
    <m/>
    <m/>
    <m/>
    <n v="1"/>
    <s v="5"/>
    <s v="5"/>
    <n v="1"/>
    <n v="6.25"/>
    <n v="0"/>
    <n v="0"/>
    <n v="0"/>
    <n v="0"/>
    <n v="15"/>
    <n v="93.75"/>
    <n v="16"/>
  </r>
  <r>
    <s v="webjframework"/>
    <s v="crossertech"/>
    <m/>
    <m/>
    <m/>
    <m/>
    <m/>
    <m/>
    <m/>
    <m/>
    <s v="No"/>
    <n v="43"/>
    <m/>
    <m/>
    <x v="1"/>
    <d v="2019-01-13T19:45:15.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848516517637574656/99h3FOIN_normal.jpg"/>
    <x v="17"/>
    <s v="https://twitter.com/#!/webjframework/status/1084536875413585925"/>
    <m/>
    <m/>
    <s v="1084536875413585925"/>
    <m/>
    <b v="0"/>
    <n v="0"/>
    <s v=""/>
    <b v="0"/>
    <s v="en"/>
    <m/>
    <s v=""/>
    <b v="0"/>
    <n v="8"/>
    <s v="1084474153913274370"/>
    <s v="origauto"/>
    <b v="0"/>
    <s v="1084474153913274370"/>
    <s v="Tweet"/>
    <n v="0"/>
    <n v="0"/>
    <m/>
    <m/>
    <m/>
    <m/>
    <m/>
    <m/>
    <m/>
    <m/>
    <n v="1"/>
    <s v="1"/>
    <s v="1"/>
    <m/>
    <m/>
    <m/>
    <m/>
    <m/>
    <m/>
    <m/>
    <m/>
    <m/>
  </r>
  <r>
    <s v="sethsvillage"/>
    <s v="crossertech"/>
    <m/>
    <m/>
    <m/>
    <m/>
    <m/>
    <m/>
    <m/>
    <m/>
    <s v="No"/>
    <n v="45"/>
    <m/>
    <m/>
    <x v="1"/>
    <d v="2019-01-13T21:12:41.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890339433102364673/2Q_3M8a6_normal.jpg"/>
    <x v="18"/>
    <s v="https://twitter.com/#!/sethsvillage/status/1084558877620928514"/>
    <m/>
    <m/>
    <s v="1084558877620928514"/>
    <m/>
    <b v="0"/>
    <n v="0"/>
    <s v=""/>
    <b v="0"/>
    <s v="en"/>
    <m/>
    <s v=""/>
    <b v="0"/>
    <n v="8"/>
    <s v="1084474153913274370"/>
    <s v="Twitter Web Client"/>
    <b v="0"/>
    <s v="1084474153913274370"/>
    <s v="Tweet"/>
    <n v="0"/>
    <n v="0"/>
    <m/>
    <m/>
    <m/>
    <m/>
    <m/>
    <m/>
    <m/>
    <m/>
    <n v="1"/>
    <s v="1"/>
    <s v="1"/>
    <m/>
    <m/>
    <m/>
    <m/>
    <m/>
    <m/>
    <m/>
    <m/>
    <m/>
  </r>
  <r>
    <s v="erepairlab"/>
    <s v="crossertech"/>
    <m/>
    <m/>
    <m/>
    <m/>
    <m/>
    <m/>
    <m/>
    <m/>
    <s v="No"/>
    <n v="47"/>
    <m/>
    <m/>
    <x v="1"/>
    <d v="2019-01-13T22:27:49.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981154412600143874/ZH5UYa0p_normal.jpg"/>
    <x v="19"/>
    <s v="https://twitter.com/#!/erepairlab/status/1084577788575866880"/>
    <m/>
    <m/>
    <s v="1084577788575866880"/>
    <m/>
    <b v="0"/>
    <n v="0"/>
    <s v=""/>
    <b v="0"/>
    <s v="en"/>
    <m/>
    <s v=""/>
    <b v="0"/>
    <n v="12"/>
    <s v="1084474153913274370"/>
    <s v="Twitter for Android"/>
    <b v="0"/>
    <s v="1084474153913274370"/>
    <s v="Tweet"/>
    <n v="0"/>
    <n v="0"/>
    <m/>
    <m/>
    <m/>
    <m/>
    <m/>
    <m/>
    <m/>
    <m/>
    <n v="1"/>
    <s v="1"/>
    <s v="1"/>
    <m/>
    <m/>
    <m/>
    <m/>
    <m/>
    <m/>
    <m/>
    <m/>
    <m/>
  </r>
  <r>
    <s v="spectrumfox"/>
    <s v="pacanthro"/>
    <m/>
    <m/>
    <m/>
    <m/>
    <m/>
    <m/>
    <m/>
    <m/>
    <s v="No"/>
    <n v="49"/>
    <m/>
    <m/>
    <x v="1"/>
    <d v="2019-01-14T03:42:04.000"/>
    <s v="RT @pacanthro: Pre-Reg for PAWCon 2019 is officially open. See you all this Halloween! Let's get PAWhistoric! ^_^_x000a__x000a_https://t.co/gjTxkWSnWG"/>
    <s v="https://pacanthro.org/2019/registration/"/>
    <s v="pacanthro.org"/>
    <x v="1"/>
    <m/>
    <s v="http://pbs.twimg.com/profile_images/689554074136477696/xSxd_U8Y_normal.jpg"/>
    <x v="20"/>
    <s v="https://twitter.com/#!/spectrumfox/status/1084656868771848192"/>
    <m/>
    <m/>
    <s v="1084656868771848192"/>
    <m/>
    <b v="0"/>
    <n v="0"/>
    <s v=""/>
    <b v="0"/>
    <s v="en"/>
    <m/>
    <s v=""/>
    <b v="0"/>
    <n v="5"/>
    <s v="1084656832008806403"/>
    <s v="TweetDeck"/>
    <b v="0"/>
    <s v="1084656832008806403"/>
    <s v="Tweet"/>
    <n v="0"/>
    <n v="0"/>
    <m/>
    <m/>
    <m/>
    <m/>
    <m/>
    <m/>
    <m/>
    <m/>
    <n v="1"/>
    <s v="4"/>
    <s v="4"/>
    <n v="0"/>
    <n v="0"/>
    <n v="0"/>
    <n v="0"/>
    <n v="0"/>
    <n v="0"/>
    <n v="19"/>
    <n v="100"/>
    <n v="19"/>
  </r>
  <r>
    <s v="jasperlope"/>
    <s v="pacanthro"/>
    <m/>
    <m/>
    <m/>
    <m/>
    <m/>
    <m/>
    <m/>
    <m/>
    <s v="No"/>
    <n v="50"/>
    <m/>
    <m/>
    <x v="1"/>
    <d v="2019-01-14T03:45:17.000"/>
    <s v="RT @pacanthro: Pre-Reg for PAWCon 2019 is officially open. See you all this Halloween! Let's get PAWhistoric! ^_^_x000a__x000a_https://t.co/gjTxkWSnWG"/>
    <s v="https://pacanthro.org/2019/registration/"/>
    <s v="pacanthro.org"/>
    <x v="1"/>
    <m/>
    <s v="http://pbs.twimg.com/profile_images/1083516934832803840/xjcMPIie_normal.jpg"/>
    <x v="21"/>
    <s v="https://twitter.com/#!/jasperlope/status/1084657677823668224"/>
    <m/>
    <m/>
    <s v="1084657677823668224"/>
    <m/>
    <b v="0"/>
    <n v="0"/>
    <s v=""/>
    <b v="0"/>
    <s v="en"/>
    <m/>
    <s v=""/>
    <b v="0"/>
    <n v="5"/>
    <s v="1084656832008806403"/>
    <s v="Twitter for iPhone"/>
    <b v="0"/>
    <s v="1084656832008806403"/>
    <s v="Tweet"/>
    <n v="0"/>
    <n v="0"/>
    <m/>
    <m/>
    <m/>
    <m/>
    <m/>
    <m/>
    <m/>
    <m/>
    <n v="1"/>
    <s v="4"/>
    <s v="4"/>
    <n v="0"/>
    <n v="0"/>
    <n v="0"/>
    <n v="0"/>
    <n v="0"/>
    <n v="0"/>
    <n v="19"/>
    <n v="100"/>
    <n v="19"/>
  </r>
  <r>
    <s v="bcmachlearn"/>
    <s v="crossertech"/>
    <m/>
    <m/>
    <m/>
    <m/>
    <m/>
    <m/>
    <m/>
    <m/>
    <s v="No"/>
    <n v="51"/>
    <m/>
    <m/>
    <x v="1"/>
    <d v="2019-01-14T07:12:40.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898670662809788416/PX6614Gr_normal.jpg"/>
    <x v="22"/>
    <s v="https://twitter.com/#!/bcmachlearn/status/1084709870870454273"/>
    <m/>
    <m/>
    <s v="1084709870870454273"/>
    <m/>
    <b v="0"/>
    <n v="0"/>
    <s v=""/>
    <b v="0"/>
    <s v="en"/>
    <m/>
    <s v=""/>
    <b v="0"/>
    <n v="12"/>
    <s v="1084474153913274370"/>
    <s v="Twitter for Android"/>
    <b v="0"/>
    <s v="1084474153913274370"/>
    <s v="Tweet"/>
    <n v="0"/>
    <n v="0"/>
    <m/>
    <m/>
    <m/>
    <m/>
    <m/>
    <m/>
    <m/>
    <m/>
    <n v="1"/>
    <s v="1"/>
    <s v="1"/>
    <m/>
    <m/>
    <m/>
    <m/>
    <m/>
    <m/>
    <m/>
    <m/>
    <m/>
  </r>
  <r>
    <s v="manishwankar"/>
    <s v="crossertech"/>
    <m/>
    <m/>
    <m/>
    <m/>
    <m/>
    <m/>
    <m/>
    <m/>
    <s v="No"/>
    <n v="53"/>
    <m/>
    <m/>
    <x v="1"/>
    <d v="2019-01-14T08:53:07.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2598498480/Maddy_normal.JPG"/>
    <x v="23"/>
    <s v="https://twitter.com/#!/manishwankar/status/1084735147734315008"/>
    <m/>
    <m/>
    <s v="1084735147734315008"/>
    <m/>
    <b v="0"/>
    <n v="0"/>
    <s v=""/>
    <b v="0"/>
    <s v="en"/>
    <m/>
    <s v=""/>
    <b v="0"/>
    <n v="12"/>
    <s v="1084474153913274370"/>
    <s v="Twitter for Android"/>
    <b v="0"/>
    <s v="1084474153913274370"/>
    <s v="Tweet"/>
    <n v="0"/>
    <n v="0"/>
    <m/>
    <m/>
    <m/>
    <m/>
    <m/>
    <m/>
    <m/>
    <m/>
    <n v="1"/>
    <s v="1"/>
    <s v="1"/>
    <m/>
    <m/>
    <m/>
    <m/>
    <m/>
    <m/>
    <m/>
    <m/>
    <m/>
  </r>
  <r>
    <s v="thomassimon471"/>
    <s v="crossertech"/>
    <m/>
    <m/>
    <m/>
    <m/>
    <m/>
    <m/>
    <m/>
    <m/>
    <s v="No"/>
    <n v="55"/>
    <m/>
    <m/>
    <x v="1"/>
    <d v="2019-01-14T09:36:02.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965925144727379968/L77Pww5n_normal.jpg"/>
    <x v="24"/>
    <s v="https://twitter.com/#!/thomassimon471/status/1084745950856441856"/>
    <m/>
    <m/>
    <s v="1084745950856441856"/>
    <m/>
    <b v="0"/>
    <n v="0"/>
    <s v=""/>
    <b v="0"/>
    <s v="en"/>
    <m/>
    <s v=""/>
    <b v="0"/>
    <n v="12"/>
    <s v="1084474153913274370"/>
    <s v="Twitter for Android"/>
    <b v="0"/>
    <s v="1084474153913274370"/>
    <s v="Tweet"/>
    <n v="0"/>
    <n v="0"/>
    <m/>
    <m/>
    <m/>
    <m/>
    <m/>
    <m/>
    <m/>
    <m/>
    <n v="1"/>
    <s v="1"/>
    <s v="1"/>
    <m/>
    <m/>
    <m/>
    <m/>
    <m/>
    <m/>
    <m/>
    <m/>
    <m/>
  </r>
  <r>
    <s v="zamnet"/>
    <s v="crossertech"/>
    <m/>
    <m/>
    <m/>
    <m/>
    <m/>
    <m/>
    <m/>
    <m/>
    <s v="No"/>
    <n v="57"/>
    <m/>
    <m/>
    <x v="1"/>
    <d v="2019-01-14T18:20:22.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1064133083828506628/JsuVU09N_normal.jpg"/>
    <x v="25"/>
    <s v="https://twitter.com/#!/zamnet/status/1084877903203057666"/>
    <m/>
    <m/>
    <s v="1084877903203057666"/>
    <m/>
    <b v="0"/>
    <n v="0"/>
    <s v=""/>
    <b v="0"/>
    <s v="en"/>
    <m/>
    <s v=""/>
    <b v="0"/>
    <n v="12"/>
    <s v="1084474153913274370"/>
    <s v="Twitter for Android"/>
    <b v="0"/>
    <s v="1084474153913274370"/>
    <s v="Tweet"/>
    <n v="0"/>
    <n v="0"/>
    <m/>
    <m/>
    <m/>
    <m/>
    <m/>
    <m/>
    <m/>
    <m/>
    <n v="1"/>
    <s v="1"/>
    <s v="1"/>
    <m/>
    <m/>
    <m/>
    <m/>
    <m/>
    <m/>
    <m/>
    <m/>
    <m/>
  </r>
  <r>
    <s v="aibrbctn"/>
    <s v="crossertech"/>
    <m/>
    <m/>
    <m/>
    <m/>
    <m/>
    <m/>
    <m/>
    <m/>
    <s v="No"/>
    <n v="59"/>
    <m/>
    <m/>
    <x v="1"/>
    <d v="2019-01-17T23:53:11.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896527919689990144/SWreKGBD_normal.jpg"/>
    <x v="26"/>
    <s v="https://twitter.com/#!/aibrbctn/status/1086048820893548544"/>
    <m/>
    <m/>
    <s v="1086048820893548544"/>
    <m/>
    <b v="0"/>
    <n v="0"/>
    <s v=""/>
    <b v="0"/>
    <s v="en"/>
    <m/>
    <s v=""/>
    <b v="0"/>
    <n v="13"/>
    <s v="1084474153913274370"/>
    <s v="Twitter Web Client"/>
    <b v="0"/>
    <s v="1084474153913274370"/>
    <s v="Tweet"/>
    <n v="0"/>
    <n v="0"/>
    <m/>
    <m/>
    <m/>
    <m/>
    <m/>
    <m/>
    <m/>
    <m/>
    <n v="1"/>
    <s v="1"/>
    <s v="1"/>
    <m/>
    <m/>
    <m/>
    <m/>
    <m/>
    <m/>
    <m/>
    <m/>
    <m/>
  </r>
  <r>
    <s v="jouskadevil"/>
    <s v="jouskadevil"/>
    <m/>
    <m/>
    <m/>
    <m/>
    <m/>
    <m/>
    <m/>
    <m/>
    <s v="No"/>
    <n v="61"/>
    <m/>
    <m/>
    <x v="0"/>
    <d v="2019-01-18T03:24:50.000"/>
    <s v="Man I really wish I was at FC 😭 _x000a_But I'm saving my money for PawCon so I can actually stay at the hotel lol"/>
    <m/>
    <m/>
    <x v="1"/>
    <m/>
    <s v="http://pbs.twimg.com/profile_images/1084244072238202881/ehYizmWP_normal.jpg"/>
    <x v="27"/>
    <s v="https://twitter.com/#!/jouskadevil/status/1086102083881713664"/>
    <m/>
    <m/>
    <s v="1086102083881713664"/>
    <m/>
    <b v="0"/>
    <n v="0"/>
    <s v=""/>
    <b v="0"/>
    <s v="en"/>
    <m/>
    <s v=""/>
    <b v="0"/>
    <n v="0"/>
    <s v=""/>
    <s v="Twitter for Android"/>
    <b v="0"/>
    <s v="1086102083881713664"/>
    <s v="Tweet"/>
    <n v="0"/>
    <n v="0"/>
    <m/>
    <m/>
    <m/>
    <m/>
    <m/>
    <m/>
    <m/>
    <m/>
    <n v="1"/>
    <s v="11"/>
    <s v="11"/>
    <n v="0"/>
    <n v="0"/>
    <n v="0"/>
    <n v="0"/>
    <n v="0"/>
    <n v="0"/>
    <n v="24"/>
    <n v="100"/>
    <n v="24"/>
  </r>
  <r>
    <s v="pardoe_ai"/>
    <s v="pawdeutschland"/>
    <m/>
    <m/>
    <m/>
    <m/>
    <m/>
    <m/>
    <m/>
    <m/>
    <s v="No"/>
    <n v="62"/>
    <m/>
    <m/>
    <x v="1"/>
    <d v="2019-01-18T09:50:54.000"/>
    <s v="RT @PAWDeutschland: Hurry - Super Early Bird rates will fly away soon. Get your ticket now &amp;amp; enter a world full of Predictive Maintenance, …"/>
    <m/>
    <m/>
    <x v="1"/>
    <m/>
    <s v="http://pbs.twimg.com/profile_images/1033645456306458624/K7uIEHSL_normal.jpg"/>
    <x v="28"/>
    <s v="https://twitter.com/#!/pardoe_ai/status/1086199241427566592"/>
    <m/>
    <m/>
    <s v="1086199241427566592"/>
    <m/>
    <b v="0"/>
    <n v="0"/>
    <s v=""/>
    <b v="0"/>
    <s v="en"/>
    <m/>
    <s v=""/>
    <b v="0"/>
    <n v="1"/>
    <s v="1086189950687723520"/>
    <s v="Twitter Growth App"/>
    <b v="0"/>
    <s v="1086189950687723520"/>
    <s v="Tweet"/>
    <n v="0"/>
    <n v="0"/>
    <m/>
    <m/>
    <m/>
    <m/>
    <m/>
    <m/>
    <m/>
    <m/>
    <n v="1"/>
    <s v="7"/>
    <s v="7"/>
    <n v="1"/>
    <n v="4.3478260869565215"/>
    <n v="0"/>
    <n v="0"/>
    <n v="0"/>
    <n v="0"/>
    <n v="22"/>
    <n v="95.65217391304348"/>
    <n v="23"/>
  </r>
  <r>
    <s v="predictanalytic"/>
    <s v="predictanalytic"/>
    <m/>
    <m/>
    <m/>
    <m/>
    <m/>
    <m/>
    <m/>
    <m/>
    <s v="No"/>
    <n v="63"/>
    <m/>
    <m/>
    <x v="0"/>
    <d v="2019-01-16T16:23:58.000"/>
    <s v="Check out the history of PAW, the conference series I founded. https://t.co/sNZphLBUX9"/>
    <s v="https://twitter.com/pawcon/status/1085572865871605760"/>
    <s v="twitter.com"/>
    <x v="1"/>
    <m/>
    <s v="http://pbs.twimg.com/profile_images/813751051559968768/Y4nn8q1X_normal.jpg"/>
    <x v="29"/>
    <s v="https://twitter.com/#!/predictanalytic/status/1085573384698613760"/>
    <m/>
    <m/>
    <s v="1085573384698613760"/>
    <m/>
    <b v="0"/>
    <n v="0"/>
    <s v=""/>
    <b v="1"/>
    <s v="en"/>
    <m/>
    <s v="1085572865871605760"/>
    <b v="0"/>
    <n v="0"/>
    <s v=""/>
    <s v="Twitter Web Client"/>
    <b v="0"/>
    <s v="1085573384698613760"/>
    <s v="Tweet"/>
    <n v="0"/>
    <n v="0"/>
    <m/>
    <m/>
    <m/>
    <m/>
    <m/>
    <m/>
    <m/>
    <m/>
    <n v="1"/>
    <s v="6"/>
    <s v="6"/>
    <n v="0"/>
    <n v="0"/>
    <n v="0"/>
    <n v="0"/>
    <n v="0"/>
    <n v="0"/>
    <n v="11"/>
    <n v="100"/>
    <n v="11"/>
  </r>
  <r>
    <s v="predictanalytic"/>
    <s v="pawcon"/>
    <m/>
    <m/>
    <m/>
    <m/>
    <m/>
    <m/>
    <m/>
    <m/>
    <s v="No"/>
    <n v="64"/>
    <m/>
    <m/>
    <x v="1"/>
    <d v="2019-01-17T21:41:09.000"/>
    <s v="RT @pawcon: Check out the powerful keynote speakers and the entire agenda for this year's only Predictive Analytics World for Business (in…"/>
    <m/>
    <m/>
    <x v="1"/>
    <m/>
    <s v="http://pbs.twimg.com/profile_images/813751051559968768/Y4nn8q1X_normal.jpg"/>
    <x v="30"/>
    <s v="https://twitter.com/#!/predictanalytic/status/1086015596158902272"/>
    <m/>
    <m/>
    <s v="1086015596158902272"/>
    <m/>
    <b v="0"/>
    <n v="0"/>
    <s v=""/>
    <b v="0"/>
    <s v="en"/>
    <m/>
    <s v=""/>
    <b v="0"/>
    <n v="1"/>
    <s v="1086015497013886976"/>
    <s v="Twitter Web Client"/>
    <b v="0"/>
    <s v="1086015497013886976"/>
    <s v="Tweet"/>
    <n v="0"/>
    <n v="0"/>
    <m/>
    <m/>
    <m/>
    <m/>
    <m/>
    <m/>
    <m/>
    <m/>
    <n v="2"/>
    <s v="6"/>
    <s v="6"/>
    <n v="1"/>
    <n v="4.545454545454546"/>
    <n v="0"/>
    <n v="0"/>
    <n v="0"/>
    <n v="0"/>
    <n v="21"/>
    <n v="95.45454545454545"/>
    <n v="22"/>
  </r>
  <r>
    <s v="predictanalytic"/>
    <s v="pawcon"/>
    <m/>
    <m/>
    <m/>
    <m/>
    <m/>
    <m/>
    <m/>
    <m/>
    <s v="No"/>
    <n v="65"/>
    <m/>
    <m/>
    <x v="1"/>
    <d v="2019-01-18T16:21:05.000"/>
    <s v="RT @pawcon: This year's Predictive Analytics World for Financial Services will once again be part of Mega-PAW Vegas. Check out the stellar…"/>
    <m/>
    <m/>
    <x v="1"/>
    <m/>
    <s v="http://pbs.twimg.com/profile_images/813751051559968768/Y4nn8q1X_normal.jpg"/>
    <x v="31"/>
    <s v="https://twitter.com/#!/predictanalytic/status/1086297435494789121"/>
    <m/>
    <m/>
    <s v="1086297435494789121"/>
    <m/>
    <b v="0"/>
    <n v="0"/>
    <s v=""/>
    <b v="0"/>
    <s v="en"/>
    <m/>
    <s v=""/>
    <b v="0"/>
    <n v="1"/>
    <s v="1086297372668309509"/>
    <s v="Twitter Web Client"/>
    <b v="0"/>
    <s v="1086297372668309509"/>
    <s v="Tweet"/>
    <n v="0"/>
    <n v="0"/>
    <m/>
    <m/>
    <m/>
    <m/>
    <m/>
    <m/>
    <m/>
    <m/>
    <n v="2"/>
    <s v="6"/>
    <s v="6"/>
    <n v="1"/>
    <n v="4.3478260869565215"/>
    <n v="0"/>
    <n v="0"/>
    <n v="0"/>
    <n v="0"/>
    <n v="22"/>
    <n v="95.65217391304348"/>
    <n v="23"/>
  </r>
  <r>
    <s v="datasbestfriend"/>
    <s v="ladylennethl"/>
    <m/>
    <m/>
    <m/>
    <m/>
    <m/>
    <m/>
    <m/>
    <m/>
    <s v="No"/>
    <n v="66"/>
    <m/>
    <m/>
    <x v="2"/>
    <d v="2019-01-19T17:15:50.000"/>
    <s v="@LadyLennethL Yay! It's less personal than Pawcon's but more people will see you and your lovely suit!"/>
    <m/>
    <m/>
    <x v="1"/>
    <m/>
    <s v="http://pbs.twimg.com/profile_images/340310945/crazyData_withTricorder_normal.jpeg"/>
    <x v="32"/>
    <s v="https://twitter.com/#!/datasbestfriend/status/1086673599090446338"/>
    <m/>
    <m/>
    <s v="1086673599090446338"/>
    <s v="1086554654316552192"/>
    <b v="0"/>
    <n v="1"/>
    <s v="947326485987131392"/>
    <b v="0"/>
    <s v="en"/>
    <m/>
    <s v=""/>
    <b v="0"/>
    <n v="0"/>
    <s v=""/>
    <s v="Twitter Web App"/>
    <b v="0"/>
    <s v="1086554654316552192"/>
    <s v="Tweet"/>
    <n v="0"/>
    <n v="0"/>
    <m/>
    <m/>
    <m/>
    <m/>
    <m/>
    <m/>
    <m/>
    <m/>
    <n v="1"/>
    <s v="9"/>
    <s v="9"/>
    <n v="2"/>
    <n v="11.764705882352942"/>
    <n v="0"/>
    <n v="0"/>
    <n v="0"/>
    <n v="0"/>
    <n v="15"/>
    <n v="88.23529411764706"/>
    <n v="17"/>
  </r>
  <r>
    <s v="firstonlineuniv"/>
    <s v="pawcon"/>
    <m/>
    <m/>
    <m/>
    <m/>
    <m/>
    <m/>
    <m/>
    <m/>
    <s v="No"/>
    <n v="67"/>
    <m/>
    <m/>
    <x v="2"/>
    <d v="2019-01-20T07:56:35.000"/>
    <s v="@pawcon @FirstOnlineUniv is looking for professionals who have taken deep drive in next Generation Technology and can help to accomplish the vision to educate World._x000a_We like to #Welcome to speak our one of the #Webinars on Next Generation Technology. https://t.co/OPoDc18Tds"/>
    <s v="https://www.firstonlineuniversity.org/#/"/>
    <s v="firstonlineuniversity.org"/>
    <x v="7"/>
    <m/>
    <s v="http://pbs.twimg.com/profile_images/986838244686938112/STSpmvva_normal.jpg"/>
    <x v="33"/>
    <s v="https://twitter.com/#!/firstonlineuniv/status/1086895248406528000"/>
    <m/>
    <m/>
    <s v="1086895248406528000"/>
    <m/>
    <b v="0"/>
    <n v="0"/>
    <s v="50010864"/>
    <b v="0"/>
    <s v="en"/>
    <m/>
    <s v=""/>
    <b v="0"/>
    <n v="0"/>
    <s v=""/>
    <s v="Twitter Web Client"/>
    <b v="0"/>
    <s v="1086895248406528000"/>
    <s v="Tweet"/>
    <n v="0"/>
    <n v="0"/>
    <m/>
    <m/>
    <m/>
    <m/>
    <m/>
    <m/>
    <m/>
    <m/>
    <n v="1"/>
    <s v="6"/>
    <s v="6"/>
    <n v="3"/>
    <n v="7.5"/>
    <n v="0"/>
    <n v="0"/>
    <n v="0"/>
    <n v="0"/>
    <n v="37"/>
    <n v="92.5"/>
    <n v="40"/>
  </r>
  <r>
    <s v="pawdeutschland"/>
    <s v="pawdeutschland"/>
    <m/>
    <m/>
    <m/>
    <m/>
    <m/>
    <m/>
    <m/>
    <m/>
    <s v="No"/>
    <n v="68"/>
    <m/>
    <m/>
    <x v="0"/>
    <d v="2019-01-18T09:13:59.000"/>
    <s v="Hurry - Super Early Bird rates will fly away soon. Get your ticket now &amp;amp; enter a world full of Predictive Maintenance, Anomaly Detection, Risk Management, Deep Learning &amp;amp; many more related topics! #pawcon #machinelearning #deeplearning #AI https://t.co/qIeLronqHt"/>
    <s v="https://1-risingmedia.com/newsletter/1544700997.html"/>
    <s v="1-risingmedia.com"/>
    <x v="8"/>
    <m/>
    <s v="http://pbs.twimg.com/profile_images/1082557574665379841/aojcB38A_normal.jpg"/>
    <x v="34"/>
    <s v="https://twitter.com/#!/pawdeutschland/status/1086189950687723520"/>
    <m/>
    <m/>
    <s v="1086189950687723520"/>
    <m/>
    <b v="0"/>
    <n v="0"/>
    <s v=""/>
    <b v="0"/>
    <s v="en"/>
    <m/>
    <s v=""/>
    <b v="0"/>
    <n v="1"/>
    <s v=""/>
    <s v="Hootsuite Inc."/>
    <b v="0"/>
    <s v="1086189950687723520"/>
    <s v="Tweet"/>
    <n v="0"/>
    <n v="0"/>
    <m/>
    <m/>
    <m/>
    <m/>
    <m/>
    <m/>
    <m/>
    <m/>
    <n v="2"/>
    <s v="7"/>
    <s v="7"/>
    <n v="1"/>
    <n v="2.7777777777777777"/>
    <n v="2"/>
    <n v="5.555555555555555"/>
    <n v="0"/>
    <n v="0"/>
    <n v="33"/>
    <n v="91.66666666666667"/>
    <n v="36"/>
  </r>
  <r>
    <s v="pawdeutschland"/>
    <s v="pawdeutschland"/>
    <m/>
    <m/>
    <m/>
    <m/>
    <m/>
    <m/>
    <m/>
    <m/>
    <s v="No"/>
    <n v="69"/>
    <m/>
    <m/>
    <x v="0"/>
    <d v="2019-01-21T13:15:16.000"/>
    <s v="Your last chance to take advantage of Super Early Bird rates! https://t.co/scEBXHGKpd #pawcon #deeplearning #machinelearning #internetofthings #AI #analytics #predictiveanalytics https://t.co/dKAxa7SYz2"/>
    <s v="https://predictiveanalyticsworld.de/en/industry4-0/muenchen2019/"/>
    <s v="predictiveanalyticsworld.de"/>
    <x v="9"/>
    <s v="https://pbs.twimg.com/media/Dxb__5XX4AA_pLv.jpg"/>
    <s v="https://pbs.twimg.com/media/Dxb__5XX4AA_pLv.jpg"/>
    <x v="35"/>
    <s v="https://twitter.com/#!/pawdeutschland/status/1087337834799923200"/>
    <m/>
    <m/>
    <s v="1087337834799923200"/>
    <m/>
    <b v="0"/>
    <n v="1"/>
    <s v=""/>
    <b v="0"/>
    <s v="en"/>
    <m/>
    <s v=""/>
    <b v="0"/>
    <n v="1"/>
    <s v=""/>
    <s v="Hootsuite Inc."/>
    <b v="0"/>
    <s v="1087337834799923200"/>
    <s v="Tweet"/>
    <n v="0"/>
    <n v="0"/>
    <m/>
    <m/>
    <m/>
    <m/>
    <m/>
    <m/>
    <m/>
    <m/>
    <n v="2"/>
    <s v="7"/>
    <s v="7"/>
    <n v="2"/>
    <n v="11.11111111111111"/>
    <n v="0"/>
    <n v="0"/>
    <n v="0"/>
    <n v="0"/>
    <n v="16"/>
    <n v="88.88888888888889"/>
    <n v="18"/>
  </r>
  <r>
    <s v="msarozz"/>
    <s v="pawdeutschland"/>
    <m/>
    <m/>
    <m/>
    <m/>
    <m/>
    <m/>
    <m/>
    <m/>
    <s v="No"/>
    <n v="70"/>
    <m/>
    <m/>
    <x v="1"/>
    <d v="2019-01-21T13:16:16.000"/>
    <s v="RT @PAWDeutschland: Your last chance to take advantage of Super Early Bird rates! https://t.co/scEBXHGKpd #pawcon #deeplearning #machinelea…"/>
    <s v="https://predictiveanalyticsworld.de/en/industry4-0/muenchen2019/"/>
    <s v="predictiveanalyticsworld.de"/>
    <x v="10"/>
    <m/>
    <s v="http://pbs.twimg.com/profile_images/998946821664751616/xnu1YSF7_normal.jpg"/>
    <x v="36"/>
    <s v="https://twitter.com/#!/msarozz/status/1087338085728350209"/>
    <m/>
    <m/>
    <s v="1087338085728350209"/>
    <m/>
    <b v="0"/>
    <n v="0"/>
    <s v=""/>
    <b v="0"/>
    <s v="en"/>
    <m/>
    <s v=""/>
    <b v="0"/>
    <n v="1"/>
    <s v="1087337834799923200"/>
    <s v="Twitter bot, saroj humagain"/>
    <b v="0"/>
    <s v="1087337834799923200"/>
    <s v="Tweet"/>
    <n v="0"/>
    <n v="0"/>
    <m/>
    <m/>
    <m/>
    <m/>
    <m/>
    <m/>
    <m/>
    <m/>
    <n v="1"/>
    <s v="7"/>
    <s v="7"/>
    <n v="2"/>
    <n v="12.5"/>
    <n v="0"/>
    <n v="0"/>
    <n v="0"/>
    <n v="0"/>
    <n v="14"/>
    <n v="87.5"/>
    <n v="16"/>
  </r>
  <r>
    <s v="salomonoli"/>
    <s v="salomonoli"/>
    <m/>
    <m/>
    <m/>
    <m/>
    <m/>
    <m/>
    <m/>
    <m/>
    <s v="No"/>
    <n v="71"/>
    <m/>
    <m/>
    <x v="0"/>
    <d v="2019-01-21T14:44:02.000"/>
    <s v="Predictive Analytics World for Industry 4.0 Munich 2019 https://t.co/VYah8xtoMl #DeepLearning #pawcon https://t.co/aOU9moo5CX"/>
    <s v="https://twi.li/x9SgmI"/>
    <s v="twi.li"/>
    <x v="11"/>
    <s v="https://pbs.twimg.com/media/DxcUUEmWoAMd2jV.jpg"/>
    <s v="https://pbs.twimg.com/media/DxcUUEmWoAMd2jV.jpg"/>
    <x v="37"/>
    <s v="https://twitter.com/#!/salomonoli/status/1087360172815802368"/>
    <m/>
    <m/>
    <s v="1087360172815802368"/>
    <m/>
    <b v="0"/>
    <n v="0"/>
    <s v=""/>
    <b v="0"/>
    <s v="en"/>
    <m/>
    <s v=""/>
    <b v="0"/>
    <n v="0"/>
    <s v=""/>
    <s v="TwinyBots"/>
    <b v="0"/>
    <s v="1087360172815802368"/>
    <s v="Tweet"/>
    <n v="0"/>
    <n v="0"/>
    <m/>
    <m/>
    <m/>
    <m/>
    <m/>
    <m/>
    <m/>
    <m/>
    <n v="1"/>
    <s v="11"/>
    <s v="11"/>
    <n v="0"/>
    <n v="0"/>
    <n v="0"/>
    <n v="0"/>
    <n v="0"/>
    <n v="0"/>
    <n v="11"/>
    <n v="100"/>
    <n v="11"/>
  </r>
  <r>
    <s v="jckobz"/>
    <s v="loboloc0"/>
    <m/>
    <m/>
    <m/>
    <m/>
    <m/>
    <m/>
    <m/>
    <m/>
    <s v="No"/>
    <n v="72"/>
    <m/>
    <m/>
    <x v="2"/>
    <d v="2019-01-21T20:52:16.000"/>
    <s v="@LoboLoc0 DenFur last year was pretty good. It's in August. For fourth quarter, you have the local PAWcon in early Nov, or MFF in Chicago in early Dec."/>
    <m/>
    <m/>
    <x v="1"/>
    <m/>
    <s v="http://pbs.twimg.com/profile_images/297414601/jk_normal.jpg"/>
    <x v="38"/>
    <s v="https://twitter.com/#!/jckobz/status/1087452842430914560"/>
    <m/>
    <m/>
    <s v="1087452842430914560"/>
    <s v="1087402389462646788"/>
    <b v="0"/>
    <n v="0"/>
    <s v="170414684"/>
    <b v="0"/>
    <s v="en"/>
    <m/>
    <s v=""/>
    <b v="0"/>
    <n v="0"/>
    <s v=""/>
    <s v="Twitter Web Client"/>
    <b v="0"/>
    <s v="1087402389462646788"/>
    <s v="Tweet"/>
    <n v="0"/>
    <n v="0"/>
    <m/>
    <m/>
    <m/>
    <m/>
    <m/>
    <m/>
    <m/>
    <m/>
    <n v="1"/>
    <s v="8"/>
    <s v="8"/>
    <n v="2"/>
    <n v="7.142857142857143"/>
    <n v="0"/>
    <n v="0"/>
    <n v="0"/>
    <n v="0"/>
    <n v="26"/>
    <n v="92.85714285714286"/>
    <n v="28"/>
  </r>
  <r>
    <s v="blodge8"/>
    <s v="pawcon"/>
    <m/>
    <m/>
    <m/>
    <m/>
    <m/>
    <m/>
    <m/>
    <m/>
    <s v="No"/>
    <n v="73"/>
    <m/>
    <m/>
    <x v="1"/>
    <d v="2019-01-23T18:17:13.000"/>
    <s v="I am excited to share that I'll be the hosting a workshop at @pawcon on June 16th &amp;amp; 17th_x000a_https://t.co/d3FIhFg6yV"/>
    <s v="https://www.deeplearningworld.com/las-vegas/workshops/r-bootcamp/"/>
    <s v="deeplearningworld.com"/>
    <x v="1"/>
    <m/>
    <s v="http://pbs.twimg.com/profile_images/1013059633198587904/ycqwKbcz_normal.jpg"/>
    <x v="39"/>
    <s v="https://twitter.com/#!/blodge8/status/1088138597985849344"/>
    <m/>
    <m/>
    <s v="1088138597985849344"/>
    <m/>
    <b v="0"/>
    <n v="0"/>
    <s v=""/>
    <b v="0"/>
    <s v="en"/>
    <m/>
    <s v=""/>
    <b v="0"/>
    <n v="0"/>
    <s v=""/>
    <s v="Twitter Web Client"/>
    <b v="0"/>
    <s v="1088138597985849344"/>
    <s v="Tweet"/>
    <n v="0"/>
    <n v="0"/>
    <m/>
    <m/>
    <m/>
    <m/>
    <m/>
    <m/>
    <m/>
    <m/>
    <n v="1"/>
    <s v="6"/>
    <s v="6"/>
    <n v="1"/>
    <n v="5.2631578947368425"/>
    <n v="0"/>
    <n v="0"/>
    <n v="0"/>
    <n v="0"/>
    <n v="18"/>
    <n v="94.73684210526316"/>
    <n v="19"/>
  </r>
  <r>
    <s v="fogorosandrei"/>
    <s v="iiot_viewpoints"/>
    <m/>
    <m/>
    <m/>
    <m/>
    <m/>
    <m/>
    <m/>
    <m/>
    <s v="No"/>
    <n v="74"/>
    <m/>
    <m/>
    <x v="1"/>
    <d v="2019-01-07T19:00:17.000"/>
    <s v="@MachineMetrics Announces $11.3 Million Series A Funding Round https://t.co/NASxVdgqgD_x000a_#PredictiveMaintenance #Analytics #IIoT #DigitalTransformation #IIoTEdge @pawcon @andi_staub @YvesMulkers @Ronald_vanLoon @WiproDigital @ipfconline1 @IIoT_Viewpoints @FrRonconi @IIoT_World https://t.co/jvV6fdK2kl"/>
    <s v="https://iiot-world.com/predictive-maintenance/machinemetrics-announces-11-3-million-series-a-funding-round/"/>
    <s v="iiot-world.com"/>
    <x v="12"/>
    <s v="https://pbs.twimg.com/media/DwVItX6WkAIhe4n.jpg"/>
    <s v="https://pbs.twimg.com/media/DwVItX6WkAIhe4n.jpg"/>
    <x v="40"/>
    <s v="https://twitter.com/#!/fogorosandrei/status/1082351231530618882"/>
    <m/>
    <m/>
    <s v="1082351231530618882"/>
    <m/>
    <b v="0"/>
    <n v="3"/>
    <s v="2485668158"/>
    <b v="0"/>
    <s v="en"/>
    <m/>
    <s v=""/>
    <b v="0"/>
    <n v="1"/>
    <s v=""/>
    <s v="Buffer"/>
    <b v="0"/>
    <s v="1082351231530618882"/>
    <s v="Retweet"/>
    <n v="0"/>
    <n v="0"/>
    <m/>
    <m/>
    <m/>
    <m/>
    <m/>
    <m/>
    <m/>
    <m/>
    <n v="1"/>
    <s v="2"/>
    <s v="2"/>
    <m/>
    <m/>
    <m/>
    <m/>
    <m/>
    <m/>
    <m/>
    <m/>
    <m/>
  </r>
  <r>
    <s v="fogorosandrei"/>
    <s v="3bodyproblem"/>
    <m/>
    <m/>
    <m/>
    <m/>
    <m/>
    <m/>
    <m/>
    <m/>
    <s v="No"/>
    <n v="76"/>
    <m/>
    <m/>
    <x v="1"/>
    <d v="2019-01-24T01:00:04.000"/>
    <s v="7 Business Reasons to Develop a #PredictiveMaintenance Program via @crossertech https://t.co/FV2WqO019y_x000a_#IIoT #IoT #BigData #SmartManufacturing, #EdgeComputing @fogoros @pawcon @KirkDBorne @andi_staub @Ronald_vanLoon @FrRonconi @EclipseIoT @IIoT_World @ipfconline1 @3BodyProblem https://t.co/QPXbweLuMw"/>
    <s v="http://iiot-world.com/predictive-maintenance/7-business-reasons-to-develop-a-predictive-maintenance-program/"/>
    <s v="iiot-world.com"/>
    <x v="13"/>
    <s v="https://pbs.twimg.com/media/Dxo0fqwWsAMxMpY.jpg"/>
    <s v="https://pbs.twimg.com/media/Dxo0fqwWsAMxMpY.jpg"/>
    <x v="41"/>
    <s v="https://twitter.com/#!/fogorosandrei/status/1088239980055576577"/>
    <m/>
    <m/>
    <s v="1088239980055576577"/>
    <m/>
    <b v="0"/>
    <n v="0"/>
    <s v=""/>
    <b v="0"/>
    <s v="en"/>
    <m/>
    <s v=""/>
    <b v="0"/>
    <n v="1"/>
    <s v=""/>
    <s v="Buffer"/>
    <b v="0"/>
    <s v="1088239980055576577"/>
    <s v="Tweet"/>
    <n v="0"/>
    <n v="0"/>
    <m/>
    <m/>
    <m/>
    <m/>
    <m/>
    <m/>
    <m/>
    <m/>
    <n v="1"/>
    <s v="2"/>
    <s v="2"/>
    <m/>
    <m/>
    <m/>
    <m/>
    <m/>
    <m/>
    <m/>
    <m/>
    <m/>
  </r>
  <r>
    <s v="pacanthro"/>
    <s v="pacanthro"/>
    <m/>
    <m/>
    <m/>
    <m/>
    <m/>
    <m/>
    <m/>
    <m/>
    <s v="No"/>
    <n v="81"/>
    <m/>
    <m/>
    <x v="0"/>
    <d v="2019-01-14T03:41:55.000"/>
    <s v="Pre-Reg for PAWCon 2019 is officially open. See you all this Halloween! Let's get PAWhistoric! ^_^_x000a__x000a_https://t.co/gjTxkWSnWG"/>
    <s v="https://pacanthro.org/2019/registration/"/>
    <s v="pacanthro.org"/>
    <x v="1"/>
    <m/>
    <s v="http://pbs.twimg.com/profile_images/479683651446128640/rM9ZBmSG_normal.png"/>
    <x v="42"/>
    <s v="https://twitter.com/#!/pacanthro/status/1084656832008806403"/>
    <m/>
    <m/>
    <s v="1084656832008806403"/>
    <m/>
    <b v="0"/>
    <n v="4"/>
    <s v=""/>
    <b v="0"/>
    <s v="en"/>
    <m/>
    <s v=""/>
    <b v="0"/>
    <n v="5"/>
    <s v=""/>
    <s v="TweetDeck"/>
    <b v="0"/>
    <s v="1084656832008806403"/>
    <s v="Tweet"/>
    <n v="0"/>
    <n v="0"/>
    <m/>
    <m/>
    <m/>
    <m/>
    <m/>
    <m/>
    <m/>
    <m/>
    <n v="1"/>
    <s v="4"/>
    <s v="4"/>
    <n v="0"/>
    <n v="0"/>
    <n v="0"/>
    <n v="0"/>
    <n v="0"/>
    <n v="0"/>
    <n v="17"/>
    <n v="100"/>
    <n v="17"/>
  </r>
  <r>
    <s v="bluehasia"/>
    <s v="pacanthro"/>
    <m/>
    <m/>
    <m/>
    <m/>
    <m/>
    <m/>
    <m/>
    <m/>
    <s v="No"/>
    <n v="82"/>
    <m/>
    <m/>
    <x v="1"/>
    <d v="2019-01-14T03:50:50.000"/>
    <s v="RT @pacanthro: Pre-Reg for PAWCon 2019 is officially open. See you all this Halloween! Let's get PAWhistoric! ^_^_x000a__x000a_https://t.co/gjTxkWSnWG"/>
    <s v="https://pacanthro.org/2019/registration/"/>
    <s v="pacanthro.org"/>
    <x v="1"/>
    <m/>
    <s v="http://pbs.twimg.com/profile_images/1017421836223516674/qhaWuuRb_normal.jpg"/>
    <x v="43"/>
    <s v="https://twitter.com/#!/bluehasia/status/1084659075474804736"/>
    <m/>
    <m/>
    <s v="1084659075474804736"/>
    <m/>
    <b v="0"/>
    <n v="0"/>
    <s v=""/>
    <b v="0"/>
    <s v="en"/>
    <m/>
    <s v=""/>
    <b v="0"/>
    <n v="5"/>
    <s v="1084656832008806403"/>
    <s v="TweetDeck"/>
    <b v="0"/>
    <s v="1084656832008806403"/>
    <s v="Tweet"/>
    <n v="0"/>
    <n v="0"/>
    <m/>
    <m/>
    <m/>
    <m/>
    <m/>
    <m/>
    <m/>
    <m/>
    <n v="1"/>
    <s v="4"/>
    <s v="4"/>
    <n v="0"/>
    <n v="0"/>
    <n v="0"/>
    <n v="0"/>
    <n v="0"/>
    <n v="0"/>
    <n v="19"/>
    <n v="100"/>
    <n v="19"/>
  </r>
  <r>
    <s v="bluehasia"/>
    <s v="bluehasia"/>
    <m/>
    <m/>
    <m/>
    <m/>
    <m/>
    <m/>
    <m/>
    <m/>
    <s v="No"/>
    <n v="83"/>
    <m/>
    <m/>
    <x v="0"/>
    <d v="2019-01-10T13:15:30.000"/>
    <s v="At Pawcon 2018 I got to Run the Photo booth for the convention! Thank you again for letting have this opportunity! #fursuitphotos _x000a__x000a_View full gallery here_x000a_https://t.co/rWLxbQQRmb_x000a_3_x000a_If you got a photo by me and like it consider getting me some kofi_x000a_https://t.co/xRZD3kjp6w https://t.co/Sr5M5I9ELM"/>
    <s v="https://bluehasia.smugmug.com/Fursuiters/FUR-CONS/PawCon/2018/Baker-Street-fursuit-photo-shoot/ https://ko-fi.com/bluehasia"/>
    <s v="smugmug.com ko-fi.com"/>
    <x v="14"/>
    <s v="https://pbs.twimg.com/media/DwjWj2lXQAAjNNR.jpg"/>
    <s v="https://pbs.twimg.com/media/DwjWj2lXQAAjNNR.jpg"/>
    <x v="44"/>
    <s v="https://twitter.com/#!/bluehasia/status/1083351626344222720"/>
    <m/>
    <m/>
    <s v="1083351626344222720"/>
    <m/>
    <b v="0"/>
    <n v="2"/>
    <s v=""/>
    <b v="0"/>
    <s v="en"/>
    <m/>
    <s v=""/>
    <b v="0"/>
    <n v="1"/>
    <s v=""/>
    <s v="The Social Jukebox"/>
    <b v="0"/>
    <s v="1083351626344222720"/>
    <s v="Retweet"/>
    <n v="0"/>
    <n v="0"/>
    <m/>
    <m/>
    <m/>
    <m/>
    <m/>
    <m/>
    <m/>
    <m/>
    <n v="11"/>
    <s v="4"/>
    <s v="4"/>
    <n v="2"/>
    <n v="4.761904761904762"/>
    <n v="0"/>
    <n v="0"/>
    <n v="0"/>
    <n v="0"/>
    <n v="40"/>
    <n v="95.23809523809524"/>
    <n v="42"/>
  </r>
  <r>
    <s v="bluehasia"/>
    <s v="bluehasia"/>
    <m/>
    <m/>
    <m/>
    <m/>
    <m/>
    <m/>
    <m/>
    <m/>
    <s v="No"/>
    <n v="84"/>
    <m/>
    <m/>
    <x v="0"/>
    <d v="2019-01-12T13:15:20.000"/>
    <s v="At Pawcon 2018 I got to Run the Photo booth for the convention! Thank you again for letting have this opportunity! #fursuitphotos _x000a__x000a_View full gallery here_x000a_https://t.co/rWLxbQQRmb_x000a_16_x000a_If you got a photo by me and like it consider getting me some kofi_x000a_https://t.co/xRZD3kjp6w https://t.co/lo6XUJkt05"/>
    <s v="https://bluehasia.smugmug.com/Fursuiters/FUR-CONS/PawCon/2018/Baker-Street-fursuit-photo-shoot/ https://ko-fi.com/bluehasia"/>
    <s v="smugmug.com ko-fi.com"/>
    <x v="14"/>
    <s v="https://pbs.twimg.com/media/DwtptF_XgAMP7Fx.jpg"/>
    <s v="https://pbs.twimg.com/media/DwtptF_XgAMP7Fx.jpg"/>
    <x v="45"/>
    <s v="https://twitter.com/#!/bluehasia/status/1084076361566818306"/>
    <m/>
    <m/>
    <s v="1084076361566818306"/>
    <m/>
    <b v="0"/>
    <n v="6"/>
    <s v=""/>
    <b v="0"/>
    <s v="en"/>
    <m/>
    <s v=""/>
    <b v="0"/>
    <n v="2"/>
    <s v=""/>
    <s v="The Social Jukebox"/>
    <b v="0"/>
    <s v="1084076361566818306"/>
    <s v="Tweet"/>
    <n v="0"/>
    <n v="0"/>
    <m/>
    <m/>
    <m/>
    <m/>
    <m/>
    <m/>
    <m/>
    <m/>
    <n v="11"/>
    <s v="4"/>
    <s v="4"/>
    <n v="2"/>
    <n v="4.761904761904762"/>
    <n v="0"/>
    <n v="0"/>
    <n v="0"/>
    <n v="0"/>
    <n v="40"/>
    <n v="95.23809523809524"/>
    <n v="42"/>
  </r>
  <r>
    <s v="bluehasia"/>
    <s v="bluehasia"/>
    <m/>
    <m/>
    <m/>
    <m/>
    <m/>
    <m/>
    <m/>
    <m/>
    <s v="No"/>
    <n v="85"/>
    <m/>
    <m/>
    <x v="0"/>
    <d v="2019-01-13T19:15:29.000"/>
    <s v="As I Prowled Pawcon 2018 i took photos of fursuiters #fursuitphotos _x000a__x000a_View full gallery here_x000a_https://t.co/pUGHeTt0hE_x000a_9_x000a_If you got a photo by me and like it consider getting me some kofi_x000a_https://t.co/xRZD3kjp6w https://t.co/NUj9lQWKUo"/>
    <s v="https://bluehasia.smugmug.com/Fursuiters/FUR-CONS/PawCon/2018/On-the-Prowl/ https://ko-fi.com/bluehasia"/>
    <s v="smugmug.com ko-fi.com"/>
    <x v="14"/>
    <s v="https://pbs.twimg.com/media/Dw0FuXrXcAE_d90.jpg"/>
    <s v="https://pbs.twimg.com/media/Dw0FuXrXcAE_d90.jpg"/>
    <x v="46"/>
    <s v="https://twitter.com/#!/bluehasia/status/1084529384499933184"/>
    <m/>
    <m/>
    <s v="1084529384499933184"/>
    <m/>
    <b v="0"/>
    <n v="0"/>
    <s v=""/>
    <b v="0"/>
    <s v="en"/>
    <m/>
    <s v=""/>
    <b v="0"/>
    <n v="0"/>
    <s v=""/>
    <s v="The Social Jukebox"/>
    <b v="0"/>
    <s v="1084529384499933184"/>
    <s v="Tweet"/>
    <n v="0"/>
    <n v="0"/>
    <m/>
    <m/>
    <m/>
    <m/>
    <m/>
    <m/>
    <m/>
    <m/>
    <n v="11"/>
    <s v="4"/>
    <s v="4"/>
    <n v="1"/>
    <n v="3.225806451612903"/>
    <n v="0"/>
    <n v="0"/>
    <n v="0"/>
    <n v="0"/>
    <n v="30"/>
    <n v="96.7741935483871"/>
    <n v="31"/>
  </r>
  <r>
    <s v="bluehasia"/>
    <s v="bluehasia"/>
    <m/>
    <m/>
    <m/>
    <m/>
    <m/>
    <m/>
    <m/>
    <m/>
    <s v="No"/>
    <n v="86"/>
    <m/>
    <m/>
    <x v="0"/>
    <d v="2019-01-14T19:15:22.000"/>
    <s v="As I Prowled Pawcon 2018 i took photos of fursuiters #fursuitphotos _x000a__x000a_View full gallery here_x000a_https://t.co/pUGHeTt0hE_x000a_16_x000a_If you got a photo by me and like it consider getting me some kofi_x000a_https://t.co/xRZD3kjp6w https://t.co/RcS9Duclhu"/>
    <s v="https://bluehasia.smugmug.com/Fursuiters/FUR-CONS/PawCon/2018/On-the-Prowl/ https://ko-fi.com/bluehasia"/>
    <s v="smugmug.com ko-fi.com"/>
    <x v="14"/>
    <s v="https://pbs.twimg.com/media/Dw5PSfEXgAA5VAg.jpg"/>
    <s v="https://pbs.twimg.com/media/Dw5PSfEXgAA5VAg.jpg"/>
    <x v="47"/>
    <s v="https://twitter.com/#!/bluehasia/status/1084891742988632066"/>
    <m/>
    <m/>
    <s v="1084891742988632066"/>
    <m/>
    <b v="0"/>
    <n v="6"/>
    <s v=""/>
    <b v="0"/>
    <s v="en"/>
    <m/>
    <s v=""/>
    <b v="0"/>
    <n v="1"/>
    <s v=""/>
    <s v="The Social Jukebox"/>
    <b v="0"/>
    <s v="1084891742988632066"/>
    <s v="Tweet"/>
    <n v="0"/>
    <n v="0"/>
    <m/>
    <m/>
    <m/>
    <m/>
    <m/>
    <m/>
    <m/>
    <m/>
    <n v="11"/>
    <s v="4"/>
    <s v="4"/>
    <n v="1"/>
    <n v="3.225806451612903"/>
    <n v="0"/>
    <n v="0"/>
    <n v="0"/>
    <n v="0"/>
    <n v="30"/>
    <n v="96.7741935483871"/>
    <n v="31"/>
  </r>
  <r>
    <s v="bluehasia"/>
    <s v="bluehasia"/>
    <m/>
    <m/>
    <m/>
    <m/>
    <m/>
    <m/>
    <m/>
    <m/>
    <s v="No"/>
    <n v="87"/>
    <m/>
    <m/>
    <x v="0"/>
    <d v="2019-01-15T19:15:33.000"/>
    <s v="At Pawcon 2018 I got to Run the Photo booth for the convention! Thank you again for letting have this opportunity! #fursuitphotos _x000a__x000a_View full gallery here_x000a_https://t.co/rWLxbQQRmb_x000a_8_x000a_If you got a photo by me and like it consider getting me some kofi_x000a_https://t.co/xRZD3kjp6w https://t.co/T2VmYVJFqT"/>
    <s v="https://bluehasia.smugmug.com/Fursuiters/FUR-CONS/PawCon/2018/Baker-Street-fursuit-photo-shoot/ https://ko-fi.com/bluehasia"/>
    <s v="smugmug.com ko-fi.com"/>
    <x v="14"/>
    <s v="https://pbs.twimg.com/media/Dw-Y658X4AAz11g.jpg"/>
    <s v="https://pbs.twimg.com/media/Dw-Y658X4AAz11g.jpg"/>
    <x v="48"/>
    <s v="https://twitter.com/#!/bluehasia/status/1085254175225716738"/>
    <m/>
    <m/>
    <s v="1085254175225716738"/>
    <m/>
    <b v="0"/>
    <n v="4"/>
    <s v=""/>
    <b v="0"/>
    <s v="en"/>
    <m/>
    <s v=""/>
    <b v="0"/>
    <n v="1"/>
    <s v=""/>
    <s v="The Social Jukebox"/>
    <b v="0"/>
    <s v="1085254175225716738"/>
    <s v="Tweet"/>
    <n v="0"/>
    <n v="0"/>
    <m/>
    <m/>
    <m/>
    <m/>
    <m/>
    <m/>
    <m/>
    <m/>
    <n v="11"/>
    <s v="4"/>
    <s v="4"/>
    <n v="2"/>
    <n v="4.761904761904762"/>
    <n v="0"/>
    <n v="0"/>
    <n v="0"/>
    <n v="0"/>
    <n v="40"/>
    <n v="95.23809523809524"/>
    <n v="42"/>
  </r>
  <r>
    <s v="bluehasia"/>
    <s v="bluehasia"/>
    <m/>
    <m/>
    <m/>
    <m/>
    <m/>
    <m/>
    <m/>
    <m/>
    <s v="No"/>
    <n v="88"/>
    <m/>
    <m/>
    <x v="0"/>
    <d v="2019-01-17T13:15:24.000"/>
    <s v="At Pawcon 2018 I got to Run the Photo booth for the convention! Thank you again for letting have this opportunity! #fursuitphotos _x000a__x000a_View full gallery here_x000a_https://t.co/rWLxbQQRmb_x000a_11_x000a_If you got a photo by me and like it consider getting me some kofi_x000a_https://t.co/xRZD3kjp6w https://t.co/LSJigq2D6P"/>
    <s v="https://bluehasia.smugmug.com/Fursuiters/FUR-CONS/PawCon/2018/Baker-Street-fursuit-photo-shoot/ https://ko-fi.com/bluehasia"/>
    <s v="smugmug.com ko-fi.com"/>
    <x v="14"/>
    <s v="https://pbs.twimg.com/media/DxHZquPVAAIYifx.jpg"/>
    <s v="https://pbs.twimg.com/media/DxHZquPVAAIYifx.jpg"/>
    <x v="49"/>
    <s v="https://twitter.com/#!/bluehasia/status/1085888317919559680"/>
    <m/>
    <m/>
    <s v="1085888317919559680"/>
    <m/>
    <b v="0"/>
    <n v="0"/>
    <s v=""/>
    <b v="0"/>
    <s v="en"/>
    <m/>
    <s v=""/>
    <b v="0"/>
    <n v="0"/>
    <s v=""/>
    <s v="The Social Jukebox"/>
    <b v="0"/>
    <s v="1085888317919559680"/>
    <s v="Tweet"/>
    <n v="0"/>
    <n v="0"/>
    <m/>
    <m/>
    <m/>
    <m/>
    <m/>
    <m/>
    <m/>
    <m/>
    <n v="11"/>
    <s v="4"/>
    <s v="4"/>
    <n v="2"/>
    <n v="4.761904761904762"/>
    <n v="0"/>
    <n v="0"/>
    <n v="0"/>
    <n v="0"/>
    <n v="40"/>
    <n v="95.23809523809524"/>
    <n v="42"/>
  </r>
  <r>
    <s v="bluehasia"/>
    <s v="bluehasia"/>
    <m/>
    <m/>
    <m/>
    <m/>
    <m/>
    <m/>
    <m/>
    <m/>
    <s v="No"/>
    <n v="89"/>
    <m/>
    <m/>
    <x v="0"/>
    <d v="2019-01-19T13:15:27.000"/>
    <s v="As I Prowled Pawcon 2018 i took photos of fursuiters #fursuitphotos _x000a__x000a_View full gallery here_x000a_https://t.co/pUGHeTt0hE_x000a_18_x000a_If you got a photo by me and like it consider getting me some kofi_x000a_https://t.co/xRZD3kjp6w https://t.co/0fzIT0eCku"/>
    <s v="https://bluehasia.smugmug.com/Fursuiters/FUR-CONS/PawCon/2018/On-the-Prowl/ https://ko-fi.com/bluehasia"/>
    <s v="smugmug.com ko-fi.com"/>
    <x v="14"/>
    <s v="https://pbs.twimg.com/media/DxRs3CPXcAIutn4.jpg"/>
    <s v="https://pbs.twimg.com/media/DxRs3CPXcAIutn4.jpg"/>
    <x v="50"/>
    <s v="https://twitter.com/#!/bluehasia/status/1086613107265413120"/>
    <m/>
    <m/>
    <s v="1086613107265413120"/>
    <m/>
    <b v="0"/>
    <n v="3"/>
    <s v=""/>
    <b v="0"/>
    <s v="en"/>
    <m/>
    <s v=""/>
    <b v="0"/>
    <n v="1"/>
    <s v=""/>
    <s v="The Social Jukebox"/>
    <b v="0"/>
    <s v="1086613107265413120"/>
    <s v="Tweet"/>
    <n v="0"/>
    <n v="0"/>
    <m/>
    <m/>
    <m/>
    <m/>
    <m/>
    <m/>
    <m/>
    <m/>
    <n v="11"/>
    <s v="4"/>
    <s v="4"/>
    <n v="1"/>
    <n v="3.225806451612903"/>
    <n v="0"/>
    <n v="0"/>
    <n v="0"/>
    <n v="0"/>
    <n v="30"/>
    <n v="96.7741935483871"/>
    <n v="31"/>
  </r>
  <r>
    <s v="bluehasia"/>
    <s v="bluehasia"/>
    <m/>
    <m/>
    <m/>
    <m/>
    <m/>
    <m/>
    <m/>
    <m/>
    <s v="No"/>
    <n v="90"/>
    <m/>
    <m/>
    <x v="0"/>
    <d v="2019-01-20T13:15:24.000"/>
    <s v="As I Prowled Pawcon 2018 i took photos of fursuiters #fursuitphotos _x000a__x000a_View full gallery here_x000a_https://t.co/pUGHeTt0hE_x000a_1_x000a_If you got a photo by me and like it consider getting me some kofi_x000a_https://t.co/xRZD3kjp6w https://t.co/BIXs2rrHEH"/>
    <s v="https://bluehasia.smugmug.com/Fursuiters/FUR-CONS/PawCon/2018/On-the-Prowl/ https://ko-fi.com/bluehasia"/>
    <s v="smugmug.com ko-fi.com"/>
    <x v="14"/>
    <s v="https://pbs.twimg.com/media/DxW2b4tWsAAfy4_.jpg"/>
    <s v="https://pbs.twimg.com/media/DxW2b4tWsAAfy4_.jpg"/>
    <x v="51"/>
    <s v="https://twitter.com/#!/bluehasia/status/1086975479586930688"/>
    <m/>
    <m/>
    <s v="1086975479586930688"/>
    <m/>
    <b v="0"/>
    <n v="0"/>
    <s v=""/>
    <b v="0"/>
    <s v="en"/>
    <m/>
    <s v=""/>
    <b v="0"/>
    <n v="0"/>
    <s v=""/>
    <s v="The Social Jukebox"/>
    <b v="0"/>
    <s v="1086975479586930688"/>
    <s v="Tweet"/>
    <n v="0"/>
    <n v="0"/>
    <m/>
    <m/>
    <m/>
    <m/>
    <m/>
    <m/>
    <m/>
    <m/>
    <n v="11"/>
    <s v="4"/>
    <s v="4"/>
    <n v="1"/>
    <n v="3.225806451612903"/>
    <n v="0"/>
    <n v="0"/>
    <n v="0"/>
    <n v="0"/>
    <n v="30"/>
    <n v="96.7741935483871"/>
    <n v="31"/>
  </r>
  <r>
    <s v="bluehasia"/>
    <s v="bluehasia"/>
    <m/>
    <m/>
    <m/>
    <m/>
    <m/>
    <m/>
    <m/>
    <m/>
    <s v="No"/>
    <n v="91"/>
    <m/>
    <m/>
    <x v="0"/>
    <d v="2019-01-22T19:15:28.000"/>
    <s v="At Pawcon 2018 I got to Run the Photo booth for the convention! Thank you again for letting have this opportunity! #fursuitphotos _x000a__x000a_View full gallery here_x000a_https://t.co/rWLxbQQRmb_x000a_25_x000a_If you got a photo by me and like it consider getting me some kofi_x000a_https://t.co/xRZD3kjp6w https://t.co/3C9Lxgoooq"/>
    <s v="https://bluehasia.smugmug.com/Fursuiters/FUR-CONS/PawCon/2018/Baker-Street-fursuit-photo-shoot/ https://ko-fi.com/bluehasia"/>
    <s v="smugmug.com ko-fi.com"/>
    <x v="14"/>
    <s v="https://pbs.twimg.com/media/DxicCBuWoAAXCPa.jpg"/>
    <s v="https://pbs.twimg.com/media/DxicCBuWoAAXCPa.jpg"/>
    <x v="52"/>
    <s v="https://twitter.com/#!/bluehasia/status/1087790872303988736"/>
    <m/>
    <m/>
    <s v="1087790872303988736"/>
    <m/>
    <b v="0"/>
    <n v="2"/>
    <s v=""/>
    <b v="0"/>
    <s v="en"/>
    <m/>
    <s v=""/>
    <b v="0"/>
    <n v="0"/>
    <s v=""/>
    <s v="The Social Jukebox"/>
    <b v="0"/>
    <s v="1087790872303988736"/>
    <s v="Tweet"/>
    <n v="0"/>
    <n v="0"/>
    <m/>
    <m/>
    <m/>
    <m/>
    <m/>
    <m/>
    <m/>
    <m/>
    <n v="11"/>
    <s v="4"/>
    <s v="4"/>
    <n v="2"/>
    <n v="4.761904761904762"/>
    <n v="0"/>
    <n v="0"/>
    <n v="0"/>
    <n v="0"/>
    <n v="40"/>
    <n v="95.23809523809524"/>
    <n v="42"/>
  </r>
  <r>
    <s v="bluehasia"/>
    <s v="bluehasia"/>
    <m/>
    <m/>
    <m/>
    <m/>
    <m/>
    <m/>
    <m/>
    <m/>
    <s v="No"/>
    <n v="92"/>
    <m/>
    <m/>
    <x v="0"/>
    <d v="2019-01-23T19:15:26.000"/>
    <s v="At Pawcon 2018 I got to Run the Photo booth for the convention! Thank you again for letting have this opportunity! #fursuitphotos _x000a__x000a_View full gallery here_x000a_https://t.co/rWLxbQQRmb_x000a_14_x000a_If you got a photo by me and like it consider getting me some kofi_x000a_https://t.co/xRZD3kjp6w https://t.co/uopIOY1LA7"/>
    <s v="https://bluehasia.smugmug.com/Fursuiters/FUR-CONS/PawCon/2018/Baker-Street-fursuit-photo-shoot/ https://ko-fi.com/bluehasia"/>
    <s v="smugmug.com ko-fi.com"/>
    <x v="14"/>
    <s v="https://pbs.twimg.com/media/DxnlnHrX4AYPXJc.jpg"/>
    <s v="https://pbs.twimg.com/media/DxnlnHrX4AYPXJc.jpg"/>
    <x v="53"/>
    <s v="https://twitter.com/#!/bluehasia/status/1088153248618475527"/>
    <m/>
    <m/>
    <s v="1088153248618475527"/>
    <m/>
    <b v="0"/>
    <n v="6"/>
    <s v=""/>
    <b v="0"/>
    <s v="en"/>
    <m/>
    <s v=""/>
    <b v="0"/>
    <n v="1"/>
    <s v=""/>
    <s v="The Social Jukebox"/>
    <b v="0"/>
    <s v="1088153248618475527"/>
    <s v="Tweet"/>
    <n v="0"/>
    <n v="0"/>
    <m/>
    <m/>
    <m/>
    <m/>
    <m/>
    <m/>
    <m/>
    <m/>
    <n v="11"/>
    <s v="4"/>
    <s v="4"/>
    <n v="2"/>
    <n v="4.761904761904762"/>
    <n v="0"/>
    <n v="0"/>
    <n v="0"/>
    <n v="0"/>
    <n v="40"/>
    <n v="95.23809523809524"/>
    <n v="42"/>
  </r>
  <r>
    <s v="bluehasia"/>
    <s v="bluehasia"/>
    <m/>
    <m/>
    <m/>
    <m/>
    <m/>
    <m/>
    <m/>
    <m/>
    <s v="No"/>
    <n v="93"/>
    <m/>
    <m/>
    <x v="0"/>
    <d v="2019-01-24T01:15:22.000"/>
    <s v="At Pawcon 2018 I got to Run the Photo booth for the convention! Thank you again for letting have this opportunity! #fursuitphotos _x000a__x000a_View full gallery here_x000a_https://t.co/rWLxbQQRmb_x000a_4_x000a_If you got a photo by me and like it consider getting me some kofi_x000a_https://t.co/xRZD3kjp6w https://t.co/5rHyPoMfF9"/>
    <s v="https://bluehasia.smugmug.com/Fursuiters/FUR-CONS/PawCon/2018/Baker-Street-fursuit-photo-shoot/ https://ko-fi.com/bluehasia"/>
    <s v="smugmug.com ko-fi.com"/>
    <x v="14"/>
    <s v="https://pbs.twimg.com/media/Dxo3_vJWsAA_Z4l.jpg"/>
    <s v="https://pbs.twimg.com/media/Dxo3_vJWsAA_Z4l.jpg"/>
    <x v="54"/>
    <s v="https://twitter.com/#!/bluehasia/status/1088243832196608001"/>
    <m/>
    <m/>
    <s v="1088243832196608001"/>
    <m/>
    <b v="0"/>
    <n v="0"/>
    <s v=""/>
    <b v="0"/>
    <s v="en"/>
    <m/>
    <s v=""/>
    <b v="0"/>
    <n v="0"/>
    <s v=""/>
    <s v="The Social Jukebox"/>
    <b v="0"/>
    <s v="1088243832196608001"/>
    <s v="Tweet"/>
    <n v="0"/>
    <n v="0"/>
    <m/>
    <m/>
    <m/>
    <m/>
    <m/>
    <m/>
    <m/>
    <m/>
    <n v="11"/>
    <s v="4"/>
    <s v="4"/>
    <n v="2"/>
    <n v="4.761904761904762"/>
    <n v="0"/>
    <n v="0"/>
    <n v="0"/>
    <n v="0"/>
    <n v="40"/>
    <n v="95.23809523809524"/>
    <n v="42"/>
  </r>
  <r>
    <s v="edgeiotai"/>
    <s v="crossertech"/>
    <m/>
    <m/>
    <m/>
    <m/>
    <m/>
    <m/>
    <m/>
    <m/>
    <s v="No"/>
    <n v="94"/>
    <m/>
    <m/>
    <x v="1"/>
    <d v="2019-01-13T19:42:32.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1040573396398956544/BetojiRw_normal.jpg"/>
    <x v="55"/>
    <s v="https://twitter.com/#!/edgeiotai/status/1084536190286659584"/>
    <m/>
    <m/>
    <s v="1084536190286659584"/>
    <m/>
    <b v="0"/>
    <n v="0"/>
    <s v=""/>
    <b v="0"/>
    <s v="en"/>
    <m/>
    <s v=""/>
    <b v="0"/>
    <n v="8"/>
    <s v="1084474153913274370"/>
    <s v="Intelligent Edge Iot and AI Bot"/>
    <b v="0"/>
    <s v="1084474153913274370"/>
    <s v="Tweet"/>
    <n v="0"/>
    <n v="0"/>
    <m/>
    <m/>
    <m/>
    <m/>
    <m/>
    <m/>
    <m/>
    <m/>
    <n v="2"/>
    <s v="1"/>
    <s v="1"/>
    <m/>
    <m/>
    <m/>
    <m/>
    <m/>
    <m/>
    <m/>
    <m/>
    <m/>
  </r>
  <r>
    <s v="edgeiotai"/>
    <s v="crossertech"/>
    <m/>
    <m/>
    <m/>
    <m/>
    <m/>
    <m/>
    <m/>
    <m/>
    <s v="No"/>
    <n v="96"/>
    <m/>
    <m/>
    <x v="1"/>
    <d v="2019-01-24T01:32:21.000"/>
    <s v="RT @FogorosAndrei: 7 Business Reasons to Develop a #PredictiveMaintenance Program via @crossertech https://t.co/FV2WqO019y_x000a_#IIoT #IoT #BigD…"/>
    <s v="http://iiot-world.com/predictive-maintenance/7-business-reasons-to-develop-a-predictive-maintenance-program/"/>
    <s v="iiot-world.com"/>
    <x v="15"/>
    <m/>
    <s v="http://pbs.twimg.com/profile_images/1040573396398956544/BetojiRw_normal.jpg"/>
    <x v="56"/>
    <s v="https://twitter.com/#!/edgeiotai/status/1088248104061669377"/>
    <m/>
    <m/>
    <s v="1088248104061669377"/>
    <m/>
    <b v="0"/>
    <n v="0"/>
    <s v=""/>
    <b v="0"/>
    <s v="en"/>
    <m/>
    <s v=""/>
    <b v="0"/>
    <n v="1"/>
    <s v="1088239980055576577"/>
    <s v="Intelligent Edge Iot and AI Bot"/>
    <b v="0"/>
    <s v="1088239980055576577"/>
    <s v="Tweet"/>
    <n v="0"/>
    <n v="0"/>
    <m/>
    <m/>
    <m/>
    <m/>
    <m/>
    <m/>
    <m/>
    <m/>
    <n v="2"/>
    <s v="1"/>
    <s v="1"/>
    <m/>
    <m/>
    <m/>
    <m/>
    <m/>
    <m/>
    <m/>
    <m/>
    <m/>
  </r>
  <r>
    <s v="a1mit"/>
    <s v="pawcon"/>
    <m/>
    <m/>
    <m/>
    <m/>
    <m/>
    <m/>
    <m/>
    <m/>
    <s v="No"/>
    <n v="98"/>
    <m/>
    <m/>
    <x v="2"/>
    <d v="2019-01-24T05:37:33.000"/>
    <s v="@pawcon have to agree with this."/>
    <m/>
    <m/>
    <x v="1"/>
    <m/>
    <s v="http://pbs.twimg.com/profile_images/705808676054048768/6V6XIbvO_normal.jpg"/>
    <x v="57"/>
    <s v="https://twitter.com/#!/a1mit/status/1088309810091708416"/>
    <m/>
    <m/>
    <s v="1088309810091708416"/>
    <s v="1087733963471220736"/>
    <b v="0"/>
    <n v="0"/>
    <s v="50010864"/>
    <b v="0"/>
    <s v="en"/>
    <m/>
    <s v=""/>
    <b v="0"/>
    <n v="0"/>
    <s v=""/>
    <s v="Twitter for Android"/>
    <b v="0"/>
    <s v="1087733963471220736"/>
    <s v="Tweet"/>
    <n v="0"/>
    <n v="0"/>
    <m/>
    <m/>
    <m/>
    <m/>
    <m/>
    <m/>
    <m/>
    <m/>
    <n v="1"/>
    <s v="6"/>
    <s v="6"/>
    <n v="0"/>
    <n v="0"/>
    <n v="0"/>
    <n v="0"/>
    <n v="0"/>
    <n v="0"/>
    <n v="6"/>
    <n v="100"/>
    <n v="6"/>
  </r>
  <r>
    <s v="chatahspots"/>
    <s v="bycats4cats"/>
    <m/>
    <m/>
    <m/>
    <m/>
    <m/>
    <m/>
    <m/>
    <m/>
    <s v="No"/>
    <n v="99"/>
    <m/>
    <m/>
    <x v="1"/>
    <d v="2019-01-12T04:52:28.000"/>
    <s v="RT @VarekWolf: Relaxin' cat. Castaic at PAWCon 2017 #FursuitPhotoADay 11/365 #VareksPhotoChallenge #FursuitFriday @ByCats4Cats 📸 @ChatahSpo…"/>
    <m/>
    <m/>
    <x v="2"/>
    <m/>
    <s v="http://pbs.twimg.com/profile_images/968520673537679360/z6_mww-K_normal.jpg"/>
    <x v="58"/>
    <s v="https://twitter.com/#!/chatahspots/status/1083949812288909312"/>
    <m/>
    <m/>
    <s v="1083949812288909312"/>
    <m/>
    <b v="0"/>
    <n v="0"/>
    <s v=""/>
    <b v="0"/>
    <s v="en"/>
    <m/>
    <s v=""/>
    <b v="0"/>
    <n v="10"/>
    <s v="1083940712897343488"/>
    <s v="Twitter for iPhone"/>
    <b v="0"/>
    <s v="1083940712897343488"/>
    <s v="Tweet"/>
    <n v="0"/>
    <n v="0"/>
    <m/>
    <m/>
    <m/>
    <m/>
    <m/>
    <m/>
    <m/>
    <m/>
    <n v="1"/>
    <s v="3"/>
    <s v="3"/>
    <m/>
    <m/>
    <m/>
    <m/>
    <m/>
    <m/>
    <m/>
    <m/>
    <m/>
  </r>
  <r>
    <s v="varekwolf"/>
    <s v="chatahspots"/>
    <m/>
    <m/>
    <m/>
    <m/>
    <m/>
    <m/>
    <m/>
    <m/>
    <s v="Yes"/>
    <n v="101"/>
    <m/>
    <m/>
    <x v="1"/>
    <d v="2019-01-12T04:16:19.000"/>
    <s v="Relaxin' cat. Castaic at PAWCon 2017 #FursuitPhotoADay 11/365 #VareksPhotoChallenge #FursuitFriday @ByCats4Cats 📸 @ChatahSpots https://t.co/U1QFcNfyUH"/>
    <m/>
    <m/>
    <x v="2"/>
    <s v="https://pbs.twimg.com/media/DwruHDzUUAEtElL.jpg"/>
    <s v="https://pbs.twimg.com/media/DwruHDzUUAEtElL.jpg"/>
    <x v="59"/>
    <s v="https://twitter.com/#!/varekwolf/status/1083940712897343488"/>
    <m/>
    <m/>
    <s v="1083940712897343488"/>
    <m/>
    <b v="0"/>
    <n v="2"/>
    <s v=""/>
    <b v="0"/>
    <s v="en"/>
    <m/>
    <s v=""/>
    <b v="0"/>
    <n v="0"/>
    <s v=""/>
    <s v="Twitter Web Client"/>
    <b v="0"/>
    <s v="1083940712897343488"/>
    <s v="Tweet"/>
    <n v="0"/>
    <n v="0"/>
    <m/>
    <m/>
    <m/>
    <m/>
    <m/>
    <m/>
    <m/>
    <m/>
    <n v="1"/>
    <s v="3"/>
    <s v="3"/>
    <n v="0"/>
    <n v="0"/>
    <n v="0"/>
    <n v="0"/>
    <n v="0"/>
    <n v="0"/>
    <n v="13"/>
    <n v="100"/>
    <n v="13"/>
  </r>
  <r>
    <s v="bycats4cats"/>
    <s v="varekwolf"/>
    <m/>
    <m/>
    <m/>
    <m/>
    <m/>
    <m/>
    <m/>
    <m/>
    <s v="Yes"/>
    <n v="102"/>
    <m/>
    <m/>
    <x v="1"/>
    <d v="2019-01-12T17:54:54.000"/>
    <s v="RT @VarekWolf: Relaxin' cat. Castaic at PAWCon 2017 #FursuitPhotoADay 11/365 #VareksPhotoChallenge #FursuitFriday @ByCats4Cats 📸 @ChatahSpo…"/>
    <m/>
    <m/>
    <x v="2"/>
    <m/>
    <s v="http://pbs.twimg.com/profile_images/720243282119241728/Ccbk2P3M_normal.jpg"/>
    <x v="60"/>
    <s v="https://twitter.com/#!/bycats4cats/status/1084146717392547840"/>
    <m/>
    <m/>
    <s v="1084146717392547840"/>
    <m/>
    <b v="0"/>
    <n v="0"/>
    <s v=""/>
    <b v="0"/>
    <s v="en"/>
    <m/>
    <s v=""/>
    <b v="0"/>
    <n v="10"/>
    <s v="1083940712897343488"/>
    <s v="Twitter Web Client"/>
    <b v="0"/>
    <s v="1083940712897343488"/>
    <s v="Tweet"/>
    <n v="0"/>
    <n v="0"/>
    <m/>
    <m/>
    <m/>
    <m/>
    <m/>
    <m/>
    <m/>
    <m/>
    <n v="1"/>
    <s v="3"/>
    <s v="3"/>
    <n v="0"/>
    <n v="0"/>
    <n v="0"/>
    <n v="0"/>
    <n v="0"/>
    <n v="0"/>
    <n v="15"/>
    <n v="100"/>
    <n v="15"/>
  </r>
  <r>
    <s v="varekwolf"/>
    <s v="ragon33"/>
    <m/>
    <m/>
    <m/>
    <m/>
    <m/>
    <m/>
    <m/>
    <m/>
    <s v="No"/>
    <n v="104"/>
    <m/>
    <m/>
    <x v="1"/>
    <d v="2019-01-24T06:26:32.000"/>
    <s v="Saverien: Fox by the fire. PAWCon 2017. @mixedcandy #FursuitPhotoADay 23/365 #VareksPhotoChallenge _x000a_📸 @ragon33 https://t.co/hRFuhSmZ1T"/>
    <m/>
    <m/>
    <x v="16"/>
    <s v="https://pbs.twimg.com/media/Dxp_EYhVYAAaYc0.jpg"/>
    <s v="https://pbs.twimg.com/media/Dxp_EYhVYAAaYc0.jpg"/>
    <x v="61"/>
    <s v="https://twitter.com/#!/varekwolf/status/1088322136442253312"/>
    <m/>
    <m/>
    <s v="1088322136442253312"/>
    <m/>
    <b v="0"/>
    <n v="18"/>
    <s v=""/>
    <b v="0"/>
    <s v="en"/>
    <m/>
    <s v=""/>
    <b v="0"/>
    <n v="2"/>
    <s v=""/>
    <s v="Twitter Web Client"/>
    <b v="0"/>
    <s v="1088322136442253312"/>
    <s v="Tweet"/>
    <n v="0"/>
    <n v="0"/>
    <m/>
    <m/>
    <m/>
    <m/>
    <m/>
    <m/>
    <m/>
    <m/>
    <n v="1"/>
    <s v="3"/>
    <s v="3"/>
    <m/>
    <m/>
    <m/>
    <m/>
    <m/>
    <m/>
    <m/>
    <m/>
    <m/>
  </r>
  <r>
    <s v="fursuitpictures"/>
    <s v="ragon33"/>
    <m/>
    <m/>
    <m/>
    <m/>
    <m/>
    <m/>
    <m/>
    <m/>
    <s v="No"/>
    <n v="105"/>
    <m/>
    <m/>
    <x v="1"/>
    <d v="2019-01-24T06:38:46.000"/>
    <s v="RT @VarekWolf: Saverien: Fox by the fire. PAWCon 2017. @mixedcandy #FursuitPhotoADay 23/365 #VareksPhotoChallenge _x000a_📸 @ragon33 https://t.co/…"/>
    <m/>
    <m/>
    <x v="16"/>
    <m/>
    <s v="http://pbs.twimg.com/profile_images/949117777431773184/UV-86_sz_normal.jpg"/>
    <x v="62"/>
    <s v="https://twitter.com/#!/fursuitpictures/status/1088325218777456641"/>
    <m/>
    <m/>
    <s v="1088325218777456641"/>
    <m/>
    <b v="0"/>
    <n v="0"/>
    <s v=""/>
    <b v="0"/>
    <s v="en"/>
    <m/>
    <s v=""/>
    <b v="0"/>
    <n v="2"/>
    <s v="1088322136442253312"/>
    <s v="Twitter Web Client"/>
    <b v="0"/>
    <s v="1088322136442253312"/>
    <s v="Tweet"/>
    <n v="0"/>
    <n v="0"/>
    <m/>
    <m/>
    <m/>
    <m/>
    <m/>
    <m/>
    <m/>
    <m/>
    <n v="1"/>
    <s v="3"/>
    <s v="3"/>
    <m/>
    <m/>
    <m/>
    <m/>
    <m/>
    <m/>
    <m/>
    <m/>
    <m/>
  </r>
  <r>
    <s v="004nino"/>
    <s v="crossertech"/>
    <m/>
    <m/>
    <m/>
    <m/>
    <m/>
    <m/>
    <m/>
    <m/>
    <s v="No"/>
    <n v="109"/>
    <m/>
    <m/>
    <x v="1"/>
    <d v="2019-01-24T15:47:44.000"/>
    <s v="RT @FogorosAndrei: 7 Business Reasons to Develop a #PredictiveMaintenance Program via @crossertech https://t.co/FV2WqO019y_x000a_#IIoT #IoT #BigD…"/>
    <s v="http://iiot-world.com/predictive-maintenance/7-business-reasons-to-develop-a-predictive-maintenance-program/"/>
    <s v="iiot-world.com"/>
    <x v="15"/>
    <m/>
    <s v="http://pbs.twimg.com/profile_images/469239697537921024/Vft9508h_normal.jpeg"/>
    <x v="63"/>
    <s v="https://twitter.com/#!/004nino/status/1088463368166490112"/>
    <m/>
    <m/>
    <s v="1088463368166490112"/>
    <m/>
    <b v="0"/>
    <n v="0"/>
    <s v=""/>
    <b v="0"/>
    <s v="en"/>
    <m/>
    <s v=""/>
    <b v="0"/>
    <n v="3"/>
    <s v="1088239980055576577"/>
    <s v="Twitter Web Client"/>
    <b v="0"/>
    <s v="1088239980055576577"/>
    <s v="Tweet"/>
    <n v="0"/>
    <n v="0"/>
    <m/>
    <m/>
    <m/>
    <m/>
    <m/>
    <m/>
    <m/>
    <m/>
    <n v="1"/>
    <s v="1"/>
    <s v="1"/>
    <m/>
    <m/>
    <m/>
    <m/>
    <m/>
    <m/>
    <m/>
    <m/>
    <m/>
  </r>
  <r>
    <s v="iiot_world"/>
    <s v="eclipseiot"/>
    <m/>
    <m/>
    <m/>
    <m/>
    <m/>
    <m/>
    <m/>
    <m/>
    <s v="No"/>
    <n v="112"/>
    <m/>
    <m/>
    <x v="1"/>
    <d v="2019-01-13T15:36:01.000"/>
    <s v="7 Business Reasons to Develop a Predictive Maintenance Program via @crossertech - https://t.co/wAj2eYZT4L _x000a__x000a_#crosser_t #IIoT #PredictiveMaintenance #IoT #bigdata #smartManufacturing, #EdgeComputing @fogoros @pawcon @KirkDBorne @andi_staub @Ronald_vanLoon @jblefevre60 @EclipseIoT https://t.co/vNsqiQ1MWJ"/>
    <s v="http://iiot-world.com/predictive-maintenance/7-business-reasons-to-develop-a-predictive-maintenance-program/"/>
    <s v="iiot-world.com"/>
    <x v="17"/>
    <s v="https://pbs.twimg.com/media/DwzTfuYX4AE8hmE.jpg"/>
    <s v="https://pbs.twimg.com/media/DwzTfuYX4AE8hmE.jpg"/>
    <x v="64"/>
    <s v="https://twitter.com/#!/iiot_world/status/1084474153913274370"/>
    <m/>
    <m/>
    <s v="1084474153913274370"/>
    <m/>
    <b v="0"/>
    <n v="3"/>
    <s v=""/>
    <b v="0"/>
    <s v="en"/>
    <m/>
    <s v=""/>
    <b v="0"/>
    <n v="8"/>
    <s v=""/>
    <s v="Buffer"/>
    <b v="0"/>
    <s v="1084474153913274370"/>
    <s v="Tweet"/>
    <n v="0"/>
    <n v="0"/>
    <m/>
    <m/>
    <m/>
    <m/>
    <m/>
    <m/>
    <m/>
    <m/>
    <n v="1"/>
    <s v="1"/>
    <s v="2"/>
    <m/>
    <m/>
    <m/>
    <m/>
    <m/>
    <m/>
    <m/>
    <m/>
    <m/>
  </r>
  <r>
    <s v="andi_staub"/>
    <s v="crossertech"/>
    <m/>
    <m/>
    <m/>
    <m/>
    <m/>
    <m/>
    <m/>
    <m/>
    <s v="No"/>
    <n v="117"/>
    <m/>
    <m/>
    <x v="1"/>
    <d v="2019-01-13T19:06:38.000"/>
    <s v="RT @IIoT_World: 7 Business Reasons to Develop a Predictive Maintenance Program via @crossertech - https://t.co/wAj2eYZT4L _x000a__x000a_#crosser_t #IIo…"/>
    <s v="http://iiot-world.com/predictive-maintenance/7-business-reasons-to-develop-a-predictive-maintenance-program/"/>
    <s v="iiot-world.com"/>
    <x v="4"/>
    <m/>
    <s v="http://pbs.twimg.com/profile_images/732482833407582210/TDe-Ph8r_normal.jpg"/>
    <x v="65"/>
    <s v="https://twitter.com/#!/andi_staub/status/1084527158557659136"/>
    <m/>
    <m/>
    <s v="1084527158557659136"/>
    <m/>
    <b v="0"/>
    <n v="0"/>
    <s v=""/>
    <b v="0"/>
    <s v="en"/>
    <m/>
    <s v=""/>
    <b v="0"/>
    <n v="8"/>
    <s v="1084474153913274370"/>
    <s v="Twitter Web Client"/>
    <b v="0"/>
    <s v="1084474153913274370"/>
    <s v="Tweet"/>
    <n v="0"/>
    <n v="0"/>
    <m/>
    <m/>
    <m/>
    <m/>
    <m/>
    <m/>
    <m/>
    <m/>
    <n v="1"/>
    <s v="1"/>
    <s v="1"/>
    <m/>
    <m/>
    <m/>
    <m/>
    <m/>
    <m/>
    <m/>
    <m/>
    <m/>
  </r>
  <r>
    <s v="yvesmulkers"/>
    <s v="machinemetrics"/>
    <m/>
    <m/>
    <m/>
    <m/>
    <m/>
    <m/>
    <m/>
    <m/>
    <s v="No"/>
    <n v="126"/>
    <m/>
    <m/>
    <x v="1"/>
    <d v="2019-01-17T16:04:14.000"/>
    <s v="RT @FogorosAndrei: @MachineMetrics Announces $11.3 Million Series A Funding Round https://t.co/NASxVdgqgD_x000a_#PredictiveMaintenance #Analytics…"/>
    <s v="https://iiot-world.com/predictive-maintenance/machinemetrics-announces-11-3-million-series-a-funding-round/"/>
    <s v="iiot-world.com"/>
    <x v="18"/>
    <m/>
    <s v="http://pbs.twimg.com/profile_images/975114008301789184/rOaCSOdl_normal.jpg"/>
    <x v="66"/>
    <s v="https://twitter.com/#!/yvesmulkers/status/1085930805011103746"/>
    <m/>
    <m/>
    <s v="1085930805011103746"/>
    <m/>
    <b v="0"/>
    <n v="0"/>
    <s v=""/>
    <b v="0"/>
    <s v="en"/>
    <m/>
    <s v=""/>
    <b v="0"/>
    <n v="1"/>
    <s v="1082351231530618882"/>
    <s v="Twitter for iPhone"/>
    <b v="0"/>
    <s v="1082351231530618882"/>
    <s v="Tweet"/>
    <n v="0"/>
    <n v="0"/>
    <m/>
    <m/>
    <m/>
    <m/>
    <m/>
    <m/>
    <m/>
    <m/>
    <n v="1"/>
    <s v="2"/>
    <s v="2"/>
    <m/>
    <m/>
    <m/>
    <m/>
    <m/>
    <m/>
    <m/>
    <m/>
    <m/>
  </r>
  <r>
    <s v="iiot_world"/>
    <s v="yvesmulkers"/>
    <m/>
    <m/>
    <m/>
    <m/>
    <m/>
    <m/>
    <m/>
    <m/>
    <s v="No"/>
    <n v="129"/>
    <m/>
    <m/>
    <x v="1"/>
    <d v="2019-01-24T16:10:06.000"/>
    <s v="Why you should be leveraging manufacturing analytics? Read the blog to know about its benefits: https://t.co/dTw1wcThHL_x000a__x000a_#IIoT #Industry40 #predictivemaintenance #DigitalTransformation @MachineMetrics @MfgLeadership @pawcon @smartization @SmartManu_Hub @stuartchannah @YvesMulkers https://t.co/srdEqHbnqM"/>
    <s v="https://iiot-world.com/analytics/what-you-need-to-know-about-manufacturing-analytics/"/>
    <s v="iiot-world.com"/>
    <x v="5"/>
    <s v="https://pbs.twimg.com/media/DxsEySqX0AEPZGh.jpg"/>
    <s v="https://pbs.twimg.com/media/DxsEySqX0AEPZGh.jpg"/>
    <x v="67"/>
    <s v="https://twitter.com/#!/iiot_world/status/1088468998881202176"/>
    <m/>
    <m/>
    <s v="1088468998881202176"/>
    <m/>
    <b v="0"/>
    <n v="6"/>
    <s v=""/>
    <b v="0"/>
    <s v="en"/>
    <m/>
    <s v=""/>
    <b v="0"/>
    <n v="4"/>
    <s v=""/>
    <s v="Buffer"/>
    <b v="0"/>
    <s v="1088468998881202176"/>
    <s v="Tweet"/>
    <n v="0"/>
    <n v="0"/>
    <m/>
    <m/>
    <m/>
    <m/>
    <m/>
    <m/>
    <m/>
    <m/>
    <n v="1"/>
    <s v="1"/>
    <s v="2"/>
    <n v="1"/>
    <n v="3.8461538461538463"/>
    <n v="0"/>
    <n v="0"/>
    <n v="0"/>
    <n v="0"/>
    <n v="25"/>
    <n v="96.15384615384616"/>
    <n v="26"/>
  </r>
  <r>
    <s v="pawcon"/>
    <s v="pawcon"/>
    <m/>
    <m/>
    <m/>
    <m/>
    <m/>
    <m/>
    <m/>
    <m/>
    <s v="No"/>
    <n v="133"/>
    <m/>
    <m/>
    <x v="0"/>
    <d v="2019-01-14T17:00:09.000"/>
    <s v="Why are soda and ice cream each linked to violence? This episode of The Dr. Data Show delivers the final word on what people mean by &quot;correlation does not imply causation.&quot; You may have heard that a million times, but do you really grok it? https://t.co/zYcIkwo8Zo"/>
    <s v="https://www.youtube.com/watch?v=AOB6vcwFL-I&amp;feature=youtu.be"/>
    <s v="youtube.com"/>
    <x v="1"/>
    <m/>
    <s v="http://pbs.twimg.com/profile_images/1082557217398812673/4Nf9OfpG_normal.jpg"/>
    <x v="68"/>
    <s v="https://twitter.com/#!/pawcon/status/1084857713480224771"/>
    <m/>
    <m/>
    <s v="1084857713480224771"/>
    <m/>
    <b v="0"/>
    <n v="2"/>
    <s v=""/>
    <b v="0"/>
    <s v="en"/>
    <m/>
    <s v=""/>
    <b v="0"/>
    <n v="2"/>
    <s v=""/>
    <s v="Twitter Web Client"/>
    <b v="0"/>
    <s v="1084857713480224771"/>
    <s v="Tweet"/>
    <n v="0"/>
    <n v="0"/>
    <m/>
    <m/>
    <m/>
    <m/>
    <m/>
    <m/>
    <m/>
    <m/>
    <n v="7"/>
    <s v="6"/>
    <s v="6"/>
    <n v="0"/>
    <n v="0"/>
    <n v="0"/>
    <n v="0"/>
    <n v="0"/>
    <n v="0"/>
    <n v="45"/>
    <n v="100"/>
    <n v="45"/>
  </r>
  <r>
    <s v="pawcon"/>
    <s v="pawcon"/>
    <m/>
    <m/>
    <m/>
    <m/>
    <m/>
    <m/>
    <m/>
    <m/>
    <s v="No"/>
    <n v="134"/>
    <m/>
    <m/>
    <x v="0"/>
    <d v="2019-01-16T16:21:54.000"/>
    <s v="Predictive Analytics World has reached its 10-year anniversary! Check out this brief history, from spawning the Target-predicting-pregnancy publicity debacle to getting dinged by movie star Chuck Norris to serving 14k attendees internationally https://t.co/Xp5UiW2VKq #pawcon"/>
    <s v="https://1-risingmedia.com/newsletter/1546424243.html"/>
    <s v="1-risingmedia.com"/>
    <x v="19"/>
    <m/>
    <s v="http://pbs.twimg.com/profile_images/1082557217398812673/4Nf9OfpG_normal.jpg"/>
    <x v="69"/>
    <s v="https://twitter.com/#!/pawcon/status/1085572865871605760"/>
    <m/>
    <m/>
    <s v="1085572865871605760"/>
    <m/>
    <b v="0"/>
    <n v="3"/>
    <s v=""/>
    <b v="0"/>
    <s v="en"/>
    <m/>
    <s v=""/>
    <b v="0"/>
    <n v="0"/>
    <s v=""/>
    <s v="Twitter Web Client"/>
    <b v="0"/>
    <s v="1085572865871605760"/>
    <s v="Tweet"/>
    <n v="0"/>
    <n v="0"/>
    <m/>
    <m/>
    <m/>
    <m/>
    <m/>
    <m/>
    <m/>
    <m/>
    <n v="7"/>
    <s v="6"/>
    <s v="6"/>
    <n v="0"/>
    <n v="0"/>
    <n v="1"/>
    <n v="2.7777777777777777"/>
    <n v="0"/>
    <n v="0"/>
    <n v="35"/>
    <n v="97.22222222222223"/>
    <n v="36"/>
  </r>
  <r>
    <s v="pawcon"/>
    <s v="pawcon"/>
    <m/>
    <m/>
    <m/>
    <m/>
    <m/>
    <m/>
    <m/>
    <m/>
    <s v="No"/>
    <n v="135"/>
    <m/>
    <m/>
    <x v="0"/>
    <d v="2019-01-16T22:00:26.000"/>
    <s v="2019 keynote speakers - here they come! #pawcon #machinelearning #deeplearning #predictiveanalytics #analytics #AI https://t.co/GlVnyFQALx"/>
    <s v="https://1-risingmedia.com/newsletter/1547441821.html"/>
    <s v="1-risingmedia.com"/>
    <x v="20"/>
    <m/>
    <s v="http://pbs.twimg.com/profile_images/1082557217398812673/4Nf9OfpG_normal.jpg"/>
    <x v="70"/>
    <s v="https://twitter.com/#!/pawcon/status/1085658057898569729"/>
    <m/>
    <m/>
    <s v="1085658057898569729"/>
    <m/>
    <b v="0"/>
    <n v="1"/>
    <s v=""/>
    <b v="0"/>
    <s v="en"/>
    <m/>
    <s v=""/>
    <b v="0"/>
    <n v="0"/>
    <s v=""/>
    <s v="Hootsuite Inc."/>
    <b v="0"/>
    <s v="1085658057898569729"/>
    <s v="Tweet"/>
    <n v="0"/>
    <n v="0"/>
    <m/>
    <m/>
    <m/>
    <m/>
    <m/>
    <m/>
    <m/>
    <m/>
    <n v="7"/>
    <s v="6"/>
    <s v="6"/>
    <n v="0"/>
    <n v="0"/>
    <n v="0"/>
    <n v="0"/>
    <n v="0"/>
    <n v="0"/>
    <n v="12"/>
    <n v="100"/>
    <n v="12"/>
  </r>
  <r>
    <s v="pawcon"/>
    <s v="pawcon"/>
    <m/>
    <m/>
    <m/>
    <m/>
    <m/>
    <m/>
    <m/>
    <m/>
    <s v="No"/>
    <n v="136"/>
    <m/>
    <m/>
    <x v="0"/>
    <d v="2019-01-17T21:40:46.000"/>
    <s v="Check out the powerful keynote speakers and the entire agenda for this year's only Predictive Analytics World for Business (in the U.S.) – part of Mega-PAW Vegas 2019 https://t.co/GlVnyFQALx #pawcon"/>
    <s v="https://1-risingmedia.com/newsletter/1547441821.html"/>
    <s v="1-risingmedia.com"/>
    <x v="19"/>
    <m/>
    <s v="http://pbs.twimg.com/profile_images/1082557217398812673/4Nf9OfpG_normal.jpg"/>
    <x v="71"/>
    <s v="https://twitter.com/#!/pawcon/status/1086015497013886976"/>
    <m/>
    <m/>
    <s v="1086015497013886976"/>
    <m/>
    <b v="0"/>
    <n v="1"/>
    <s v=""/>
    <b v="0"/>
    <s v="en"/>
    <m/>
    <s v=""/>
    <b v="0"/>
    <n v="1"/>
    <s v=""/>
    <s v="Twitter Web Client"/>
    <b v="0"/>
    <s v="1086015497013886976"/>
    <s v="Tweet"/>
    <n v="0"/>
    <n v="0"/>
    <m/>
    <m/>
    <m/>
    <m/>
    <m/>
    <m/>
    <m/>
    <m/>
    <n v="7"/>
    <s v="6"/>
    <s v="6"/>
    <n v="1"/>
    <n v="3.3333333333333335"/>
    <n v="0"/>
    <n v="0"/>
    <n v="0"/>
    <n v="0"/>
    <n v="29"/>
    <n v="96.66666666666667"/>
    <n v="30"/>
  </r>
  <r>
    <s v="pawcon"/>
    <s v="pawcon"/>
    <m/>
    <m/>
    <m/>
    <m/>
    <m/>
    <m/>
    <m/>
    <m/>
    <s v="No"/>
    <n v="137"/>
    <m/>
    <m/>
    <x v="0"/>
    <d v="2019-01-17T22:00:54.000"/>
    <s v="Check out these can't miss keynotes this June in Las Vegas:  https://t.co/VxLPTcH0TD"/>
    <s v="https://1-risingmedia.com/newsletter/1547173180.html"/>
    <s v="1-risingmedia.com"/>
    <x v="1"/>
    <m/>
    <s v="http://pbs.twimg.com/profile_images/1082557217398812673/4Nf9OfpG_normal.jpg"/>
    <x v="72"/>
    <s v="https://twitter.com/#!/pawcon/status/1086020566384025600"/>
    <m/>
    <m/>
    <s v="1086020566384025600"/>
    <m/>
    <b v="0"/>
    <n v="0"/>
    <s v=""/>
    <b v="0"/>
    <s v="en"/>
    <m/>
    <s v=""/>
    <b v="0"/>
    <n v="0"/>
    <s v=""/>
    <s v="Hootsuite Inc."/>
    <b v="0"/>
    <s v="1086020566384025600"/>
    <s v="Tweet"/>
    <n v="0"/>
    <n v="0"/>
    <m/>
    <m/>
    <m/>
    <m/>
    <m/>
    <m/>
    <m/>
    <m/>
    <n v="7"/>
    <s v="6"/>
    <s v="6"/>
    <n v="0"/>
    <n v="0"/>
    <n v="1"/>
    <n v="9.090909090909092"/>
    <n v="0"/>
    <n v="0"/>
    <n v="10"/>
    <n v="90.9090909090909"/>
    <n v="11"/>
  </r>
  <r>
    <s v="pawcon"/>
    <s v="pawcon"/>
    <m/>
    <m/>
    <m/>
    <m/>
    <m/>
    <m/>
    <m/>
    <m/>
    <s v="No"/>
    <n v="138"/>
    <m/>
    <m/>
    <x v="0"/>
    <d v="2019-01-18T16:20:50.000"/>
    <s v="This year's Predictive Analytics World for Financial Services will once again be part of Mega-PAW Vegas. Check out the stellar keynotes and even the entire agenda https://t.co/VxLPTcppv3 #pawcon"/>
    <s v="https://1-risingmedia.com/newsletter/1547173180.html"/>
    <s v="1-risingmedia.com"/>
    <x v="19"/>
    <m/>
    <s v="http://pbs.twimg.com/profile_images/1082557217398812673/4Nf9OfpG_normal.jpg"/>
    <x v="73"/>
    <s v="https://twitter.com/#!/pawcon/status/1086297372668309509"/>
    <m/>
    <m/>
    <s v="1086297372668309509"/>
    <m/>
    <b v="0"/>
    <n v="1"/>
    <s v=""/>
    <b v="0"/>
    <s v="en"/>
    <m/>
    <s v=""/>
    <b v="0"/>
    <n v="1"/>
    <s v=""/>
    <s v="Twitter Web Client"/>
    <b v="0"/>
    <s v="1086297372668309509"/>
    <s v="Tweet"/>
    <n v="0"/>
    <n v="0"/>
    <m/>
    <m/>
    <m/>
    <m/>
    <m/>
    <m/>
    <m/>
    <m/>
    <n v="7"/>
    <s v="6"/>
    <s v="6"/>
    <n v="1"/>
    <n v="3.5714285714285716"/>
    <n v="0"/>
    <n v="0"/>
    <n v="0"/>
    <n v="0"/>
    <n v="27"/>
    <n v="96.42857142857143"/>
    <n v="28"/>
  </r>
  <r>
    <s v="pawcon"/>
    <s v="pawcon"/>
    <m/>
    <m/>
    <m/>
    <m/>
    <m/>
    <m/>
    <m/>
    <m/>
    <s v="No"/>
    <n v="139"/>
    <m/>
    <m/>
    <x v="0"/>
    <d v="2019-01-22T15:29:20.000"/>
    <s v="AI is a big fat lie. In this must-see episode of The Dr. Data Show, Eric Siegel delivers a treatise ridiculing the widespread myth of #artificialintelligence. Enlightening &amp;amp; pretty funny. It's time for the term AI to be &quot;terminated.&quot; https://t.co/RyQhwjO8tB #machinelearning"/>
    <s v="https://www.youtube.com/watch?v=xnKkHaALj1U&amp;feature=youtu.be"/>
    <s v="youtube.com"/>
    <x v="21"/>
    <m/>
    <s v="http://pbs.twimg.com/profile_images/1082557217398812673/4Nf9OfpG_normal.jpg"/>
    <x v="74"/>
    <s v="https://twitter.com/#!/pawcon/status/1087733963471220736"/>
    <m/>
    <m/>
    <s v="1087733963471220736"/>
    <m/>
    <b v="0"/>
    <n v="5"/>
    <s v=""/>
    <b v="0"/>
    <s v="en"/>
    <m/>
    <s v=""/>
    <b v="0"/>
    <n v="1"/>
    <s v=""/>
    <s v="Twitter Web Client"/>
    <b v="0"/>
    <s v="1087733963471220736"/>
    <s v="Tweet"/>
    <n v="0"/>
    <n v="0"/>
    <m/>
    <m/>
    <m/>
    <m/>
    <m/>
    <m/>
    <m/>
    <m/>
    <n v="7"/>
    <s v="6"/>
    <s v="6"/>
    <n v="1"/>
    <n v="2.4390243902439024"/>
    <n v="4"/>
    <n v="9.75609756097561"/>
    <n v="0"/>
    <n v="0"/>
    <n v="36"/>
    <n v="87.8048780487805"/>
    <n v="41"/>
  </r>
  <r>
    <s v="indigobunting_3"/>
    <s v="iiot_world"/>
    <m/>
    <m/>
    <m/>
    <m/>
    <m/>
    <m/>
    <m/>
    <m/>
    <s v="No"/>
    <n v="147"/>
    <m/>
    <m/>
    <x v="1"/>
    <d v="2019-01-24T16:17:58.000"/>
    <s v="RT @IIoT_World: Why you should be leveraging manufacturing analytics? Read the blog to know about its benefits: https://t.co/dTw1wcThHL_x000a__x000a_#I…"/>
    <s v="https://iiot-world.com/analytics/what-you-need-to-know-about-manufacturing-analytics/"/>
    <s v="iiot-world.com"/>
    <x v="1"/>
    <m/>
    <s v="http://pbs.twimg.com/profile_images/1052257766017048577/2zNqNVCe_normal.jpg"/>
    <x v="75"/>
    <s v="https://twitter.com/#!/indigobunting_3/status/1088470979100192770"/>
    <m/>
    <m/>
    <s v="1088470979100192770"/>
    <m/>
    <b v="0"/>
    <n v="0"/>
    <s v=""/>
    <b v="0"/>
    <s v="en"/>
    <m/>
    <s v=""/>
    <b v="0"/>
    <n v="4"/>
    <s v="1088468998881202176"/>
    <s v="Twitter for Android"/>
    <b v="0"/>
    <s v="1088468998881202176"/>
    <s v="Tweet"/>
    <n v="0"/>
    <n v="0"/>
    <m/>
    <m/>
    <m/>
    <m/>
    <m/>
    <m/>
    <m/>
    <m/>
    <n v="1"/>
    <s v="1"/>
    <s v="1"/>
    <n v="1"/>
    <n v="5.555555555555555"/>
    <n v="0"/>
    <n v="0"/>
    <n v="0"/>
    <n v="0"/>
    <n v="17"/>
    <n v="94.44444444444444"/>
    <n v="18"/>
  </r>
  <r>
    <s v="survivingwithan"/>
    <s v="iiot_world"/>
    <m/>
    <m/>
    <m/>
    <m/>
    <m/>
    <m/>
    <m/>
    <m/>
    <s v="No"/>
    <n v="148"/>
    <m/>
    <m/>
    <x v="1"/>
    <d v="2019-01-24T17:30:10.000"/>
    <s v="RT @IIoT_World: Why you should be leveraging manufacturing analytics? Read the blog to know about its benefits: https://t.co/dTw1wcThHL_x000a__x000a_#I…"/>
    <s v="https://iiot-world.com/analytics/what-you-need-to-know-about-manufacturing-analytics/"/>
    <s v="iiot-world.com"/>
    <x v="1"/>
    <m/>
    <s v="http://pbs.twimg.com/profile_images/446568814914699264/RQrSEogl_normal.png"/>
    <x v="76"/>
    <s v="https://twitter.com/#!/survivingwithan/status/1088489147642376195"/>
    <m/>
    <m/>
    <s v="1088489147642376195"/>
    <m/>
    <b v="0"/>
    <n v="0"/>
    <s v=""/>
    <b v="0"/>
    <s v="en"/>
    <m/>
    <s v=""/>
    <b v="0"/>
    <n v="4"/>
    <s v="1088468998881202176"/>
    <s v="Twitter for Android"/>
    <b v="0"/>
    <s v="1088468998881202176"/>
    <s v="Tweet"/>
    <n v="0"/>
    <n v="0"/>
    <m/>
    <m/>
    <m/>
    <m/>
    <m/>
    <m/>
    <m/>
    <m/>
    <n v="1"/>
    <s v="1"/>
    <s v="1"/>
    <n v="1"/>
    <n v="5.555555555555555"/>
    <n v="0"/>
    <n v="0"/>
    <n v="0"/>
    <n v="0"/>
    <n v="17"/>
    <n v="94.44444444444444"/>
    <n v="18"/>
  </r>
  <r>
    <s v="alternative200"/>
    <s v="iiot_world"/>
    <m/>
    <m/>
    <m/>
    <m/>
    <m/>
    <m/>
    <m/>
    <m/>
    <s v="No"/>
    <n v="149"/>
    <m/>
    <m/>
    <x v="1"/>
    <d v="2019-01-24T18:59:20.000"/>
    <s v="RT @IIoT_World: Why you should be leveraging manufacturing analytics? Read the blog to know about its benefits: https://t.co/dTw1wcThHL_x000a__x000a_#I…"/>
    <s v="https://iiot-world.com/analytics/what-you-need-to-know-about-manufacturing-analytics/"/>
    <s v="iiot-world.com"/>
    <x v="1"/>
    <m/>
    <s v="http://pbs.twimg.com/profile_images/903434851570855940/HD_ouAB4_normal.jpg"/>
    <x v="77"/>
    <s v="https://twitter.com/#!/alternative200/status/1088511587911155712"/>
    <m/>
    <m/>
    <s v="1088511587911155712"/>
    <m/>
    <b v="0"/>
    <n v="0"/>
    <s v=""/>
    <b v="0"/>
    <s v="en"/>
    <m/>
    <s v=""/>
    <b v="0"/>
    <n v="4"/>
    <s v="1088468998881202176"/>
    <s v="Twitter for Android"/>
    <b v="0"/>
    <s v="1088468998881202176"/>
    <s v="Tweet"/>
    <n v="0"/>
    <n v="0"/>
    <m/>
    <m/>
    <m/>
    <m/>
    <m/>
    <m/>
    <m/>
    <m/>
    <n v="1"/>
    <s v="1"/>
    <s v="1"/>
    <n v="1"/>
    <n v="5.555555555555555"/>
    <n v="0"/>
    <n v="0"/>
    <n v="0"/>
    <n v="0"/>
    <n v="17"/>
    <n v="94.44444444444444"/>
    <n v="18"/>
  </r>
  <r>
    <s v="fankych"/>
    <s v="iiot_world"/>
    <m/>
    <m/>
    <m/>
    <m/>
    <m/>
    <m/>
    <m/>
    <m/>
    <s v="No"/>
    <n v="153"/>
    <m/>
    <m/>
    <x v="1"/>
    <d v="2019-01-24T20:51:44.000"/>
    <s v="RT @IIoT_World: Why you should be leveraging manufacturing analytics? Read the blog to know about its benefits: https://t.co/dTw1wcThHL_x000a__x000a_#I…"/>
    <s v="https://iiot-world.com/analytics/what-you-need-to-know-about-manufacturing-analytics/"/>
    <s v="iiot-world.com"/>
    <x v="1"/>
    <m/>
    <s v="http://pbs.twimg.com/profile_images/559281793015107584/6GEutACr_normal.jpeg"/>
    <x v="78"/>
    <s v="https://twitter.com/#!/fankych/status/1088539871843516416"/>
    <m/>
    <m/>
    <s v="1088539871843516416"/>
    <m/>
    <b v="0"/>
    <n v="0"/>
    <s v=""/>
    <b v="0"/>
    <s v="en"/>
    <m/>
    <s v=""/>
    <b v="0"/>
    <n v="4"/>
    <s v="1088468998881202176"/>
    <s v="Twitter for iPad"/>
    <b v="0"/>
    <s v="1088468998881202176"/>
    <s v="Tweet"/>
    <n v="0"/>
    <n v="0"/>
    <m/>
    <m/>
    <m/>
    <m/>
    <m/>
    <m/>
    <m/>
    <m/>
    <n v="1"/>
    <s v="1"/>
    <s v="1"/>
    <n v="1"/>
    <n v="5.555555555555555"/>
    <n v="0"/>
    <n v="0"/>
    <n v="0"/>
    <n v="0"/>
    <n v="17"/>
    <n v="94.44444444444444"/>
    <n v="18"/>
  </r>
  <r>
    <s v="nbeltran"/>
    <s v="crossertech"/>
    <m/>
    <m/>
    <m/>
    <m/>
    <m/>
    <m/>
    <m/>
    <m/>
    <s v="No"/>
    <n v="155"/>
    <m/>
    <m/>
    <x v="1"/>
    <d v="2019-01-24T22:34:59.000"/>
    <s v="RT @FogorosAndrei: 7 Business Reasons to Develop a #PredictiveMaintenance Program via @crossertech https://t.co/FV2WqO019y_x000a_#IIoT #IoT #BigD…"/>
    <s v="http://iiot-world.com/predictive-maintenance/7-business-reasons-to-develop-a-predictive-maintenance-program/"/>
    <s v="iiot-world.com"/>
    <x v="15"/>
    <m/>
    <s v="http://pbs.twimg.com/profile_images/1325197875/Bauchi_Mask_normal.gif"/>
    <x v="79"/>
    <s v="https://twitter.com/#!/nbeltran/status/1088565855649234944"/>
    <m/>
    <m/>
    <s v="1088565855649234944"/>
    <m/>
    <b v="0"/>
    <n v="0"/>
    <s v=""/>
    <b v="0"/>
    <s v="en"/>
    <m/>
    <s v=""/>
    <b v="0"/>
    <n v="3"/>
    <s v="1088239980055576577"/>
    <s v="Twitter for Android"/>
    <b v="0"/>
    <s v="108823998005557657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8">
    <i>
      <x v="1"/>
    </i>
    <i r="1">
      <x v="10"/>
    </i>
    <i r="2">
      <x v="282"/>
    </i>
    <i r="3">
      <x v="19"/>
    </i>
    <i>
      <x v="2"/>
    </i>
    <i r="1">
      <x v="1"/>
    </i>
    <i r="2">
      <x v="7"/>
    </i>
    <i r="3">
      <x v="20"/>
    </i>
    <i r="2">
      <x v="10"/>
    </i>
    <i r="3">
      <x v="14"/>
    </i>
    <i r="2">
      <x v="11"/>
    </i>
    <i r="3">
      <x v="6"/>
    </i>
    <i r="3">
      <x v="20"/>
    </i>
    <i r="2">
      <x v="12"/>
    </i>
    <i r="3">
      <x v="5"/>
    </i>
    <i r="3">
      <x v="6"/>
    </i>
    <i r="3">
      <x v="8"/>
    </i>
    <i r="3">
      <x v="11"/>
    </i>
    <i r="3">
      <x v="14"/>
    </i>
    <i r="3">
      <x v="18"/>
    </i>
    <i r="2">
      <x v="13"/>
    </i>
    <i r="3">
      <x v="1"/>
    </i>
    <i r="3">
      <x v="11"/>
    </i>
    <i r="3">
      <x v="16"/>
    </i>
    <i r="3">
      <x v="19"/>
    </i>
    <i r="3">
      <x v="20"/>
    </i>
    <i r="3">
      <x v="22"/>
    </i>
    <i r="3">
      <x v="23"/>
    </i>
    <i r="2">
      <x v="14"/>
    </i>
    <i r="3">
      <x v="4"/>
    </i>
    <i r="3">
      <x v="8"/>
    </i>
    <i r="3">
      <x v="9"/>
    </i>
    <i r="3">
      <x v="10"/>
    </i>
    <i r="3">
      <x v="18"/>
    </i>
    <i r="3">
      <x v="19"/>
    </i>
    <i r="3">
      <x v="20"/>
    </i>
    <i r="2">
      <x v="15"/>
    </i>
    <i r="3">
      <x v="20"/>
    </i>
    <i r="2">
      <x v="16"/>
    </i>
    <i r="3">
      <x v="17"/>
    </i>
    <i r="3">
      <x v="23"/>
    </i>
    <i r="2">
      <x v="17"/>
    </i>
    <i r="3">
      <x v="14"/>
    </i>
    <i r="3">
      <x v="17"/>
    </i>
    <i r="3">
      <x v="22"/>
    </i>
    <i r="3">
      <x v="23"/>
    </i>
    <i r="3">
      <x v="24"/>
    </i>
    <i r="2">
      <x v="18"/>
    </i>
    <i r="3">
      <x v="4"/>
    </i>
    <i r="3">
      <x v="10"/>
    </i>
    <i r="3">
      <x v="17"/>
    </i>
    <i r="2">
      <x v="19"/>
    </i>
    <i r="3">
      <x v="14"/>
    </i>
    <i r="3">
      <x v="18"/>
    </i>
    <i r="2">
      <x v="20"/>
    </i>
    <i r="3">
      <x v="8"/>
    </i>
    <i r="3">
      <x v="14"/>
    </i>
    <i r="2">
      <x v="21"/>
    </i>
    <i r="3">
      <x v="14"/>
    </i>
    <i r="3">
      <x v="15"/>
    </i>
    <i r="3">
      <x v="21"/>
    </i>
    <i r="2">
      <x v="22"/>
    </i>
    <i r="3">
      <x v="16"/>
    </i>
    <i r="3">
      <x v="20"/>
    </i>
    <i r="2">
      <x v="23"/>
    </i>
    <i r="3">
      <x v="19"/>
    </i>
    <i r="3">
      <x v="20"/>
    </i>
    <i r="2">
      <x v="24"/>
    </i>
    <i r="3">
      <x v="2"/>
    </i>
    <i r="3">
      <x v="6"/>
    </i>
    <i r="3">
      <x v="7"/>
    </i>
    <i r="3">
      <x v="16"/>
    </i>
    <i r="3">
      <x v="17"/>
    </i>
    <i r="3">
      <x v="18"/>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2">
        <i x="21" s="1"/>
        <i x="4" s="1"/>
        <i x="17" s="1"/>
        <i x="11" s="1"/>
        <i x="16" s="1"/>
        <i x="2" s="1"/>
        <i x="14" s="1"/>
        <i x="6" s="1"/>
        <i x="5" s="1"/>
        <i x="19" s="1"/>
        <i x="0" s="1"/>
        <i x="10" s="1"/>
        <i x="9" s="1"/>
        <i x="3" s="1"/>
        <i x="8" s="1"/>
        <i x="20" s="1"/>
        <i x="18" s="1"/>
        <i x="12" s="1"/>
        <i x="15" s="1"/>
        <i x="13"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6" totalsRowShown="0" headerRowDxfId="492" dataDxfId="491">
  <autoFilter ref="A2:BL15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232" dataDxfId="231">
  <autoFilter ref="A66: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9" totalsRowShown="0" headerRowDxfId="439" dataDxfId="438">
  <autoFilter ref="A2:BS7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9" totalsRowShown="0" headerRowDxfId="147" dataDxfId="146">
  <autoFilter ref="A1:G34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21" totalsRowShown="0" headerRowDxfId="138" dataDxfId="137">
  <autoFilter ref="A1:L32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2" totalsRowShown="0" headerRowDxfId="64" dataDxfId="63">
  <autoFilter ref="A2:BL8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393" dataDxfId="392">
  <autoFilter ref="A1:C7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1546" TargetMode="External" /><Relationship Id="rId2" Type="http://schemas.openxmlformats.org/officeDocument/2006/relationships/hyperlink" Target="https://nodexlgraphgallery.org/Pages/Graph.aspx?graphID=181546" TargetMode="External" /><Relationship Id="rId3" Type="http://schemas.openxmlformats.org/officeDocument/2006/relationships/hyperlink" Target="https://nodexlgraphgallery.org/Pages/Graph.aspx?graphID=181546" TargetMode="External" /><Relationship Id="rId4" Type="http://schemas.openxmlformats.org/officeDocument/2006/relationships/hyperlink" Target="https://nodexlgraphgallery.org/Pages/Graph.aspx?graphID=181546" TargetMode="External" /><Relationship Id="rId5" Type="http://schemas.openxmlformats.org/officeDocument/2006/relationships/hyperlink" Target="https://nodexlgraphgallery.org/Pages/Graph.aspx?graphID=181546" TargetMode="External" /><Relationship Id="rId6" Type="http://schemas.openxmlformats.org/officeDocument/2006/relationships/hyperlink" Target="https://nodexlgraphgallery.org/Pages/Graph.aspx?graphID=181546" TargetMode="External" /><Relationship Id="rId7" Type="http://schemas.openxmlformats.org/officeDocument/2006/relationships/hyperlink" Target="https://nodexlgraphgallery.org/Pages/Graph.aspx?graphID=181546" TargetMode="External" /><Relationship Id="rId8" Type="http://schemas.openxmlformats.org/officeDocument/2006/relationships/hyperlink" Target="https://nodexlgraphgallery.org/Pages/Graph.aspx?graphID=181546" TargetMode="External" /><Relationship Id="rId9" Type="http://schemas.openxmlformats.org/officeDocument/2006/relationships/hyperlink" Target="https://nodexlgraphgallery.org/Pages/Graph.aspx?graphID=181546" TargetMode="External" /><Relationship Id="rId10" Type="http://schemas.openxmlformats.org/officeDocument/2006/relationships/hyperlink" Target="https://agilience.com/en/document/ene8ffe74a7b522d95bcaf2490fc7b86fed94f1e8f" TargetMode="External" /><Relationship Id="rId11" Type="http://schemas.openxmlformats.org/officeDocument/2006/relationships/hyperlink" Target="https://agilience.com/en/document/ene8ffe74a7b522d95bcaf2490fc7b86fed94f1e8f" TargetMode="External" /><Relationship Id="rId12" Type="http://schemas.openxmlformats.org/officeDocument/2006/relationships/hyperlink" Target="http://iiot-world.com/predictive-maintenance/7-business-reasons-to-develop-a-predictive-maintenance-program/" TargetMode="External" /><Relationship Id="rId13" Type="http://schemas.openxmlformats.org/officeDocument/2006/relationships/hyperlink" Target="http://iiot-world.com/predictive-maintenance/7-business-reasons-to-develop-a-predictive-maintenance-program/" TargetMode="External" /><Relationship Id="rId14" Type="http://schemas.openxmlformats.org/officeDocument/2006/relationships/hyperlink" Target="http://iiot-world.com/predictive-maintenance/7-business-reasons-to-develop-a-predictive-maintenance-program/" TargetMode="External" /><Relationship Id="rId15" Type="http://schemas.openxmlformats.org/officeDocument/2006/relationships/hyperlink" Target="http://iiot-world.com/predictive-maintenance/7-business-reasons-to-develop-a-predictive-maintenance-program/" TargetMode="External" /><Relationship Id="rId16" Type="http://schemas.openxmlformats.org/officeDocument/2006/relationships/hyperlink" Target="https://iiot-world.com/analytics/what-you-need-to-know-about-manufacturing-analytics/" TargetMode="External" /><Relationship Id="rId17" Type="http://schemas.openxmlformats.org/officeDocument/2006/relationships/hyperlink" Target="https://iiot-world.com/analytics/what-you-need-to-know-about-manufacturing-analytics/" TargetMode="External" /><Relationship Id="rId18" Type="http://schemas.openxmlformats.org/officeDocument/2006/relationships/hyperlink" Target="http://iiot-world.com/predictive-maintenance/7-business-reasons-to-develop-a-predictive-maintenance-program/" TargetMode="External" /><Relationship Id="rId19" Type="http://schemas.openxmlformats.org/officeDocument/2006/relationships/hyperlink" Target="http://iiot-world.com/predictive-maintenance/7-business-reasons-to-develop-a-predictive-maintenance-program/" TargetMode="External" /><Relationship Id="rId20" Type="http://schemas.openxmlformats.org/officeDocument/2006/relationships/hyperlink" Target="https://iiot-world.com/analytics/what-you-need-to-know-about-manufacturing-analytics/" TargetMode="External" /><Relationship Id="rId21" Type="http://schemas.openxmlformats.org/officeDocument/2006/relationships/hyperlink" Target="https://iiot-world.com/analytics/what-you-need-to-know-about-manufacturing-analytics/" TargetMode="External" /><Relationship Id="rId22" Type="http://schemas.openxmlformats.org/officeDocument/2006/relationships/hyperlink" Target="https://iiot-world.com/analytics/what-you-need-to-know-about-manufacturing-analytics/" TargetMode="External" /><Relationship Id="rId23" Type="http://schemas.openxmlformats.org/officeDocument/2006/relationships/hyperlink" Target="https://iiot-world.com/analytics/what-you-need-to-know-about-manufacturing-analytics/" TargetMode="External" /><Relationship Id="rId24" Type="http://schemas.openxmlformats.org/officeDocument/2006/relationships/hyperlink" Target="https://iiot-world.com/analytics/what-you-need-to-know-about-manufacturing-analytics/" TargetMode="External" /><Relationship Id="rId25" Type="http://schemas.openxmlformats.org/officeDocument/2006/relationships/hyperlink" Target="https://iiot-world.com/analytics/what-you-need-to-know-about-manufacturing-analytics/" TargetMode="External" /><Relationship Id="rId26" Type="http://schemas.openxmlformats.org/officeDocument/2006/relationships/hyperlink" Target="https://iiot-world.com/analytics/what-you-need-to-know-about-manufacturing-analytics/" TargetMode="External" /><Relationship Id="rId27" Type="http://schemas.openxmlformats.org/officeDocument/2006/relationships/hyperlink" Target="http://iiot-world.com/predictive-maintenance/7-business-reasons-to-develop-a-predictive-maintenance-program/" TargetMode="External" /><Relationship Id="rId28" Type="http://schemas.openxmlformats.org/officeDocument/2006/relationships/hyperlink" Target="http://iiot-world.com/predictive-maintenance/7-business-reasons-to-develop-a-predictive-maintenance-program/" TargetMode="External" /><Relationship Id="rId29" Type="http://schemas.openxmlformats.org/officeDocument/2006/relationships/hyperlink" Target="http://iiot-world.com/predictive-maintenance/7-business-reasons-to-develop-a-predictive-maintenance-program/" TargetMode="External" /><Relationship Id="rId30" Type="http://schemas.openxmlformats.org/officeDocument/2006/relationships/hyperlink" Target="http://iiot-world.com/predictive-maintenance/7-business-reasons-to-develop-a-predictive-maintenance-program/" TargetMode="External" /><Relationship Id="rId31" Type="http://schemas.openxmlformats.org/officeDocument/2006/relationships/hyperlink" Target="http://iiot-world.com/predictive-maintenance/7-business-reasons-to-develop-a-predictive-maintenance-program/" TargetMode="External" /><Relationship Id="rId32" Type="http://schemas.openxmlformats.org/officeDocument/2006/relationships/hyperlink" Target="http://iiot-world.com/predictive-maintenance/7-business-reasons-to-develop-a-predictive-maintenance-program/" TargetMode="External" /><Relationship Id="rId33" Type="http://schemas.openxmlformats.org/officeDocument/2006/relationships/hyperlink" Target="https://pacanthro.org/2019/registration/" TargetMode="External" /><Relationship Id="rId34" Type="http://schemas.openxmlformats.org/officeDocument/2006/relationships/hyperlink" Target="https://pacanthro.org/2019/registration/" TargetMode="External" /><Relationship Id="rId35" Type="http://schemas.openxmlformats.org/officeDocument/2006/relationships/hyperlink" Target="http://iiot-world.com/predictive-maintenance/7-business-reasons-to-develop-a-predictive-maintenance-program/" TargetMode="External" /><Relationship Id="rId36" Type="http://schemas.openxmlformats.org/officeDocument/2006/relationships/hyperlink" Target="http://iiot-world.com/predictive-maintenance/7-business-reasons-to-develop-a-predictive-maintenance-program/" TargetMode="External" /><Relationship Id="rId37" Type="http://schemas.openxmlformats.org/officeDocument/2006/relationships/hyperlink" Target="http://iiot-world.com/predictive-maintenance/7-business-reasons-to-develop-a-predictive-maintenance-program/" TargetMode="External" /><Relationship Id="rId38" Type="http://schemas.openxmlformats.org/officeDocument/2006/relationships/hyperlink" Target="http://iiot-world.com/predictive-maintenance/7-business-reasons-to-develop-a-predictive-maintenance-program/" TargetMode="External" /><Relationship Id="rId39" Type="http://schemas.openxmlformats.org/officeDocument/2006/relationships/hyperlink" Target="http://iiot-world.com/predictive-maintenance/7-business-reasons-to-develop-a-predictive-maintenance-program/" TargetMode="External" /><Relationship Id="rId40" Type="http://schemas.openxmlformats.org/officeDocument/2006/relationships/hyperlink" Target="http://iiot-world.com/predictive-maintenance/7-business-reasons-to-develop-a-predictive-maintenance-program/" TargetMode="External" /><Relationship Id="rId41" Type="http://schemas.openxmlformats.org/officeDocument/2006/relationships/hyperlink" Target="http://iiot-world.com/predictive-maintenance/7-business-reasons-to-develop-a-predictive-maintenance-program/" TargetMode="External" /><Relationship Id="rId42" Type="http://schemas.openxmlformats.org/officeDocument/2006/relationships/hyperlink" Target="http://iiot-world.com/predictive-maintenance/7-business-reasons-to-develop-a-predictive-maintenance-program/" TargetMode="External" /><Relationship Id="rId43" Type="http://schemas.openxmlformats.org/officeDocument/2006/relationships/hyperlink" Target="http://iiot-world.com/predictive-maintenance/7-business-reasons-to-develop-a-predictive-maintenance-program/" TargetMode="External" /><Relationship Id="rId44" Type="http://schemas.openxmlformats.org/officeDocument/2006/relationships/hyperlink" Target="http://iiot-world.com/predictive-maintenance/7-business-reasons-to-develop-a-predictive-maintenance-program/" TargetMode="External" /><Relationship Id="rId45" Type="http://schemas.openxmlformats.org/officeDocument/2006/relationships/hyperlink" Target="https://twitter.com/pawcon/status/1085572865871605760" TargetMode="External" /><Relationship Id="rId46" Type="http://schemas.openxmlformats.org/officeDocument/2006/relationships/hyperlink" Target="https://www.firstonlineuniversity.org/#/" TargetMode="External" /><Relationship Id="rId47" Type="http://schemas.openxmlformats.org/officeDocument/2006/relationships/hyperlink" Target="https://1-risingmedia.com/newsletter/1544700997.html" TargetMode="External" /><Relationship Id="rId48" Type="http://schemas.openxmlformats.org/officeDocument/2006/relationships/hyperlink" Target="https://predictiveanalyticsworld.de/en/industry4-0/muenchen2019/" TargetMode="External" /><Relationship Id="rId49" Type="http://schemas.openxmlformats.org/officeDocument/2006/relationships/hyperlink" Target="https://predictiveanalyticsworld.de/en/industry4-0/muenchen2019/" TargetMode="External" /><Relationship Id="rId50" Type="http://schemas.openxmlformats.org/officeDocument/2006/relationships/hyperlink" Target="https://twi.li/x9SgmI" TargetMode="External" /><Relationship Id="rId51" Type="http://schemas.openxmlformats.org/officeDocument/2006/relationships/hyperlink" Target="https://www.deeplearningworld.com/las-vegas/workshops/r-bootcamp/" TargetMode="External" /><Relationship Id="rId52" Type="http://schemas.openxmlformats.org/officeDocument/2006/relationships/hyperlink" Target="https://iiot-world.com/predictive-maintenance/machinemetrics-announces-11-3-million-series-a-funding-round/" TargetMode="External" /><Relationship Id="rId53" Type="http://schemas.openxmlformats.org/officeDocument/2006/relationships/hyperlink" Target="https://iiot-world.com/predictive-maintenance/machinemetrics-announces-11-3-million-series-a-funding-round/" TargetMode="External" /><Relationship Id="rId54" Type="http://schemas.openxmlformats.org/officeDocument/2006/relationships/hyperlink" Target="http://iiot-world.com/predictive-maintenance/7-business-reasons-to-develop-a-predictive-maintenance-program/" TargetMode="External" /><Relationship Id="rId55" Type="http://schemas.openxmlformats.org/officeDocument/2006/relationships/hyperlink" Target="https://iiot-world.com/predictive-maintenance/machinemetrics-announces-11-3-million-series-a-funding-round/" TargetMode="External" /><Relationship Id="rId56" Type="http://schemas.openxmlformats.org/officeDocument/2006/relationships/hyperlink" Target="http://iiot-world.com/predictive-maintenance/7-business-reasons-to-develop-a-predictive-maintenance-program/" TargetMode="External" /><Relationship Id="rId57" Type="http://schemas.openxmlformats.org/officeDocument/2006/relationships/hyperlink" Target="https://iiot-world.com/predictive-maintenance/machinemetrics-announces-11-3-million-series-a-funding-round/" TargetMode="External" /><Relationship Id="rId58" Type="http://schemas.openxmlformats.org/officeDocument/2006/relationships/hyperlink" Target="http://iiot-world.com/predictive-maintenance/7-business-reasons-to-develop-a-predictive-maintenance-program/" TargetMode="External" /><Relationship Id="rId59" Type="http://schemas.openxmlformats.org/officeDocument/2006/relationships/hyperlink" Target="https://pacanthro.org/2019/registration/" TargetMode="External" /><Relationship Id="rId60" Type="http://schemas.openxmlformats.org/officeDocument/2006/relationships/hyperlink" Target="https://pacanthro.org/2019/registration/" TargetMode="External" /><Relationship Id="rId61" Type="http://schemas.openxmlformats.org/officeDocument/2006/relationships/hyperlink" Target="http://iiot-world.com/predictive-maintenance/7-business-reasons-to-develop-a-predictive-maintenance-program/" TargetMode="External" /><Relationship Id="rId62" Type="http://schemas.openxmlformats.org/officeDocument/2006/relationships/hyperlink" Target="http://iiot-world.com/predictive-maintenance/7-business-reasons-to-develop-a-predictive-maintenance-program/" TargetMode="External" /><Relationship Id="rId63" Type="http://schemas.openxmlformats.org/officeDocument/2006/relationships/hyperlink" Target="http://iiot-world.com/predictive-maintenance/7-business-reasons-to-develop-a-predictive-maintenance-program/" TargetMode="External" /><Relationship Id="rId64" Type="http://schemas.openxmlformats.org/officeDocument/2006/relationships/hyperlink" Target="http://iiot-world.com/predictive-maintenance/7-business-reasons-to-develop-a-predictive-maintenance-program/" TargetMode="External" /><Relationship Id="rId65" Type="http://schemas.openxmlformats.org/officeDocument/2006/relationships/hyperlink" Target="http://iiot-world.com/predictive-maintenance/7-business-reasons-to-develop-a-predictive-maintenance-program/" TargetMode="External" /><Relationship Id="rId66" Type="http://schemas.openxmlformats.org/officeDocument/2006/relationships/hyperlink" Target="http://iiot-world.com/predictive-maintenance/7-business-reasons-to-develop-a-predictive-maintenance-program/" TargetMode="External" /><Relationship Id="rId67" Type="http://schemas.openxmlformats.org/officeDocument/2006/relationships/hyperlink" Target="http://iiot-world.com/predictive-maintenance/7-business-reasons-to-develop-a-predictive-maintenance-program/" TargetMode="External" /><Relationship Id="rId68" Type="http://schemas.openxmlformats.org/officeDocument/2006/relationships/hyperlink" Target="http://iiot-world.com/predictive-maintenance/7-business-reasons-to-develop-a-predictive-maintenance-program/" TargetMode="External" /><Relationship Id="rId69" Type="http://schemas.openxmlformats.org/officeDocument/2006/relationships/hyperlink" Target="http://iiot-world.com/predictive-maintenance/7-business-reasons-to-develop-a-predictive-maintenance-program/" TargetMode="External" /><Relationship Id="rId70" Type="http://schemas.openxmlformats.org/officeDocument/2006/relationships/hyperlink" Target="https://iiot-world.com/predictive-maintenance/machinemetrics-announces-11-3-million-series-a-funding-round/" TargetMode="External" /><Relationship Id="rId71" Type="http://schemas.openxmlformats.org/officeDocument/2006/relationships/hyperlink" Target="http://iiot-world.com/predictive-maintenance/7-business-reasons-to-develop-a-predictive-maintenance-program/" TargetMode="External" /><Relationship Id="rId72" Type="http://schemas.openxmlformats.org/officeDocument/2006/relationships/hyperlink" Target="http://iiot-world.com/predictive-maintenance/7-business-reasons-to-develop-a-predictive-maintenance-program/" TargetMode="External" /><Relationship Id="rId73" Type="http://schemas.openxmlformats.org/officeDocument/2006/relationships/hyperlink" Target="http://iiot-world.com/predictive-maintenance/7-business-reasons-to-develop-a-predictive-maintenance-program/" TargetMode="External" /><Relationship Id="rId74" Type="http://schemas.openxmlformats.org/officeDocument/2006/relationships/hyperlink" Target="http://iiot-world.com/predictive-maintenance/7-business-reasons-to-develop-a-predictive-maintenance-program/" TargetMode="External" /><Relationship Id="rId75" Type="http://schemas.openxmlformats.org/officeDocument/2006/relationships/hyperlink" Target="https://iiot-world.com/predictive-maintenance/machinemetrics-announces-11-3-million-series-a-funding-round/" TargetMode="External" /><Relationship Id="rId76" Type="http://schemas.openxmlformats.org/officeDocument/2006/relationships/hyperlink" Target="http://iiot-world.com/predictive-maintenance/7-business-reasons-to-develop-a-predictive-maintenance-program/" TargetMode="External" /><Relationship Id="rId77" Type="http://schemas.openxmlformats.org/officeDocument/2006/relationships/hyperlink" Target="http://iiot-world.com/predictive-maintenance/7-business-reasons-to-develop-a-predictive-maintenance-program/" TargetMode="External" /><Relationship Id="rId78" Type="http://schemas.openxmlformats.org/officeDocument/2006/relationships/hyperlink" Target="http://iiot-world.com/predictive-maintenance/7-business-reasons-to-develop-a-predictive-maintenance-program/" TargetMode="External" /><Relationship Id="rId79" Type="http://schemas.openxmlformats.org/officeDocument/2006/relationships/hyperlink" Target="http://iiot-world.com/predictive-maintenance/7-business-reasons-to-develop-a-predictive-maintenance-program/" TargetMode="External" /><Relationship Id="rId80" Type="http://schemas.openxmlformats.org/officeDocument/2006/relationships/hyperlink" Target="http://iiot-world.com/predictive-maintenance/7-business-reasons-to-develop-a-predictive-maintenance-program/" TargetMode="External" /><Relationship Id="rId81" Type="http://schemas.openxmlformats.org/officeDocument/2006/relationships/hyperlink" Target="http://iiot-world.com/predictive-maintenance/7-business-reasons-to-develop-a-predictive-maintenance-program/" TargetMode="External" /><Relationship Id="rId82" Type="http://schemas.openxmlformats.org/officeDocument/2006/relationships/hyperlink" Target="https://iiot-world.com/predictive-maintenance/machinemetrics-announces-11-3-million-series-a-funding-round/" TargetMode="External" /><Relationship Id="rId83" Type="http://schemas.openxmlformats.org/officeDocument/2006/relationships/hyperlink" Target="https://iiot-world.com/predictive-maintenance/machinemetrics-announces-11-3-million-series-a-funding-round/" TargetMode="External" /><Relationship Id="rId84" Type="http://schemas.openxmlformats.org/officeDocument/2006/relationships/hyperlink" Target="https://iiot-world.com/predictive-maintenance/machinemetrics-announces-11-3-million-series-a-funding-round/" TargetMode="External" /><Relationship Id="rId85" Type="http://schemas.openxmlformats.org/officeDocument/2006/relationships/hyperlink" Target="https://iiot-world.com/analytics/what-you-need-to-know-about-manufacturing-analytics/" TargetMode="External" /><Relationship Id="rId86" Type="http://schemas.openxmlformats.org/officeDocument/2006/relationships/hyperlink" Target="https://iiot-world.com/analytics/what-you-need-to-know-about-manufacturing-analytics/" TargetMode="External" /><Relationship Id="rId87" Type="http://schemas.openxmlformats.org/officeDocument/2006/relationships/hyperlink" Target="https://iiot-world.com/analytics/what-you-need-to-know-about-manufacturing-analytics/" TargetMode="External" /><Relationship Id="rId88" Type="http://schemas.openxmlformats.org/officeDocument/2006/relationships/hyperlink" Target="https://iiot-world.com/analytics/what-you-need-to-know-about-manufacturing-analytics/" TargetMode="External" /><Relationship Id="rId89" Type="http://schemas.openxmlformats.org/officeDocument/2006/relationships/hyperlink" Target="https://www.youtube.com/watch?v=AOB6vcwFL-I&amp;feature=youtu.be" TargetMode="External" /><Relationship Id="rId90" Type="http://schemas.openxmlformats.org/officeDocument/2006/relationships/hyperlink" Target="https://1-risingmedia.com/newsletter/1546424243.html" TargetMode="External" /><Relationship Id="rId91" Type="http://schemas.openxmlformats.org/officeDocument/2006/relationships/hyperlink" Target="https://1-risingmedia.com/newsletter/1547441821.html" TargetMode="External" /><Relationship Id="rId92" Type="http://schemas.openxmlformats.org/officeDocument/2006/relationships/hyperlink" Target="https://1-risingmedia.com/newsletter/1547441821.html" TargetMode="External" /><Relationship Id="rId93" Type="http://schemas.openxmlformats.org/officeDocument/2006/relationships/hyperlink" Target="https://1-risingmedia.com/newsletter/1547173180.html" TargetMode="External" /><Relationship Id="rId94" Type="http://schemas.openxmlformats.org/officeDocument/2006/relationships/hyperlink" Target="https://1-risingmedia.com/newsletter/1547173180.html" TargetMode="External" /><Relationship Id="rId95" Type="http://schemas.openxmlformats.org/officeDocument/2006/relationships/hyperlink" Target="https://www.youtube.com/watch?v=xnKkHaALj1U&amp;feature=youtu.be" TargetMode="External" /><Relationship Id="rId96" Type="http://schemas.openxmlformats.org/officeDocument/2006/relationships/hyperlink" Target="https://iiot-world.com/predictive-maintenance/machinemetrics-announces-11-3-million-series-a-funding-round/" TargetMode="External" /><Relationship Id="rId97" Type="http://schemas.openxmlformats.org/officeDocument/2006/relationships/hyperlink" Target="http://iiot-world.com/predictive-maintenance/7-business-reasons-to-develop-a-predictive-maintenance-program/" TargetMode="External" /><Relationship Id="rId98" Type="http://schemas.openxmlformats.org/officeDocument/2006/relationships/hyperlink" Target="http://iiot-world.com/predictive-maintenance/7-business-reasons-to-develop-a-predictive-maintenance-program/" TargetMode="External" /><Relationship Id="rId99" Type="http://schemas.openxmlformats.org/officeDocument/2006/relationships/hyperlink" Target="https://iiot-world.com/analytics/what-you-need-to-know-about-manufacturing-analytics/" TargetMode="External" /><Relationship Id="rId100" Type="http://schemas.openxmlformats.org/officeDocument/2006/relationships/hyperlink" Target="https://iiot-world.com/analytics/what-you-need-to-know-about-manufacturing-analytics/" TargetMode="External" /><Relationship Id="rId101" Type="http://schemas.openxmlformats.org/officeDocument/2006/relationships/hyperlink" Target="https://iiot-world.com/predictive-maintenance/machinemetrics-announces-11-3-million-series-a-funding-round/" TargetMode="External" /><Relationship Id="rId102" Type="http://schemas.openxmlformats.org/officeDocument/2006/relationships/hyperlink" Target="https://iiot-world.com/analytics/what-you-need-to-know-about-manufacturing-analytics/" TargetMode="External" /><Relationship Id="rId103" Type="http://schemas.openxmlformats.org/officeDocument/2006/relationships/hyperlink" Target="https://iiot-world.com/analytics/what-you-need-to-know-about-manufacturing-analytics/" TargetMode="External" /><Relationship Id="rId104" Type="http://schemas.openxmlformats.org/officeDocument/2006/relationships/hyperlink" Target="https://iiot-world.com/analytics/what-you-need-to-know-about-manufacturing-analytics/" TargetMode="External" /><Relationship Id="rId105" Type="http://schemas.openxmlformats.org/officeDocument/2006/relationships/hyperlink" Target="https://iiot-world.com/analytics/what-you-need-to-know-about-manufacturing-analytics/" TargetMode="External" /><Relationship Id="rId106" Type="http://schemas.openxmlformats.org/officeDocument/2006/relationships/hyperlink" Target="https://iiot-world.com/predictive-maintenance/machinemetrics-announces-11-3-million-series-a-funding-round/" TargetMode="External" /><Relationship Id="rId107" Type="http://schemas.openxmlformats.org/officeDocument/2006/relationships/hyperlink" Target="http://iiot-world.com/predictive-maintenance/7-business-reasons-to-develop-a-predictive-maintenance-program/" TargetMode="External" /><Relationship Id="rId108" Type="http://schemas.openxmlformats.org/officeDocument/2006/relationships/hyperlink" Target="http://iiot-world.com/predictive-maintenance/7-business-reasons-to-develop-a-predictive-maintenance-program/" TargetMode="External" /><Relationship Id="rId109" Type="http://schemas.openxmlformats.org/officeDocument/2006/relationships/hyperlink" Target="https://iiot-world.com/analytics/what-you-need-to-know-about-manufacturing-analytics/" TargetMode="External" /><Relationship Id="rId110" Type="http://schemas.openxmlformats.org/officeDocument/2006/relationships/hyperlink" Target="http://iiot-world.com/predictive-maintenance/7-business-reasons-to-develop-a-predictive-maintenance-program/" TargetMode="External" /><Relationship Id="rId111" Type="http://schemas.openxmlformats.org/officeDocument/2006/relationships/hyperlink" Target="http://iiot-world.com/predictive-maintenance/7-business-reasons-to-develop-a-predictive-maintenance-program/" TargetMode="External" /><Relationship Id="rId112" Type="http://schemas.openxmlformats.org/officeDocument/2006/relationships/hyperlink" Target="http://iiot-world.com/predictive-maintenance/7-business-reasons-to-develop-a-predictive-maintenance-program/" TargetMode="External" /><Relationship Id="rId113" Type="http://schemas.openxmlformats.org/officeDocument/2006/relationships/hyperlink" Target="https://pbs.twimg.com/media/DpAYNc6W4AAHrHH.jpg" TargetMode="External" /><Relationship Id="rId114" Type="http://schemas.openxmlformats.org/officeDocument/2006/relationships/hyperlink" Target="https://pbs.twimg.com/media/DpAYNc6W4AAHrHH.jpg" TargetMode="External" /><Relationship Id="rId115" Type="http://schemas.openxmlformats.org/officeDocument/2006/relationships/hyperlink" Target="https://pbs.twimg.com/media/Dwz2veEXgAAXhqX.jpg" TargetMode="External" /><Relationship Id="rId116" Type="http://schemas.openxmlformats.org/officeDocument/2006/relationships/hyperlink" Target="https://pbs.twimg.com/media/Dwz2veEXgAAXhqX.jpg" TargetMode="External" /><Relationship Id="rId117" Type="http://schemas.openxmlformats.org/officeDocument/2006/relationships/hyperlink" Target="https://pbs.twimg.com/media/Dwz2veEXgAAXhqX.jpg" TargetMode="External" /><Relationship Id="rId118" Type="http://schemas.openxmlformats.org/officeDocument/2006/relationships/hyperlink" Target="https://pbs.twimg.com/media/Dwz2veEXgAAXhqX.jpg" TargetMode="External" /><Relationship Id="rId119" Type="http://schemas.openxmlformats.org/officeDocument/2006/relationships/hyperlink" Target="https://pbs.twimg.com/media/Dwz2veEXgAAXhqX.jpg" TargetMode="External" /><Relationship Id="rId120" Type="http://schemas.openxmlformats.org/officeDocument/2006/relationships/hyperlink" Target="https://pbs.twimg.com/media/Dwz2veEXgAAXhqX.jpg" TargetMode="External" /><Relationship Id="rId121" Type="http://schemas.openxmlformats.org/officeDocument/2006/relationships/hyperlink" Target="https://pbs.twimg.com/media/Dwz2veEXgAAXhqX.jpg" TargetMode="External" /><Relationship Id="rId122" Type="http://schemas.openxmlformats.org/officeDocument/2006/relationships/hyperlink" Target="https://pbs.twimg.com/media/Dwz2veEXgAAXhqX.jpg" TargetMode="External" /><Relationship Id="rId123" Type="http://schemas.openxmlformats.org/officeDocument/2006/relationships/hyperlink" Target="https://pbs.twimg.com/media/Dxb__5XX4AA_pLv.jpg" TargetMode="External" /><Relationship Id="rId124" Type="http://schemas.openxmlformats.org/officeDocument/2006/relationships/hyperlink" Target="https://pbs.twimg.com/media/DxcUUEmWoAMd2jV.jpg" TargetMode="External" /><Relationship Id="rId125" Type="http://schemas.openxmlformats.org/officeDocument/2006/relationships/hyperlink" Target="https://pbs.twimg.com/media/DwVItX6WkAIhe4n.jpg" TargetMode="External" /><Relationship Id="rId126" Type="http://schemas.openxmlformats.org/officeDocument/2006/relationships/hyperlink" Target="https://pbs.twimg.com/media/DwVItX6WkAIhe4n.jpg" TargetMode="External" /><Relationship Id="rId127" Type="http://schemas.openxmlformats.org/officeDocument/2006/relationships/hyperlink" Target="https://pbs.twimg.com/media/Dxo0fqwWsAMxMpY.jpg" TargetMode="External" /><Relationship Id="rId128" Type="http://schemas.openxmlformats.org/officeDocument/2006/relationships/hyperlink" Target="https://pbs.twimg.com/media/DwVItX6WkAIhe4n.jpg" TargetMode="External" /><Relationship Id="rId129" Type="http://schemas.openxmlformats.org/officeDocument/2006/relationships/hyperlink" Target="https://pbs.twimg.com/media/Dxo0fqwWsAMxMpY.jpg" TargetMode="External" /><Relationship Id="rId130" Type="http://schemas.openxmlformats.org/officeDocument/2006/relationships/hyperlink" Target="https://pbs.twimg.com/media/DwVItX6WkAIhe4n.jpg" TargetMode="External" /><Relationship Id="rId131" Type="http://schemas.openxmlformats.org/officeDocument/2006/relationships/hyperlink" Target="https://pbs.twimg.com/media/Dxo0fqwWsAMxMpY.jpg" TargetMode="External" /><Relationship Id="rId132" Type="http://schemas.openxmlformats.org/officeDocument/2006/relationships/hyperlink" Target="https://pbs.twimg.com/media/DwjWj2lXQAAjNNR.jpg" TargetMode="External" /><Relationship Id="rId133" Type="http://schemas.openxmlformats.org/officeDocument/2006/relationships/hyperlink" Target="https://pbs.twimg.com/media/DwtptF_XgAMP7Fx.jpg" TargetMode="External" /><Relationship Id="rId134" Type="http://schemas.openxmlformats.org/officeDocument/2006/relationships/hyperlink" Target="https://pbs.twimg.com/media/Dw0FuXrXcAE_d90.jpg" TargetMode="External" /><Relationship Id="rId135" Type="http://schemas.openxmlformats.org/officeDocument/2006/relationships/hyperlink" Target="https://pbs.twimg.com/media/Dw5PSfEXgAA5VAg.jpg" TargetMode="External" /><Relationship Id="rId136" Type="http://schemas.openxmlformats.org/officeDocument/2006/relationships/hyperlink" Target="https://pbs.twimg.com/media/Dw-Y658X4AAz11g.jpg" TargetMode="External" /><Relationship Id="rId137" Type="http://schemas.openxmlformats.org/officeDocument/2006/relationships/hyperlink" Target="https://pbs.twimg.com/media/DxHZquPVAAIYifx.jpg" TargetMode="External" /><Relationship Id="rId138" Type="http://schemas.openxmlformats.org/officeDocument/2006/relationships/hyperlink" Target="https://pbs.twimg.com/media/DxRs3CPXcAIutn4.jpg" TargetMode="External" /><Relationship Id="rId139" Type="http://schemas.openxmlformats.org/officeDocument/2006/relationships/hyperlink" Target="https://pbs.twimg.com/media/DxW2b4tWsAAfy4_.jpg" TargetMode="External" /><Relationship Id="rId140" Type="http://schemas.openxmlformats.org/officeDocument/2006/relationships/hyperlink" Target="https://pbs.twimg.com/media/DxicCBuWoAAXCPa.jpg" TargetMode="External" /><Relationship Id="rId141" Type="http://schemas.openxmlformats.org/officeDocument/2006/relationships/hyperlink" Target="https://pbs.twimg.com/media/DxnlnHrX4AYPXJc.jpg" TargetMode="External" /><Relationship Id="rId142" Type="http://schemas.openxmlformats.org/officeDocument/2006/relationships/hyperlink" Target="https://pbs.twimg.com/media/Dxo3_vJWsAA_Z4l.jpg" TargetMode="External" /><Relationship Id="rId143" Type="http://schemas.openxmlformats.org/officeDocument/2006/relationships/hyperlink" Target="https://pbs.twimg.com/media/DwruHDzUUAEtElL.jpg" TargetMode="External" /><Relationship Id="rId144" Type="http://schemas.openxmlformats.org/officeDocument/2006/relationships/hyperlink" Target="https://pbs.twimg.com/media/DwruHDzUUAEtElL.jpg" TargetMode="External" /><Relationship Id="rId145" Type="http://schemas.openxmlformats.org/officeDocument/2006/relationships/hyperlink" Target="https://pbs.twimg.com/media/Dxp_EYhVYAAaYc0.jpg" TargetMode="External" /><Relationship Id="rId146" Type="http://schemas.openxmlformats.org/officeDocument/2006/relationships/hyperlink" Target="https://pbs.twimg.com/media/Dxp_EYhVYAAaYc0.jpg" TargetMode="External" /><Relationship Id="rId147" Type="http://schemas.openxmlformats.org/officeDocument/2006/relationships/hyperlink" Target="https://pbs.twimg.com/media/Dxo0fqwWsAMxMpY.jpg" TargetMode="External" /><Relationship Id="rId148" Type="http://schemas.openxmlformats.org/officeDocument/2006/relationships/hyperlink" Target="https://pbs.twimg.com/media/DwzTfuYX4AE8hmE.jpg" TargetMode="External" /><Relationship Id="rId149" Type="http://schemas.openxmlformats.org/officeDocument/2006/relationships/hyperlink" Target="https://pbs.twimg.com/media/DwzTfuYX4AE8hmE.jpg" TargetMode="External" /><Relationship Id="rId150" Type="http://schemas.openxmlformats.org/officeDocument/2006/relationships/hyperlink" Target="https://pbs.twimg.com/media/DwVItX6WkAIhe4n.jpg" TargetMode="External" /><Relationship Id="rId151" Type="http://schemas.openxmlformats.org/officeDocument/2006/relationships/hyperlink" Target="https://pbs.twimg.com/media/Dxo0fqwWsAMxMpY.jpg" TargetMode="External" /><Relationship Id="rId152" Type="http://schemas.openxmlformats.org/officeDocument/2006/relationships/hyperlink" Target="https://pbs.twimg.com/media/DwzTfuYX4AE8hmE.jpg" TargetMode="External" /><Relationship Id="rId153" Type="http://schemas.openxmlformats.org/officeDocument/2006/relationships/hyperlink" Target="https://pbs.twimg.com/media/DwVItX6WkAIhe4n.jpg" TargetMode="External" /><Relationship Id="rId154" Type="http://schemas.openxmlformats.org/officeDocument/2006/relationships/hyperlink" Target="https://pbs.twimg.com/media/Dxo0fqwWsAMxMpY.jpg" TargetMode="External" /><Relationship Id="rId155" Type="http://schemas.openxmlformats.org/officeDocument/2006/relationships/hyperlink" Target="https://pbs.twimg.com/media/DwzTfuYX4AE8hmE.jpg" TargetMode="External" /><Relationship Id="rId156" Type="http://schemas.openxmlformats.org/officeDocument/2006/relationships/hyperlink" Target="https://pbs.twimg.com/media/Dxo0fqwWsAMxMpY.jpg" TargetMode="External" /><Relationship Id="rId157" Type="http://schemas.openxmlformats.org/officeDocument/2006/relationships/hyperlink" Target="https://pbs.twimg.com/media/DwzTfuYX4AE8hmE.jpg" TargetMode="External" /><Relationship Id="rId158" Type="http://schemas.openxmlformats.org/officeDocument/2006/relationships/hyperlink" Target="https://pbs.twimg.com/media/Dxo0fqwWsAMxMpY.jpg" TargetMode="External" /><Relationship Id="rId159" Type="http://schemas.openxmlformats.org/officeDocument/2006/relationships/hyperlink" Target="https://pbs.twimg.com/media/DwzTfuYX4AE8hmE.jpg" TargetMode="External" /><Relationship Id="rId160" Type="http://schemas.openxmlformats.org/officeDocument/2006/relationships/hyperlink" Target="https://pbs.twimg.com/media/DwVItX6WkAIhe4n.jpg" TargetMode="External" /><Relationship Id="rId161" Type="http://schemas.openxmlformats.org/officeDocument/2006/relationships/hyperlink" Target="https://pbs.twimg.com/media/DxsEySqX0AEPZGh.jpg" TargetMode="External" /><Relationship Id="rId162" Type="http://schemas.openxmlformats.org/officeDocument/2006/relationships/hyperlink" Target="https://pbs.twimg.com/media/DxsEySqX0AEPZGh.jpg" TargetMode="External" /><Relationship Id="rId163" Type="http://schemas.openxmlformats.org/officeDocument/2006/relationships/hyperlink" Target="https://pbs.twimg.com/media/DxsEySqX0AEPZGh.jpg" TargetMode="External" /><Relationship Id="rId164" Type="http://schemas.openxmlformats.org/officeDocument/2006/relationships/hyperlink" Target="https://pbs.twimg.com/media/DxsEySqX0AEPZGh.jpg" TargetMode="External" /><Relationship Id="rId165" Type="http://schemas.openxmlformats.org/officeDocument/2006/relationships/hyperlink" Target="https://pbs.twimg.com/media/DwVItX6WkAIhe4n.jpg" TargetMode="External" /><Relationship Id="rId166" Type="http://schemas.openxmlformats.org/officeDocument/2006/relationships/hyperlink" Target="https://pbs.twimg.com/media/Dxo0fqwWsAMxMpY.jpg" TargetMode="External" /><Relationship Id="rId167" Type="http://schemas.openxmlformats.org/officeDocument/2006/relationships/hyperlink" Target="https://pbs.twimg.com/media/DwzTfuYX4AE8hmE.jpg" TargetMode="External" /><Relationship Id="rId168" Type="http://schemas.openxmlformats.org/officeDocument/2006/relationships/hyperlink" Target="https://pbs.twimg.com/media/DxsEySqX0AEPZGh.jpg" TargetMode="External" /><Relationship Id="rId169" Type="http://schemas.openxmlformats.org/officeDocument/2006/relationships/hyperlink" Target="https://pbs.twimg.com/media/DxsEySqX0AEPZGh.jpg" TargetMode="External" /><Relationship Id="rId170" Type="http://schemas.openxmlformats.org/officeDocument/2006/relationships/hyperlink" Target="https://pbs.twimg.com/media/DwVItX6WkAIhe4n.jpg" TargetMode="External" /><Relationship Id="rId171" Type="http://schemas.openxmlformats.org/officeDocument/2006/relationships/hyperlink" Target="https://pbs.twimg.com/media/DxsEySqX0AEPZGh.jpg" TargetMode="External" /><Relationship Id="rId172" Type="http://schemas.openxmlformats.org/officeDocument/2006/relationships/hyperlink" Target="https://pbs.twimg.com/media/DwVItX6WkAIhe4n.jpg" TargetMode="External" /><Relationship Id="rId173" Type="http://schemas.openxmlformats.org/officeDocument/2006/relationships/hyperlink" Target="https://pbs.twimg.com/media/Dxo0fqwWsAMxMpY.jpg" TargetMode="External" /><Relationship Id="rId174" Type="http://schemas.openxmlformats.org/officeDocument/2006/relationships/hyperlink" Target="https://pbs.twimg.com/media/DwzTfuYX4AE8hmE.jpg" TargetMode="External" /><Relationship Id="rId175" Type="http://schemas.openxmlformats.org/officeDocument/2006/relationships/hyperlink" Target="https://pbs.twimg.com/media/Dxo0fqwWsAMxMpY.jpg" TargetMode="External" /><Relationship Id="rId176" Type="http://schemas.openxmlformats.org/officeDocument/2006/relationships/hyperlink" Target="https://pbs.twimg.com/media/DpAYNc6W4AAHrHH.jpg" TargetMode="External" /><Relationship Id="rId177" Type="http://schemas.openxmlformats.org/officeDocument/2006/relationships/hyperlink" Target="https://pbs.twimg.com/media/DpAYNc6W4AAHrHH.jpg" TargetMode="External" /><Relationship Id="rId178" Type="http://schemas.openxmlformats.org/officeDocument/2006/relationships/hyperlink" Target="http://pbs.twimg.com/profile_images/1077126645109026821/2lZmYJRD_normal.jpg" TargetMode="External" /><Relationship Id="rId179" Type="http://schemas.openxmlformats.org/officeDocument/2006/relationships/hyperlink" Target="http://pbs.twimg.com/profile_images/1059838367221768192/dJUM82N8_normal.jpg" TargetMode="External" /><Relationship Id="rId180" Type="http://schemas.openxmlformats.org/officeDocument/2006/relationships/hyperlink" Target="http://pbs.twimg.com/profile_images/1059838367221768192/dJUM82N8_normal.jpg" TargetMode="External" /><Relationship Id="rId181" Type="http://schemas.openxmlformats.org/officeDocument/2006/relationships/hyperlink" Target="http://pbs.twimg.com/profile_images/1080334444223811584/WkOaLM8T_normal.jpg" TargetMode="External" /><Relationship Id="rId182" Type="http://schemas.openxmlformats.org/officeDocument/2006/relationships/hyperlink" Target="http://pbs.twimg.com/profile_images/1080334444223811584/WkOaLM8T_normal.jpg" TargetMode="External" /><Relationship Id="rId183" Type="http://schemas.openxmlformats.org/officeDocument/2006/relationships/hyperlink" Target="http://pbs.twimg.com/profile_images/978668004236967936/yfQzRJUz_normal.jpg" TargetMode="External" /><Relationship Id="rId184" Type="http://schemas.openxmlformats.org/officeDocument/2006/relationships/hyperlink" Target="http://pbs.twimg.com/profile_images/978668004236967936/yfQzRJUz_normal.jpg" TargetMode="External" /><Relationship Id="rId185" Type="http://schemas.openxmlformats.org/officeDocument/2006/relationships/hyperlink" Target="http://pbs.twimg.com/profile_images/1074221705843757056/1CquWm-n_normal.jpg" TargetMode="External" /><Relationship Id="rId186" Type="http://schemas.openxmlformats.org/officeDocument/2006/relationships/hyperlink" Target="http://pbs.twimg.com/profile_images/1074221705843757056/1CquWm-n_normal.jpg" TargetMode="External" /><Relationship Id="rId187" Type="http://schemas.openxmlformats.org/officeDocument/2006/relationships/hyperlink" Target="http://pbs.twimg.com/profile_images/1083943239432847360/4WnL3b7e_normal.jpg" TargetMode="External" /><Relationship Id="rId188" Type="http://schemas.openxmlformats.org/officeDocument/2006/relationships/hyperlink" Target="http://pbs.twimg.com/profile_images/1083943239432847360/4WnL3b7e_normal.jpg" TargetMode="External" /><Relationship Id="rId189" Type="http://schemas.openxmlformats.org/officeDocument/2006/relationships/hyperlink" Target="http://pbs.twimg.com/profile_images/985495411564695552/i90ppaeE_normal.jpg" TargetMode="External" /><Relationship Id="rId190" Type="http://schemas.openxmlformats.org/officeDocument/2006/relationships/hyperlink" Target="http://pbs.twimg.com/profile_images/1038120227643392000/swGEZNPj_normal.jpg" TargetMode="External" /><Relationship Id="rId191" Type="http://schemas.openxmlformats.org/officeDocument/2006/relationships/hyperlink" Target="http://pbs.twimg.com/profile_images/985495411564695552/i90ppaeE_normal.jpg" TargetMode="External" /><Relationship Id="rId192" Type="http://schemas.openxmlformats.org/officeDocument/2006/relationships/hyperlink" Target="http://pbs.twimg.com/profile_images/985495411564695552/i90ppaeE_normal.jpg" TargetMode="External" /><Relationship Id="rId193" Type="http://schemas.openxmlformats.org/officeDocument/2006/relationships/hyperlink" Target="http://pbs.twimg.com/profile_images/985495411564695552/i90ppaeE_normal.jpg" TargetMode="External" /><Relationship Id="rId194" Type="http://schemas.openxmlformats.org/officeDocument/2006/relationships/hyperlink" Target="http://pbs.twimg.com/profile_images/985495411564695552/i90ppaeE_normal.jpg" TargetMode="External" /><Relationship Id="rId195" Type="http://schemas.openxmlformats.org/officeDocument/2006/relationships/hyperlink" Target="http://pbs.twimg.com/profile_images/985495411564695552/i90ppaeE_normal.jpg" TargetMode="External" /><Relationship Id="rId196" Type="http://schemas.openxmlformats.org/officeDocument/2006/relationships/hyperlink" Target="http://pbs.twimg.com/profile_images/985495411564695552/i90ppaeE_normal.jpg" TargetMode="External" /><Relationship Id="rId197" Type="http://schemas.openxmlformats.org/officeDocument/2006/relationships/hyperlink" Target="http://pbs.twimg.com/profile_images/985495411564695552/i90ppaeE_normal.jpg" TargetMode="External" /><Relationship Id="rId198" Type="http://schemas.openxmlformats.org/officeDocument/2006/relationships/hyperlink" Target="http://pbs.twimg.com/profile_images/985495411564695552/i90ppaeE_normal.jpg" TargetMode="External" /><Relationship Id="rId199" Type="http://schemas.openxmlformats.org/officeDocument/2006/relationships/hyperlink" Target="http://pbs.twimg.com/profile_images/985495411564695552/i90ppaeE_normal.jpg" TargetMode="External" /><Relationship Id="rId200" Type="http://schemas.openxmlformats.org/officeDocument/2006/relationships/hyperlink" Target="http://pbs.twimg.com/profile_images/985495411564695552/i90ppaeE_normal.jpg" TargetMode="External" /><Relationship Id="rId201" Type="http://schemas.openxmlformats.org/officeDocument/2006/relationships/hyperlink" Target="http://pbs.twimg.com/profile_images/378800000382679758/53586888b72ffcd73e0b4b372c4b3853_normal.jpeg" TargetMode="External" /><Relationship Id="rId202" Type="http://schemas.openxmlformats.org/officeDocument/2006/relationships/hyperlink" Target="http://pbs.twimg.com/profile_images/378800000382679758/53586888b72ffcd73e0b4b372c4b3853_normal.jpeg" TargetMode="External" /><Relationship Id="rId203" Type="http://schemas.openxmlformats.org/officeDocument/2006/relationships/hyperlink" Target="http://pbs.twimg.com/profile_images/686262456126205952/wCla5uWm_normal.jpg" TargetMode="External" /><Relationship Id="rId204" Type="http://schemas.openxmlformats.org/officeDocument/2006/relationships/hyperlink" Target="http://pbs.twimg.com/profile_images/686262456126205952/wCla5uWm_normal.jpg" TargetMode="External" /><Relationship Id="rId205" Type="http://schemas.openxmlformats.org/officeDocument/2006/relationships/hyperlink" Target="https://pbs.twimg.com/media/Dwz2veEXgAAXhqX.jpg" TargetMode="External" /><Relationship Id="rId206" Type="http://schemas.openxmlformats.org/officeDocument/2006/relationships/hyperlink" Target="https://pbs.twimg.com/media/Dwz2veEXgAAXhqX.jpg" TargetMode="External" /><Relationship Id="rId207" Type="http://schemas.openxmlformats.org/officeDocument/2006/relationships/hyperlink" Target="http://pbs.twimg.com/profile_images/977952086079000581/GS-bOB5g_normal.jpg" TargetMode="External" /><Relationship Id="rId208" Type="http://schemas.openxmlformats.org/officeDocument/2006/relationships/hyperlink" Target="http://pbs.twimg.com/profile_images/977952086079000581/GS-bOB5g_normal.jpg" TargetMode="External" /><Relationship Id="rId209" Type="http://schemas.openxmlformats.org/officeDocument/2006/relationships/hyperlink" Target="https://pbs.twimg.com/media/Dwz2veEXgAAXhqX.jpg" TargetMode="External" /><Relationship Id="rId210" Type="http://schemas.openxmlformats.org/officeDocument/2006/relationships/hyperlink" Target="https://pbs.twimg.com/media/Dwz2veEXgAAXhqX.jpg" TargetMode="External" /><Relationship Id="rId211" Type="http://schemas.openxmlformats.org/officeDocument/2006/relationships/hyperlink" Target="https://pbs.twimg.com/media/Dwz2veEXgAAXhqX.jpg" TargetMode="External" /><Relationship Id="rId212" Type="http://schemas.openxmlformats.org/officeDocument/2006/relationships/hyperlink" Target="https://pbs.twimg.com/media/Dwz2veEXgAAXhqX.jpg" TargetMode="External" /><Relationship Id="rId213" Type="http://schemas.openxmlformats.org/officeDocument/2006/relationships/hyperlink" Target="https://pbs.twimg.com/media/Dwz2veEXgAAXhqX.jpg" TargetMode="External" /><Relationship Id="rId214" Type="http://schemas.openxmlformats.org/officeDocument/2006/relationships/hyperlink" Target="https://pbs.twimg.com/media/Dwz2veEXgAAXhqX.jpg" TargetMode="External" /><Relationship Id="rId215" Type="http://schemas.openxmlformats.org/officeDocument/2006/relationships/hyperlink" Target="http://pbs.twimg.com/profile_images/3113428962/b4ebc91607f19c71fa1bd5a443ec9bb4_normal.jpeg" TargetMode="External" /><Relationship Id="rId216" Type="http://schemas.openxmlformats.org/officeDocument/2006/relationships/hyperlink" Target="http://pbs.twimg.com/profile_images/848516517637574656/99h3FOIN_normal.jpg" TargetMode="External" /><Relationship Id="rId217" Type="http://schemas.openxmlformats.org/officeDocument/2006/relationships/hyperlink" Target="http://pbs.twimg.com/profile_images/848516517637574656/99h3FOIN_normal.jpg" TargetMode="External" /><Relationship Id="rId218" Type="http://schemas.openxmlformats.org/officeDocument/2006/relationships/hyperlink" Target="http://pbs.twimg.com/profile_images/890339433102364673/2Q_3M8a6_normal.jpg" TargetMode="External" /><Relationship Id="rId219" Type="http://schemas.openxmlformats.org/officeDocument/2006/relationships/hyperlink" Target="http://pbs.twimg.com/profile_images/890339433102364673/2Q_3M8a6_normal.jpg" TargetMode="External" /><Relationship Id="rId220" Type="http://schemas.openxmlformats.org/officeDocument/2006/relationships/hyperlink" Target="http://pbs.twimg.com/profile_images/981154412600143874/ZH5UYa0p_normal.jpg" TargetMode="External" /><Relationship Id="rId221" Type="http://schemas.openxmlformats.org/officeDocument/2006/relationships/hyperlink" Target="http://pbs.twimg.com/profile_images/981154412600143874/ZH5UYa0p_normal.jpg" TargetMode="External" /><Relationship Id="rId222" Type="http://schemas.openxmlformats.org/officeDocument/2006/relationships/hyperlink" Target="http://pbs.twimg.com/profile_images/689554074136477696/xSxd_U8Y_normal.jpg" TargetMode="External" /><Relationship Id="rId223" Type="http://schemas.openxmlformats.org/officeDocument/2006/relationships/hyperlink" Target="http://pbs.twimg.com/profile_images/1083516934832803840/xjcMPIie_normal.jpg" TargetMode="External" /><Relationship Id="rId224" Type="http://schemas.openxmlformats.org/officeDocument/2006/relationships/hyperlink" Target="http://pbs.twimg.com/profile_images/898670662809788416/PX6614Gr_normal.jpg" TargetMode="External" /><Relationship Id="rId225" Type="http://schemas.openxmlformats.org/officeDocument/2006/relationships/hyperlink" Target="http://pbs.twimg.com/profile_images/898670662809788416/PX6614Gr_normal.jpg" TargetMode="External" /><Relationship Id="rId226" Type="http://schemas.openxmlformats.org/officeDocument/2006/relationships/hyperlink" Target="http://pbs.twimg.com/profile_images/2598498480/Maddy_normal.JPG" TargetMode="External" /><Relationship Id="rId227" Type="http://schemas.openxmlformats.org/officeDocument/2006/relationships/hyperlink" Target="http://pbs.twimg.com/profile_images/2598498480/Maddy_normal.JPG" TargetMode="External" /><Relationship Id="rId228" Type="http://schemas.openxmlformats.org/officeDocument/2006/relationships/hyperlink" Target="http://pbs.twimg.com/profile_images/965925144727379968/L77Pww5n_normal.jpg" TargetMode="External" /><Relationship Id="rId229" Type="http://schemas.openxmlformats.org/officeDocument/2006/relationships/hyperlink" Target="http://pbs.twimg.com/profile_images/965925144727379968/L77Pww5n_normal.jpg" TargetMode="External" /><Relationship Id="rId230" Type="http://schemas.openxmlformats.org/officeDocument/2006/relationships/hyperlink" Target="http://pbs.twimg.com/profile_images/1064133083828506628/JsuVU09N_normal.jpg" TargetMode="External" /><Relationship Id="rId231" Type="http://schemas.openxmlformats.org/officeDocument/2006/relationships/hyperlink" Target="http://pbs.twimg.com/profile_images/1064133083828506628/JsuVU09N_normal.jpg" TargetMode="External" /><Relationship Id="rId232" Type="http://schemas.openxmlformats.org/officeDocument/2006/relationships/hyperlink" Target="http://pbs.twimg.com/profile_images/896527919689990144/SWreKGBD_normal.jpg" TargetMode="External" /><Relationship Id="rId233" Type="http://schemas.openxmlformats.org/officeDocument/2006/relationships/hyperlink" Target="http://pbs.twimg.com/profile_images/896527919689990144/SWreKGBD_normal.jpg" TargetMode="External" /><Relationship Id="rId234" Type="http://schemas.openxmlformats.org/officeDocument/2006/relationships/hyperlink" Target="http://pbs.twimg.com/profile_images/1084244072238202881/ehYizmWP_normal.jpg" TargetMode="External" /><Relationship Id="rId235" Type="http://schemas.openxmlformats.org/officeDocument/2006/relationships/hyperlink" Target="http://pbs.twimg.com/profile_images/1033645456306458624/K7uIEHSL_normal.jpg" TargetMode="External" /><Relationship Id="rId236" Type="http://schemas.openxmlformats.org/officeDocument/2006/relationships/hyperlink" Target="http://pbs.twimg.com/profile_images/813751051559968768/Y4nn8q1X_normal.jpg" TargetMode="External" /><Relationship Id="rId237" Type="http://schemas.openxmlformats.org/officeDocument/2006/relationships/hyperlink" Target="http://pbs.twimg.com/profile_images/813751051559968768/Y4nn8q1X_normal.jpg" TargetMode="External" /><Relationship Id="rId238" Type="http://schemas.openxmlformats.org/officeDocument/2006/relationships/hyperlink" Target="http://pbs.twimg.com/profile_images/813751051559968768/Y4nn8q1X_normal.jpg" TargetMode="External" /><Relationship Id="rId239" Type="http://schemas.openxmlformats.org/officeDocument/2006/relationships/hyperlink" Target="http://pbs.twimg.com/profile_images/340310945/crazyData_withTricorder_normal.jpeg" TargetMode="External" /><Relationship Id="rId240" Type="http://schemas.openxmlformats.org/officeDocument/2006/relationships/hyperlink" Target="http://pbs.twimg.com/profile_images/986838244686938112/STSpmvva_normal.jpg" TargetMode="External" /><Relationship Id="rId241" Type="http://schemas.openxmlformats.org/officeDocument/2006/relationships/hyperlink" Target="http://pbs.twimg.com/profile_images/1082557574665379841/aojcB38A_normal.jpg" TargetMode="External" /><Relationship Id="rId242" Type="http://schemas.openxmlformats.org/officeDocument/2006/relationships/hyperlink" Target="https://pbs.twimg.com/media/Dxb__5XX4AA_pLv.jpg" TargetMode="External" /><Relationship Id="rId243" Type="http://schemas.openxmlformats.org/officeDocument/2006/relationships/hyperlink" Target="http://pbs.twimg.com/profile_images/998946821664751616/xnu1YSF7_normal.jpg" TargetMode="External" /><Relationship Id="rId244" Type="http://schemas.openxmlformats.org/officeDocument/2006/relationships/hyperlink" Target="https://pbs.twimg.com/media/DxcUUEmWoAMd2jV.jpg" TargetMode="External" /><Relationship Id="rId245" Type="http://schemas.openxmlformats.org/officeDocument/2006/relationships/hyperlink" Target="http://pbs.twimg.com/profile_images/297414601/jk_normal.jpg" TargetMode="External" /><Relationship Id="rId246" Type="http://schemas.openxmlformats.org/officeDocument/2006/relationships/hyperlink" Target="http://pbs.twimg.com/profile_images/1013059633198587904/ycqwKbcz_normal.jpg" TargetMode="External" /><Relationship Id="rId247" Type="http://schemas.openxmlformats.org/officeDocument/2006/relationships/hyperlink" Target="https://pbs.twimg.com/media/DwVItX6WkAIhe4n.jpg" TargetMode="External" /><Relationship Id="rId248" Type="http://schemas.openxmlformats.org/officeDocument/2006/relationships/hyperlink" Target="https://pbs.twimg.com/media/DwVItX6WkAIhe4n.jpg" TargetMode="External" /><Relationship Id="rId249" Type="http://schemas.openxmlformats.org/officeDocument/2006/relationships/hyperlink" Target="https://pbs.twimg.com/media/Dxo0fqwWsAMxMpY.jpg" TargetMode="External" /><Relationship Id="rId250" Type="http://schemas.openxmlformats.org/officeDocument/2006/relationships/hyperlink" Target="https://pbs.twimg.com/media/DwVItX6WkAIhe4n.jpg" TargetMode="External" /><Relationship Id="rId251" Type="http://schemas.openxmlformats.org/officeDocument/2006/relationships/hyperlink" Target="https://pbs.twimg.com/media/Dxo0fqwWsAMxMpY.jpg" TargetMode="External" /><Relationship Id="rId252" Type="http://schemas.openxmlformats.org/officeDocument/2006/relationships/hyperlink" Target="https://pbs.twimg.com/media/DwVItX6WkAIhe4n.jpg" TargetMode="External" /><Relationship Id="rId253" Type="http://schemas.openxmlformats.org/officeDocument/2006/relationships/hyperlink" Target="https://pbs.twimg.com/media/Dxo0fqwWsAMxMpY.jpg" TargetMode="External" /><Relationship Id="rId254" Type="http://schemas.openxmlformats.org/officeDocument/2006/relationships/hyperlink" Target="http://pbs.twimg.com/profile_images/479683651446128640/rM9ZBmSG_normal.png" TargetMode="External" /><Relationship Id="rId255" Type="http://schemas.openxmlformats.org/officeDocument/2006/relationships/hyperlink" Target="http://pbs.twimg.com/profile_images/1017421836223516674/qhaWuuRb_normal.jpg" TargetMode="External" /><Relationship Id="rId256" Type="http://schemas.openxmlformats.org/officeDocument/2006/relationships/hyperlink" Target="https://pbs.twimg.com/media/DwjWj2lXQAAjNNR.jpg" TargetMode="External" /><Relationship Id="rId257" Type="http://schemas.openxmlformats.org/officeDocument/2006/relationships/hyperlink" Target="https://pbs.twimg.com/media/DwtptF_XgAMP7Fx.jpg" TargetMode="External" /><Relationship Id="rId258" Type="http://schemas.openxmlformats.org/officeDocument/2006/relationships/hyperlink" Target="https://pbs.twimg.com/media/Dw0FuXrXcAE_d90.jpg" TargetMode="External" /><Relationship Id="rId259" Type="http://schemas.openxmlformats.org/officeDocument/2006/relationships/hyperlink" Target="https://pbs.twimg.com/media/Dw5PSfEXgAA5VAg.jpg" TargetMode="External" /><Relationship Id="rId260" Type="http://schemas.openxmlformats.org/officeDocument/2006/relationships/hyperlink" Target="https://pbs.twimg.com/media/Dw-Y658X4AAz11g.jpg" TargetMode="External" /><Relationship Id="rId261" Type="http://schemas.openxmlformats.org/officeDocument/2006/relationships/hyperlink" Target="https://pbs.twimg.com/media/DxHZquPVAAIYifx.jpg" TargetMode="External" /><Relationship Id="rId262" Type="http://schemas.openxmlformats.org/officeDocument/2006/relationships/hyperlink" Target="https://pbs.twimg.com/media/DxRs3CPXcAIutn4.jpg" TargetMode="External" /><Relationship Id="rId263" Type="http://schemas.openxmlformats.org/officeDocument/2006/relationships/hyperlink" Target="https://pbs.twimg.com/media/DxW2b4tWsAAfy4_.jpg" TargetMode="External" /><Relationship Id="rId264" Type="http://schemas.openxmlformats.org/officeDocument/2006/relationships/hyperlink" Target="https://pbs.twimg.com/media/DxicCBuWoAAXCPa.jpg" TargetMode="External" /><Relationship Id="rId265" Type="http://schemas.openxmlformats.org/officeDocument/2006/relationships/hyperlink" Target="https://pbs.twimg.com/media/DxnlnHrX4AYPXJc.jpg" TargetMode="External" /><Relationship Id="rId266" Type="http://schemas.openxmlformats.org/officeDocument/2006/relationships/hyperlink" Target="https://pbs.twimg.com/media/Dxo3_vJWsAA_Z4l.jpg" TargetMode="External" /><Relationship Id="rId267" Type="http://schemas.openxmlformats.org/officeDocument/2006/relationships/hyperlink" Target="http://pbs.twimg.com/profile_images/1040573396398956544/BetojiRw_normal.jpg" TargetMode="External" /><Relationship Id="rId268" Type="http://schemas.openxmlformats.org/officeDocument/2006/relationships/hyperlink" Target="http://pbs.twimg.com/profile_images/1040573396398956544/BetojiRw_normal.jpg" TargetMode="External" /><Relationship Id="rId269" Type="http://schemas.openxmlformats.org/officeDocument/2006/relationships/hyperlink" Target="http://pbs.twimg.com/profile_images/1040573396398956544/BetojiRw_normal.jpg" TargetMode="External" /><Relationship Id="rId270" Type="http://schemas.openxmlformats.org/officeDocument/2006/relationships/hyperlink" Target="http://pbs.twimg.com/profile_images/1040573396398956544/BetojiRw_normal.jpg" TargetMode="External" /><Relationship Id="rId271" Type="http://schemas.openxmlformats.org/officeDocument/2006/relationships/hyperlink" Target="http://pbs.twimg.com/profile_images/705808676054048768/6V6XIbvO_normal.jpg" TargetMode="External" /><Relationship Id="rId272" Type="http://schemas.openxmlformats.org/officeDocument/2006/relationships/hyperlink" Target="http://pbs.twimg.com/profile_images/968520673537679360/z6_mww-K_normal.jpg" TargetMode="External" /><Relationship Id="rId273" Type="http://schemas.openxmlformats.org/officeDocument/2006/relationships/hyperlink" Target="http://pbs.twimg.com/profile_images/968520673537679360/z6_mww-K_normal.jpg" TargetMode="External" /><Relationship Id="rId274" Type="http://schemas.openxmlformats.org/officeDocument/2006/relationships/hyperlink" Target="https://pbs.twimg.com/media/DwruHDzUUAEtElL.jpg" TargetMode="External" /><Relationship Id="rId275" Type="http://schemas.openxmlformats.org/officeDocument/2006/relationships/hyperlink" Target="http://pbs.twimg.com/profile_images/720243282119241728/Ccbk2P3M_normal.jpg" TargetMode="External" /><Relationship Id="rId276" Type="http://schemas.openxmlformats.org/officeDocument/2006/relationships/hyperlink" Target="https://pbs.twimg.com/media/DwruHDzUUAEtElL.jpg" TargetMode="External" /><Relationship Id="rId277" Type="http://schemas.openxmlformats.org/officeDocument/2006/relationships/hyperlink" Target="https://pbs.twimg.com/media/Dxp_EYhVYAAaYc0.jpg" TargetMode="External" /><Relationship Id="rId278" Type="http://schemas.openxmlformats.org/officeDocument/2006/relationships/hyperlink" Target="http://pbs.twimg.com/profile_images/949117777431773184/UV-86_sz_normal.jpg" TargetMode="External" /><Relationship Id="rId279" Type="http://schemas.openxmlformats.org/officeDocument/2006/relationships/hyperlink" Target="https://pbs.twimg.com/media/Dxp_EYhVYAAaYc0.jpg" TargetMode="External" /><Relationship Id="rId280" Type="http://schemas.openxmlformats.org/officeDocument/2006/relationships/hyperlink" Target="http://pbs.twimg.com/profile_images/949117777431773184/UV-86_sz_normal.jpg" TargetMode="External" /><Relationship Id="rId281" Type="http://schemas.openxmlformats.org/officeDocument/2006/relationships/hyperlink" Target="http://pbs.twimg.com/profile_images/949117777431773184/UV-86_sz_normal.jpg" TargetMode="External" /><Relationship Id="rId282" Type="http://schemas.openxmlformats.org/officeDocument/2006/relationships/hyperlink" Target="http://pbs.twimg.com/profile_images/469239697537921024/Vft9508h_normal.jpeg" TargetMode="External" /><Relationship Id="rId283" Type="http://schemas.openxmlformats.org/officeDocument/2006/relationships/hyperlink" Target="http://pbs.twimg.com/profile_images/469239697537921024/Vft9508h_normal.jpeg" TargetMode="External" /><Relationship Id="rId284" Type="http://schemas.openxmlformats.org/officeDocument/2006/relationships/hyperlink" Target="https://pbs.twimg.com/media/Dxo0fqwWsAMxMpY.jpg" TargetMode="External" /><Relationship Id="rId285" Type="http://schemas.openxmlformats.org/officeDocument/2006/relationships/hyperlink" Target="https://pbs.twimg.com/media/DwzTfuYX4AE8hmE.jpg" TargetMode="External" /><Relationship Id="rId286" Type="http://schemas.openxmlformats.org/officeDocument/2006/relationships/hyperlink" Target="https://pbs.twimg.com/media/DwzTfuYX4AE8hmE.jpg" TargetMode="External" /><Relationship Id="rId287" Type="http://schemas.openxmlformats.org/officeDocument/2006/relationships/hyperlink" Target="https://pbs.twimg.com/media/DwVItX6WkAIhe4n.jpg" TargetMode="External" /><Relationship Id="rId288" Type="http://schemas.openxmlformats.org/officeDocument/2006/relationships/hyperlink" Target="https://pbs.twimg.com/media/Dxo0fqwWsAMxMpY.jpg" TargetMode="External" /><Relationship Id="rId289" Type="http://schemas.openxmlformats.org/officeDocument/2006/relationships/hyperlink" Target="https://pbs.twimg.com/media/DwzTfuYX4AE8hmE.jpg" TargetMode="External" /><Relationship Id="rId290" Type="http://schemas.openxmlformats.org/officeDocument/2006/relationships/hyperlink" Target="http://pbs.twimg.com/profile_images/732482833407582210/TDe-Ph8r_normal.jpg" TargetMode="External" /><Relationship Id="rId291" Type="http://schemas.openxmlformats.org/officeDocument/2006/relationships/hyperlink" Target="http://pbs.twimg.com/profile_images/732482833407582210/TDe-Ph8r_normal.jpg" TargetMode="External" /><Relationship Id="rId292" Type="http://schemas.openxmlformats.org/officeDocument/2006/relationships/hyperlink" Target="https://pbs.twimg.com/media/DwVItX6WkAIhe4n.jpg" TargetMode="External" /><Relationship Id="rId293" Type="http://schemas.openxmlformats.org/officeDocument/2006/relationships/hyperlink" Target="https://pbs.twimg.com/media/Dxo0fqwWsAMxMpY.jpg" TargetMode="External" /><Relationship Id="rId294" Type="http://schemas.openxmlformats.org/officeDocument/2006/relationships/hyperlink" Target="https://pbs.twimg.com/media/DwzTfuYX4AE8hmE.jpg" TargetMode="External" /><Relationship Id="rId295" Type="http://schemas.openxmlformats.org/officeDocument/2006/relationships/hyperlink" Target="https://pbs.twimg.com/media/Dxo0fqwWsAMxMpY.jpg" TargetMode="External" /><Relationship Id="rId296" Type="http://schemas.openxmlformats.org/officeDocument/2006/relationships/hyperlink" Target="https://pbs.twimg.com/media/DwzTfuYX4AE8hmE.jpg" TargetMode="External" /><Relationship Id="rId297" Type="http://schemas.openxmlformats.org/officeDocument/2006/relationships/hyperlink" Target="https://pbs.twimg.com/media/Dxo0fqwWsAMxMpY.jpg" TargetMode="External" /><Relationship Id="rId298" Type="http://schemas.openxmlformats.org/officeDocument/2006/relationships/hyperlink" Target="https://pbs.twimg.com/media/DwzTfuYX4AE8hmE.jpg" TargetMode="External" /><Relationship Id="rId299" Type="http://schemas.openxmlformats.org/officeDocument/2006/relationships/hyperlink" Target="http://pbs.twimg.com/profile_images/975114008301789184/rOaCSOdl_normal.jpg" TargetMode="External" /><Relationship Id="rId300" Type="http://schemas.openxmlformats.org/officeDocument/2006/relationships/hyperlink" Target="http://pbs.twimg.com/profile_images/975114008301789184/rOaCSOdl_normal.jpg" TargetMode="External" /><Relationship Id="rId301" Type="http://schemas.openxmlformats.org/officeDocument/2006/relationships/hyperlink" Target="https://pbs.twimg.com/media/DwVItX6WkAIhe4n.jpg" TargetMode="External" /><Relationship Id="rId302" Type="http://schemas.openxmlformats.org/officeDocument/2006/relationships/hyperlink" Target="https://pbs.twimg.com/media/DxsEySqX0AEPZGh.jpg" TargetMode="External" /><Relationship Id="rId303" Type="http://schemas.openxmlformats.org/officeDocument/2006/relationships/hyperlink" Target="https://pbs.twimg.com/media/DxsEySqX0AEPZGh.jpg" TargetMode="External" /><Relationship Id="rId304" Type="http://schemas.openxmlformats.org/officeDocument/2006/relationships/hyperlink" Target="https://pbs.twimg.com/media/DxsEySqX0AEPZGh.jpg" TargetMode="External" /><Relationship Id="rId305" Type="http://schemas.openxmlformats.org/officeDocument/2006/relationships/hyperlink" Target="https://pbs.twimg.com/media/DxsEySqX0AEPZGh.jpg" TargetMode="External" /><Relationship Id="rId306" Type="http://schemas.openxmlformats.org/officeDocument/2006/relationships/hyperlink" Target="http://pbs.twimg.com/profile_images/1082557217398812673/4Nf9OfpG_normal.jpg" TargetMode="External" /><Relationship Id="rId307" Type="http://schemas.openxmlformats.org/officeDocument/2006/relationships/hyperlink" Target="http://pbs.twimg.com/profile_images/1082557217398812673/4Nf9OfpG_normal.jpg" TargetMode="External" /><Relationship Id="rId308" Type="http://schemas.openxmlformats.org/officeDocument/2006/relationships/hyperlink" Target="http://pbs.twimg.com/profile_images/1082557217398812673/4Nf9OfpG_normal.jpg" TargetMode="External" /><Relationship Id="rId309" Type="http://schemas.openxmlformats.org/officeDocument/2006/relationships/hyperlink" Target="http://pbs.twimg.com/profile_images/1082557217398812673/4Nf9OfpG_normal.jpg" TargetMode="External" /><Relationship Id="rId310" Type="http://schemas.openxmlformats.org/officeDocument/2006/relationships/hyperlink" Target="http://pbs.twimg.com/profile_images/1082557217398812673/4Nf9OfpG_normal.jpg" TargetMode="External" /><Relationship Id="rId311" Type="http://schemas.openxmlformats.org/officeDocument/2006/relationships/hyperlink" Target="http://pbs.twimg.com/profile_images/1082557217398812673/4Nf9OfpG_normal.jpg" TargetMode="External" /><Relationship Id="rId312" Type="http://schemas.openxmlformats.org/officeDocument/2006/relationships/hyperlink" Target="http://pbs.twimg.com/profile_images/1082557217398812673/4Nf9OfpG_normal.jpg" TargetMode="External" /><Relationship Id="rId313" Type="http://schemas.openxmlformats.org/officeDocument/2006/relationships/hyperlink" Target="https://pbs.twimg.com/media/DwVItX6WkAIhe4n.jpg" TargetMode="External" /><Relationship Id="rId314" Type="http://schemas.openxmlformats.org/officeDocument/2006/relationships/hyperlink" Target="https://pbs.twimg.com/media/Dxo0fqwWsAMxMpY.jpg" TargetMode="External" /><Relationship Id="rId315" Type="http://schemas.openxmlformats.org/officeDocument/2006/relationships/hyperlink" Target="https://pbs.twimg.com/media/DwzTfuYX4AE8hmE.jpg" TargetMode="External" /><Relationship Id="rId316" Type="http://schemas.openxmlformats.org/officeDocument/2006/relationships/hyperlink" Target="https://pbs.twimg.com/media/DxsEySqX0AEPZGh.jpg" TargetMode="External" /><Relationship Id="rId317" Type="http://schemas.openxmlformats.org/officeDocument/2006/relationships/hyperlink" Target="https://pbs.twimg.com/media/DxsEySqX0AEPZGh.jpg" TargetMode="External" /><Relationship Id="rId318" Type="http://schemas.openxmlformats.org/officeDocument/2006/relationships/hyperlink" Target="https://pbs.twimg.com/media/DwVItX6WkAIhe4n.jpg" TargetMode="External" /><Relationship Id="rId319" Type="http://schemas.openxmlformats.org/officeDocument/2006/relationships/hyperlink" Target="https://pbs.twimg.com/media/DxsEySqX0AEPZGh.jpg" TargetMode="External" /><Relationship Id="rId320" Type="http://schemas.openxmlformats.org/officeDocument/2006/relationships/hyperlink" Target="http://pbs.twimg.com/profile_images/1052257766017048577/2zNqNVCe_normal.jpg" TargetMode="External" /><Relationship Id="rId321" Type="http://schemas.openxmlformats.org/officeDocument/2006/relationships/hyperlink" Target="http://pbs.twimg.com/profile_images/446568814914699264/RQrSEogl_normal.png" TargetMode="External" /><Relationship Id="rId322" Type="http://schemas.openxmlformats.org/officeDocument/2006/relationships/hyperlink" Target="http://pbs.twimg.com/profile_images/903434851570855940/HD_ouAB4_normal.jpg" TargetMode="External" /><Relationship Id="rId323" Type="http://schemas.openxmlformats.org/officeDocument/2006/relationships/hyperlink" Target="https://pbs.twimg.com/media/DwVItX6WkAIhe4n.jpg" TargetMode="External" /><Relationship Id="rId324" Type="http://schemas.openxmlformats.org/officeDocument/2006/relationships/hyperlink" Target="https://pbs.twimg.com/media/Dxo0fqwWsAMxMpY.jpg" TargetMode="External" /><Relationship Id="rId325" Type="http://schemas.openxmlformats.org/officeDocument/2006/relationships/hyperlink" Target="https://pbs.twimg.com/media/DwzTfuYX4AE8hmE.jpg" TargetMode="External" /><Relationship Id="rId326" Type="http://schemas.openxmlformats.org/officeDocument/2006/relationships/hyperlink" Target="http://pbs.twimg.com/profile_images/559281793015107584/6GEutACr_normal.jpeg" TargetMode="External" /><Relationship Id="rId327" Type="http://schemas.openxmlformats.org/officeDocument/2006/relationships/hyperlink" Target="https://pbs.twimg.com/media/Dxo0fqwWsAMxMpY.jpg" TargetMode="External" /><Relationship Id="rId328" Type="http://schemas.openxmlformats.org/officeDocument/2006/relationships/hyperlink" Target="http://pbs.twimg.com/profile_images/1325197875/Bauchi_Mask_normal.gif" TargetMode="External" /><Relationship Id="rId329" Type="http://schemas.openxmlformats.org/officeDocument/2006/relationships/hyperlink" Target="http://pbs.twimg.com/profile_images/1325197875/Bauchi_Mask_normal.gif" TargetMode="External" /><Relationship Id="rId330" Type="http://schemas.openxmlformats.org/officeDocument/2006/relationships/hyperlink" Target="https://twitter.com/#!/marketingbi/status/1049367218113404929" TargetMode="External" /><Relationship Id="rId331" Type="http://schemas.openxmlformats.org/officeDocument/2006/relationships/hyperlink" Target="https://twitter.com/#!/amelielbains/status/1083597000250191872" TargetMode="External" /><Relationship Id="rId332" Type="http://schemas.openxmlformats.org/officeDocument/2006/relationships/hyperlink" Target="https://twitter.com/#!/fluixserg/status/1083942873479884800" TargetMode="External" /><Relationship Id="rId333" Type="http://schemas.openxmlformats.org/officeDocument/2006/relationships/hyperlink" Target="https://twitter.com/#!/avalon_cruz/status/1083962065297895425" TargetMode="External" /><Relationship Id="rId334" Type="http://schemas.openxmlformats.org/officeDocument/2006/relationships/hyperlink" Target="https://twitter.com/#!/avalon_cruz/status/1083962065297895425" TargetMode="External" /><Relationship Id="rId335" Type="http://schemas.openxmlformats.org/officeDocument/2006/relationships/hyperlink" Target="https://twitter.com/#!/avi_tiger/status/1083963348125810690" TargetMode="External" /><Relationship Id="rId336" Type="http://schemas.openxmlformats.org/officeDocument/2006/relationships/hyperlink" Target="https://twitter.com/#!/avi_tiger/status/1083963348125810690" TargetMode="External" /><Relationship Id="rId337" Type="http://schemas.openxmlformats.org/officeDocument/2006/relationships/hyperlink" Target="https://twitter.com/#!/growlcoon/status/1083986210446397441" TargetMode="External" /><Relationship Id="rId338" Type="http://schemas.openxmlformats.org/officeDocument/2006/relationships/hyperlink" Target="https://twitter.com/#!/growlcoon/status/1083986210446397441" TargetMode="External" /><Relationship Id="rId339" Type="http://schemas.openxmlformats.org/officeDocument/2006/relationships/hyperlink" Target="https://twitter.com/#!/_mechanicalcat_/status/1083990342754430978" TargetMode="External" /><Relationship Id="rId340" Type="http://schemas.openxmlformats.org/officeDocument/2006/relationships/hyperlink" Target="https://twitter.com/#!/_mechanicalcat_/status/1083990342754430978" TargetMode="External" /><Relationship Id="rId341" Type="http://schemas.openxmlformats.org/officeDocument/2006/relationships/hyperlink" Target="https://twitter.com/#!/banditraccoon1/status/1083945992272007168" TargetMode="External" /><Relationship Id="rId342" Type="http://schemas.openxmlformats.org/officeDocument/2006/relationships/hyperlink" Target="https://twitter.com/#!/banditraccoon1/status/1083945992272007168" TargetMode="External" /><Relationship Id="rId343" Type="http://schemas.openxmlformats.org/officeDocument/2006/relationships/hyperlink" Target="https://twitter.com/#!/fmfrancoise/status/1083814124436500481" TargetMode="External" /><Relationship Id="rId344" Type="http://schemas.openxmlformats.org/officeDocument/2006/relationships/hyperlink" Target="https://twitter.com/#!/demetriustrader/status/1084251799542886401" TargetMode="External" /><Relationship Id="rId345" Type="http://schemas.openxmlformats.org/officeDocument/2006/relationships/hyperlink" Target="https://twitter.com/#!/fmfrancoise/status/1083814124436500481" TargetMode="External" /><Relationship Id="rId346" Type="http://schemas.openxmlformats.org/officeDocument/2006/relationships/hyperlink" Target="https://twitter.com/#!/fmfrancoise/status/1083814124436500481" TargetMode="External" /><Relationship Id="rId347" Type="http://schemas.openxmlformats.org/officeDocument/2006/relationships/hyperlink" Target="https://twitter.com/#!/fmfrancoise/status/1083814124436500481" TargetMode="External" /><Relationship Id="rId348" Type="http://schemas.openxmlformats.org/officeDocument/2006/relationships/hyperlink" Target="https://twitter.com/#!/fmfrancoise/status/1083814124436500481" TargetMode="External" /><Relationship Id="rId349" Type="http://schemas.openxmlformats.org/officeDocument/2006/relationships/hyperlink" Target="https://twitter.com/#!/fmfrancoise/status/1083814124436500481" TargetMode="External" /><Relationship Id="rId350" Type="http://schemas.openxmlformats.org/officeDocument/2006/relationships/hyperlink" Target="https://twitter.com/#!/fmfrancoise/status/1083814124436500481" TargetMode="External" /><Relationship Id="rId351" Type="http://schemas.openxmlformats.org/officeDocument/2006/relationships/hyperlink" Target="https://twitter.com/#!/fmfrancoise/status/1083814124436500481" TargetMode="External" /><Relationship Id="rId352" Type="http://schemas.openxmlformats.org/officeDocument/2006/relationships/hyperlink" Target="https://twitter.com/#!/fmfrancoise/status/1083814124436500481" TargetMode="External" /><Relationship Id="rId353" Type="http://schemas.openxmlformats.org/officeDocument/2006/relationships/hyperlink" Target="https://twitter.com/#!/fmfrancoise/status/1084041212137562114" TargetMode="External" /><Relationship Id="rId354" Type="http://schemas.openxmlformats.org/officeDocument/2006/relationships/hyperlink" Target="https://twitter.com/#!/fmfrancoise/status/1084395428769120256" TargetMode="External" /><Relationship Id="rId355" Type="http://schemas.openxmlformats.org/officeDocument/2006/relationships/hyperlink" Target="https://twitter.com/#!/bigdatabra/status/1084474852029988865" TargetMode="External" /><Relationship Id="rId356" Type="http://schemas.openxmlformats.org/officeDocument/2006/relationships/hyperlink" Target="https://twitter.com/#!/bigdatabra/status/1084474852029988865" TargetMode="External" /><Relationship Id="rId357" Type="http://schemas.openxmlformats.org/officeDocument/2006/relationships/hyperlink" Target="https://twitter.com/#!/trippbraden/status/1084476029626998784" TargetMode="External" /><Relationship Id="rId358" Type="http://schemas.openxmlformats.org/officeDocument/2006/relationships/hyperlink" Target="https://twitter.com/#!/trippbraden/status/1084476029626998784" TargetMode="External" /><Relationship Id="rId359" Type="http://schemas.openxmlformats.org/officeDocument/2006/relationships/hyperlink" Target="https://twitter.com/#!/crudinschi/status/1084512907445108737" TargetMode="External" /><Relationship Id="rId360" Type="http://schemas.openxmlformats.org/officeDocument/2006/relationships/hyperlink" Target="https://twitter.com/#!/crudinschi/status/1084512907445108737" TargetMode="External" /><Relationship Id="rId361" Type="http://schemas.openxmlformats.org/officeDocument/2006/relationships/hyperlink" Target="https://twitter.com/#!/konnektify/status/1084527570912071681" TargetMode="External" /><Relationship Id="rId362" Type="http://schemas.openxmlformats.org/officeDocument/2006/relationships/hyperlink" Target="https://twitter.com/#!/konnektify/status/1084527570912071681" TargetMode="External" /><Relationship Id="rId363" Type="http://schemas.openxmlformats.org/officeDocument/2006/relationships/hyperlink" Target="https://twitter.com/#!/crudinschi/status/1084512907445108737" TargetMode="External" /><Relationship Id="rId364" Type="http://schemas.openxmlformats.org/officeDocument/2006/relationships/hyperlink" Target="https://twitter.com/#!/crudinschi/status/1084512907445108737" TargetMode="External" /><Relationship Id="rId365" Type="http://schemas.openxmlformats.org/officeDocument/2006/relationships/hyperlink" Target="https://twitter.com/#!/crudinschi/status/1084512907445108737" TargetMode="External" /><Relationship Id="rId366" Type="http://schemas.openxmlformats.org/officeDocument/2006/relationships/hyperlink" Target="https://twitter.com/#!/crudinschi/status/1084512907445108737" TargetMode="External" /><Relationship Id="rId367" Type="http://schemas.openxmlformats.org/officeDocument/2006/relationships/hyperlink" Target="https://twitter.com/#!/crudinschi/status/1084512907445108737" TargetMode="External" /><Relationship Id="rId368" Type="http://schemas.openxmlformats.org/officeDocument/2006/relationships/hyperlink" Target="https://twitter.com/#!/crudinschi/status/1084512907445108737" TargetMode="External" /><Relationship Id="rId369" Type="http://schemas.openxmlformats.org/officeDocument/2006/relationships/hyperlink" Target="https://twitter.com/#!/dilger1joe/status/1084530199901945857" TargetMode="External" /><Relationship Id="rId370" Type="http://schemas.openxmlformats.org/officeDocument/2006/relationships/hyperlink" Target="https://twitter.com/#!/webjframework/status/1084536875413585925" TargetMode="External" /><Relationship Id="rId371" Type="http://schemas.openxmlformats.org/officeDocument/2006/relationships/hyperlink" Target="https://twitter.com/#!/webjframework/status/1084536875413585925" TargetMode="External" /><Relationship Id="rId372" Type="http://schemas.openxmlformats.org/officeDocument/2006/relationships/hyperlink" Target="https://twitter.com/#!/sethsvillage/status/1084558877620928514" TargetMode="External" /><Relationship Id="rId373" Type="http://schemas.openxmlformats.org/officeDocument/2006/relationships/hyperlink" Target="https://twitter.com/#!/sethsvillage/status/1084558877620928514" TargetMode="External" /><Relationship Id="rId374" Type="http://schemas.openxmlformats.org/officeDocument/2006/relationships/hyperlink" Target="https://twitter.com/#!/erepairlab/status/1084577788575866880" TargetMode="External" /><Relationship Id="rId375" Type="http://schemas.openxmlformats.org/officeDocument/2006/relationships/hyperlink" Target="https://twitter.com/#!/erepairlab/status/1084577788575866880" TargetMode="External" /><Relationship Id="rId376" Type="http://schemas.openxmlformats.org/officeDocument/2006/relationships/hyperlink" Target="https://twitter.com/#!/spectrumfox/status/1084656868771848192" TargetMode="External" /><Relationship Id="rId377" Type="http://schemas.openxmlformats.org/officeDocument/2006/relationships/hyperlink" Target="https://twitter.com/#!/jasperlope/status/1084657677823668224" TargetMode="External" /><Relationship Id="rId378" Type="http://schemas.openxmlformats.org/officeDocument/2006/relationships/hyperlink" Target="https://twitter.com/#!/bcmachlearn/status/1084709870870454273" TargetMode="External" /><Relationship Id="rId379" Type="http://schemas.openxmlformats.org/officeDocument/2006/relationships/hyperlink" Target="https://twitter.com/#!/bcmachlearn/status/1084709870870454273" TargetMode="External" /><Relationship Id="rId380" Type="http://schemas.openxmlformats.org/officeDocument/2006/relationships/hyperlink" Target="https://twitter.com/#!/manishwankar/status/1084735147734315008" TargetMode="External" /><Relationship Id="rId381" Type="http://schemas.openxmlformats.org/officeDocument/2006/relationships/hyperlink" Target="https://twitter.com/#!/manishwankar/status/1084735147734315008" TargetMode="External" /><Relationship Id="rId382" Type="http://schemas.openxmlformats.org/officeDocument/2006/relationships/hyperlink" Target="https://twitter.com/#!/thomassimon471/status/1084745950856441856" TargetMode="External" /><Relationship Id="rId383" Type="http://schemas.openxmlformats.org/officeDocument/2006/relationships/hyperlink" Target="https://twitter.com/#!/thomassimon471/status/1084745950856441856" TargetMode="External" /><Relationship Id="rId384" Type="http://schemas.openxmlformats.org/officeDocument/2006/relationships/hyperlink" Target="https://twitter.com/#!/zamnet/status/1084877903203057666" TargetMode="External" /><Relationship Id="rId385" Type="http://schemas.openxmlformats.org/officeDocument/2006/relationships/hyperlink" Target="https://twitter.com/#!/zamnet/status/1084877903203057666" TargetMode="External" /><Relationship Id="rId386" Type="http://schemas.openxmlformats.org/officeDocument/2006/relationships/hyperlink" Target="https://twitter.com/#!/aibrbctn/status/1086048820893548544" TargetMode="External" /><Relationship Id="rId387" Type="http://schemas.openxmlformats.org/officeDocument/2006/relationships/hyperlink" Target="https://twitter.com/#!/aibrbctn/status/1086048820893548544" TargetMode="External" /><Relationship Id="rId388" Type="http://schemas.openxmlformats.org/officeDocument/2006/relationships/hyperlink" Target="https://twitter.com/#!/jouskadevil/status/1086102083881713664" TargetMode="External" /><Relationship Id="rId389" Type="http://schemas.openxmlformats.org/officeDocument/2006/relationships/hyperlink" Target="https://twitter.com/#!/pardoe_ai/status/1086199241427566592" TargetMode="External" /><Relationship Id="rId390" Type="http://schemas.openxmlformats.org/officeDocument/2006/relationships/hyperlink" Target="https://twitter.com/#!/predictanalytic/status/1085573384698613760" TargetMode="External" /><Relationship Id="rId391" Type="http://schemas.openxmlformats.org/officeDocument/2006/relationships/hyperlink" Target="https://twitter.com/#!/predictanalytic/status/1086015596158902272" TargetMode="External" /><Relationship Id="rId392" Type="http://schemas.openxmlformats.org/officeDocument/2006/relationships/hyperlink" Target="https://twitter.com/#!/predictanalytic/status/1086297435494789121" TargetMode="External" /><Relationship Id="rId393" Type="http://schemas.openxmlformats.org/officeDocument/2006/relationships/hyperlink" Target="https://twitter.com/#!/datasbestfriend/status/1086673599090446338" TargetMode="External" /><Relationship Id="rId394" Type="http://schemas.openxmlformats.org/officeDocument/2006/relationships/hyperlink" Target="https://twitter.com/#!/firstonlineuniv/status/1086895248406528000" TargetMode="External" /><Relationship Id="rId395" Type="http://schemas.openxmlformats.org/officeDocument/2006/relationships/hyperlink" Target="https://twitter.com/#!/pawdeutschland/status/1086189950687723520" TargetMode="External" /><Relationship Id="rId396" Type="http://schemas.openxmlformats.org/officeDocument/2006/relationships/hyperlink" Target="https://twitter.com/#!/pawdeutschland/status/1087337834799923200" TargetMode="External" /><Relationship Id="rId397" Type="http://schemas.openxmlformats.org/officeDocument/2006/relationships/hyperlink" Target="https://twitter.com/#!/msarozz/status/1087338085728350209" TargetMode="External" /><Relationship Id="rId398" Type="http://schemas.openxmlformats.org/officeDocument/2006/relationships/hyperlink" Target="https://twitter.com/#!/salomonoli/status/1087360172815802368" TargetMode="External" /><Relationship Id="rId399" Type="http://schemas.openxmlformats.org/officeDocument/2006/relationships/hyperlink" Target="https://twitter.com/#!/jckobz/status/1087452842430914560" TargetMode="External" /><Relationship Id="rId400" Type="http://schemas.openxmlformats.org/officeDocument/2006/relationships/hyperlink" Target="https://twitter.com/#!/blodge8/status/1088138597985849344" TargetMode="External" /><Relationship Id="rId401" Type="http://schemas.openxmlformats.org/officeDocument/2006/relationships/hyperlink" Target="https://twitter.com/#!/fogorosandrei/status/1082351231530618882" TargetMode="External" /><Relationship Id="rId402" Type="http://schemas.openxmlformats.org/officeDocument/2006/relationships/hyperlink" Target="https://twitter.com/#!/fogorosandrei/status/1082351231530618882" TargetMode="External" /><Relationship Id="rId403" Type="http://schemas.openxmlformats.org/officeDocument/2006/relationships/hyperlink" Target="https://twitter.com/#!/fogorosandrei/status/1088239980055576577" TargetMode="External" /><Relationship Id="rId404" Type="http://schemas.openxmlformats.org/officeDocument/2006/relationships/hyperlink" Target="https://twitter.com/#!/fogorosandrei/status/1082351231530618882" TargetMode="External" /><Relationship Id="rId405" Type="http://schemas.openxmlformats.org/officeDocument/2006/relationships/hyperlink" Target="https://twitter.com/#!/fogorosandrei/status/1088239980055576577" TargetMode="External" /><Relationship Id="rId406" Type="http://schemas.openxmlformats.org/officeDocument/2006/relationships/hyperlink" Target="https://twitter.com/#!/fogorosandrei/status/1082351231530618882" TargetMode="External" /><Relationship Id="rId407" Type="http://schemas.openxmlformats.org/officeDocument/2006/relationships/hyperlink" Target="https://twitter.com/#!/fogorosandrei/status/1088239980055576577" TargetMode="External" /><Relationship Id="rId408" Type="http://schemas.openxmlformats.org/officeDocument/2006/relationships/hyperlink" Target="https://twitter.com/#!/pacanthro/status/1084656832008806403" TargetMode="External" /><Relationship Id="rId409" Type="http://schemas.openxmlformats.org/officeDocument/2006/relationships/hyperlink" Target="https://twitter.com/#!/bluehasia/status/1084659075474804736" TargetMode="External" /><Relationship Id="rId410" Type="http://schemas.openxmlformats.org/officeDocument/2006/relationships/hyperlink" Target="https://twitter.com/#!/bluehasia/status/1083351626344222720" TargetMode="External" /><Relationship Id="rId411" Type="http://schemas.openxmlformats.org/officeDocument/2006/relationships/hyperlink" Target="https://twitter.com/#!/bluehasia/status/1084076361566818306" TargetMode="External" /><Relationship Id="rId412" Type="http://schemas.openxmlformats.org/officeDocument/2006/relationships/hyperlink" Target="https://twitter.com/#!/bluehasia/status/1084529384499933184" TargetMode="External" /><Relationship Id="rId413" Type="http://schemas.openxmlformats.org/officeDocument/2006/relationships/hyperlink" Target="https://twitter.com/#!/bluehasia/status/1084891742988632066" TargetMode="External" /><Relationship Id="rId414" Type="http://schemas.openxmlformats.org/officeDocument/2006/relationships/hyperlink" Target="https://twitter.com/#!/bluehasia/status/1085254175225716738" TargetMode="External" /><Relationship Id="rId415" Type="http://schemas.openxmlformats.org/officeDocument/2006/relationships/hyperlink" Target="https://twitter.com/#!/bluehasia/status/1085888317919559680" TargetMode="External" /><Relationship Id="rId416" Type="http://schemas.openxmlformats.org/officeDocument/2006/relationships/hyperlink" Target="https://twitter.com/#!/bluehasia/status/1086613107265413120" TargetMode="External" /><Relationship Id="rId417" Type="http://schemas.openxmlformats.org/officeDocument/2006/relationships/hyperlink" Target="https://twitter.com/#!/bluehasia/status/1086975479586930688" TargetMode="External" /><Relationship Id="rId418" Type="http://schemas.openxmlformats.org/officeDocument/2006/relationships/hyperlink" Target="https://twitter.com/#!/bluehasia/status/1087790872303988736" TargetMode="External" /><Relationship Id="rId419" Type="http://schemas.openxmlformats.org/officeDocument/2006/relationships/hyperlink" Target="https://twitter.com/#!/bluehasia/status/1088153248618475527" TargetMode="External" /><Relationship Id="rId420" Type="http://schemas.openxmlformats.org/officeDocument/2006/relationships/hyperlink" Target="https://twitter.com/#!/bluehasia/status/1088243832196608001" TargetMode="External" /><Relationship Id="rId421" Type="http://schemas.openxmlformats.org/officeDocument/2006/relationships/hyperlink" Target="https://twitter.com/#!/edgeiotai/status/1084536190286659584" TargetMode="External" /><Relationship Id="rId422" Type="http://schemas.openxmlformats.org/officeDocument/2006/relationships/hyperlink" Target="https://twitter.com/#!/edgeiotai/status/1084536190286659584" TargetMode="External" /><Relationship Id="rId423" Type="http://schemas.openxmlformats.org/officeDocument/2006/relationships/hyperlink" Target="https://twitter.com/#!/edgeiotai/status/1088248104061669377" TargetMode="External" /><Relationship Id="rId424" Type="http://schemas.openxmlformats.org/officeDocument/2006/relationships/hyperlink" Target="https://twitter.com/#!/edgeiotai/status/1088248104061669377" TargetMode="External" /><Relationship Id="rId425" Type="http://schemas.openxmlformats.org/officeDocument/2006/relationships/hyperlink" Target="https://twitter.com/#!/a1mit/status/1088309810091708416" TargetMode="External" /><Relationship Id="rId426" Type="http://schemas.openxmlformats.org/officeDocument/2006/relationships/hyperlink" Target="https://twitter.com/#!/chatahspots/status/1083949812288909312" TargetMode="External" /><Relationship Id="rId427" Type="http://schemas.openxmlformats.org/officeDocument/2006/relationships/hyperlink" Target="https://twitter.com/#!/chatahspots/status/1083949812288909312" TargetMode="External" /><Relationship Id="rId428" Type="http://schemas.openxmlformats.org/officeDocument/2006/relationships/hyperlink" Target="https://twitter.com/#!/varekwolf/status/1083940712897343488" TargetMode="External" /><Relationship Id="rId429" Type="http://schemas.openxmlformats.org/officeDocument/2006/relationships/hyperlink" Target="https://twitter.com/#!/bycats4cats/status/1084146717392547840" TargetMode="External" /><Relationship Id="rId430" Type="http://schemas.openxmlformats.org/officeDocument/2006/relationships/hyperlink" Target="https://twitter.com/#!/varekwolf/status/1083940712897343488" TargetMode="External" /><Relationship Id="rId431" Type="http://schemas.openxmlformats.org/officeDocument/2006/relationships/hyperlink" Target="https://twitter.com/#!/varekwolf/status/1088322136442253312" TargetMode="External" /><Relationship Id="rId432" Type="http://schemas.openxmlformats.org/officeDocument/2006/relationships/hyperlink" Target="https://twitter.com/#!/fursuitpictures/status/1088325218777456641" TargetMode="External" /><Relationship Id="rId433" Type="http://schemas.openxmlformats.org/officeDocument/2006/relationships/hyperlink" Target="https://twitter.com/#!/varekwolf/status/1088322136442253312" TargetMode="External" /><Relationship Id="rId434" Type="http://schemas.openxmlformats.org/officeDocument/2006/relationships/hyperlink" Target="https://twitter.com/#!/fursuitpictures/status/1088325218777456641" TargetMode="External" /><Relationship Id="rId435" Type="http://schemas.openxmlformats.org/officeDocument/2006/relationships/hyperlink" Target="https://twitter.com/#!/fursuitpictures/status/1088325218777456641" TargetMode="External" /><Relationship Id="rId436" Type="http://schemas.openxmlformats.org/officeDocument/2006/relationships/hyperlink" Target="https://twitter.com/#!/004nino/status/1088463368166490112" TargetMode="External" /><Relationship Id="rId437" Type="http://schemas.openxmlformats.org/officeDocument/2006/relationships/hyperlink" Target="https://twitter.com/#!/004nino/status/1088463368166490112" TargetMode="External" /><Relationship Id="rId438" Type="http://schemas.openxmlformats.org/officeDocument/2006/relationships/hyperlink" Target="https://twitter.com/#!/fogorosandrei/status/1088239980055576577" TargetMode="External" /><Relationship Id="rId439" Type="http://schemas.openxmlformats.org/officeDocument/2006/relationships/hyperlink" Target="https://twitter.com/#!/iiot_world/status/1084474153913274370" TargetMode="External" /><Relationship Id="rId440" Type="http://schemas.openxmlformats.org/officeDocument/2006/relationships/hyperlink" Target="https://twitter.com/#!/iiot_world/status/1084474153913274370" TargetMode="External" /><Relationship Id="rId441" Type="http://schemas.openxmlformats.org/officeDocument/2006/relationships/hyperlink" Target="https://twitter.com/#!/fogorosandrei/status/1082351231530618882" TargetMode="External" /><Relationship Id="rId442" Type="http://schemas.openxmlformats.org/officeDocument/2006/relationships/hyperlink" Target="https://twitter.com/#!/fogorosandrei/status/1088239980055576577" TargetMode="External" /><Relationship Id="rId443" Type="http://schemas.openxmlformats.org/officeDocument/2006/relationships/hyperlink" Target="https://twitter.com/#!/iiot_world/status/1084474153913274370" TargetMode="External" /><Relationship Id="rId444" Type="http://schemas.openxmlformats.org/officeDocument/2006/relationships/hyperlink" Target="https://twitter.com/#!/andi_staub/status/1084527158557659136" TargetMode="External" /><Relationship Id="rId445" Type="http://schemas.openxmlformats.org/officeDocument/2006/relationships/hyperlink" Target="https://twitter.com/#!/andi_staub/status/1084527158557659136" TargetMode="External" /><Relationship Id="rId446" Type="http://schemas.openxmlformats.org/officeDocument/2006/relationships/hyperlink" Target="https://twitter.com/#!/fogorosandrei/status/1082351231530618882" TargetMode="External" /><Relationship Id="rId447" Type="http://schemas.openxmlformats.org/officeDocument/2006/relationships/hyperlink" Target="https://twitter.com/#!/fogorosandrei/status/1088239980055576577" TargetMode="External" /><Relationship Id="rId448" Type="http://schemas.openxmlformats.org/officeDocument/2006/relationships/hyperlink" Target="https://twitter.com/#!/iiot_world/status/1084474153913274370" TargetMode="External" /><Relationship Id="rId449" Type="http://schemas.openxmlformats.org/officeDocument/2006/relationships/hyperlink" Target="https://twitter.com/#!/fogorosandrei/status/1088239980055576577" TargetMode="External" /><Relationship Id="rId450" Type="http://schemas.openxmlformats.org/officeDocument/2006/relationships/hyperlink" Target="https://twitter.com/#!/iiot_world/status/1084474153913274370" TargetMode="External" /><Relationship Id="rId451" Type="http://schemas.openxmlformats.org/officeDocument/2006/relationships/hyperlink" Target="https://twitter.com/#!/fogorosandrei/status/1088239980055576577" TargetMode="External" /><Relationship Id="rId452" Type="http://schemas.openxmlformats.org/officeDocument/2006/relationships/hyperlink" Target="https://twitter.com/#!/iiot_world/status/1084474153913274370" TargetMode="External" /><Relationship Id="rId453" Type="http://schemas.openxmlformats.org/officeDocument/2006/relationships/hyperlink" Target="https://twitter.com/#!/yvesmulkers/status/1085930805011103746" TargetMode="External" /><Relationship Id="rId454" Type="http://schemas.openxmlformats.org/officeDocument/2006/relationships/hyperlink" Target="https://twitter.com/#!/yvesmulkers/status/1085930805011103746" TargetMode="External" /><Relationship Id="rId455" Type="http://schemas.openxmlformats.org/officeDocument/2006/relationships/hyperlink" Target="https://twitter.com/#!/fogorosandrei/status/1082351231530618882" TargetMode="External" /><Relationship Id="rId456" Type="http://schemas.openxmlformats.org/officeDocument/2006/relationships/hyperlink" Target="https://twitter.com/#!/iiot_world/status/1088468998881202176" TargetMode="External" /><Relationship Id="rId457" Type="http://schemas.openxmlformats.org/officeDocument/2006/relationships/hyperlink" Target="https://twitter.com/#!/iiot_world/status/1088468998881202176" TargetMode="External" /><Relationship Id="rId458" Type="http://schemas.openxmlformats.org/officeDocument/2006/relationships/hyperlink" Target="https://twitter.com/#!/iiot_world/status/1088468998881202176" TargetMode="External" /><Relationship Id="rId459" Type="http://schemas.openxmlformats.org/officeDocument/2006/relationships/hyperlink" Target="https://twitter.com/#!/iiot_world/status/1088468998881202176" TargetMode="External" /><Relationship Id="rId460" Type="http://schemas.openxmlformats.org/officeDocument/2006/relationships/hyperlink" Target="https://twitter.com/#!/pawcon/status/1084857713480224771" TargetMode="External" /><Relationship Id="rId461" Type="http://schemas.openxmlformats.org/officeDocument/2006/relationships/hyperlink" Target="https://twitter.com/#!/pawcon/status/1085572865871605760" TargetMode="External" /><Relationship Id="rId462" Type="http://schemas.openxmlformats.org/officeDocument/2006/relationships/hyperlink" Target="https://twitter.com/#!/pawcon/status/1085658057898569729" TargetMode="External" /><Relationship Id="rId463" Type="http://schemas.openxmlformats.org/officeDocument/2006/relationships/hyperlink" Target="https://twitter.com/#!/pawcon/status/1086015497013886976" TargetMode="External" /><Relationship Id="rId464" Type="http://schemas.openxmlformats.org/officeDocument/2006/relationships/hyperlink" Target="https://twitter.com/#!/pawcon/status/1086020566384025600" TargetMode="External" /><Relationship Id="rId465" Type="http://schemas.openxmlformats.org/officeDocument/2006/relationships/hyperlink" Target="https://twitter.com/#!/pawcon/status/1086297372668309509" TargetMode="External" /><Relationship Id="rId466" Type="http://schemas.openxmlformats.org/officeDocument/2006/relationships/hyperlink" Target="https://twitter.com/#!/pawcon/status/1087733963471220736" TargetMode="External" /><Relationship Id="rId467" Type="http://schemas.openxmlformats.org/officeDocument/2006/relationships/hyperlink" Target="https://twitter.com/#!/fogorosandrei/status/1082351231530618882" TargetMode="External" /><Relationship Id="rId468" Type="http://schemas.openxmlformats.org/officeDocument/2006/relationships/hyperlink" Target="https://twitter.com/#!/fogorosandrei/status/1088239980055576577" TargetMode="External" /><Relationship Id="rId469" Type="http://schemas.openxmlformats.org/officeDocument/2006/relationships/hyperlink" Target="https://twitter.com/#!/iiot_world/status/1084474153913274370" TargetMode="External" /><Relationship Id="rId470" Type="http://schemas.openxmlformats.org/officeDocument/2006/relationships/hyperlink" Target="https://twitter.com/#!/iiot_world/status/1088468998881202176" TargetMode="External" /><Relationship Id="rId471" Type="http://schemas.openxmlformats.org/officeDocument/2006/relationships/hyperlink" Target="https://twitter.com/#!/iiot_world/status/1088468998881202176" TargetMode="External" /><Relationship Id="rId472" Type="http://schemas.openxmlformats.org/officeDocument/2006/relationships/hyperlink" Target="https://twitter.com/#!/fogorosandrei/status/1082351231530618882" TargetMode="External" /><Relationship Id="rId473" Type="http://schemas.openxmlformats.org/officeDocument/2006/relationships/hyperlink" Target="https://twitter.com/#!/iiot_world/status/1088468998881202176" TargetMode="External" /><Relationship Id="rId474" Type="http://schemas.openxmlformats.org/officeDocument/2006/relationships/hyperlink" Target="https://twitter.com/#!/indigobunting_3/status/1088470979100192770" TargetMode="External" /><Relationship Id="rId475" Type="http://schemas.openxmlformats.org/officeDocument/2006/relationships/hyperlink" Target="https://twitter.com/#!/survivingwithan/status/1088489147642376195" TargetMode="External" /><Relationship Id="rId476" Type="http://schemas.openxmlformats.org/officeDocument/2006/relationships/hyperlink" Target="https://twitter.com/#!/alternative200/status/1088511587911155712" TargetMode="External" /><Relationship Id="rId477" Type="http://schemas.openxmlformats.org/officeDocument/2006/relationships/hyperlink" Target="https://twitter.com/#!/fogorosandrei/status/1082351231530618882" TargetMode="External" /><Relationship Id="rId478" Type="http://schemas.openxmlformats.org/officeDocument/2006/relationships/hyperlink" Target="https://twitter.com/#!/fogorosandrei/status/1088239980055576577" TargetMode="External" /><Relationship Id="rId479" Type="http://schemas.openxmlformats.org/officeDocument/2006/relationships/hyperlink" Target="https://twitter.com/#!/iiot_world/status/1084474153913274370" TargetMode="External" /><Relationship Id="rId480" Type="http://schemas.openxmlformats.org/officeDocument/2006/relationships/hyperlink" Target="https://twitter.com/#!/fankych/status/1088539871843516416" TargetMode="External" /><Relationship Id="rId481" Type="http://schemas.openxmlformats.org/officeDocument/2006/relationships/hyperlink" Target="https://twitter.com/#!/fogorosandrei/status/1088239980055576577" TargetMode="External" /><Relationship Id="rId482" Type="http://schemas.openxmlformats.org/officeDocument/2006/relationships/hyperlink" Target="https://twitter.com/#!/nbeltran/status/1088565855649234944" TargetMode="External" /><Relationship Id="rId483" Type="http://schemas.openxmlformats.org/officeDocument/2006/relationships/hyperlink" Target="https://twitter.com/#!/nbeltran/status/1088565855649234944" TargetMode="External" /><Relationship Id="rId484" Type="http://schemas.openxmlformats.org/officeDocument/2006/relationships/comments" Target="../comments1.xml" /><Relationship Id="rId485" Type="http://schemas.openxmlformats.org/officeDocument/2006/relationships/vmlDrawing" Target="../drawings/vmlDrawing1.vml" /><Relationship Id="rId486" Type="http://schemas.openxmlformats.org/officeDocument/2006/relationships/table" Target="../tables/table1.xml" /><Relationship Id="rId4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1546" TargetMode="External" /><Relationship Id="rId2" Type="http://schemas.openxmlformats.org/officeDocument/2006/relationships/hyperlink" Target="https://agilience.com/en/document/ene8ffe74a7b522d95bcaf2490fc7b86fed94f1e8f" TargetMode="External" /><Relationship Id="rId3" Type="http://schemas.openxmlformats.org/officeDocument/2006/relationships/hyperlink" Target="https://agilience.com/en/document/ene8ffe74a7b522d95bcaf2490fc7b86fed94f1e8f" TargetMode="External" /><Relationship Id="rId4" Type="http://schemas.openxmlformats.org/officeDocument/2006/relationships/hyperlink" Target="http://iiot-world.com/predictive-maintenance/7-business-reasons-to-develop-a-predictive-maintenance-program/" TargetMode="External" /><Relationship Id="rId5" Type="http://schemas.openxmlformats.org/officeDocument/2006/relationships/hyperlink" Target="http://iiot-world.com/predictive-maintenance/7-business-reasons-to-develop-a-predictive-maintenance-program/" TargetMode="External" /><Relationship Id="rId6" Type="http://schemas.openxmlformats.org/officeDocument/2006/relationships/hyperlink" Target="https://iiot-world.com/analytics/what-you-need-to-know-about-manufacturing-analytics/" TargetMode="External" /><Relationship Id="rId7" Type="http://schemas.openxmlformats.org/officeDocument/2006/relationships/hyperlink" Target="http://iiot-world.com/predictive-maintenance/7-business-reasons-to-develop-a-predictive-maintenance-program/" TargetMode="External" /><Relationship Id="rId8" Type="http://schemas.openxmlformats.org/officeDocument/2006/relationships/hyperlink" Target="https://iiot-world.com/analytics/what-you-need-to-know-about-manufacturing-analytics/" TargetMode="External" /><Relationship Id="rId9" Type="http://schemas.openxmlformats.org/officeDocument/2006/relationships/hyperlink" Target="http://iiot-world.com/predictive-maintenance/7-business-reasons-to-develop-a-predictive-maintenance-program/" TargetMode="External" /><Relationship Id="rId10" Type="http://schemas.openxmlformats.org/officeDocument/2006/relationships/hyperlink" Target="http://iiot-world.com/predictive-maintenance/7-business-reasons-to-develop-a-predictive-maintenance-program/" TargetMode="External" /><Relationship Id="rId11" Type="http://schemas.openxmlformats.org/officeDocument/2006/relationships/hyperlink" Target="http://iiot-world.com/predictive-maintenance/7-business-reasons-to-develop-a-predictive-maintenance-program/" TargetMode="External" /><Relationship Id="rId12" Type="http://schemas.openxmlformats.org/officeDocument/2006/relationships/hyperlink" Target="https://pacanthro.org/2019/registration/" TargetMode="External" /><Relationship Id="rId13" Type="http://schemas.openxmlformats.org/officeDocument/2006/relationships/hyperlink" Target="https://pacanthro.org/2019/registration/" TargetMode="External" /><Relationship Id="rId14" Type="http://schemas.openxmlformats.org/officeDocument/2006/relationships/hyperlink" Target="http://iiot-world.com/predictive-maintenance/7-business-reasons-to-develop-a-predictive-maintenance-program/" TargetMode="External" /><Relationship Id="rId15" Type="http://schemas.openxmlformats.org/officeDocument/2006/relationships/hyperlink" Target="http://iiot-world.com/predictive-maintenance/7-business-reasons-to-develop-a-predictive-maintenance-program/" TargetMode="External" /><Relationship Id="rId16" Type="http://schemas.openxmlformats.org/officeDocument/2006/relationships/hyperlink" Target="http://iiot-world.com/predictive-maintenance/7-business-reasons-to-develop-a-predictive-maintenance-program/" TargetMode="External" /><Relationship Id="rId17" Type="http://schemas.openxmlformats.org/officeDocument/2006/relationships/hyperlink" Target="http://iiot-world.com/predictive-maintenance/7-business-reasons-to-develop-a-predictive-maintenance-program/" TargetMode="External" /><Relationship Id="rId18" Type="http://schemas.openxmlformats.org/officeDocument/2006/relationships/hyperlink" Target="http://iiot-world.com/predictive-maintenance/7-business-reasons-to-develop-a-predictive-maintenance-program/" TargetMode="External" /><Relationship Id="rId19" Type="http://schemas.openxmlformats.org/officeDocument/2006/relationships/hyperlink" Target="https://twitter.com/pawcon/status/1085572865871605760" TargetMode="External" /><Relationship Id="rId20" Type="http://schemas.openxmlformats.org/officeDocument/2006/relationships/hyperlink" Target="https://www.firstonlineuniversity.org/#/" TargetMode="External" /><Relationship Id="rId21" Type="http://schemas.openxmlformats.org/officeDocument/2006/relationships/hyperlink" Target="https://1-risingmedia.com/newsletter/1544700997.html" TargetMode="External" /><Relationship Id="rId22" Type="http://schemas.openxmlformats.org/officeDocument/2006/relationships/hyperlink" Target="https://predictiveanalyticsworld.de/en/industry4-0/muenchen2019/" TargetMode="External" /><Relationship Id="rId23" Type="http://schemas.openxmlformats.org/officeDocument/2006/relationships/hyperlink" Target="https://predictiveanalyticsworld.de/en/industry4-0/muenchen2019/" TargetMode="External" /><Relationship Id="rId24" Type="http://schemas.openxmlformats.org/officeDocument/2006/relationships/hyperlink" Target="https://twi.li/x9SgmI" TargetMode="External" /><Relationship Id="rId25" Type="http://schemas.openxmlformats.org/officeDocument/2006/relationships/hyperlink" Target="https://www.deeplearningworld.com/las-vegas/workshops/r-bootcamp/" TargetMode="External" /><Relationship Id="rId26" Type="http://schemas.openxmlformats.org/officeDocument/2006/relationships/hyperlink" Target="https://iiot-world.com/predictive-maintenance/machinemetrics-announces-11-3-million-series-a-funding-round/" TargetMode="External" /><Relationship Id="rId27" Type="http://schemas.openxmlformats.org/officeDocument/2006/relationships/hyperlink" Target="http://iiot-world.com/predictive-maintenance/7-business-reasons-to-develop-a-predictive-maintenance-program/" TargetMode="External" /><Relationship Id="rId28" Type="http://schemas.openxmlformats.org/officeDocument/2006/relationships/hyperlink" Target="https://pacanthro.org/2019/registration/" TargetMode="External" /><Relationship Id="rId29" Type="http://schemas.openxmlformats.org/officeDocument/2006/relationships/hyperlink" Target="https://pacanthro.org/2019/registration/" TargetMode="External" /><Relationship Id="rId30" Type="http://schemas.openxmlformats.org/officeDocument/2006/relationships/hyperlink" Target="http://iiot-world.com/predictive-maintenance/7-business-reasons-to-develop-a-predictive-maintenance-program/" TargetMode="External" /><Relationship Id="rId31" Type="http://schemas.openxmlformats.org/officeDocument/2006/relationships/hyperlink" Target="http://iiot-world.com/predictive-maintenance/7-business-reasons-to-develop-a-predictive-maintenance-program/" TargetMode="External" /><Relationship Id="rId32" Type="http://schemas.openxmlformats.org/officeDocument/2006/relationships/hyperlink" Target="http://iiot-world.com/predictive-maintenance/7-business-reasons-to-develop-a-predictive-maintenance-program/" TargetMode="External" /><Relationship Id="rId33" Type="http://schemas.openxmlformats.org/officeDocument/2006/relationships/hyperlink" Target="http://iiot-world.com/predictive-maintenance/7-business-reasons-to-develop-a-predictive-maintenance-program/" TargetMode="External" /><Relationship Id="rId34" Type="http://schemas.openxmlformats.org/officeDocument/2006/relationships/hyperlink" Target="http://iiot-world.com/predictive-maintenance/7-business-reasons-to-develop-a-predictive-maintenance-program/" TargetMode="External" /><Relationship Id="rId35" Type="http://schemas.openxmlformats.org/officeDocument/2006/relationships/hyperlink" Target="https://iiot-world.com/predictive-maintenance/machinemetrics-announces-11-3-million-series-a-funding-round/" TargetMode="External" /><Relationship Id="rId36" Type="http://schemas.openxmlformats.org/officeDocument/2006/relationships/hyperlink" Target="https://iiot-world.com/analytics/what-you-need-to-know-about-manufacturing-analytics/" TargetMode="External" /><Relationship Id="rId37" Type="http://schemas.openxmlformats.org/officeDocument/2006/relationships/hyperlink" Target="https://www.youtube.com/watch?v=AOB6vcwFL-I&amp;feature=youtu.be" TargetMode="External" /><Relationship Id="rId38" Type="http://schemas.openxmlformats.org/officeDocument/2006/relationships/hyperlink" Target="https://1-risingmedia.com/newsletter/1546424243.html" TargetMode="External" /><Relationship Id="rId39" Type="http://schemas.openxmlformats.org/officeDocument/2006/relationships/hyperlink" Target="https://1-risingmedia.com/newsletter/1547441821.html" TargetMode="External" /><Relationship Id="rId40" Type="http://schemas.openxmlformats.org/officeDocument/2006/relationships/hyperlink" Target="https://1-risingmedia.com/newsletter/1547441821.html" TargetMode="External" /><Relationship Id="rId41" Type="http://schemas.openxmlformats.org/officeDocument/2006/relationships/hyperlink" Target="https://1-risingmedia.com/newsletter/1547173180.html" TargetMode="External" /><Relationship Id="rId42" Type="http://schemas.openxmlformats.org/officeDocument/2006/relationships/hyperlink" Target="https://1-risingmedia.com/newsletter/1547173180.html" TargetMode="External" /><Relationship Id="rId43" Type="http://schemas.openxmlformats.org/officeDocument/2006/relationships/hyperlink" Target="https://www.youtube.com/watch?v=xnKkHaALj1U&amp;feature=youtu.be" TargetMode="External" /><Relationship Id="rId44" Type="http://schemas.openxmlformats.org/officeDocument/2006/relationships/hyperlink" Target="https://iiot-world.com/analytics/what-you-need-to-know-about-manufacturing-analytics/" TargetMode="External" /><Relationship Id="rId45" Type="http://schemas.openxmlformats.org/officeDocument/2006/relationships/hyperlink" Target="https://iiot-world.com/analytics/what-you-need-to-know-about-manufacturing-analytics/" TargetMode="External" /><Relationship Id="rId46" Type="http://schemas.openxmlformats.org/officeDocument/2006/relationships/hyperlink" Target="https://iiot-world.com/analytics/what-you-need-to-know-about-manufacturing-analytics/" TargetMode="External" /><Relationship Id="rId47" Type="http://schemas.openxmlformats.org/officeDocument/2006/relationships/hyperlink" Target="https://iiot-world.com/analytics/what-you-need-to-know-about-manufacturing-analytics/" TargetMode="External" /><Relationship Id="rId48" Type="http://schemas.openxmlformats.org/officeDocument/2006/relationships/hyperlink" Target="http://iiot-world.com/predictive-maintenance/7-business-reasons-to-develop-a-predictive-maintenance-program/" TargetMode="External" /><Relationship Id="rId49" Type="http://schemas.openxmlformats.org/officeDocument/2006/relationships/hyperlink" Target="https://pbs.twimg.com/media/DpAYNc6W4AAHrHH.jpg" TargetMode="External" /><Relationship Id="rId50" Type="http://schemas.openxmlformats.org/officeDocument/2006/relationships/hyperlink" Target="https://pbs.twimg.com/media/DpAYNc6W4AAHrHH.jpg" TargetMode="External" /><Relationship Id="rId51" Type="http://schemas.openxmlformats.org/officeDocument/2006/relationships/hyperlink" Target="https://pbs.twimg.com/media/Dwz2veEXgAAXhqX.jpg" TargetMode="External" /><Relationship Id="rId52" Type="http://schemas.openxmlformats.org/officeDocument/2006/relationships/hyperlink" Target="https://pbs.twimg.com/media/Dxb__5XX4AA_pLv.jpg" TargetMode="External" /><Relationship Id="rId53" Type="http://schemas.openxmlformats.org/officeDocument/2006/relationships/hyperlink" Target="https://pbs.twimg.com/media/DxcUUEmWoAMd2jV.jpg" TargetMode="External" /><Relationship Id="rId54" Type="http://schemas.openxmlformats.org/officeDocument/2006/relationships/hyperlink" Target="https://pbs.twimg.com/media/DwVItX6WkAIhe4n.jpg" TargetMode="External" /><Relationship Id="rId55" Type="http://schemas.openxmlformats.org/officeDocument/2006/relationships/hyperlink" Target="https://pbs.twimg.com/media/Dxo0fqwWsAMxMpY.jpg" TargetMode="External" /><Relationship Id="rId56" Type="http://schemas.openxmlformats.org/officeDocument/2006/relationships/hyperlink" Target="https://pbs.twimg.com/media/DwjWj2lXQAAjNNR.jpg" TargetMode="External" /><Relationship Id="rId57" Type="http://schemas.openxmlformats.org/officeDocument/2006/relationships/hyperlink" Target="https://pbs.twimg.com/media/DwtptF_XgAMP7Fx.jpg" TargetMode="External" /><Relationship Id="rId58" Type="http://schemas.openxmlformats.org/officeDocument/2006/relationships/hyperlink" Target="https://pbs.twimg.com/media/Dw0FuXrXcAE_d90.jpg" TargetMode="External" /><Relationship Id="rId59" Type="http://schemas.openxmlformats.org/officeDocument/2006/relationships/hyperlink" Target="https://pbs.twimg.com/media/Dw5PSfEXgAA5VAg.jpg" TargetMode="External" /><Relationship Id="rId60" Type="http://schemas.openxmlformats.org/officeDocument/2006/relationships/hyperlink" Target="https://pbs.twimg.com/media/Dw-Y658X4AAz11g.jpg" TargetMode="External" /><Relationship Id="rId61" Type="http://schemas.openxmlformats.org/officeDocument/2006/relationships/hyperlink" Target="https://pbs.twimg.com/media/DxHZquPVAAIYifx.jpg" TargetMode="External" /><Relationship Id="rId62" Type="http://schemas.openxmlformats.org/officeDocument/2006/relationships/hyperlink" Target="https://pbs.twimg.com/media/DxRs3CPXcAIutn4.jpg" TargetMode="External" /><Relationship Id="rId63" Type="http://schemas.openxmlformats.org/officeDocument/2006/relationships/hyperlink" Target="https://pbs.twimg.com/media/DxW2b4tWsAAfy4_.jpg" TargetMode="External" /><Relationship Id="rId64" Type="http://schemas.openxmlformats.org/officeDocument/2006/relationships/hyperlink" Target="https://pbs.twimg.com/media/DxicCBuWoAAXCPa.jpg" TargetMode="External" /><Relationship Id="rId65" Type="http://schemas.openxmlformats.org/officeDocument/2006/relationships/hyperlink" Target="https://pbs.twimg.com/media/DxnlnHrX4AYPXJc.jpg" TargetMode="External" /><Relationship Id="rId66" Type="http://schemas.openxmlformats.org/officeDocument/2006/relationships/hyperlink" Target="https://pbs.twimg.com/media/Dxo3_vJWsAA_Z4l.jpg" TargetMode="External" /><Relationship Id="rId67" Type="http://schemas.openxmlformats.org/officeDocument/2006/relationships/hyperlink" Target="https://pbs.twimg.com/media/DwruHDzUUAEtElL.jpg" TargetMode="External" /><Relationship Id="rId68" Type="http://schemas.openxmlformats.org/officeDocument/2006/relationships/hyperlink" Target="https://pbs.twimg.com/media/Dxp_EYhVYAAaYc0.jpg" TargetMode="External" /><Relationship Id="rId69" Type="http://schemas.openxmlformats.org/officeDocument/2006/relationships/hyperlink" Target="https://pbs.twimg.com/media/DwzTfuYX4AE8hmE.jpg" TargetMode="External" /><Relationship Id="rId70" Type="http://schemas.openxmlformats.org/officeDocument/2006/relationships/hyperlink" Target="https://pbs.twimg.com/media/DxsEySqX0AEPZGh.jpg" TargetMode="External" /><Relationship Id="rId71" Type="http://schemas.openxmlformats.org/officeDocument/2006/relationships/hyperlink" Target="https://pbs.twimg.com/media/DpAYNc6W4AAHrHH.jpg" TargetMode="External" /><Relationship Id="rId72" Type="http://schemas.openxmlformats.org/officeDocument/2006/relationships/hyperlink" Target="https://pbs.twimg.com/media/DpAYNc6W4AAHrHH.jpg" TargetMode="External" /><Relationship Id="rId73" Type="http://schemas.openxmlformats.org/officeDocument/2006/relationships/hyperlink" Target="http://pbs.twimg.com/profile_images/1077126645109026821/2lZmYJRD_normal.jpg" TargetMode="External" /><Relationship Id="rId74" Type="http://schemas.openxmlformats.org/officeDocument/2006/relationships/hyperlink" Target="http://pbs.twimg.com/profile_images/1059838367221768192/dJUM82N8_normal.jpg" TargetMode="External" /><Relationship Id="rId75" Type="http://schemas.openxmlformats.org/officeDocument/2006/relationships/hyperlink" Target="http://pbs.twimg.com/profile_images/1080334444223811584/WkOaLM8T_normal.jpg" TargetMode="External" /><Relationship Id="rId76" Type="http://schemas.openxmlformats.org/officeDocument/2006/relationships/hyperlink" Target="http://pbs.twimg.com/profile_images/978668004236967936/yfQzRJUz_normal.jpg" TargetMode="External" /><Relationship Id="rId77" Type="http://schemas.openxmlformats.org/officeDocument/2006/relationships/hyperlink" Target="http://pbs.twimg.com/profile_images/1074221705843757056/1CquWm-n_normal.jpg" TargetMode="External" /><Relationship Id="rId78" Type="http://schemas.openxmlformats.org/officeDocument/2006/relationships/hyperlink" Target="http://pbs.twimg.com/profile_images/1083943239432847360/4WnL3b7e_normal.jpg" TargetMode="External" /><Relationship Id="rId79" Type="http://schemas.openxmlformats.org/officeDocument/2006/relationships/hyperlink" Target="http://pbs.twimg.com/profile_images/985495411564695552/i90ppaeE_normal.jpg" TargetMode="External" /><Relationship Id="rId80" Type="http://schemas.openxmlformats.org/officeDocument/2006/relationships/hyperlink" Target="http://pbs.twimg.com/profile_images/1038120227643392000/swGEZNPj_normal.jpg" TargetMode="External" /><Relationship Id="rId81" Type="http://schemas.openxmlformats.org/officeDocument/2006/relationships/hyperlink" Target="http://pbs.twimg.com/profile_images/985495411564695552/i90ppaeE_normal.jpg" TargetMode="External" /><Relationship Id="rId82" Type="http://schemas.openxmlformats.org/officeDocument/2006/relationships/hyperlink" Target="http://pbs.twimg.com/profile_images/985495411564695552/i90ppaeE_normal.jpg" TargetMode="External" /><Relationship Id="rId83" Type="http://schemas.openxmlformats.org/officeDocument/2006/relationships/hyperlink" Target="http://pbs.twimg.com/profile_images/378800000382679758/53586888b72ffcd73e0b4b372c4b3853_normal.jpeg" TargetMode="External" /><Relationship Id="rId84" Type="http://schemas.openxmlformats.org/officeDocument/2006/relationships/hyperlink" Target="http://pbs.twimg.com/profile_images/686262456126205952/wCla5uWm_normal.jpg" TargetMode="External" /><Relationship Id="rId85" Type="http://schemas.openxmlformats.org/officeDocument/2006/relationships/hyperlink" Target="https://pbs.twimg.com/media/Dwz2veEXgAAXhqX.jpg" TargetMode="External" /><Relationship Id="rId86" Type="http://schemas.openxmlformats.org/officeDocument/2006/relationships/hyperlink" Target="http://pbs.twimg.com/profile_images/977952086079000581/GS-bOB5g_normal.jpg" TargetMode="External" /><Relationship Id="rId87" Type="http://schemas.openxmlformats.org/officeDocument/2006/relationships/hyperlink" Target="http://pbs.twimg.com/profile_images/3113428962/b4ebc91607f19c71fa1bd5a443ec9bb4_normal.jpeg" TargetMode="External" /><Relationship Id="rId88" Type="http://schemas.openxmlformats.org/officeDocument/2006/relationships/hyperlink" Target="http://pbs.twimg.com/profile_images/848516517637574656/99h3FOIN_normal.jpg" TargetMode="External" /><Relationship Id="rId89" Type="http://schemas.openxmlformats.org/officeDocument/2006/relationships/hyperlink" Target="http://pbs.twimg.com/profile_images/890339433102364673/2Q_3M8a6_normal.jpg" TargetMode="External" /><Relationship Id="rId90" Type="http://schemas.openxmlformats.org/officeDocument/2006/relationships/hyperlink" Target="http://pbs.twimg.com/profile_images/981154412600143874/ZH5UYa0p_normal.jpg" TargetMode="External" /><Relationship Id="rId91" Type="http://schemas.openxmlformats.org/officeDocument/2006/relationships/hyperlink" Target="http://pbs.twimg.com/profile_images/689554074136477696/xSxd_U8Y_normal.jpg" TargetMode="External" /><Relationship Id="rId92" Type="http://schemas.openxmlformats.org/officeDocument/2006/relationships/hyperlink" Target="http://pbs.twimg.com/profile_images/1083516934832803840/xjcMPIie_normal.jpg" TargetMode="External" /><Relationship Id="rId93" Type="http://schemas.openxmlformats.org/officeDocument/2006/relationships/hyperlink" Target="http://pbs.twimg.com/profile_images/898670662809788416/PX6614Gr_normal.jpg" TargetMode="External" /><Relationship Id="rId94" Type="http://schemas.openxmlformats.org/officeDocument/2006/relationships/hyperlink" Target="http://pbs.twimg.com/profile_images/2598498480/Maddy_normal.JPG" TargetMode="External" /><Relationship Id="rId95" Type="http://schemas.openxmlformats.org/officeDocument/2006/relationships/hyperlink" Target="http://pbs.twimg.com/profile_images/965925144727379968/L77Pww5n_normal.jpg" TargetMode="External" /><Relationship Id="rId96" Type="http://schemas.openxmlformats.org/officeDocument/2006/relationships/hyperlink" Target="http://pbs.twimg.com/profile_images/1064133083828506628/JsuVU09N_normal.jpg" TargetMode="External" /><Relationship Id="rId97" Type="http://schemas.openxmlformats.org/officeDocument/2006/relationships/hyperlink" Target="http://pbs.twimg.com/profile_images/896527919689990144/SWreKGBD_normal.jpg" TargetMode="External" /><Relationship Id="rId98" Type="http://schemas.openxmlformats.org/officeDocument/2006/relationships/hyperlink" Target="http://pbs.twimg.com/profile_images/1084244072238202881/ehYizmWP_normal.jpg" TargetMode="External" /><Relationship Id="rId99" Type="http://schemas.openxmlformats.org/officeDocument/2006/relationships/hyperlink" Target="http://pbs.twimg.com/profile_images/1033645456306458624/K7uIEHSL_normal.jpg" TargetMode="External" /><Relationship Id="rId100" Type="http://schemas.openxmlformats.org/officeDocument/2006/relationships/hyperlink" Target="http://pbs.twimg.com/profile_images/813751051559968768/Y4nn8q1X_normal.jpg" TargetMode="External" /><Relationship Id="rId101" Type="http://schemas.openxmlformats.org/officeDocument/2006/relationships/hyperlink" Target="http://pbs.twimg.com/profile_images/813751051559968768/Y4nn8q1X_normal.jpg" TargetMode="External" /><Relationship Id="rId102" Type="http://schemas.openxmlformats.org/officeDocument/2006/relationships/hyperlink" Target="http://pbs.twimg.com/profile_images/813751051559968768/Y4nn8q1X_normal.jpg" TargetMode="External" /><Relationship Id="rId103" Type="http://schemas.openxmlformats.org/officeDocument/2006/relationships/hyperlink" Target="http://pbs.twimg.com/profile_images/340310945/crazyData_withTricorder_normal.jpeg" TargetMode="External" /><Relationship Id="rId104" Type="http://schemas.openxmlformats.org/officeDocument/2006/relationships/hyperlink" Target="http://pbs.twimg.com/profile_images/986838244686938112/STSpmvva_normal.jpg" TargetMode="External" /><Relationship Id="rId105" Type="http://schemas.openxmlformats.org/officeDocument/2006/relationships/hyperlink" Target="http://pbs.twimg.com/profile_images/1082557574665379841/aojcB38A_normal.jpg" TargetMode="External" /><Relationship Id="rId106" Type="http://schemas.openxmlformats.org/officeDocument/2006/relationships/hyperlink" Target="https://pbs.twimg.com/media/Dxb__5XX4AA_pLv.jpg" TargetMode="External" /><Relationship Id="rId107" Type="http://schemas.openxmlformats.org/officeDocument/2006/relationships/hyperlink" Target="http://pbs.twimg.com/profile_images/998946821664751616/xnu1YSF7_normal.jpg" TargetMode="External" /><Relationship Id="rId108" Type="http://schemas.openxmlformats.org/officeDocument/2006/relationships/hyperlink" Target="https://pbs.twimg.com/media/DxcUUEmWoAMd2jV.jpg" TargetMode="External" /><Relationship Id="rId109" Type="http://schemas.openxmlformats.org/officeDocument/2006/relationships/hyperlink" Target="http://pbs.twimg.com/profile_images/297414601/jk_normal.jpg" TargetMode="External" /><Relationship Id="rId110" Type="http://schemas.openxmlformats.org/officeDocument/2006/relationships/hyperlink" Target="http://pbs.twimg.com/profile_images/1013059633198587904/ycqwKbcz_normal.jpg" TargetMode="External" /><Relationship Id="rId111" Type="http://schemas.openxmlformats.org/officeDocument/2006/relationships/hyperlink" Target="https://pbs.twimg.com/media/DwVItX6WkAIhe4n.jpg" TargetMode="External" /><Relationship Id="rId112" Type="http://schemas.openxmlformats.org/officeDocument/2006/relationships/hyperlink" Target="https://pbs.twimg.com/media/Dxo0fqwWsAMxMpY.jpg" TargetMode="External" /><Relationship Id="rId113" Type="http://schemas.openxmlformats.org/officeDocument/2006/relationships/hyperlink" Target="http://pbs.twimg.com/profile_images/479683651446128640/rM9ZBmSG_normal.png" TargetMode="External" /><Relationship Id="rId114" Type="http://schemas.openxmlformats.org/officeDocument/2006/relationships/hyperlink" Target="http://pbs.twimg.com/profile_images/1017421836223516674/qhaWuuRb_normal.jpg" TargetMode="External" /><Relationship Id="rId115" Type="http://schemas.openxmlformats.org/officeDocument/2006/relationships/hyperlink" Target="https://pbs.twimg.com/media/DwjWj2lXQAAjNNR.jpg" TargetMode="External" /><Relationship Id="rId116" Type="http://schemas.openxmlformats.org/officeDocument/2006/relationships/hyperlink" Target="https://pbs.twimg.com/media/DwtptF_XgAMP7Fx.jpg" TargetMode="External" /><Relationship Id="rId117" Type="http://schemas.openxmlformats.org/officeDocument/2006/relationships/hyperlink" Target="https://pbs.twimg.com/media/Dw0FuXrXcAE_d90.jpg" TargetMode="External" /><Relationship Id="rId118" Type="http://schemas.openxmlformats.org/officeDocument/2006/relationships/hyperlink" Target="https://pbs.twimg.com/media/Dw5PSfEXgAA5VAg.jpg" TargetMode="External" /><Relationship Id="rId119" Type="http://schemas.openxmlformats.org/officeDocument/2006/relationships/hyperlink" Target="https://pbs.twimg.com/media/Dw-Y658X4AAz11g.jpg" TargetMode="External" /><Relationship Id="rId120" Type="http://schemas.openxmlformats.org/officeDocument/2006/relationships/hyperlink" Target="https://pbs.twimg.com/media/DxHZquPVAAIYifx.jpg" TargetMode="External" /><Relationship Id="rId121" Type="http://schemas.openxmlformats.org/officeDocument/2006/relationships/hyperlink" Target="https://pbs.twimg.com/media/DxRs3CPXcAIutn4.jpg" TargetMode="External" /><Relationship Id="rId122" Type="http://schemas.openxmlformats.org/officeDocument/2006/relationships/hyperlink" Target="https://pbs.twimg.com/media/DxW2b4tWsAAfy4_.jpg" TargetMode="External" /><Relationship Id="rId123" Type="http://schemas.openxmlformats.org/officeDocument/2006/relationships/hyperlink" Target="https://pbs.twimg.com/media/DxicCBuWoAAXCPa.jpg" TargetMode="External" /><Relationship Id="rId124" Type="http://schemas.openxmlformats.org/officeDocument/2006/relationships/hyperlink" Target="https://pbs.twimg.com/media/DxnlnHrX4AYPXJc.jpg" TargetMode="External" /><Relationship Id="rId125" Type="http://schemas.openxmlformats.org/officeDocument/2006/relationships/hyperlink" Target="https://pbs.twimg.com/media/Dxo3_vJWsAA_Z4l.jpg" TargetMode="External" /><Relationship Id="rId126" Type="http://schemas.openxmlformats.org/officeDocument/2006/relationships/hyperlink" Target="http://pbs.twimg.com/profile_images/1040573396398956544/BetojiRw_normal.jpg" TargetMode="External" /><Relationship Id="rId127" Type="http://schemas.openxmlformats.org/officeDocument/2006/relationships/hyperlink" Target="http://pbs.twimg.com/profile_images/1040573396398956544/BetojiRw_normal.jpg" TargetMode="External" /><Relationship Id="rId128" Type="http://schemas.openxmlformats.org/officeDocument/2006/relationships/hyperlink" Target="http://pbs.twimg.com/profile_images/705808676054048768/6V6XIbvO_normal.jpg" TargetMode="External" /><Relationship Id="rId129" Type="http://schemas.openxmlformats.org/officeDocument/2006/relationships/hyperlink" Target="http://pbs.twimg.com/profile_images/968520673537679360/z6_mww-K_normal.jpg" TargetMode="External" /><Relationship Id="rId130" Type="http://schemas.openxmlformats.org/officeDocument/2006/relationships/hyperlink" Target="https://pbs.twimg.com/media/DwruHDzUUAEtElL.jpg" TargetMode="External" /><Relationship Id="rId131" Type="http://schemas.openxmlformats.org/officeDocument/2006/relationships/hyperlink" Target="http://pbs.twimg.com/profile_images/720243282119241728/Ccbk2P3M_normal.jpg" TargetMode="External" /><Relationship Id="rId132" Type="http://schemas.openxmlformats.org/officeDocument/2006/relationships/hyperlink" Target="https://pbs.twimg.com/media/Dxp_EYhVYAAaYc0.jpg" TargetMode="External" /><Relationship Id="rId133" Type="http://schemas.openxmlformats.org/officeDocument/2006/relationships/hyperlink" Target="http://pbs.twimg.com/profile_images/949117777431773184/UV-86_sz_normal.jpg" TargetMode="External" /><Relationship Id="rId134" Type="http://schemas.openxmlformats.org/officeDocument/2006/relationships/hyperlink" Target="http://pbs.twimg.com/profile_images/469239697537921024/Vft9508h_normal.jpeg" TargetMode="External" /><Relationship Id="rId135" Type="http://schemas.openxmlformats.org/officeDocument/2006/relationships/hyperlink" Target="https://pbs.twimg.com/media/DwzTfuYX4AE8hmE.jpg" TargetMode="External" /><Relationship Id="rId136" Type="http://schemas.openxmlformats.org/officeDocument/2006/relationships/hyperlink" Target="http://pbs.twimg.com/profile_images/732482833407582210/TDe-Ph8r_normal.jpg" TargetMode="External" /><Relationship Id="rId137" Type="http://schemas.openxmlformats.org/officeDocument/2006/relationships/hyperlink" Target="http://pbs.twimg.com/profile_images/975114008301789184/rOaCSOdl_normal.jpg" TargetMode="External" /><Relationship Id="rId138" Type="http://schemas.openxmlformats.org/officeDocument/2006/relationships/hyperlink" Target="https://pbs.twimg.com/media/DxsEySqX0AEPZGh.jpg" TargetMode="External" /><Relationship Id="rId139" Type="http://schemas.openxmlformats.org/officeDocument/2006/relationships/hyperlink" Target="http://pbs.twimg.com/profile_images/1082557217398812673/4Nf9OfpG_normal.jpg" TargetMode="External" /><Relationship Id="rId140" Type="http://schemas.openxmlformats.org/officeDocument/2006/relationships/hyperlink" Target="http://pbs.twimg.com/profile_images/1082557217398812673/4Nf9OfpG_normal.jpg" TargetMode="External" /><Relationship Id="rId141" Type="http://schemas.openxmlformats.org/officeDocument/2006/relationships/hyperlink" Target="http://pbs.twimg.com/profile_images/1082557217398812673/4Nf9OfpG_normal.jpg" TargetMode="External" /><Relationship Id="rId142" Type="http://schemas.openxmlformats.org/officeDocument/2006/relationships/hyperlink" Target="http://pbs.twimg.com/profile_images/1082557217398812673/4Nf9OfpG_normal.jpg" TargetMode="External" /><Relationship Id="rId143" Type="http://schemas.openxmlformats.org/officeDocument/2006/relationships/hyperlink" Target="http://pbs.twimg.com/profile_images/1082557217398812673/4Nf9OfpG_normal.jpg" TargetMode="External" /><Relationship Id="rId144" Type="http://schemas.openxmlformats.org/officeDocument/2006/relationships/hyperlink" Target="http://pbs.twimg.com/profile_images/1082557217398812673/4Nf9OfpG_normal.jpg" TargetMode="External" /><Relationship Id="rId145" Type="http://schemas.openxmlformats.org/officeDocument/2006/relationships/hyperlink" Target="http://pbs.twimg.com/profile_images/1082557217398812673/4Nf9OfpG_normal.jpg" TargetMode="External" /><Relationship Id="rId146" Type="http://schemas.openxmlformats.org/officeDocument/2006/relationships/hyperlink" Target="http://pbs.twimg.com/profile_images/1052257766017048577/2zNqNVCe_normal.jpg" TargetMode="External" /><Relationship Id="rId147" Type="http://schemas.openxmlformats.org/officeDocument/2006/relationships/hyperlink" Target="http://pbs.twimg.com/profile_images/446568814914699264/RQrSEogl_normal.png" TargetMode="External" /><Relationship Id="rId148" Type="http://schemas.openxmlformats.org/officeDocument/2006/relationships/hyperlink" Target="http://pbs.twimg.com/profile_images/903434851570855940/HD_ouAB4_normal.jpg" TargetMode="External" /><Relationship Id="rId149" Type="http://schemas.openxmlformats.org/officeDocument/2006/relationships/hyperlink" Target="http://pbs.twimg.com/profile_images/559281793015107584/6GEutACr_normal.jpeg" TargetMode="External" /><Relationship Id="rId150" Type="http://schemas.openxmlformats.org/officeDocument/2006/relationships/hyperlink" Target="http://pbs.twimg.com/profile_images/1325197875/Bauchi_Mask_normal.gif" TargetMode="External" /><Relationship Id="rId151" Type="http://schemas.openxmlformats.org/officeDocument/2006/relationships/hyperlink" Target="https://twitter.com/#!/marketingbi/status/1049367218113404929" TargetMode="External" /><Relationship Id="rId152" Type="http://schemas.openxmlformats.org/officeDocument/2006/relationships/hyperlink" Target="https://twitter.com/#!/amelielbains/status/1083597000250191872" TargetMode="External" /><Relationship Id="rId153" Type="http://schemas.openxmlformats.org/officeDocument/2006/relationships/hyperlink" Target="https://twitter.com/#!/fluixserg/status/1083942873479884800" TargetMode="External" /><Relationship Id="rId154" Type="http://schemas.openxmlformats.org/officeDocument/2006/relationships/hyperlink" Target="https://twitter.com/#!/avalon_cruz/status/1083962065297895425" TargetMode="External" /><Relationship Id="rId155" Type="http://schemas.openxmlformats.org/officeDocument/2006/relationships/hyperlink" Target="https://twitter.com/#!/avi_tiger/status/1083963348125810690" TargetMode="External" /><Relationship Id="rId156" Type="http://schemas.openxmlformats.org/officeDocument/2006/relationships/hyperlink" Target="https://twitter.com/#!/growlcoon/status/1083986210446397441" TargetMode="External" /><Relationship Id="rId157" Type="http://schemas.openxmlformats.org/officeDocument/2006/relationships/hyperlink" Target="https://twitter.com/#!/_mechanicalcat_/status/1083990342754430978" TargetMode="External" /><Relationship Id="rId158" Type="http://schemas.openxmlformats.org/officeDocument/2006/relationships/hyperlink" Target="https://twitter.com/#!/banditraccoon1/status/1083945992272007168" TargetMode="External" /><Relationship Id="rId159" Type="http://schemas.openxmlformats.org/officeDocument/2006/relationships/hyperlink" Target="https://twitter.com/#!/fmfrancoise/status/1083814124436500481" TargetMode="External" /><Relationship Id="rId160" Type="http://schemas.openxmlformats.org/officeDocument/2006/relationships/hyperlink" Target="https://twitter.com/#!/demetriustrader/status/1084251799542886401" TargetMode="External" /><Relationship Id="rId161" Type="http://schemas.openxmlformats.org/officeDocument/2006/relationships/hyperlink" Target="https://twitter.com/#!/fmfrancoise/status/1084041212137562114" TargetMode="External" /><Relationship Id="rId162" Type="http://schemas.openxmlformats.org/officeDocument/2006/relationships/hyperlink" Target="https://twitter.com/#!/fmfrancoise/status/1084395428769120256" TargetMode="External" /><Relationship Id="rId163" Type="http://schemas.openxmlformats.org/officeDocument/2006/relationships/hyperlink" Target="https://twitter.com/#!/bigdatabra/status/1084474852029988865" TargetMode="External" /><Relationship Id="rId164" Type="http://schemas.openxmlformats.org/officeDocument/2006/relationships/hyperlink" Target="https://twitter.com/#!/trippbraden/status/1084476029626998784" TargetMode="External" /><Relationship Id="rId165" Type="http://schemas.openxmlformats.org/officeDocument/2006/relationships/hyperlink" Target="https://twitter.com/#!/crudinschi/status/1084512907445108737" TargetMode="External" /><Relationship Id="rId166" Type="http://schemas.openxmlformats.org/officeDocument/2006/relationships/hyperlink" Target="https://twitter.com/#!/konnektify/status/1084527570912071681" TargetMode="External" /><Relationship Id="rId167" Type="http://schemas.openxmlformats.org/officeDocument/2006/relationships/hyperlink" Target="https://twitter.com/#!/dilger1joe/status/1084530199901945857" TargetMode="External" /><Relationship Id="rId168" Type="http://schemas.openxmlformats.org/officeDocument/2006/relationships/hyperlink" Target="https://twitter.com/#!/webjframework/status/1084536875413585925" TargetMode="External" /><Relationship Id="rId169" Type="http://schemas.openxmlformats.org/officeDocument/2006/relationships/hyperlink" Target="https://twitter.com/#!/sethsvillage/status/1084558877620928514" TargetMode="External" /><Relationship Id="rId170" Type="http://schemas.openxmlformats.org/officeDocument/2006/relationships/hyperlink" Target="https://twitter.com/#!/erepairlab/status/1084577788575866880" TargetMode="External" /><Relationship Id="rId171" Type="http://schemas.openxmlformats.org/officeDocument/2006/relationships/hyperlink" Target="https://twitter.com/#!/spectrumfox/status/1084656868771848192" TargetMode="External" /><Relationship Id="rId172" Type="http://schemas.openxmlformats.org/officeDocument/2006/relationships/hyperlink" Target="https://twitter.com/#!/jasperlope/status/1084657677823668224" TargetMode="External" /><Relationship Id="rId173" Type="http://schemas.openxmlformats.org/officeDocument/2006/relationships/hyperlink" Target="https://twitter.com/#!/bcmachlearn/status/1084709870870454273" TargetMode="External" /><Relationship Id="rId174" Type="http://schemas.openxmlformats.org/officeDocument/2006/relationships/hyperlink" Target="https://twitter.com/#!/manishwankar/status/1084735147734315008" TargetMode="External" /><Relationship Id="rId175" Type="http://schemas.openxmlformats.org/officeDocument/2006/relationships/hyperlink" Target="https://twitter.com/#!/thomassimon471/status/1084745950856441856" TargetMode="External" /><Relationship Id="rId176" Type="http://schemas.openxmlformats.org/officeDocument/2006/relationships/hyperlink" Target="https://twitter.com/#!/zamnet/status/1084877903203057666" TargetMode="External" /><Relationship Id="rId177" Type="http://schemas.openxmlformats.org/officeDocument/2006/relationships/hyperlink" Target="https://twitter.com/#!/aibrbctn/status/1086048820893548544" TargetMode="External" /><Relationship Id="rId178" Type="http://schemas.openxmlformats.org/officeDocument/2006/relationships/hyperlink" Target="https://twitter.com/#!/jouskadevil/status/1086102083881713664" TargetMode="External" /><Relationship Id="rId179" Type="http://schemas.openxmlformats.org/officeDocument/2006/relationships/hyperlink" Target="https://twitter.com/#!/pardoe_ai/status/1086199241427566592" TargetMode="External" /><Relationship Id="rId180" Type="http://schemas.openxmlformats.org/officeDocument/2006/relationships/hyperlink" Target="https://twitter.com/#!/predictanalytic/status/1085573384698613760" TargetMode="External" /><Relationship Id="rId181" Type="http://schemas.openxmlformats.org/officeDocument/2006/relationships/hyperlink" Target="https://twitter.com/#!/predictanalytic/status/1086015596158902272" TargetMode="External" /><Relationship Id="rId182" Type="http://schemas.openxmlformats.org/officeDocument/2006/relationships/hyperlink" Target="https://twitter.com/#!/predictanalytic/status/1086297435494789121" TargetMode="External" /><Relationship Id="rId183" Type="http://schemas.openxmlformats.org/officeDocument/2006/relationships/hyperlink" Target="https://twitter.com/#!/datasbestfriend/status/1086673599090446338" TargetMode="External" /><Relationship Id="rId184" Type="http://schemas.openxmlformats.org/officeDocument/2006/relationships/hyperlink" Target="https://twitter.com/#!/firstonlineuniv/status/1086895248406528000" TargetMode="External" /><Relationship Id="rId185" Type="http://schemas.openxmlformats.org/officeDocument/2006/relationships/hyperlink" Target="https://twitter.com/#!/pawdeutschland/status/1086189950687723520" TargetMode="External" /><Relationship Id="rId186" Type="http://schemas.openxmlformats.org/officeDocument/2006/relationships/hyperlink" Target="https://twitter.com/#!/pawdeutschland/status/1087337834799923200" TargetMode="External" /><Relationship Id="rId187" Type="http://schemas.openxmlformats.org/officeDocument/2006/relationships/hyperlink" Target="https://twitter.com/#!/msarozz/status/1087338085728350209" TargetMode="External" /><Relationship Id="rId188" Type="http://schemas.openxmlformats.org/officeDocument/2006/relationships/hyperlink" Target="https://twitter.com/#!/salomonoli/status/1087360172815802368" TargetMode="External" /><Relationship Id="rId189" Type="http://schemas.openxmlformats.org/officeDocument/2006/relationships/hyperlink" Target="https://twitter.com/#!/jckobz/status/1087452842430914560" TargetMode="External" /><Relationship Id="rId190" Type="http://schemas.openxmlformats.org/officeDocument/2006/relationships/hyperlink" Target="https://twitter.com/#!/blodge8/status/1088138597985849344" TargetMode="External" /><Relationship Id="rId191" Type="http://schemas.openxmlformats.org/officeDocument/2006/relationships/hyperlink" Target="https://twitter.com/#!/fogorosandrei/status/1082351231530618882" TargetMode="External" /><Relationship Id="rId192" Type="http://schemas.openxmlformats.org/officeDocument/2006/relationships/hyperlink" Target="https://twitter.com/#!/fogorosandrei/status/1088239980055576577" TargetMode="External" /><Relationship Id="rId193" Type="http://schemas.openxmlformats.org/officeDocument/2006/relationships/hyperlink" Target="https://twitter.com/#!/pacanthro/status/1084656832008806403" TargetMode="External" /><Relationship Id="rId194" Type="http://schemas.openxmlformats.org/officeDocument/2006/relationships/hyperlink" Target="https://twitter.com/#!/bluehasia/status/1084659075474804736" TargetMode="External" /><Relationship Id="rId195" Type="http://schemas.openxmlformats.org/officeDocument/2006/relationships/hyperlink" Target="https://twitter.com/#!/bluehasia/status/1083351626344222720" TargetMode="External" /><Relationship Id="rId196" Type="http://schemas.openxmlformats.org/officeDocument/2006/relationships/hyperlink" Target="https://twitter.com/#!/bluehasia/status/1084076361566818306" TargetMode="External" /><Relationship Id="rId197" Type="http://schemas.openxmlformats.org/officeDocument/2006/relationships/hyperlink" Target="https://twitter.com/#!/bluehasia/status/1084529384499933184" TargetMode="External" /><Relationship Id="rId198" Type="http://schemas.openxmlformats.org/officeDocument/2006/relationships/hyperlink" Target="https://twitter.com/#!/bluehasia/status/1084891742988632066" TargetMode="External" /><Relationship Id="rId199" Type="http://schemas.openxmlformats.org/officeDocument/2006/relationships/hyperlink" Target="https://twitter.com/#!/bluehasia/status/1085254175225716738" TargetMode="External" /><Relationship Id="rId200" Type="http://schemas.openxmlformats.org/officeDocument/2006/relationships/hyperlink" Target="https://twitter.com/#!/bluehasia/status/1085888317919559680" TargetMode="External" /><Relationship Id="rId201" Type="http://schemas.openxmlformats.org/officeDocument/2006/relationships/hyperlink" Target="https://twitter.com/#!/bluehasia/status/1086613107265413120" TargetMode="External" /><Relationship Id="rId202" Type="http://schemas.openxmlformats.org/officeDocument/2006/relationships/hyperlink" Target="https://twitter.com/#!/bluehasia/status/1086975479586930688" TargetMode="External" /><Relationship Id="rId203" Type="http://schemas.openxmlformats.org/officeDocument/2006/relationships/hyperlink" Target="https://twitter.com/#!/bluehasia/status/1087790872303988736" TargetMode="External" /><Relationship Id="rId204" Type="http://schemas.openxmlformats.org/officeDocument/2006/relationships/hyperlink" Target="https://twitter.com/#!/bluehasia/status/1088153248618475527" TargetMode="External" /><Relationship Id="rId205" Type="http://schemas.openxmlformats.org/officeDocument/2006/relationships/hyperlink" Target="https://twitter.com/#!/bluehasia/status/1088243832196608001" TargetMode="External" /><Relationship Id="rId206" Type="http://schemas.openxmlformats.org/officeDocument/2006/relationships/hyperlink" Target="https://twitter.com/#!/edgeiotai/status/1084536190286659584" TargetMode="External" /><Relationship Id="rId207" Type="http://schemas.openxmlformats.org/officeDocument/2006/relationships/hyperlink" Target="https://twitter.com/#!/edgeiotai/status/1088248104061669377" TargetMode="External" /><Relationship Id="rId208" Type="http://schemas.openxmlformats.org/officeDocument/2006/relationships/hyperlink" Target="https://twitter.com/#!/a1mit/status/1088309810091708416" TargetMode="External" /><Relationship Id="rId209" Type="http://schemas.openxmlformats.org/officeDocument/2006/relationships/hyperlink" Target="https://twitter.com/#!/chatahspots/status/1083949812288909312" TargetMode="External" /><Relationship Id="rId210" Type="http://schemas.openxmlformats.org/officeDocument/2006/relationships/hyperlink" Target="https://twitter.com/#!/varekwolf/status/1083940712897343488" TargetMode="External" /><Relationship Id="rId211" Type="http://schemas.openxmlformats.org/officeDocument/2006/relationships/hyperlink" Target="https://twitter.com/#!/bycats4cats/status/1084146717392547840" TargetMode="External" /><Relationship Id="rId212" Type="http://schemas.openxmlformats.org/officeDocument/2006/relationships/hyperlink" Target="https://twitter.com/#!/varekwolf/status/1088322136442253312" TargetMode="External" /><Relationship Id="rId213" Type="http://schemas.openxmlformats.org/officeDocument/2006/relationships/hyperlink" Target="https://twitter.com/#!/fursuitpictures/status/1088325218777456641" TargetMode="External" /><Relationship Id="rId214" Type="http://schemas.openxmlformats.org/officeDocument/2006/relationships/hyperlink" Target="https://twitter.com/#!/004nino/status/1088463368166490112" TargetMode="External" /><Relationship Id="rId215" Type="http://schemas.openxmlformats.org/officeDocument/2006/relationships/hyperlink" Target="https://twitter.com/#!/iiot_world/status/1084474153913274370" TargetMode="External" /><Relationship Id="rId216" Type="http://schemas.openxmlformats.org/officeDocument/2006/relationships/hyperlink" Target="https://twitter.com/#!/andi_staub/status/1084527158557659136" TargetMode="External" /><Relationship Id="rId217" Type="http://schemas.openxmlformats.org/officeDocument/2006/relationships/hyperlink" Target="https://twitter.com/#!/yvesmulkers/status/1085930805011103746" TargetMode="External" /><Relationship Id="rId218" Type="http://schemas.openxmlformats.org/officeDocument/2006/relationships/hyperlink" Target="https://twitter.com/#!/iiot_world/status/1088468998881202176" TargetMode="External" /><Relationship Id="rId219" Type="http://schemas.openxmlformats.org/officeDocument/2006/relationships/hyperlink" Target="https://twitter.com/#!/pawcon/status/1084857713480224771" TargetMode="External" /><Relationship Id="rId220" Type="http://schemas.openxmlformats.org/officeDocument/2006/relationships/hyperlink" Target="https://twitter.com/#!/pawcon/status/1085572865871605760" TargetMode="External" /><Relationship Id="rId221" Type="http://schemas.openxmlformats.org/officeDocument/2006/relationships/hyperlink" Target="https://twitter.com/#!/pawcon/status/1085658057898569729" TargetMode="External" /><Relationship Id="rId222" Type="http://schemas.openxmlformats.org/officeDocument/2006/relationships/hyperlink" Target="https://twitter.com/#!/pawcon/status/1086015497013886976" TargetMode="External" /><Relationship Id="rId223" Type="http://schemas.openxmlformats.org/officeDocument/2006/relationships/hyperlink" Target="https://twitter.com/#!/pawcon/status/1086020566384025600" TargetMode="External" /><Relationship Id="rId224" Type="http://schemas.openxmlformats.org/officeDocument/2006/relationships/hyperlink" Target="https://twitter.com/#!/pawcon/status/1086297372668309509" TargetMode="External" /><Relationship Id="rId225" Type="http://schemas.openxmlformats.org/officeDocument/2006/relationships/hyperlink" Target="https://twitter.com/#!/pawcon/status/1087733963471220736" TargetMode="External" /><Relationship Id="rId226" Type="http://schemas.openxmlformats.org/officeDocument/2006/relationships/hyperlink" Target="https://twitter.com/#!/indigobunting_3/status/1088470979100192770" TargetMode="External" /><Relationship Id="rId227" Type="http://schemas.openxmlformats.org/officeDocument/2006/relationships/hyperlink" Target="https://twitter.com/#!/survivingwithan/status/1088489147642376195" TargetMode="External" /><Relationship Id="rId228" Type="http://schemas.openxmlformats.org/officeDocument/2006/relationships/hyperlink" Target="https://twitter.com/#!/alternative200/status/1088511587911155712" TargetMode="External" /><Relationship Id="rId229" Type="http://schemas.openxmlformats.org/officeDocument/2006/relationships/hyperlink" Target="https://twitter.com/#!/fankych/status/1088539871843516416" TargetMode="External" /><Relationship Id="rId230" Type="http://schemas.openxmlformats.org/officeDocument/2006/relationships/hyperlink" Target="https://twitter.com/#!/nbeltran/status/1088565855649234944" TargetMode="External" /><Relationship Id="rId231" Type="http://schemas.openxmlformats.org/officeDocument/2006/relationships/comments" Target="../comments12.xml" /><Relationship Id="rId232" Type="http://schemas.openxmlformats.org/officeDocument/2006/relationships/vmlDrawing" Target="../drawings/vmlDrawing6.vml" /><Relationship Id="rId233" Type="http://schemas.openxmlformats.org/officeDocument/2006/relationships/table" Target="../tables/table22.xml" /><Relationship Id="rId23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tefan-schulte.de.com/" TargetMode="External" /><Relationship Id="rId2" Type="http://schemas.openxmlformats.org/officeDocument/2006/relationships/hyperlink" Target="https://t.co/9lbEzjDdBm" TargetMode="External" /><Relationship Id="rId3" Type="http://schemas.openxmlformats.org/officeDocument/2006/relationships/hyperlink" Target="https://t.co/So3Y7MlEI2" TargetMode="External" /><Relationship Id="rId4" Type="http://schemas.openxmlformats.org/officeDocument/2006/relationships/hyperlink" Target="https://t.co/DpbYKQsNy4" TargetMode="External" /><Relationship Id="rId5" Type="http://schemas.openxmlformats.org/officeDocument/2006/relationships/hyperlink" Target="https://t.co/nRqXDrcoLH" TargetMode="External" /><Relationship Id="rId6" Type="http://schemas.openxmlformats.org/officeDocument/2006/relationships/hyperlink" Target="https://t.co/qJfkOqBZT7" TargetMode="External" /><Relationship Id="rId7" Type="http://schemas.openxmlformats.org/officeDocument/2006/relationships/hyperlink" Target="https://t.co/lNXkhQJuXV" TargetMode="External" /><Relationship Id="rId8" Type="http://schemas.openxmlformats.org/officeDocument/2006/relationships/hyperlink" Target="https://t.co/YsKIxquoRj" TargetMode="External" /><Relationship Id="rId9" Type="http://schemas.openxmlformats.org/officeDocument/2006/relationships/hyperlink" Target="https://t.co/baSmeOxUUf" TargetMode="External" /><Relationship Id="rId10" Type="http://schemas.openxmlformats.org/officeDocument/2006/relationships/hyperlink" Target="https://t.co/A6gBf8FV4g" TargetMode="External" /><Relationship Id="rId11" Type="http://schemas.openxmlformats.org/officeDocument/2006/relationships/hyperlink" Target="http://t.co/ixDmgafsPV" TargetMode="External" /><Relationship Id="rId12" Type="http://schemas.openxmlformats.org/officeDocument/2006/relationships/hyperlink" Target="https://t.co/rMYWv5Bglm" TargetMode="External" /><Relationship Id="rId13" Type="http://schemas.openxmlformats.org/officeDocument/2006/relationships/hyperlink" Target="https://t.co/VoAA0buCmB" TargetMode="External" /><Relationship Id="rId14" Type="http://schemas.openxmlformats.org/officeDocument/2006/relationships/hyperlink" Target="https://crosser.io/" TargetMode="External" /><Relationship Id="rId15" Type="http://schemas.openxmlformats.org/officeDocument/2006/relationships/hyperlink" Target="https://www.linkedin.com/in/trippbraden" TargetMode="External" /><Relationship Id="rId16" Type="http://schemas.openxmlformats.org/officeDocument/2006/relationships/hyperlink" Target="https://www.linkedin.com/in/crudinschi/" TargetMode="External" /><Relationship Id="rId17" Type="http://schemas.openxmlformats.org/officeDocument/2006/relationships/hyperlink" Target="http://www.aiplindia.com/" TargetMode="External" /><Relationship Id="rId18" Type="http://schemas.openxmlformats.org/officeDocument/2006/relationships/hyperlink" Target="http://www.iot-analytics.com/" TargetMode="External" /><Relationship Id="rId19" Type="http://schemas.openxmlformats.org/officeDocument/2006/relationships/hyperlink" Target="http://konnektiply.com/" TargetMode="External" /><Relationship Id="rId20" Type="http://schemas.openxmlformats.org/officeDocument/2006/relationships/hyperlink" Target="http://www.stuarthannah.com/" TargetMode="External" /><Relationship Id="rId21" Type="http://schemas.openxmlformats.org/officeDocument/2006/relationships/hyperlink" Target="http://smart-manufacturing-hub.com/" TargetMode="External" /><Relationship Id="rId22" Type="http://schemas.openxmlformats.org/officeDocument/2006/relationships/hyperlink" Target="https://t.co/8QQrtn8Y7m" TargetMode="External" /><Relationship Id="rId23" Type="http://schemas.openxmlformats.org/officeDocument/2006/relationships/hyperlink" Target="http://webjframework.com/" TargetMode="External" /><Relationship Id="rId24" Type="http://schemas.openxmlformats.org/officeDocument/2006/relationships/hyperlink" Target="https://t.co/h5rs0T630j" TargetMode="External" /><Relationship Id="rId25" Type="http://schemas.openxmlformats.org/officeDocument/2006/relationships/hyperlink" Target="https://www.e-repair.it/" TargetMode="External" /><Relationship Id="rId26" Type="http://schemas.openxmlformats.org/officeDocument/2006/relationships/hyperlink" Target="https://t.co/PeQuXPfvxc" TargetMode="External" /><Relationship Id="rId27" Type="http://schemas.openxmlformats.org/officeDocument/2006/relationships/hyperlink" Target="https://t.co/vS0OBtKa7i" TargetMode="External" /><Relationship Id="rId28" Type="http://schemas.openxmlformats.org/officeDocument/2006/relationships/hyperlink" Target="https://www.furaffinity.net/user/gotebloke/" TargetMode="External" /><Relationship Id="rId29" Type="http://schemas.openxmlformats.org/officeDocument/2006/relationships/hyperlink" Target="http://pardoe.ai/" TargetMode="External" /><Relationship Id="rId30" Type="http://schemas.openxmlformats.org/officeDocument/2006/relationships/hyperlink" Target="http://t.co/MVqIlpCIKl" TargetMode="External" /><Relationship Id="rId31" Type="http://schemas.openxmlformats.org/officeDocument/2006/relationships/hyperlink" Target="http://t.co/Oj8LjMsH" TargetMode="External" /><Relationship Id="rId32" Type="http://schemas.openxmlformats.org/officeDocument/2006/relationships/hyperlink" Target="https://t.co/SZrzTgaSXK" TargetMode="External" /><Relationship Id="rId33" Type="http://schemas.openxmlformats.org/officeDocument/2006/relationships/hyperlink" Target="https://t.co/PPlNmLGz3F" TargetMode="External" /><Relationship Id="rId34" Type="http://schemas.openxmlformats.org/officeDocument/2006/relationships/hyperlink" Target="https://medium.com/@sarooz" TargetMode="External" /><Relationship Id="rId35" Type="http://schemas.openxmlformats.org/officeDocument/2006/relationships/hyperlink" Target="http://21.co/bipbip" TargetMode="External" /><Relationship Id="rId36" Type="http://schemas.openxmlformats.org/officeDocument/2006/relationships/hyperlink" Target="https://t.co/WkcqMFNukJ" TargetMode="External" /><Relationship Id="rId37" Type="http://schemas.openxmlformats.org/officeDocument/2006/relationships/hyperlink" Target="http://industrial-iot.com/" TargetMode="External" /><Relationship Id="rId38" Type="http://schemas.openxmlformats.org/officeDocument/2006/relationships/hyperlink" Target="http://www.wiprodigital.com/" TargetMode="External" /><Relationship Id="rId39" Type="http://schemas.openxmlformats.org/officeDocument/2006/relationships/hyperlink" Target="http://homo-digitalis.net/" TargetMode="External" /><Relationship Id="rId40" Type="http://schemas.openxmlformats.org/officeDocument/2006/relationships/hyperlink" Target="http://www.ipfconline.fr/" TargetMode="External" /><Relationship Id="rId41" Type="http://schemas.openxmlformats.org/officeDocument/2006/relationships/hyperlink" Target="https://www.linkedin.com/in/francoronconi/" TargetMode="External" /><Relationship Id="rId42" Type="http://schemas.openxmlformats.org/officeDocument/2006/relationships/hyperlink" Target="https://t.co/wQg7ZNWYN9" TargetMode="External" /><Relationship Id="rId43" Type="http://schemas.openxmlformats.org/officeDocument/2006/relationships/hyperlink" Target="http://t.co/mhEDsmKNCB" TargetMode="External" /><Relationship Id="rId44" Type="http://schemas.openxmlformats.org/officeDocument/2006/relationships/hyperlink" Target="http://www.mixedcandy.com/" TargetMode="External" /><Relationship Id="rId45" Type="http://schemas.openxmlformats.org/officeDocument/2006/relationships/hyperlink" Target="http://iot.eclipse.org/" TargetMode="External" /><Relationship Id="rId46" Type="http://schemas.openxmlformats.org/officeDocument/2006/relationships/hyperlink" Target="https://www.jeanbaptistelefevre.com/" TargetMode="External" /><Relationship Id="rId47" Type="http://schemas.openxmlformats.org/officeDocument/2006/relationships/hyperlink" Target="https://www.linkedin.com/today/author/ronald-van-loon-5411a" TargetMode="External" /><Relationship Id="rId48" Type="http://schemas.openxmlformats.org/officeDocument/2006/relationships/hyperlink" Target="http://www.fehradvice.com/ueber_uns/management_team/andreas_staub" TargetMode="External" /><Relationship Id="rId49" Type="http://schemas.openxmlformats.org/officeDocument/2006/relationships/hyperlink" Target="http://www.linkedin.com/in/kirkdborne" TargetMode="External" /><Relationship Id="rId50" Type="http://schemas.openxmlformats.org/officeDocument/2006/relationships/hyperlink" Target="http://www.iiot-world.com/" TargetMode="External" /><Relationship Id="rId51" Type="http://schemas.openxmlformats.org/officeDocument/2006/relationships/hyperlink" Target="http://7wdata.be/" TargetMode="External" /><Relationship Id="rId52" Type="http://schemas.openxmlformats.org/officeDocument/2006/relationships/hyperlink" Target="https://www.paypal.me/IndigoBunting" TargetMode="External" /><Relationship Id="rId53" Type="http://schemas.openxmlformats.org/officeDocument/2006/relationships/hyperlink" Target="https://www.survivingwithandroid.com/" TargetMode="External" /><Relationship Id="rId54" Type="http://schemas.openxmlformats.org/officeDocument/2006/relationships/hyperlink" Target="https://t.co/5Cn7pBelV3" TargetMode="External" /><Relationship Id="rId55" Type="http://schemas.openxmlformats.org/officeDocument/2006/relationships/hyperlink" Target="https://pbs.twimg.com/profile_banners/622747190/1539376063" TargetMode="External" /><Relationship Id="rId56" Type="http://schemas.openxmlformats.org/officeDocument/2006/relationships/hyperlink" Target="https://pbs.twimg.com/profile_banners/1040918670996852736/1543932777" TargetMode="External" /><Relationship Id="rId57" Type="http://schemas.openxmlformats.org/officeDocument/2006/relationships/hyperlink" Target="https://pbs.twimg.com/profile_banners/2334773442/1519265884" TargetMode="External" /><Relationship Id="rId58" Type="http://schemas.openxmlformats.org/officeDocument/2006/relationships/hyperlink" Target="https://pbs.twimg.com/profile_banners/2412818444/1544958803" TargetMode="External" /><Relationship Id="rId59" Type="http://schemas.openxmlformats.org/officeDocument/2006/relationships/hyperlink" Target="https://pbs.twimg.com/profile_banners/63700203/1444232031" TargetMode="External" /><Relationship Id="rId60" Type="http://schemas.openxmlformats.org/officeDocument/2006/relationships/hyperlink" Target="https://pbs.twimg.com/profile_banners/4746606852/1544505536" TargetMode="External" /><Relationship Id="rId61" Type="http://schemas.openxmlformats.org/officeDocument/2006/relationships/hyperlink" Target="https://pbs.twimg.com/profile_banners/2413103203/1546406778" TargetMode="External" /><Relationship Id="rId62" Type="http://schemas.openxmlformats.org/officeDocument/2006/relationships/hyperlink" Target="https://pbs.twimg.com/profile_banners/129640700/1499789224" TargetMode="External" /><Relationship Id="rId63" Type="http://schemas.openxmlformats.org/officeDocument/2006/relationships/hyperlink" Target="https://pbs.twimg.com/profile_banners/865096401394388993/1545016749" TargetMode="External" /><Relationship Id="rId64" Type="http://schemas.openxmlformats.org/officeDocument/2006/relationships/hyperlink" Target="https://pbs.twimg.com/profile_banners/762487286118264832/1546390507" TargetMode="External" /><Relationship Id="rId65" Type="http://schemas.openxmlformats.org/officeDocument/2006/relationships/hyperlink" Target="https://pbs.twimg.com/profile_banners/3229980963/1526233045" TargetMode="External" /><Relationship Id="rId66" Type="http://schemas.openxmlformats.org/officeDocument/2006/relationships/hyperlink" Target="https://pbs.twimg.com/profile_banners/970534589981577216/1530138069" TargetMode="External" /><Relationship Id="rId67" Type="http://schemas.openxmlformats.org/officeDocument/2006/relationships/hyperlink" Target="https://pbs.twimg.com/profile_banners/1885155619/1546060747" TargetMode="External" /><Relationship Id="rId68" Type="http://schemas.openxmlformats.org/officeDocument/2006/relationships/hyperlink" Target="https://pbs.twimg.com/profile_banners/2485668158/1531930621" TargetMode="External" /><Relationship Id="rId69" Type="http://schemas.openxmlformats.org/officeDocument/2006/relationships/hyperlink" Target="https://pbs.twimg.com/profile_banners/2573718409/1406570939" TargetMode="External" /><Relationship Id="rId70" Type="http://schemas.openxmlformats.org/officeDocument/2006/relationships/hyperlink" Target="https://pbs.twimg.com/profile_banners/50010864/1537498017" TargetMode="External" /><Relationship Id="rId71" Type="http://schemas.openxmlformats.org/officeDocument/2006/relationships/hyperlink" Target="https://pbs.twimg.com/profile_banners/821567125785612288/1541493475" TargetMode="External" /><Relationship Id="rId72" Type="http://schemas.openxmlformats.org/officeDocument/2006/relationships/hyperlink" Target="https://pbs.twimg.com/profile_banners/1711571520/1377831998" TargetMode="External" /><Relationship Id="rId73" Type="http://schemas.openxmlformats.org/officeDocument/2006/relationships/hyperlink" Target="https://pbs.twimg.com/profile_banners/302028110/1505301561" TargetMode="External" /><Relationship Id="rId74" Type="http://schemas.openxmlformats.org/officeDocument/2006/relationships/hyperlink" Target="https://pbs.twimg.com/profile_banners/22824243/1540926097" TargetMode="External" /><Relationship Id="rId75" Type="http://schemas.openxmlformats.org/officeDocument/2006/relationships/hyperlink" Target="https://pbs.twimg.com/profile_banners/3017688144/1528479533" TargetMode="External" /><Relationship Id="rId76" Type="http://schemas.openxmlformats.org/officeDocument/2006/relationships/hyperlink" Target="https://pbs.twimg.com/profile_banners/2809878539/1446134022" TargetMode="External" /><Relationship Id="rId77" Type="http://schemas.openxmlformats.org/officeDocument/2006/relationships/hyperlink" Target="https://pbs.twimg.com/profile_banners/4428566892/1449471542" TargetMode="External" /><Relationship Id="rId78" Type="http://schemas.openxmlformats.org/officeDocument/2006/relationships/hyperlink" Target="https://pbs.twimg.com/profile_banners/39596518/1505589043" TargetMode="External" /><Relationship Id="rId79" Type="http://schemas.openxmlformats.org/officeDocument/2006/relationships/hyperlink" Target="https://pbs.twimg.com/profile_banners/808634174/1477987068" TargetMode="External" /><Relationship Id="rId80" Type="http://schemas.openxmlformats.org/officeDocument/2006/relationships/hyperlink" Target="https://pbs.twimg.com/profile_banners/931918478491160577/1511022292" TargetMode="External" /><Relationship Id="rId81" Type="http://schemas.openxmlformats.org/officeDocument/2006/relationships/hyperlink" Target="https://pbs.twimg.com/profile_banners/977238468727197696/1535139065" TargetMode="External" /><Relationship Id="rId82" Type="http://schemas.openxmlformats.org/officeDocument/2006/relationships/hyperlink" Target="https://pbs.twimg.com/profile_banners/4873524423/1455440986" TargetMode="External" /><Relationship Id="rId83" Type="http://schemas.openxmlformats.org/officeDocument/2006/relationships/hyperlink" Target="https://pbs.twimg.com/profile_banners/4767738137/1503068863" TargetMode="External" /><Relationship Id="rId84" Type="http://schemas.openxmlformats.org/officeDocument/2006/relationships/hyperlink" Target="https://pbs.twimg.com/profile_banners/981153895778054144/1524477101" TargetMode="External" /><Relationship Id="rId85" Type="http://schemas.openxmlformats.org/officeDocument/2006/relationships/hyperlink" Target="https://pbs.twimg.com/profile_banners/15865399/1361306164" TargetMode="External" /><Relationship Id="rId86" Type="http://schemas.openxmlformats.org/officeDocument/2006/relationships/hyperlink" Target="https://pbs.twimg.com/profile_banners/805304715428757504/1546930182" TargetMode="External" /><Relationship Id="rId87" Type="http://schemas.openxmlformats.org/officeDocument/2006/relationships/hyperlink" Target="https://pbs.twimg.com/profile_banners/898658978686787585/1503094720" TargetMode="External" /><Relationship Id="rId88" Type="http://schemas.openxmlformats.org/officeDocument/2006/relationships/hyperlink" Target="https://pbs.twimg.com/profile_banners/816786074/1415364160" TargetMode="External" /><Relationship Id="rId89" Type="http://schemas.openxmlformats.org/officeDocument/2006/relationships/hyperlink" Target="https://pbs.twimg.com/profile_banners/871624223395020800/1497555699" TargetMode="External" /><Relationship Id="rId90" Type="http://schemas.openxmlformats.org/officeDocument/2006/relationships/hyperlink" Target="https://pbs.twimg.com/profile_banners/896526237413388289/1502583940" TargetMode="External" /><Relationship Id="rId91" Type="http://schemas.openxmlformats.org/officeDocument/2006/relationships/hyperlink" Target="https://pbs.twimg.com/profile_banners/816889809595572224/1547338905" TargetMode="External" /><Relationship Id="rId92" Type="http://schemas.openxmlformats.org/officeDocument/2006/relationships/hyperlink" Target="https://pbs.twimg.com/profile_banners/2607404960/1547289374" TargetMode="External" /><Relationship Id="rId93" Type="http://schemas.openxmlformats.org/officeDocument/2006/relationships/hyperlink" Target="https://pbs.twimg.com/profile_banners/769456262/1546936784" TargetMode="External" /><Relationship Id="rId94" Type="http://schemas.openxmlformats.org/officeDocument/2006/relationships/hyperlink" Target="https://pbs.twimg.com/profile_banners/38021307/1531794298" TargetMode="External" /><Relationship Id="rId95" Type="http://schemas.openxmlformats.org/officeDocument/2006/relationships/hyperlink" Target="https://pbs.twimg.com/profile_banners/947326485987131392/1541139081" TargetMode="External" /><Relationship Id="rId96" Type="http://schemas.openxmlformats.org/officeDocument/2006/relationships/hyperlink" Target="https://pbs.twimg.com/profile_banners/986832646985543680/1524115697" TargetMode="External" /><Relationship Id="rId97" Type="http://schemas.openxmlformats.org/officeDocument/2006/relationships/hyperlink" Target="https://pbs.twimg.com/profile_banners/711000475340902400/1525363244" TargetMode="External" /><Relationship Id="rId98" Type="http://schemas.openxmlformats.org/officeDocument/2006/relationships/hyperlink" Target="https://pbs.twimg.com/profile_banners/711453394192437248/1467386347" TargetMode="External" /><Relationship Id="rId99" Type="http://schemas.openxmlformats.org/officeDocument/2006/relationships/hyperlink" Target="https://pbs.twimg.com/profile_banners/170414684/1472018074" TargetMode="External" /><Relationship Id="rId100" Type="http://schemas.openxmlformats.org/officeDocument/2006/relationships/hyperlink" Target="https://pbs.twimg.com/profile_banners/265776691/1530367214" TargetMode="External" /><Relationship Id="rId101" Type="http://schemas.openxmlformats.org/officeDocument/2006/relationships/hyperlink" Target="https://pbs.twimg.com/profile_banners/3293012769/1528210224" TargetMode="External" /><Relationship Id="rId102" Type="http://schemas.openxmlformats.org/officeDocument/2006/relationships/hyperlink" Target="https://pbs.twimg.com/profile_banners/2558633348/1437754023" TargetMode="External" /><Relationship Id="rId103" Type="http://schemas.openxmlformats.org/officeDocument/2006/relationships/hyperlink" Target="https://pbs.twimg.com/profile_banners/859357874056822784/1527488565" TargetMode="External" /><Relationship Id="rId104" Type="http://schemas.openxmlformats.org/officeDocument/2006/relationships/hyperlink" Target="https://pbs.twimg.com/profile_banners/705539763349164032/1543420399" TargetMode="External" /><Relationship Id="rId105" Type="http://schemas.openxmlformats.org/officeDocument/2006/relationships/hyperlink" Target="https://pbs.twimg.com/profile_banners/1409726425/1481716437" TargetMode="External" /><Relationship Id="rId106" Type="http://schemas.openxmlformats.org/officeDocument/2006/relationships/hyperlink" Target="https://pbs.twimg.com/profile_banners/1040351960757686274/1536926943" TargetMode="External" /><Relationship Id="rId107" Type="http://schemas.openxmlformats.org/officeDocument/2006/relationships/hyperlink" Target="https://pbs.twimg.com/profile_banners/67662773/1427255331" TargetMode="External" /><Relationship Id="rId108" Type="http://schemas.openxmlformats.org/officeDocument/2006/relationships/hyperlink" Target="https://pbs.twimg.com/profile_banners/1905298802/1541398265" TargetMode="External" /><Relationship Id="rId109" Type="http://schemas.openxmlformats.org/officeDocument/2006/relationships/hyperlink" Target="https://pbs.twimg.com/profile_banners/206428485/1374447331" TargetMode="External" /><Relationship Id="rId110" Type="http://schemas.openxmlformats.org/officeDocument/2006/relationships/hyperlink" Target="https://pbs.twimg.com/profile_banners/31225473/1406902771" TargetMode="External" /><Relationship Id="rId111" Type="http://schemas.openxmlformats.org/officeDocument/2006/relationships/hyperlink" Target="https://pbs.twimg.com/profile_banners/1665684812/1424251146" TargetMode="External" /><Relationship Id="rId112" Type="http://schemas.openxmlformats.org/officeDocument/2006/relationships/hyperlink" Target="https://pbs.twimg.com/profile_banners/4374719908/1547978128" TargetMode="External" /><Relationship Id="rId113" Type="http://schemas.openxmlformats.org/officeDocument/2006/relationships/hyperlink" Target="https://pbs.twimg.com/profile_banners/555031989/1504691055" TargetMode="External" /><Relationship Id="rId114" Type="http://schemas.openxmlformats.org/officeDocument/2006/relationships/hyperlink" Target="https://pbs.twimg.com/profile_banners/534563976/1540268609" TargetMode="External" /><Relationship Id="rId115" Type="http://schemas.openxmlformats.org/officeDocument/2006/relationships/hyperlink" Target="https://pbs.twimg.com/profile_banners/19341361/1438479913" TargetMode="External" /><Relationship Id="rId116" Type="http://schemas.openxmlformats.org/officeDocument/2006/relationships/hyperlink" Target="https://pbs.twimg.com/profile_banners/895745724683608068/1539712775" TargetMode="External" /><Relationship Id="rId117" Type="http://schemas.openxmlformats.org/officeDocument/2006/relationships/hyperlink" Target="https://pbs.twimg.com/profile_banners/784855248/1498682204" TargetMode="External" /><Relationship Id="rId118" Type="http://schemas.openxmlformats.org/officeDocument/2006/relationships/hyperlink" Target="https://pbs.twimg.com/profile_banners/883756605011054596/1504232131" TargetMode="External" /><Relationship Id="rId119" Type="http://schemas.openxmlformats.org/officeDocument/2006/relationships/hyperlink" Target="https://pbs.twimg.com/profile_banners/36324165/1524953187"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0/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2/bg.gif" TargetMode="External" /><Relationship Id="rId158" Type="http://schemas.openxmlformats.org/officeDocument/2006/relationships/hyperlink" Target="http://abs.twimg.com/images/themes/theme10/bg.gif"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7/bg.gif" TargetMode="External" /><Relationship Id="rId168" Type="http://schemas.openxmlformats.org/officeDocument/2006/relationships/hyperlink" Target="http://a0.twimg.com/profile_background_images/840997828/b249c67ca62fe3864bd197532b6450fe.jpeg"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8/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images/535840859342663680/sYlznBlZ_normal.jpeg" TargetMode="External" /><Relationship Id="rId183" Type="http://schemas.openxmlformats.org/officeDocument/2006/relationships/hyperlink" Target="http://pbs.twimg.com/profile_images/1040939880455524353/bMfLj2-1_normal.jpg" TargetMode="External" /><Relationship Id="rId184" Type="http://schemas.openxmlformats.org/officeDocument/2006/relationships/hyperlink" Target="http://pbs.twimg.com/profile_images/1077126645109026821/2lZmYJRD_normal.jpg" TargetMode="External" /><Relationship Id="rId185" Type="http://schemas.openxmlformats.org/officeDocument/2006/relationships/hyperlink" Target="http://pbs.twimg.com/profile_images/1017421836223516674/qhaWuuRb_normal.jpg" TargetMode="External" /><Relationship Id="rId186" Type="http://schemas.openxmlformats.org/officeDocument/2006/relationships/hyperlink" Target="http://pbs.twimg.com/profile_images/1059838367221768192/dJUM82N8_normal.jpg" TargetMode="External" /><Relationship Id="rId187" Type="http://schemas.openxmlformats.org/officeDocument/2006/relationships/hyperlink" Target="http://pbs.twimg.com/profile_images/720243282119241728/Ccbk2P3M_normal.jpg" TargetMode="External" /><Relationship Id="rId188" Type="http://schemas.openxmlformats.org/officeDocument/2006/relationships/hyperlink" Target="http://pbs.twimg.com/profile_images/1072360333854081024/c5KDunM6_normal.jpg" TargetMode="External" /><Relationship Id="rId189" Type="http://schemas.openxmlformats.org/officeDocument/2006/relationships/hyperlink" Target="http://pbs.twimg.com/profile_images/1080334444223811584/WkOaLM8T_normal.jpg" TargetMode="External" /><Relationship Id="rId190" Type="http://schemas.openxmlformats.org/officeDocument/2006/relationships/hyperlink" Target="http://pbs.twimg.com/profile_images/978668004236967936/yfQzRJUz_normal.jpg" TargetMode="External" /><Relationship Id="rId191" Type="http://schemas.openxmlformats.org/officeDocument/2006/relationships/hyperlink" Target="http://pbs.twimg.com/profile_images/1074221705843757056/1CquWm-n_normal.jpg" TargetMode="External" /><Relationship Id="rId192" Type="http://schemas.openxmlformats.org/officeDocument/2006/relationships/hyperlink" Target="http://pbs.twimg.com/profile_images/1083943239432847360/4WnL3b7e_normal.jpg" TargetMode="External" /><Relationship Id="rId193" Type="http://schemas.openxmlformats.org/officeDocument/2006/relationships/hyperlink" Target="http://pbs.twimg.com/profile_images/985495411564695552/i90ppaeE_normal.jpg" TargetMode="External" /><Relationship Id="rId194" Type="http://schemas.openxmlformats.org/officeDocument/2006/relationships/hyperlink" Target="http://pbs.twimg.com/profile_images/1038120227643392000/swGEZNPj_normal.jpg" TargetMode="External" /><Relationship Id="rId195" Type="http://schemas.openxmlformats.org/officeDocument/2006/relationships/hyperlink" Target="http://pbs.twimg.com/profile_images/934930954115735552/DQrblUBw_normal.jpg" TargetMode="External" /><Relationship Id="rId196" Type="http://schemas.openxmlformats.org/officeDocument/2006/relationships/hyperlink" Target="http://pbs.twimg.com/profile_images/692445965123457024/Pw8drnWu_normal.png" TargetMode="External" /><Relationship Id="rId197" Type="http://schemas.openxmlformats.org/officeDocument/2006/relationships/hyperlink" Target="http://pbs.twimg.com/profile_images/920373914777341952/51roSQ49_normal.jpg" TargetMode="External" /><Relationship Id="rId198" Type="http://schemas.openxmlformats.org/officeDocument/2006/relationships/hyperlink" Target="http://pbs.twimg.com/profile_images/479683651446128640/rM9ZBmSG_normal.png" TargetMode="External" /><Relationship Id="rId199" Type="http://schemas.openxmlformats.org/officeDocument/2006/relationships/hyperlink" Target="http://pbs.twimg.com/profile_images/1082557217398812673/4Nf9OfpG_normal.jpg" TargetMode="External" /><Relationship Id="rId200" Type="http://schemas.openxmlformats.org/officeDocument/2006/relationships/hyperlink" Target="http://pbs.twimg.com/profile_images/1005145658939068416/ciyeeppk_normal.jpg" TargetMode="External" /><Relationship Id="rId201" Type="http://schemas.openxmlformats.org/officeDocument/2006/relationships/hyperlink" Target="http://pbs.twimg.com/profile_images/378800000382679758/53586888b72ffcd73e0b4b372c4b3853_normal.jpeg" TargetMode="External" /><Relationship Id="rId202" Type="http://schemas.openxmlformats.org/officeDocument/2006/relationships/hyperlink" Target="http://pbs.twimg.com/profile_images/780860146276638720/JK-2pJBh_normal.jpg" TargetMode="External" /><Relationship Id="rId203" Type="http://schemas.openxmlformats.org/officeDocument/2006/relationships/hyperlink" Target="http://pbs.twimg.com/profile_images/686262456126205952/wCla5uWm_normal.jpg" TargetMode="External" /><Relationship Id="rId204" Type="http://schemas.openxmlformats.org/officeDocument/2006/relationships/hyperlink" Target="http://pbs.twimg.com/profile_images/1005144857801785346/50p46hEE_normal.jpg" TargetMode="External" /><Relationship Id="rId205" Type="http://schemas.openxmlformats.org/officeDocument/2006/relationships/hyperlink" Target="http://pbs.twimg.com/profile_images/827446490410921984/UubI6Q5l_normal.jpg" TargetMode="External" /><Relationship Id="rId206" Type="http://schemas.openxmlformats.org/officeDocument/2006/relationships/hyperlink" Target="http://pbs.twimg.com/profile_images/875758600685142017/u1-SBSFi_normal.jpg" TargetMode="External" /><Relationship Id="rId207" Type="http://schemas.openxmlformats.org/officeDocument/2006/relationships/hyperlink" Target="http://pbs.twimg.com/profile_images/977952086079000581/GS-bOB5g_normal.jpg" TargetMode="External" /><Relationship Id="rId208" Type="http://schemas.openxmlformats.org/officeDocument/2006/relationships/hyperlink" Target="http://pbs.twimg.com/profile_images/909131515522682880/LBy44vHj_normal.jpg" TargetMode="External" /><Relationship Id="rId209" Type="http://schemas.openxmlformats.org/officeDocument/2006/relationships/hyperlink" Target="http://pbs.twimg.com/profile_images/738671723843887104/-DPjay0Q_normal.jpg" TargetMode="External" /><Relationship Id="rId210" Type="http://schemas.openxmlformats.org/officeDocument/2006/relationships/hyperlink" Target="http://pbs.twimg.com/profile_images/931921163584000001/O1xMDLBR_normal.jpg" TargetMode="External" /><Relationship Id="rId211" Type="http://schemas.openxmlformats.org/officeDocument/2006/relationships/hyperlink" Target="http://pbs.twimg.com/profile_images/977241355876368384/BaA0tN2W_normal.jpg" TargetMode="External" /><Relationship Id="rId212" Type="http://schemas.openxmlformats.org/officeDocument/2006/relationships/hyperlink" Target="http://pbs.twimg.com/profile_images/3113428962/b4ebc91607f19c71fa1bd5a443ec9bb4_normal.jpeg" TargetMode="External" /><Relationship Id="rId213" Type="http://schemas.openxmlformats.org/officeDocument/2006/relationships/hyperlink" Target="http://pbs.twimg.com/profile_images/848516517637574656/99h3FOIN_normal.jpg" TargetMode="External" /><Relationship Id="rId214" Type="http://schemas.openxmlformats.org/officeDocument/2006/relationships/hyperlink" Target="http://pbs.twimg.com/profile_images/890339433102364673/2Q_3M8a6_normal.jpg" TargetMode="External" /><Relationship Id="rId215" Type="http://schemas.openxmlformats.org/officeDocument/2006/relationships/hyperlink" Target="http://pbs.twimg.com/profile_images/981154412600143874/ZH5UYa0p_normal.jpg" TargetMode="External" /><Relationship Id="rId216" Type="http://schemas.openxmlformats.org/officeDocument/2006/relationships/hyperlink" Target="http://pbs.twimg.com/profile_images/689554074136477696/xSxd_U8Y_normal.jpg" TargetMode="External" /><Relationship Id="rId217" Type="http://schemas.openxmlformats.org/officeDocument/2006/relationships/hyperlink" Target="http://pbs.twimg.com/profile_images/1083516934832803840/xjcMPIie_normal.jpg" TargetMode="External" /><Relationship Id="rId218" Type="http://schemas.openxmlformats.org/officeDocument/2006/relationships/hyperlink" Target="http://pbs.twimg.com/profile_images/898670662809788416/PX6614Gr_normal.jpg" TargetMode="External" /><Relationship Id="rId219" Type="http://schemas.openxmlformats.org/officeDocument/2006/relationships/hyperlink" Target="http://pbs.twimg.com/profile_images/2598498480/Maddy_normal.JPG" TargetMode="External" /><Relationship Id="rId220" Type="http://schemas.openxmlformats.org/officeDocument/2006/relationships/hyperlink" Target="http://pbs.twimg.com/profile_images/965925144727379968/L77Pww5n_normal.jpg" TargetMode="External" /><Relationship Id="rId221" Type="http://schemas.openxmlformats.org/officeDocument/2006/relationships/hyperlink" Target="http://pbs.twimg.com/profile_images/1064133083828506628/JsuVU09N_normal.jpg" TargetMode="External" /><Relationship Id="rId222" Type="http://schemas.openxmlformats.org/officeDocument/2006/relationships/hyperlink" Target="http://pbs.twimg.com/profile_images/896527919689990144/SWreKGBD_normal.jpg" TargetMode="External" /><Relationship Id="rId223" Type="http://schemas.openxmlformats.org/officeDocument/2006/relationships/hyperlink" Target="http://pbs.twimg.com/profile_images/1084244072238202881/ehYizmWP_normal.jpg" TargetMode="External" /><Relationship Id="rId224" Type="http://schemas.openxmlformats.org/officeDocument/2006/relationships/hyperlink" Target="http://pbs.twimg.com/profile_images/1033645456306458624/K7uIEHSL_normal.jpg" TargetMode="External" /><Relationship Id="rId225" Type="http://schemas.openxmlformats.org/officeDocument/2006/relationships/hyperlink" Target="http://pbs.twimg.com/profile_images/1082557574665379841/aojcB38A_normal.jpg" TargetMode="External" /><Relationship Id="rId226" Type="http://schemas.openxmlformats.org/officeDocument/2006/relationships/hyperlink" Target="http://pbs.twimg.com/profile_images/813751051559968768/Y4nn8q1X_normal.jpg" TargetMode="External" /><Relationship Id="rId227" Type="http://schemas.openxmlformats.org/officeDocument/2006/relationships/hyperlink" Target="http://pbs.twimg.com/profile_images/340310945/crazyData_withTricorder_normal.jpeg" TargetMode="External" /><Relationship Id="rId228" Type="http://schemas.openxmlformats.org/officeDocument/2006/relationships/hyperlink" Target="http://pbs.twimg.com/profile_images/1013508851256029184/t-AZkss9_normal.jpg" TargetMode="External" /><Relationship Id="rId229" Type="http://schemas.openxmlformats.org/officeDocument/2006/relationships/hyperlink" Target="http://pbs.twimg.com/profile_images/986838244686938112/STSpmvva_normal.jpg" TargetMode="External" /><Relationship Id="rId230" Type="http://schemas.openxmlformats.org/officeDocument/2006/relationships/hyperlink" Target="http://pbs.twimg.com/profile_images/998946821664751616/xnu1YSF7_normal.jpg" TargetMode="External" /><Relationship Id="rId231" Type="http://schemas.openxmlformats.org/officeDocument/2006/relationships/hyperlink" Target="http://pbs.twimg.com/profile_images/747814841981755392/P9Ooaxf6_normal.jpg" TargetMode="External" /><Relationship Id="rId232" Type="http://schemas.openxmlformats.org/officeDocument/2006/relationships/hyperlink" Target="http://pbs.twimg.com/profile_images/297414601/jk_normal.jpg" TargetMode="External" /><Relationship Id="rId233" Type="http://schemas.openxmlformats.org/officeDocument/2006/relationships/hyperlink" Target="http://pbs.twimg.com/profile_images/1023083775025012737/HiSIlhr4_normal.jpg" TargetMode="External" /><Relationship Id="rId234" Type="http://schemas.openxmlformats.org/officeDocument/2006/relationships/hyperlink" Target="http://pbs.twimg.com/profile_images/1013059633198587904/ycqwKbcz_normal.jpg" TargetMode="External" /><Relationship Id="rId235" Type="http://schemas.openxmlformats.org/officeDocument/2006/relationships/hyperlink" Target="http://pbs.twimg.com/profile_images/745663022539153408/tr9LkmEs_normal.jpg" TargetMode="External" /><Relationship Id="rId236" Type="http://schemas.openxmlformats.org/officeDocument/2006/relationships/hyperlink" Target="http://pbs.twimg.com/profile_images/869951927118778368/6v302IjD_normal.jpg" TargetMode="External" /><Relationship Id="rId237" Type="http://schemas.openxmlformats.org/officeDocument/2006/relationships/hyperlink" Target="http://pbs.twimg.com/profile_images/859826521476825088/Nfb1Z1PD_normal.jpg" TargetMode="External" /><Relationship Id="rId238" Type="http://schemas.openxmlformats.org/officeDocument/2006/relationships/hyperlink" Target="http://pbs.twimg.com/profile_images/729065804004769793/St2_Pum9_normal.jpg" TargetMode="External" /><Relationship Id="rId239" Type="http://schemas.openxmlformats.org/officeDocument/2006/relationships/hyperlink" Target="http://pbs.twimg.com/profile_images/822405255929405440/zuQLDu0Q_normal.jpg" TargetMode="External" /><Relationship Id="rId240" Type="http://schemas.openxmlformats.org/officeDocument/2006/relationships/hyperlink" Target="http://pbs.twimg.com/profile_images/1040573396398956544/BetojiRw_normal.jpg" TargetMode="External" /><Relationship Id="rId241" Type="http://schemas.openxmlformats.org/officeDocument/2006/relationships/hyperlink" Target="http://pbs.twimg.com/profile_images/705808676054048768/6V6XIbvO_normal.jpg" TargetMode="External" /><Relationship Id="rId242" Type="http://schemas.openxmlformats.org/officeDocument/2006/relationships/hyperlink" Target="http://pbs.twimg.com/profile_images/968520673537679360/z6_mww-K_normal.jpg" TargetMode="External" /><Relationship Id="rId243" Type="http://schemas.openxmlformats.org/officeDocument/2006/relationships/hyperlink" Target="http://pbs.twimg.com/profile_images/378800000794723428/f7bb6e0bc09f2d63987cc222fc636de4_normal.png" TargetMode="External" /><Relationship Id="rId244" Type="http://schemas.openxmlformats.org/officeDocument/2006/relationships/hyperlink" Target="http://pbs.twimg.com/profile_images/949117777431773184/UV-86_sz_normal.jpg" TargetMode="External" /><Relationship Id="rId245" Type="http://schemas.openxmlformats.org/officeDocument/2006/relationships/hyperlink" Target="http://pbs.twimg.com/profile_images/937463503199358981/aJCWGSB-_normal.jpg" TargetMode="External" /><Relationship Id="rId246" Type="http://schemas.openxmlformats.org/officeDocument/2006/relationships/hyperlink" Target="http://pbs.twimg.com/profile_images/469239697537921024/Vft9508h_normal.jpeg" TargetMode="External" /><Relationship Id="rId247" Type="http://schemas.openxmlformats.org/officeDocument/2006/relationships/hyperlink" Target="http://pbs.twimg.com/profile_images/880067919270510592/jwDaGmwl_normal.jpg" TargetMode="External" /><Relationship Id="rId248" Type="http://schemas.openxmlformats.org/officeDocument/2006/relationships/hyperlink" Target="http://pbs.twimg.com/profile_images/915247803248599040/GsF3avSn_normal.jpg" TargetMode="External" /><Relationship Id="rId249" Type="http://schemas.openxmlformats.org/officeDocument/2006/relationships/hyperlink" Target="http://pbs.twimg.com/profile_images/456884052847386624/a69hONyQ_normal.jpeg" TargetMode="External" /><Relationship Id="rId250" Type="http://schemas.openxmlformats.org/officeDocument/2006/relationships/hyperlink" Target="http://pbs.twimg.com/profile_images/732482833407582210/TDe-Ph8r_normal.jpg" TargetMode="External" /><Relationship Id="rId251" Type="http://schemas.openxmlformats.org/officeDocument/2006/relationships/hyperlink" Target="http://pbs.twimg.com/profile_images/1012459765606297602/5zDSHqg3_normal.jpg" TargetMode="External" /><Relationship Id="rId252" Type="http://schemas.openxmlformats.org/officeDocument/2006/relationships/hyperlink" Target="http://pbs.twimg.com/profile_images/915034497346932736/YNmEZ4tx_normal.jpg" TargetMode="External" /><Relationship Id="rId253" Type="http://schemas.openxmlformats.org/officeDocument/2006/relationships/hyperlink" Target="http://pbs.twimg.com/profile_images/975114008301789184/rOaCSOdl_normal.jpg" TargetMode="External" /><Relationship Id="rId254" Type="http://schemas.openxmlformats.org/officeDocument/2006/relationships/hyperlink" Target="http://pbs.twimg.com/profile_images/1052257766017048577/2zNqNVCe_normal.jpg" TargetMode="External" /><Relationship Id="rId255" Type="http://schemas.openxmlformats.org/officeDocument/2006/relationships/hyperlink" Target="http://pbs.twimg.com/profile_images/446568814914699264/RQrSEogl_normal.png" TargetMode="External" /><Relationship Id="rId256" Type="http://schemas.openxmlformats.org/officeDocument/2006/relationships/hyperlink" Target="http://pbs.twimg.com/profile_images/903434851570855940/HD_ouAB4_normal.jpg" TargetMode="External" /><Relationship Id="rId257" Type="http://schemas.openxmlformats.org/officeDocument/2006/relationships/hyperlink" Target="http://pbs.twimg.com/profile_images/559281793015107584/6GEutACr_normal.jpeg" TargetMode="External" /><Relationship Id="rId258" Type="http://schemas.openxmlformats.org/officeDocument/2006/relationships/hyperlink" Target="http://pbs.twimg.com/profile_images/1325197875/Bauchi_Mask_normal.gif" TargetMode="External" /><Relationship Id="rId259" Type="http://schemas.openxmlformats.org/officeDocument/2006/relationships/hyperlink" Target="https://twitter.com/marketingbi" TargetMode="External" /><Relationship Id="rId260" Type="http://schemas.openxmlformats.org/officeDocument/2006/relationships/hyperlink" Target="https://twitter.com/amelielbains" TargetMode="External" /><Relationship Id="rId261" Type="http://schemas.openxmlformats.org/officeDocument/2006/relationships/hyperlink" Target="https://twitter.com/fluixserg" TargetMode="External" /><Relationship Id="rId262" Type="http://schemas.openxmlformats.org/officeDocument/2006/relationships/hyperlink" Target="https://twitter.com/bluehasia" TargetMode="External" /><Relationship Id="rId263" Type="http://schemas.openxmlformats.org/officeDocument/2006/relationships/hyperlink" Target="https://twitter.com/avalon_cruz" TargetMode="External" /><Relationship Id="rId264" Type="http://schemas.openxmlformats.org/officeDocument/2006/relationships/hyperlink" Target="https://twitter.com/bycats4cats" TargetMode="External" /><Relationship Id="rId265" Type="http://schemas.openxmlformats.org/officeDocument/2006/relationships/hyperlink" Target="https://twitter.com/varekwolf" TargetMode="External" /><Relationship Id="rId266" Type="http://schemas.openxmlformats.org/officeDocument/2006/relationships/hyperlink" Target="https://twitter.com/avi_tiger" TargetMode="External" /><Relationship Id="rId267" Type="http://schemas.openxmlformats.org/officeDocument/2006/relationships/hyperlink" Target="https://twitter.com/growlcoon" TargetMode="External" /><Relationship Id="rId268" Type="http://schemas.openxmlformats.org/officeDocument/2006/relationships/hyperlink" Target="https://twitter.com/_mechanicalcat_" TargetMode="External" /><Relationship Id="rId269" Type="http://schemas.openxmlformats.org/officeDocument/2006/relationships/hyperlink" Target="https://twitter.com/banditraccoon1" TargetMode="External" /><Relationship Id="rId270" Type="http://schemas.openxmlformats.org/officeDocument/2006/relationships/hyperlink" Target="https://twitter.com/fmfrancoise" TargetMode="External" /><Relationship Id="rId271" Type="http://schemas.openxmlformats.org/officeDocument/2006/relationships/hyperlink" Target="https://twitter.com/demetriustrader" TargetMode="External" /><Relationship Id="rId272" Type="http://schemas.openxmlformats.org/officeDocument/2006/relationships/hyperlink" Target="https://twitter.com/regtaf" TargetMode="External" /><Relationship Id="rId273" Type="http://schemas.openxmlformats.org/officeDocument/2006/relationships/hyperlink" Target="https://twitter.com/machinemetrics" TargetMode="External" /><Relationship Id="rId274" Type="http://schemas.openxmlformats.org/officeDocument/2006/relationships/hyperlink" Target="https://twitter.com/fogorosandrei" TargetMode="External" /><Relationship Id="rId275" Type="http://schemas.openxmlformats.org/officeDocument/2006/relationships/hyperlink" Target="https://twitter.com/pacanthro" TargetMode="External" /><Relationship Id="rId276" Type="http://schemas.openxmlformats.org/officeDocument/2006/relationships/hyperlink" Target="https://twitter.com/pawcon" TargetMode="External" /><Relationship Id="rId277" Type="http://schemas.openxmlformats.org/officeDocument/2006/relationships/hyperlink" Target="https://twitter.com/iiot_world" TargetMode="External" /><Relationship Id="rId278" Type="http://schemas.openxmlformats.org/officeDocument/2006/relationships/hyperlink" Target="https://twitter.com/bigdatabra" TargetMode="External" /><Relationship Id="rId279" Type="http://schemas.openxmlformats.org/officeDocument/2006/relationships/hyperlink" Target="https://twitter.com/crossertech" TargetMode="External" /><Relationship Id="rId280" Type="http://schemas.openxmlformats.org/officeDocument/2006/relationships/hyperlink" Target="https://twitter.com/trippbraden" TargetMode="External" /><Relationship Id="rId281" Type="http://schemas.openxmlformats.org/officeDocument/2006/relationships/hyperlink" Target="https://twitter.com/crudinschi" TargetMode="External" /><Relationship Id="rId282" Type="http://schemas.openxmlformats.org/officeDocument/2006/relationships/hyperlink" Target="https://twitter.com/aipl_iiot" TargetMode="External" /><Relationship Id="rId283" Type="http://schemas.openxmlformats.org/officeDocument/2006/relationships/hyperlink" Target="https://twitter.com/analyticsiot" TargetMode="External" /><Relationship Id="rId284" Type="http://schemas.openxmlformats.org/officeDocument/2006/relationships/hyperlink" Target="https://twitter.com/konnektify" TargetMode="External" /><Relationship Id="rId285" Type="http://schemas.openxmlformats.org/officeDocument/2006/relationships/hyperlink" Target="https://twitter.com/stuartchannah" TargetMode="External" /><Relationship Id="rId286" Type="http://schemas.openxmlformats.org/officeDocument/2006/relationships/hyperlink" Target="https://twitter.com/smartmanu_hub" TargetMode="External" /><Relationship Id="rId287" Type="http://schemas.openxmlformats.org/officeDocument/2006/relationships/hyperlink" Target="https://twitter.com/smartization" TargetMode="External" /><Relationship Id="rId288" Type="http://schemas.openxmlformats.org/officeDocument/2006/relationships/hyperlink" Target="https://twitter.com/mfgleadership" TargetMode="External" /><Relationship Id="rId289" Type="http://schemas.openxmlformats.org/officeDocument/2006/relationships/hyperlink" Target="https://twitter.com/dilger1joe" TargetMode="External" /><Relationship Id="rId290" Type="http://schemas.openxmlformats.org/officeDocument/2006/relationships/hyperlink" Target="https://twitter.com/webjframework" TargetMode="External" /><Relationship Id="rId291" Type="http://schemas.openxmlformats.org/officeDocument/2006/relationships/hyperlink" Target="https://twitter.com/sethsvillage" TargetMode="External" /><Relationship Id="rId292" Type="http://schemas.openxmlformats.org/officeDocument/2006/relationships/hyperlink" Target="https://twitter.com/erepairlab" TargetMode="External" /><Relationship Id="rId293" Type="http://schemas.openxmlformats.org/officeDocument/2006/relationships/hyperlink" Target="https://twitter.com/spectrumfox" TargetMode="External" /><Relationship Id="rId294" Type="http://schemas.openxmlformats.org/officeDocument/2006/relationships/hyperlink" Target="https://twitter.com/jasperlope" TargetMode="External" /><Relationship Id="rId295" Type="http://schemas.openxmlformats.org/officeDocument/2006/relationships/hyperlink" Target="https://twitter.com/bcmachlearn" TargetMode="External" /><Relationship Id="rId296" Type="http://schemas.openxmlformats.org/officeDocument/2006/relationships/hyperlink" Target="https://twitter.com/manishwankar" TargetMode="External" /><Relationship Id="rId297" Type="http://schemas.openxmlformats.org/officeDocument/2006/relationships/hyperlink" Target="https://twitter.com/thomassimon471" TargetMode="External" /><Relationship Id="rId298" Type="http://schemas.openxmlformats.org/officeDocument/2006/relationships/hyperlink" Target="https://twitter.com/zamnet" TargetMode="External" /><Relationship Id="rId299" Type="http://schemas.openxmlformats.org/officeDocument/2006/relationships/hyperlink" Target="https://twitter.com/aibrbctn" TargetMode="External" /><Relationship Id="rId300" Type="http://schemas.openxmlformats.org/officeDocument/2006/relationships/hyperlink" Target="https://twitter.com/jouskadevil" TargetMode="External" /><Relationship Id="rId301" Type="http://schemas.openxmlformats.org/officeDocument/2006/relationships/hyperlink" Target="https://twitter.com/pardoe_ai" TargetMode="External" /><Relationship Id="rId302" Type="http://schemas.openxmlformats.org/officeDocument/2006/relationships/hyperlink" Target="https://twitter.com/pawdeutschland" TargetMode="External" /><Relationship Id="rId303" Type="http://schemas.openxmlformats.org/officeDocument/2006/relationships/hyperlink" Target="https://twitter.com/predictanalytic" TargetMode="External" /><Relationship Id="rId304" Type="http://schemas.openxmlformats.org/officeDocument/2006/relationships/hyperlink" Target="https://twitter.com/datasbestfriend" TargetMode="External" /><Relationship Id="rId305" Type="http://schemas.openxmlformats.org/officeDocument/2006/relationships/hyperlink" Target="https://twitter.com/ladylennethl" TargetMode="External" /><Relationship Id="rId306" Type="http://schemas.openxmlformats.org/officeDocument/2006/relationships/hyperlink" Target="https://twitter.com/firstonlineuniv" TargetMode="External" /><Relationship Id="rId307" Type="http://schemas.openxmlformats.org/officeDocument/2006/relationships/hyperlink" Target="https://twitter.com/msarozz" TargetMode="External" /><Relationship Id="rId308" Type="http://schemas.openxmlformats.org/officeDocument/2006/relationships/hyperlink" Target="https://twitter.com/salomonoli" TargetMode="External" /><Relationship Id="rId309" Type="http://schemas.openxmlformats.org/officeDocument/2006/relationships/hyperlink" Target="https://twitter.com/jckobz" TargetMode="External" /><Relationship Id="rId310" Type="http://schemas.openxmlformats.org/officeDocument/2006/relationships/hyperlink" Target="https://twitter.com/loboloc0" TargetMode="External" /><Relationship Id="rId311" Type="http://schemas.openxmlformats.org/officeDocument/2006/relationships/hyperlink" Target="https://twitter.com/blodge8" TargetMode="External" /><Relationship Id="rId312" Type="http://schemas.openxmlformats.org/officeDocument/2006/relationships/hyperlink" Target="https://twitter.com/iiot_viewpoints" TargetMode="External" /><Relationship Id="rId313" Type="http://schemas.openxmlformats.org/officeDocument/2006/relationships/hyperlink" Target="https://twitter.com/wiprodigital" TargetMode="External" /><Relationship Id="rId314" Type="http://schemas.openxmlformats.org/officeDocument/2006/relationships/hyperlink" Target="https://twitter.com/3bodyproblem" TargetMode="External" /><Relationship Id="rId315" Type="http://schemas.openxmlformats.org/officeDocument/2006/relationships/hyperlink" Target="https://twitter.com/ipfconline1" TargetMode="External" /><Relationship Id="rId316" Type="http://schemas.openxmlformats.org/officeDocument/2006/relationships/hyperlink" Target="https://twitter.com/frronconi" TargetMode="External" /><Relationship Id="rId317" Type="http://schemas.openxmlformats.org/officeDocument/2006/relationships/hyperlink" Target="https://twitter.com/edgeiotai" TargetMode="External" /><Relationship Id="rId318" Type="http://schemas.openxmlformats.org/officeDocument/2006/relationships/hyperlink" Target="https://twitter.com/a1mit" TargetMode="External" /><Relationship Id="rId319" Type="http://schemas.openxmlformats.org/officeDocument/2006/relationships/hyperlink" Target="https://twitter.com/chatahspots" TargetMode="External" /><Relationship Id="rId320" Type="http://schemas.openxmlformats.org/officeDocument/2006/relationships/hyperlink" Target="https://twitter.com/ragon33" TargetMode="External" /><Relationship Id="rId321" Type="http://schemas.openxmlformats.org/officeDocument/2006/relationships/hyperlink" Target="https://twitter.com/fursuitpictures" TargetMode="External" /><Relationship Id="rId322" Type="http://schemas.openxmlformats.org/officeDocument/2006/relationships/hyperlink" Target="https://twitter.com/mixedcandy" TargetMode="External" /><Relationship Id="rId323" Type="http://schemas.openxmlformats.org/officeDocument/2006/relationships/hyperlink" Target="https://twitter.com/004nino" TargetMode="External" /><Relationship Id="rId324" Type="http://schemas.openxmlformats.org/officeDocument/2006/relationships/hyperlink" Target="https://twitter.com/eclipseiot" TargetMode="External" /><Relationship Id="rId325" Type="http://schemas.openxmlformats.org/officeDocument/2006/relationships/hyperlink" Target="https://twitter.com/jblefevre60" TargetMode="External" /><Relationship Id="rId326" Type="http://schemas.openxmlformats.org/officeDocument/2006/relationships/hyperlink" Target="https://twitter.com/ronald_vanloon" TargetMode="External" /><Relationship Id="rId327" Type="http://schemas.openxmlformats.org/officeDocument/2006/relationships/hyperlink" Target="https://twitter.com/andi_staub" TargetMode="External" /><Relationship Id="rId328" Type="http://schemas.openxmlformats.org/officeDocument/2006/relationships/hyperlink" Target="https://twitter.com/kirkdborne" TargetMode="External" /><Relationship Id="rId329" Type="http://schemas.openxmlformats.org/officeDocument/2006/relationships/hyperlink" Target="https://twitter.com/fogoros" TargetMode="External" /><Relationship Id="rId330" Type="http://schemas.openxmlformats.org/officeDocument/2006/relationships/hyperlink" Target="https://twitter.com/yvesmulkers" TargetMode="External" /><Relationship Id="rId331" Type="http://schemas.openxmlformats.org/officeDocument/2006/relationships/hyperlink" Target="https://twitter.com/indigobunting_3" TargetMode="External" /><Relationship Id="rId332" Type="http://schemas.openxmlformats.org/officeDocument/2006/relationships/hyperlink" Target="https://twitter.com/survivingwithan" TargetMode="External" /><Relationship Id="rId333" Type="http://schemas.openxmlformats.org/officeDocument/2006/relationships/hyperlink" Target="https://twitter.com/alternative200" TargetMode="External" /><Relationship Id="rId334" Type="http://schemas.openxmlformats.org/officeDocument/2006/relationships/hyperlink" Target="https://twitter.com/fankych" TargetMode="External" /><Relationship Id="rId335" Type="http://schemas.openxmlformats.org/officeDocument/2006/relationships/hyperlink" Target="https://twitter.com/nbeltran" TargetMode="External" /><Relationship Id="rId336" Type="http://schemas.openxmlformats.org/officeDocument/2006/relationships/comments" Target="../comments2.xml" /><Relationship Id="rId337" Type="http://schemas.openxmlformats.org/officeDocument/2006/relationships/vmlDrawing" Target="../drawings/vmlDrawing2.vml" /><Relationship Id="rId338" Type="http://schemas.openxmlformats.org/officeDocument/2006/relationships/table" Target="../tables/table2.xml" /><Relationship Id="rId3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iiot-world.com/predictive-maintenance/7-business-reasons-to-develop-a-predictive-maintenance-program/" TargetMode="External" /><Relationship Id="rId2" Type="http://schemas.openxmlformats.org/officeDocument/2006/relationships/hyperlink" Target="https://ko-fi.com/bluehasia" TargetMode="External" /><Relationship Id="rId3" Type="http://schemas.openxmlformats.org/officeDocument/2006/relationships/hyperlink" Target="https://iiot-world.com/analytics/what-you-need-to-know-about-manufacturing-analytics/" TargetMode="External" /><Relationship Id="rId4" Type="http://schemas.openxmlformats.org/officeDocument/2006/relationships/hyperlink" Target="https://bluehasia.smugmug.com/Fursuiters/FUR-CONS/PawCon/2018/Baker-Street-fursuit-photo-shoot/" TargetMode="External" /><Relationship Id="rId5" Type="http://schemas.openxmlformats.org/officeDocument/2006/relationships/hyperlink" Target="https://pacanthro.org/2019/registration/" TargetMode="External" /><Relationship Id="rId6" Type="http://schemas.openxmlformats.org/officeDocument/2006/relationships/hyperlink" Target="https://bluehasia.smugmug.com/Fursuiters/FUR-CONS/PawCon/2018/On-the-Prowl/" TargetMode="External" /><Relationship Id="rId7" Type="http://schemas.openxmlformats.org/officeDocument/2006/relationships/hyperlink" Target="https://iiot-world.com/predictive-maintenance/machinemetrics-announces-11-3-million-series-a-funding-round/" TargetMode="External" /><Relationship Id="rId8" Type="http://schemas.openxmlformats.org/officeDocument/2006/relationships/hyperlink" Target="https://predictiveanalyticsworld.de/en/industry4-0/muenchen2019/" TargetMode="External" /><Relationship Id="rId9" Type="http://schemas.openxmlformats.org/officeDocument/2006/relationships/hyperlink" Target="https://1-risingmedia.com/newsletter/1547173180.html" TargetMode="External" /><Relationship Id="rId10" Type="http://schemas.openxmlformats.org/officeDocument/2006/relationships/hyperlink" Target="https://1-risingmedia.com/newsletter/1547441821.html" TargetMode="External" /><Relationship Id="rId11" Type="http://schemas.openxmlformats.org/officeDocument/2006/relationships/hyperlink" Target="http://iiot-world.com/predictive-maintenance/7-business-reasons-to-develop-a-predictive-maintenance-program/" TargetMode="External" /><Relationship Id="rId12" Type="http://schemas.openxmlformats.org/officeDocument/2006/relationships/hyperlink" Target="https://iiot-world.com/analytics/what-you-need-to-know-about-manufacturing-analytics/" TargetMode="External" /><Relationship Id="rId13" Type="http://schemas.openxmlformats.org/officeDocument/2006/relationships/hyperlink" Target="https://iiot-world.com/predictive-maintenance/machinemetrics-announces-11-3-million-series-a-funding-round/" TargetMode="External" /><Relationship Id="rId14" Type="http://schemas.openxmlformats.org/officeDocument/2006/relationships/hyperlink" Target="http://iiot-world.com/predictive-maintenance/7-business-reasons-to-develop-a-predictive-maintenance-program/" TargetMode="External" /><Relationship Id="rId15" Type="http://schemas.openxmlformats.org/officeDocument/2006/relationships/hyperlink" Target="https://ko-fi.com/bluehasia" TargetMode="External" /><Relationship Id="rId16" Type="http://schemas.openxmlformats.org/officeDocument/2006/relationships/hyperlink" Target="https://bluehasia.smugmug.com/Fursuiters/FUR-CONS/PawCon/2018/Baker-Street-fursuit-photo-shoot/" TargetMode="External" /><Relationship Id="rId17" Type="http://schemas.openxmlformats.org/officeDocument/2006/relationships/hyperlink" Target="https://pacanthro.org/2019/registration/" TargetMode="External" /><Relationship Id="rId18" Type="http://schemas.openxmlformats.org/officeDocument/2006/relationships/hyperlink" Target="https://bluehasia.smugmug.com/Fursuiters/FUR-CONS/PawCon/2018/On-the-Prowl/" TargetMode="External" /><Relationship Id="rId19" Type="http://schemas.openxmlformats.org/officeDocument/2006/relationships/hyperlink" Target="https://agilience.com/en/document/ene8ffe74a7b522d95bcaf2490fc7b86fed94f1e8f" TargetMode="External" /><Relationship Id="rId20" Type="http://schemas.openxmlformats.org/officeDocument/2006/relationships/hyperlink" Target="https://nodexlgraphgallery.org/Pages/Graph.aspx?graphID=181546" TargetMode="External" /><Relationship Id="rId21" Type="http://schemas.openxmlformats.org/officeDocument/2006/relationships/hyperlink" Target="https://iiot-world.com/analytics/what-you-need-to-know-about-manufacturing-analytics/" TargetMode="External" /><Relationship Id="rId22" Type="http://schemas.openxmlformats.org/officeDocument/2006/relationships/hyperlink" Target="https://1-risingmedia.com/newsletter/1547441821.html" TargetMode="External" /><Relationship Id="rId23" Type="http://schemas.openxmlformats.org/officeDocument/2006/relationships/hyperlink" Target="https://1-risingmedia.com/newsletter/1547173180.html" TargetMode="External" /><Relationship Id="rId24" Type="http://schemas.openxmlformats.org/officeDocument/2006/relationships/hyperlink" Target="https://www.youtube.com/watch?v=xnKkHaALj1U&amp;feature=youtu.be" TargetMode="External" /><Relationship Id="rId25" Type="http://schemas.openxmlformats.org/officeDocument/2006/relationships/hyperlink" Target="https://www.youtube.com/watch?v=AOB6vcwFL-I&amp;feature=youtu.be" TargetMode="External" /><Relationship Id="rId26" Type="http://schemas.openxmlformats.org/officeDocument/2006/relationships/hyperlink" Target="https://1-risingmedia.com/newsletter/1546424243.html" TargetMode="External" /><Relationship Id="rId27" Type="http://schemas.openxmlformats.org/officeDocument/2006/relationships/hyperlink" Target="https://www.deeplearningworld.com/las-vegas/workshops/r-bootcamp/" TargetMode="External" /><Relationship Id="rId28" Type="http://schemas.openxmlformats.org/officeDocument/2006/relationships/hyperlink" Target="https://www.firstonlineuniversity.org/#/" TargetMode="External" /><Relationship Id="rId29" Type="http://schemas.openxmlformats.org/officeDocument/2006/relationships/hyperlink" Target="https://twitter.com/pawcon/status/1085572865871605760" TargetMode="External" /><Relationship Id="rId30" Type="http://schemas.openxmlformats.org/officeDocument/2006/relationships/hyperlink" Target="https://predictiveanalyticsworld.de/en/industry4-0/muenchen2019/" TargetMode="External" /><Relationship Id="rId31" Type="http://schemas.openxmlformats.org/officeDocument/2006/relationships/hyperlink" Target="https://1-risingmedia.com/newsletter/1544700997.html"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1242</v>
      </c>
      <c r="BB2" s="13" t="s">
        <v>1266</v>
      </c>
      <c r="BC2" s="13" t="s">
        <v>1267</v>
      </c>
      <c r="BD2" s="117" t="s">
        <v>1777</v>
      </c>
      <c r="BE2" s="117" t="s">
        <v>1778</v>
      </c>
      <c r="BF2" s="117" t="s">
        <v>1779</v>
      </c>
      <c r="BG2" s="117" t="s">
        <v>1780</v>
      </c>
      <c r="BH2" s="117" t="s">
        <v>1781</v>
      </c>
      <c r="BI2" s="117" t="s">
        <v>1782</v>
      </c>
      <c r="BJ2" s="117" t="s">
        <v>1783</v>
      </c>
      <c r="BK2" s="117" t="s">
        <v>1784</v>
      </c>
      <c r="BL2" s="117" t="s">
        <v>1785</v>
      </c>
    </row>
    <row r="3" spans="1:64" ht="15" customHeight="1">
      <c r="A3" s="64" t="s">
        <v>212</v>
      </c>
      <c r="B3" s="64" t="s">
        <v>212</v>
      </c>
      <c r="C3" s="65" t="s">
        <v>1833</v>
      </c>
      <c r="D3" s="66">
        <v>3</v>
      </c>
      <c r="E3" s="67" t="s">
        <v>132</v>
      </c>
      <c r="F3" s="68">
        <v>35</v>
      </c>
      <c r="G3" s="65"/>
      <c r="H3" s="69"/>
      <c r="I3" s="70"/>
      <c r="J3" s="70"/>
      <c r="K3" s="34" t="s">
        <v>65</v>
      </c>
      <c r="L3" s="71">
        <v>3</v>
      </c>
      <c r="M3" s="71"/>
      <c r="N3" s="72"/>
      <c r="O3" s="78" t="s">
        <v>176</v>
      </c>
      <c r="P3" s="80">
        <v>43381.77332175926</v>
      </c>
      <c r="Q3" s="78" t="s">
        <v>291</v>
      </c>
      <c r="R3" s="78"/>
      <c r="S3" s="78"/>
      <c r="T3" s="78" t="s">
        <v>376</v>
      </c>
      <c r="U3" s="83" t="s">
        <v>396</v>
      </c>
      <c r="V3" s="83" t="s">
        <v>396</v>
      </c>
      <c r="W3" s="80">
        <v>43381.77332175926</v>
      </c>
      <c r="X3" s="83" t="s">
        <v>464</v>
      </c>
      <c r="Y3" s="78"/>
      <c r="Z3" s="78"/>
      <c r="AA3" s="84" t="s">
        <v>544</v>
      </c>
      <c r="AB3" s="78"/>
      <c r="AC3" s="78" t="b">
        <v>0</v>
      </c>
      <c r="AD3" s="78">
        <v>33</v>
      </c>
      <c r="AE3" s="84" t="s">
        <v>626</v>
      </c>
      <c r="AF3" s="78" t="b">
        <v>0</v>
      </c>
      <c r="AG3" s="78" t="s">
        <v>631</v>
      </c>
      <c r="AH3" s="78"/>
      <c r="AI3" s="84" t="s">
        <v>626</v>
      </c>
      <c r="AJ3" s="78" t="b">
        <v>0</v>
      </c>
      <c r="AK3" s="78">
        <v>17</v>
      </c>
      <c r="AL3" s="84" t="s">
        <v>626</v>
      </c>
      <c r="AM3" s="78" t="s">
        <v>633</v>
      </c>
      <c r="AN3" s="78" t="b">
        <v>0</v>
      </c>
      <c r="AO3" s="84" t="s">
        <v>544</v>
      </c>
      <c r="AP3" s="78" t="s">
        <v>648</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v>0</v>
      </c>
      <c r="BE3" s="49">
        <v>0</v>
      </c>
      <c r="BF3" s="48">
        <v>0</v>
      </c>
      <c r="BG3" s="49">
        <v>0</v>
      </c>
      <c r="BH3" s="48">
        <v>0</v>
      </c>
      <c r="BI3" s="49">
        <v>0</v>
      </c>
      <c r="BJ3" s="48">
        <v>13</v>
      </c>
      <c r="BK3" s="49">
        <v>100</v>
      </c>
      <c r="BL3" s="48">
        <v>13</v>
      </c>
    </row>
    <row r="4" spans="1:64" ht="15" customHeight="1">
      <c r="A4" s="64" t="s">
        <v>213</v>
      </c>
      <c r="B4" s="64" t="s">
        <v>212</v>
      </c>
      <c r="C4" s="65" t="s">
        <v>1833</v>
      </c>
      <c r="D4" s="66">
        <v>3</v>
      </c>
      <c r="E4" s="67" t="s">
        <v>132</v>
      </c>
      <c r="F4" s="68">
        <v>35</v>
      </c>
      <c r="G4" s="65"/>
      <c r="H4" s="69"/>
      <c r="I4" s="70"/>
      <c r="J4" s="70"/>
      <c r="K4" s="34" t="s">
        <v>65</v>
      </c>
      <c r="L4" s="77">
        <v>4</v>
      </c>
      <c r="M4" s="77"/>
      <c r="N4" s="72"/>
      <c r="O4" s="79" t="s">
        <v>289</v>
      </c>
      <c r="P4" s="81">
        <v>43476.229525462964</v>
      </c>
      <c r="Q4" s="79" t="s">
        <v>292</v>
      </c>
      <c r="R4" s="79"/>
      <c r="S4" s="79"/>
      <c r="T4" s="79" t="s">
        <v>376</v>
      </c>
      <c r="U4" s="82" t="s">
        <v>396</v>
      </c>
      <c r="V4" s="82" t="s">
        <v>396</v>
      </c>
      <c r="W4" s="81">
        <v>43476.229525462964</v>
      </c>
      <c r="X4" s="82" t="s">
        <v>465</v>
      </c>
      <c r="Y4" s="79"/>
      <c r="Z4" s="79"/>
      <c r="AA4" s="85" t="s">
        <v>545</v>
      </c>
      <c r="AB4" s="79"/>
      <c r="AC4" s="79" t="b">
        <v>0</v>
      </c>
      <c r="AD4" s="79">
        <v>0</v>
      </c>
      <c r="AE4" s="85" t="s">
        <v>626</v>
      </c>
      <c r="AF4" s="79" t="b">
        <v>0</v>
      </c>
      <c r="AG4" s="79" t="s">
        <v>631</v>
      </c>
      <c r="AH4" s="79"/>
      <c r="AI4" s="85" t="s">
        <v>626</v>
      </c>
      <c r="AJ4" s="79" t="b">
        <v>0</v>
      </c>
      <c r="AK4" s="79">
        <v>17</v>
      </c>
      <c r="AL4" s="85" t="s">
        <v>544</v>
      </c>
      <c r="AM4" s="79" t="s">
        <v>634</v>
      </c>
      <c r="AN4" s="79" t="b">
        <v>0</v>
      </c>
      <c r="AO4" s="85" t="s">
        <v>544</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v>0</v>
      </c>
      <c r="BE4" s="49">
        <v>0</v>
      </c>
      <c r="BF4" s="48">
        <v>0</v>
      </c>
      <c r="BG4" s="49">
        <v>0</v>
      </c>
      <c r="BH4" s="48">
        <v>0</v>
      </c>
      <c r="BI4" s="49">
        <v>0</v>
      </c>
      <c r="BJ4" s="48">
        <v>15</v>
      </c>
      <c r="BK4" s="49">
        <v>100</v>
      </c>
      <c r="BL4" s="48">
        <v>15</v>
      </c>
    </row>
    <row r="5" spans="1:64" ht="15">
      <c r="A5" s="64" t="s">
        <v>214</v>
      </c>
      <c r="B5" s="64" t="s">
        <v>249</v>
      </c>
      <c r="C5" s="65" t="s">
        <v>1833</v>
      </c>
      <c r="D5" s="66">
        <v>3</v>
      </c>
      <c r="E5" s="67" t="s">
        <v>132</v>
      </c>
      <c r="F5" s="68">
        <v>35</v>
      </c>
      <c r="G5" s="65"/>
      <c r="H5" s="69"/>
      <c r="I5" s="70"/>
      <c r="J5" s="70"/>
      <c r="K5" s="34" t="s">
        <v>65</v>
      </c>
      <c r="L5" s="77">
        <v>5</v>
      </c>
      <c r="M5" s="77"/>
      <c r="N5" s="72"/>
      <c r="O5" s="79" t="s">
        <v>289</v>
      </c>
      <c r="P5" s="81">
        <v>43477.183958333335</v>
      </c>
      <c r="Q5" s="79" t="s">
        <v>293</v>
      </c>
      <c r="R5" s="79"/>
      <c r="S5" s="79"/>
      <c r="T5" s="79"/>
      <c r="U5" s="79"/>
      <c r="V5" s="82" t="s">
        <v>417</v>
      </c>
      <c r="W5" s="81">
        <v>43477.183958333335</v>
      </c>
      <c r="X5" s="82" t="s">
        <v>466</v>
      </c>
      <c r="Y5" s="79"/>
      <c r="Z5" s="79"/>
      <c r="AA5" s="85" t="s">
        <v>546</v>
      </c>
      <c r="AB5" s="79"/>
      <c r="AC5" s="79" t="b">
        <v>0</v>
      </c>
      <c r="AD5" s="79">
        <v>0</v>
      </c>
      <c r="AE5" s="85" t="s">
        <v>626</v>
      </c>
      <c r="AF5" s="79" t="b">
        <v>0</v>
      </c>
      <c r="AG5" s="79" t="s">
        <v>631</v>
      </c>
      <c r="AH5" s="79"/>
      <c r="AI5" s="85" t="s">
        <v>626</v>
      </c>
      <c r="AJ5" s="79" t="b">
        <v>0</v>
      </c>
      <c r="AK5" s="79">
        <v>1</v>
      </c>
      <c r="AL5" s="85" t="s">
        <v>588</v>
      </c>
      <c r="AM5" s="79" t="s">
        <v>635</v>
      </c>
      <c r="AN5" s="79" t="b">
        <v>0</v>
      </c>
      <c r="AO5" s="85" t="s">
        <v>588</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254</v>
      </c>
      <c r="C6" s="65" t="s">
        <v>1833</v>
      </c>
      <c r="D6" s="66">
        <v>3</v>
      </c>
      <c r="E6" s="67" t="s">
        <v>132</v>
      </c>
      <c r="F6" s="68">
        <v>35</v>
      </c>
      <c r="G6" s="65"/>
      <c r="H6" s="69"/>
      <c r="I6" s="70"/>
      <c r="J6" s="70"/>
      <c r="K6" s="34" t="s">
        <v>65</v>
      </c>
      <c r="L6" s="77">
        <v>6</v>
      </c>
      <c r="M6" s="77"/>
      <c r="N6" s="72"/>
      <c r="O6" s="79" t="s">
        <v>289</v>
      </c>
      <c r="P6" s="81">
        <v>43477.236921296295</v>
      </c>
      <c r="Q6" s="79" t="s">
        <v>294</v>
      </c>
      <c r="R6" s="79"/>
      <c r="S6" s="79"/>
      <c r="T6" s="79" t="s">
        <v>377</v>
      </c>
      <c r="U6" s="79"/>
      <c r="V6" s="82" t="s">
        <v>418</v>
      </c>
      <c r="W6" s="81">
        <v>43477.236921296295</v>
      </c>
      <c r="X6" s="82" t="s">
        <v>467</v>
      </c>
      <c r="Y6" s="79"/>
      <c r="Z6" s="79"/>
      <c r="AA6" s="85" t="s">
        <v>547</v>
      </c>
      <c r="AB6" s="79"/>
      <c r="AC6" s="79" t="b">
        <v>0</v>
      </c>
      <c r="AD6" s="79">
        <v>0</v>
      </c>
      <c r="AE6" s="85" t="s">
        <v>626</v>
      </c>
      <c r="AF6" s="79" t="b">
        <v>0</v>
      </c>
      <c r="AG6" s="79" t="s">
        <v>631</v>
      </c>
      <c r="AH6" s="79"/>
      <c r="AI6" s="85" t="s">
        <v>626</v>
      </c>
      <c r="AJ6" s="79" t="b">
        <v>0</v>
      </c>
      <c r="AK6" s="79">
        <v>10</v>
      </c>
      <c r="AL6" s="85" t="s">
        <v>603</v>
      </c>
      <c r="AM6" s="79" t="s">
        <v>633</v>
      </c>
      <c r="AN6" s="79" t="b">
        <v>0</v>
      </c>
      <c r="AO6" s="85" t="s">
        <v>603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215</v>
      </c>
      <c r="B7" s="64" t="s">
        <v>253</v>
      </c>
      <c r="C7" s="65" t="s">
        <v>1833</v>
      </c>
      <c r="D7" s="66">
        <v>3</v>
      </c>
      <c r="E7" s="67" t="s">
        <v>132</v>
      </c>
      <c r="F7" s="68">
        <v>35</v>
      </c>
      <c r="G7" s="65"/>
      <c r="H7" s="69"/>
      <c r="I7" s="70"/>
      <c r="J7" s="70"/>
      <c r="K7" s="34" t="s">
        <v>65</v>
      </c>
      <c r="L7" s="77">
        <v>7</v>
      </c>
      <c r="M7" s="77"/>
      <c r="N7" s="72"/>
      <c r="O7" s="79" t="s">
        <v>289</v>
      </c>
      <c r="P7" s="81">
        <v>43477.236921296295</v>
      </c>
      <c r="Q7" s="79" t="s">
        <v>294</v>
      </c>
      <c r="R7" s="79"/>
      <c r="S7" s="79"/>
      <c r="T7" s="79" t="s">
        <v>377</v>
      </c>
      <c r="U7" s="79"/>
      <c r="V7" s="82" t="s">
        <v>418</v>
      </c>
      <c r="W7" s="81">
        <v>43477.236921296295</v>
      </c>
      <c r="X7" s="82" t="s">
        <v>467</v>
      </c>
      <c r="Y7" s="79"/>
      <c r="Z7" s="79"/>
      <c r="AA7" s="85" t="s">
        <v>547</v>
      </c>
      <c r="AB7" s="79"/>
      <c r="AC7" s="79" t="b">
        <v>0</v>
      </c>
      <c r="AD7" s="79">
        <v>0</v>
      </c>
      <c r="AE7" s="85" t="s">
        <v>626</v>
      </c>
      <c r="AF7" s="79" t="b">
        <v>0</v>
      </c>
      <c r="AG7" s="79" t="s">
        <v>631</v>
      </c>
      <c r="AH7" s="79"/>
      <c r="AI7" s="85" t="s">
        <v>626</v>
      </c>
      <c r="AJ7" s="79" t="b">
        <v>0</v>
      </c>
      <c r="AK7" s="79">
        <v>10</v>
      </c>
      <c r="AL7" s="85" t="s">
        <v>603</v>
      </c>
      <c r="AM7" s="79" t="s">
        <v>633</v>
      </c>
      <c r="AN7" s="79" t="b">
        <v>0</v>
      </c>
      <c r="AO7" s="85" t="s">
        <v>603</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15</v>
      </c>
      <c r="BK7" s="49">
        <v>100</v>
      </c>
      <c r="BL7" s="48">
        <v>15</v>
      </c>
    </row>
    <row r="8" spans="1:64" ht="15">
      <c r="A8" s="64" t="s">
        <v>216</v>
      </c>
      <c r="B8" s="64" t="s">
        <v>254</v>
      </c>
      <c r="C8" s="65" t="s">
        <v>1833</v>
      </c>
      <c r="D8" s="66">
        <v>3</v>
      </c>
      <c r="E8" s="67" t="s">
        <v>132</v>
      </c>
      <c r="F8" s="68">
        <v>35</v>
      </c>
      <c r="G8" s="65"/>
      <c r="H8" s="69"/>
      <c r="I8" s="70"/>
      <c r="J8" s="70"/>
      <c r="K8" s="34" t="s">
        <v>65</v>
      </c>
      <c r="L8" s="77">
        <v>8</v>
      </c>
      <c r="M8" s="77"/>
      <c r="N8" s="72"/>
      <c r="O8" s="79" t="s">
        <v>289</v>
      </c>
      <c r="P8" s="81">
        <v>43477.24045138889</v>
      </c>
      <c r="Q8" s="79" t="s">
        <v>294</v>
      </c>
      <c r="R8" s="79"/>
      <c r="S8" s="79"/>
      <c r="T8" s="79" t="s">
        <v>377</v>
      </c>
      <c r="U8" s="79"/>
      <c r="V8" s="82" t="s">
        <v>419</v>
      </c>
      <c r="W8" s="81">
        <v>43477.24045138889</v>
      </c>
      <c r="X8" s="82" t="s">
        <v>468</v>
      </c>
      <c r="Y8" s="79"/>
      <c r="Z8" s="79"/>
      <c r="AA8" s="85" t="s">
        <v>548</v>
      </c>
      <c r="AB8" s="79"/>
      <c r="AC8" s="79" t="b">
        <v>0</v>
      </c>
      <c r="AD8" s="79">
        <v>0</v>
      </c>
      <c r="AE8" s="85" t="s">
        <v>626</v>
      </c>
      <c r="AF8" s="79" t="b">
        <v>0</v>
      </c>
      <c r="AG8" s="79" t="s">
        <v>631</v>
      </c>
      <c r="AH8" s="79"/>
      <c r="AI8" s="85" t="s">
        <v>626</v>
      </c>
      <c r="AJ8" s="79" t="b">
        <v>0</v>
      </c>
      <c r="AK8" s="79">
        <v>10</v>
      </c>
      <c r="AL8" s="85" t="s">
        <v>603</v>
      </c>
      <c r="AM8" s="79" t="s">
        <v>636</v>
      </c>
      <c r="AN8" s="79" t="b">
        <v>0</v>
      </c>
      <c r="AO8" s="85" t="s">
        <v>603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216</v>
      </c>
      <c r="B9" s="64" t="s">
        <v>253</v>
      </c>
      <c r="C9" s="65" t="s">
        <v>1833</v>
      </c>
      <c r="D9" s="66">
        <v>3</v>
      </c>
      <c r="E9" s="67" t="s">
        <v>132</v>
      </c>
      <c r="F9" s="68">
        <v>35</v>
      </c>
      <c r="G9" s="65"/>
      <c r="H9" s="69"/>
      <c r="I9" s="70"/>
      <c r="J9" s="70"/>
      <c r="K9" s="34" t="s">
        <v>65</v>
      </c>
      <c r="L9" s="77">
        <v>9</v>
      </c>
      <c r="M9" s="77"/>
      <c r="N9" s="72"/>
      <c r="O9" s="79" t="s">
        <v>289</v>
      </c>
      <c r="P9" s="81">
        <v>43477.24045138889</v>
      </c>
      <c r="Q9" s="79" t="s">
        <v>294</v>
      </c>
      <c r="R9" s="79"/>
      <c r="S9" s="79"/>
      <c r="T9" s="79" t="s">
        <v>377</v>
      </c>
      <c r="U9" s="79"/>
      <c r="V9" s="82" t="s">
        <v>419</v>
      </c>
      <c r="W9" s="81">
        <v>43477.24045138889</v>
      </c>
      <c r="X9" s="82" t="s">
        <v>468</v>
      </c>
      <c r="Y9" s="79"/>
      <c r="Z9" s="79"/>
      <c r="AA9" s="85" t="s">
        <v>548</v>
      </c>
      <c r="AB9" s="79"/>
      <c r="AC9" s="79" t="b">
        <v>0</v>
      </c>
      <c r="AD9" s="79">
        <v>0</v>
      </c>
      <c r="AE9" s="85" t="s">
        <v>626</v>
      </c>
      <c r="AF9" s="79" t="b">
        <v>0</v>
      </c>
      <c r="AG9" s="79" t="s">
        <v>631</v>
      </c>
      <c r="AH9" s="79"/>
      <c r="AI9" s="85" t="s">
        <v>626</v>
      </c>
      <c r="AJ9" s="79" t="b">
        <v>0</v>
      </c>
      <c r="AK9" s="79">
        <v>10</v>
      </c>
      <c r="AL9" s="85" t="s">
        <v>603</v>
      </c>
      <c r="AM9" s="79" t="s">
        <v>636</v>
      </c>
      <c r="AN9" s="79" t="b">
        <v>0</v>
      </c>
      <c r="AO9" s="85" t="s">
        <v>603</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15</v>
      </c>
      <c r="BK9" s="49">
        <v>100</v>
      </c>
      <c r="BL9" s="48">
        <v>15</v>
      </c>
    </row>
    <row r="10" spans="1:64" ht="15">
      <c r="A10" s="64" t="s">
        <v>217</v>
      </c>
      <c r="B10" s="64" t="s">
        <v>254</v>
      </c>
      <c r="C10" s="65" t="s">
        <v>1833</v>
      </c>
      <c r="D10" s="66">
        <v>3</v>
      </c>
      <c r="E10" s="67" t="s">
        <v>132</v>
      </c>
      <c r="F10" s="68">
        <v>35</v>
      </c>
      <c r="G10" s="65"/>
      <c r="H10" s="69"/>
      <c r="I10" s="70"/>
      <c r="J10" s="70"/>
      <c r="K10" s="34" t="s">
        <v>65</v>
      </c>
      <c r="L10" s="77">
        <v>10</v>
      </c>
      <c r="M10" s="77"/>
      <c r="N10" s="72"/>
      <c r="O10" s="79" t="s">
        <v>289</v>
      </c>
      <c r="P10" s="81">
        <v>43477.30354166667</v>
      </c>
      <c r="Q10" s="79" t="s">
        <v>294</v>
      </c>
      <c r="R10" s="79"/>
      <c r="S10" s="79"/>
      <c r="T10" s="79" t="s">
        <v>377</v>
      </c>
      <c r="U10" s="79"/>
      <c r="V10" s="82" t="s">
        <v>420</v>
      </c>
      <c r="W10" s="81">
        <v>43477.30354166667</v>
      </c>
      <c r="X10" s="82" t="s">
        <v>469</v>
      </c>
      <c r="Y10" s="79"/>
      <c r="Z10" s="79"/>
      <c r="AA10" s="85" t="s">
        <v>549</v>
      </c>
      <c r="AB10" s="79"/>
      <c r="AC10" s="79" t="b">
        <v>0</v>
      </c>
      <c r="AD10" s="79">
        <v>0</v>
      </c>
      <c r="AE10" s="85" t="s">
        <v>626</v>
      </c>
      <c r="AF10" s="79" t="b">
        <v>0</v>
      </c>
      <c r="AG10" s="79" t="s">
        <v>631</v>
      </c>
      <c r="AH10" s="79"/>
      <c r="AI10" s="85" t="s">
        <v>626</v>
      </c>
      <c r="AJ10" s="79" t="b">
        <v>0</v>
      </c>
      <c r="AK10" s="79">
        <v>10</v>
      </c>
      <c r="AL10" s="85" t="s">
        <v>603</v>
      </c>
      <c r="AM10" s="79" t="s">
        <v>637</v>
      </c>
      <c r="AN10" s="79" t="b">
        <v>0</v>
      </c>
      <c r="AO10" s="85" t="s">
        <v>603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253</v>
      </c>
      <c r="C11" s="65" t="s">
        <v>1833</v>
      </c>
      <c r="D11" s="66">
        <v>3</v>
      </c>
      <c r="E11" s="67" t="s">
        <v>132</v>
      </c>
      <c r="F11" s="68">
        <v>35</v>
      </c>
      <c r="G11" s="65"/>
      <c r="H11" s="69"/>
      <c r="I11" s="70"/>
      <c r="J11" s="70"/>
      <c r="K11" s="34" t="s">
        <v>65</v>
      </c>
      <c r="L11" s="77">
        <v>11</v>
      </c>
      <c r="M11" s="77"/>
      <c r="N11" s="72"/>
      <c r="O11" s="79" t="s">
        <v>289</v>
      </c>
      <c r="P11" s="81">
        <v>43477.30354166667</v>
      </c>
      <c r="Q11" s="79" t="s">
        <v>294</v>
      </c>
      <c r="R11" s="79"/>
      <c r="S11" s="79"/>
      <c r="T11" s="79" t="s">
        <v>377</v>
      </c>
      <c r="U11" s="79"/>
      <c r="V11" s="82" t="s">
        <v>420</v>
      </c>
      <c r="W11" s="81">
        <v>43477.30354166667</v>
      </c>
      <c r="X11" s="82" t="s">
        <v>469</v>
      </c>
      <c r="Y11" s="79"/>
      <c r="Z11" s="79"/>
      <c r="AA11" s="85" t="s">
        <v>549</v>
      </c>
      <c r="AB11" s="79"/>
      <c r="AC11" s="79" t="b">
        <v>0</v>
      </c>
      <c r="AD11" s="79">
        <v>0</v>
      </c>
      <c r="AE11" s="85" t="s">
        <v>626</v>
      </c>
      <c r="AF11" s="79" t="b">
        <v>0</v>
      </c>
      <c r="AG11" s="79" t="s">
        <v>631</v>
      </c>
      <c r="AH11" s="79"/>
      <c r="AI11" s="85" t="s">
        <v>626</v>
      </c>
      <c r="AJ11" s="79" t="b">
        <v>0</v>
      </c>
      <c r="AK11" s="79">
        <v>10</v>
      </c>
      <c r="AL11" s="85" t="s">
        <v>603</v>
      </c>
      <c r="AM11" s="79" t="s">
        <v>637</v>
      </c>
      <c r="AN11" s="79" t="b">
        <v>0</v>
      </c>
      <c r="AO11" s="85" t="s">
        <v>603</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15</v>
      </c>
      <c r="BK11" s="49">
        <v>100</v>
      </c>
      <c r="BL11" s="48">
        <v>15</v>
      </c>
    </row>
    <row r="12" spans="1:64" ht="15">
      <c r="A12" s="64" t="s">
        <v>218</v>
      </c>
      <c r="B12" s="64" t="s">
        <v>254</v>
      </c>
      <c r="C12" s="65" t="s">
        <v>1833</v>
      </c>
      <c r="D12" s="66">
        <v>3</v>
      </c>
      <c r="E12" s="67" t="s">
        <v>132</v>
      </c>
      <c r="F12" s="68">
        <v>35</v>
      </c>
      <c r="G12" s="65"/>
      <c r="H12" s="69"/>
      <c r="I12" s="70"/>
      <c r="J12" s="70"/>
      <c r="K12" s="34" t="s">
        <v>65</v>
      </c>
      <c r="L12" s="77">
        <v>12</v>
      </c>
      <c r="M12" s="77"/>
      <c r="N12" s="72"/>
      <c r="O12" s="79" t="s">
        <v>289</v>
      </c>
      <c r="P12" s="81">
        <v>43477.31494212963</v>
      </c>
      <c r="Q12" s="79" t="s">
        <v>294</v>
      </c>
      <c r="R12" s="79"/>
      <c r="S12" s="79"/>
      <c r="T12" s="79" t="s">
        <v>377</v>
      </c>
      <c r="U12" s="79"/>
      <c r="V12" s="82" t="s">
        <v>421</v>
      </c>
      <c r="W12" s="81">
        <v>43477.31494212963</v>
      </c>
      <c r="X12" s="82" t="s">
        <v>470</v>
      </c>
      <c r="Y12" s="79"/>
      <c r="Z12" s="79"/>
      <c r="AA12" s="85" t="s">
        <v>550</v>
      </c>
      <c r="AB12" s="79"/>
      <c r="AC12" s="79" t="b">
        <v>0</v>
      </c>
      <c r="AD12" s="79">
        <v>0</v>
      </c>
      <c r="AE12" s="85" t="s">
        <v>626</v>
      </c>
      <c r="AF12" s="79" t="b">
        <v>0</v>
      </c>
      <c r="AG12" s="79" t="s">
        <v>631</v>
      </c>
      <c r="AH12" s="79"/>
      <c r="AI12" s="85" t="s">
        <v>626</v>
      </c>
      <c r="AJ12" s="79" t="b">
        <v>0</v>
      </c>
      <c r="AK12" s="79">
        <v>10</v>
      </c>
      <c r="AL12" s="85" t="s">
        <v>603</v>
      </c>
      <c r="AM12" s="79" t="s">
        <v>637</v>
      </c>
      <c r="AN12" s="79" t="b">
        <v>0</v>
      </c>
      <c r="AO12" s="85" t="s">
        <v>603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218</v>
      </c>
      <c r="B13" s="64" t="s">
        <v>253</v>
      </c>
      <c r="C13" s="65" t="s">
        <v>1833</v>
      </c>
      <c r="D13" s="66">
        <v>3</v>
      </c>
      <c r="E13" s="67" t="s">
        <v>132</v>
      </c>
      <c r="F13" s="68">
        <v>35</v>
      </c>
      <c r="G13" s="65"/>
      <c r="H13" s="69"/>
      <c r="I13" s="70"/>
      <c r="J13" s="70"/>
      <c r="K13" s="34" t="s">
        <v>65</v>
      </c>
      <c r="L13" s="77">
        <v>13</v>
      </c>
      <c r="M13" s="77"/>
      <c r="N13" s="72"/>
      <c r="O13" s="79" t="s">
        <v>289</v>
      </c>
      <c r="P13" s="81">
        <v>43477.31494212963</v>
      </c>
      <c r="Q13" s="79" t="s">
        <v>294</v>
      </c>
      <c r="R13" s="79"/>
      <c r="S13" s="79"/>
      <c r="T13" s="79" t="s">
        <v>377</v>
      </c>
      <c r="U13" s="79"/>
      <c r="V13" s="82" t="s">
        <v>421</v>
      </c>
      <c r="W13" s="81">
        <v>43477.31494212963</v>
      </c>
      <c r="X13" s="82" t="s">
        <v>470</v>
      </c>
      <c r="Y13" s="79"/>
      <c r="Z13" s="79"/>
      <c r="AA13" s="85" t="s">
        <v>550</v>
      </c>
      <c r="AB13" s="79"/>
      <c r="AC13" s="79" t="b">
        <v>0</v>
      </c>
      <c r="AD13" s="79">
        <v>0</v>
      </c>
      <c r="AE13" s="85" t="s">
        <v>626</v>
      </c>
      <c r="AF13" s="79" t="b">
        <v>0</v>
      </c>
      <c r="AG13" s="79" t="s">
        <v>631</v>
      </c>
      <c r="AH13" s="79"/>
      <c r="AI13" s="85" t="s">
        <v>626</v>
      </c>
      <c r="AJ13" s="79" t="b">
        <v>0</v>
      </c>
      <c r="AK13" s="79">
        <v>10</v>
      </c>
      <c r="AL13" s="85" t="s">
        <v>603</v>
      </c>
      <c r="AM13" s="79" t="s">
        <v>637</v>
      </c>
      <c r="AN13" s="79" t="b">
        <v>0</v>
      </c>
      <c r="AO13" s="85" t="s">
        <v>603</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15</v>
      </c>
      <c r="BK13" s="49">
        <v>100</v>
      </c>
      <c r="BL13" s="48">
        <v>15</v>
      </c>
    </row>
    <row r="14" spans="1:64" ht="15">
      <c r="A14" s="64" t="s">
        <v>219</v>
      </c>
      <c r="B14" s="64" t="s">
        <v>254</v>
      </c>
      <c r="C14" s="65" t="s">
        <v>1833</v>
      </c>
      <c r="D14" s="66">
        <v>3</v>
      </c>
      <c r="E14" s="67" t="s">
        <v>132</v>
      </c>
      <c r="F14" s="68">
        <v>35</v>
      </c>
      <c r="G14" s="65"/>
      <c r="H14" s="69"/>
      <c r="I14" s="70"/>
      <c r="J14" s="70"/>
      <c r="K14" s="34" t="s">
        <v>65</v>
      </c>
      <c r="L14" s="77">
        <v>14</v>
      </c>
      <c r="M14" s="77"/>
      <c r="N14" s="72"/>
      <c r="O14" s="79" t="s">
        <v>289</v>
      </c>
      <c r="P14" s="81">
        <v>43477.192557870374</v>
      </c>
      <c r="Q14" s="79" t="s">
        <v>294</v>
      </c>
      <c r="R14" s="79"/>
      <c r="S14" s="79"/>
      <c r="T14" s="79" t="s">
        <v>377</v>
      </c>
      <c r="U14" s="79"/>
      <c r="V14" s="82" t="s">
        <v>422</v>
      </c>
      <c r="W14" s="81">
        <v>43477.192557870374</v>
      </c>
      <c r="X14" s="82" t="s">
        <v>471</v>
      </c>
      <c r="Y14" s="79"/>
      <c r="Z14" s="79"/>
      <c r="AA14" s="85" t="s">
        <v>551</v>
      </c>
      <c r="AB14" s="79"/>
      <c r="AC14" s="79" t="b">
        <v>0</v>
      </c>
      <c r="AD14" s="79">
        <v>0</v>
      </c>
      <c r="AE14" s="85" t="s">
        <v>626</v>
      </c>
      <c r="AF14" s="79" t="b">
        <v>0</v>
      </c>
      <c r="AG14" s="79" t="s">
        <v>631</v>
      </c>
      <c r="AH14" s="79"/>
      <c r="AI14" s="85" t="s">
        <v>626</v>
      </c>
      <c r="AJ14" s="79" t="b">
        <v>0</v>
      </c>
      <c r="AK14" s="79">
        <v>10</v>
      </c>
      <c r="AL14" s="85" t="s">
        <v>603</v>
      </c>
      <c r="AM14" s="79" t="s">
        <v>635</v>
      </c>
      <c r="AN14" s="79" t="b">
        <v>0</v>
      </c>
      <c r="AO14" s="85" t="s">
        <v>603</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219</v>
      </c>
      <c r="B15" s="64" t="s">
        <v>253</v>
      </c>
      <c r="C15" s="65" t="s">
        <v>1833</v>
      </c>
      <c r="D15" s="66">
        <v>3</v>
      </c>
      <c r="E15" s="67" t="s">
        <v>132</v>
      </c>
      <c r="F15" s="68">
        <v>35</v>
      </c>
      <c r="G15" s="65"/>
      <c r="H15" s="69"/>
      <c r="I15" s="70"/>
      <c r="J15" s="70"/>
      <c r="K15" s="34" t="s">
        <v>65</v>
      </c>
      <c r="L15" s="77">
        <v>15</v>
      </c>
      <c r="M15" s="77"/>
      <c r="N15" s="72"/>
      <c r="O15" s="79" t="s">
        <v>289</v>
      </c>
      <c r="P15" s="81">
        <v>43477.192557870374</v>
      </c>
      <c r="Q15" s="79" t="s">
        <v>294</v>
      </c>
      <c r="R15" s="79"/>
      <c r="S15" s="79"/>
      <c r="T15" s="79" t="s">
        <v>377</v>
      </c>
      <c r="U15" s="79"/>
      <c r="V15" s="82" t="s">
        <v>422</v>
      </c>
      <c r="W15" s="81">
        <v>43477.192557870374</v>
      </c>
      <c r="X15" s="82" t="s">
        <v>471</v>
      </c>
      <c r="Y15" s="79"/>
      <c r="Z15" s="79"/>
      <c r="AA15" s="85" t="s">
        <v>551</v>
      </c>
      <c r="AB15" s="79"/>
      <c r="AC15" s="79" t="b">
        <v>0</v>
      </c>
      <c r="AD15" s="79">
        <v>0</v>
      </c>
      <c r="AE15" s="85" t="s">
        <v>626</v>
      </c>
      <c r="AF15" s="79" t="b">
        <v>0</v>
      </c>
      <c r="AG15" s="79" t="s">
        <v>631</v>
      </c>
      <c r="AH15" s="79"/>
      <c r="AI15" s="85" t="s">
        <v>626</v>
      </c>
      <c r="AJ15" s="79" t="b">
        <v>0</v>
      </c>
      <c r="AK15" s="79">
        <v>10</v>
      </c>
      <c r="AL15" s="85" t="s">
        <v>603</v>
      </c>
      <c r="AM15" s="79" t="s">
        <v>635</v>
      </c>
      <c r="AN15" s="79" t="b">
        <v>0</v>
      </c>
      <c r="AO15" s="85" t="s">
        <v>603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15</v>
      </c>
      <c r="BK15" s="49">
        <v>100</v>
      </c>
      <c r="BL15" s="48">
        <v>15</v>
      </c>
    </row>
    <row r="16" spans="1:64" ht="15">
      <c r="A16" s="64" t="s">
        <v>220</v>
      </c>
      <c r="B16" s="64" t="s">
        <v>219</v>
      </c>
      <c r="C16" s="65" t="s">
        <v>1833</v>
      </c>
      <c r="D16" s="66">
        <v>3</v>
      </c>
      <c r="E16" s="67" t="s">
        <v>132</v>
      </c>
      <c r="F16" s="68">
        <v>35</v>
      </c>
      <c r="G16" s="65"/>
      <c r="H16" s="69"/>
      <c r="I16" s="70"/>
      <c r="J16" s="70"/>
      <c r="K16" s="34" t="s">
        <v>65</v>
      </c>
      <c r="L16" s="77">
        <v>16</v>
      </c>
      <c r="M16" s="77"/>
      <c r="N16" s="72"/>
      <c r="O16" s="79" t="s">
        <v>289</v>
      </c>
      <c r="P16" s="81">
        <v>43476.828680555554</v>
      </c>
      <c r="Q16" s="79" t="s">
        <v>295</v>
      </c>
      <c r="R16" s="82" t="s">
        <v>345</v>
      </c>
      <c r="S16" s="79" t="s">
        <v>364</v>
      </c>
      <c r="T16" s="79" t="s">
        <v>378</v>
      </c>
      <c r="U16" s="79"/>
      <c r="V16" s="82" t="s">
        <v>423</v>
      </c>
      <c r="W16" s="81">
        <v>43476.828680555554</v>
      </c>
      <c r="X16" s="82" t="s">
        <v>472</v>
      </c>
      <c r="Y16" s="79"/>
      <c r="Z16" s="79"/>
      <c r="AA16" s="85" t="s">
        <v>552</v>
      </c>
      <c r="AB16" s="79"/>
      <c r="AC16" s="79" t="b">
        <v>0</v>
      </c>
      <c r="AD16" s="79">
        <v>4</v>
      </c>
      <c r="AE16" s="85" t="s">
        <v>626</v>
      </c>
      <c r="AF16" s="79" t="b">
        <v>0</v>
      </c>
      <c r="AG16" s="79" t="s">
        <v>632</v>
      </c>
      <c r="AH16" s="79"/>
      <c r="AI16" s="85" t="s">
        <v>626</v>
      </c>
      <c r="AJ16" s="79" t="b">
        <v>0</v>
      </c>
      <c r="AK16" s="79">
        <v>0</v>
      </c>
      <c r="AL16" s="85" t="s">
        <v>626</v>
      </c>
      <c r="AM16" s="79" t="s">
        <v>633</v>
      </c>
      <c r="AN16" s="79" t="b">
        <v>0</v>
      </c>
      <c r="AO16" s="85" t="s">
        <v>552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3</v>
      </c>
      <c r="BD16" s="48"/>
      <c r="BE16" s="49"/>
      <c r="BF16" s="48"/>
      <c r="BG16" s="49"/>
      <c r="BH16" s="48"/>
      <c r="BI16" s="49"/>
      <c r="BJ16" s="48"/>
      <c r="BK16" s="49"/>
      <c r="BL16" s="48"/>
    </row>
    <row r="17" spans="1:64" ht="15">
      <c r="A17" s="64" t="s">
        <v>221</v>
      </c>
      <c r="B17" s="64" t="s">
        <v>221</v>
      </c>
      <c r="C17" s="65" t="s">
        <v>1833</v>
      </c>
      <c r="D17" s="66">
        <v>3</v>
      </c>
      <c r="E17" s="67" t="s">
        <v>132</v>
      </c>
      <c r="F17" s="68">
        <v>35</v>
      </c>
      <c r="G17" s="65"/>
      <c r="H17" s="69"/>
      <c r="I17" s="70"/>
      <c r="J17" s="70"/>
      <c r="K17" s="34" t="s">
        <v>65</v>
      </c>
      <c r="L17" s="77">
        <v>17</v>
      </c>
      <c r="M17" s="77"/>
      <c r="N17" s="72"/>
      <c r="O17" s="79" t="s">
        <v>176</v>
      </c>
      <c r="P17" s="81">
        <v>43478.03643518518</v>
      </c>
      <c r="Q17" s="79" t="s">
        <v>296</v>
      </c>
      <c r="R17" s="79"/>
      <c r="S17" s="79"/>
      <c r="T17" s="79"/>
      <c r="U17" s="79"/>
      <c r="V17" s="82" t="s">
        <v>424</v>
      </c>
      <c r="W17" s="81">
        <v>43478.03643518518</v>
      </c>
      <c r="X17" s="82" t="s">
        <v>473</v>
      </c>
      <c r="Y17" s="79"/>
      <c r="Z17" s="79"/>
      <c r="AA17" s="85" t="s">
        <v>553</v>
      </c>
      <c r="AB17" s="79"/>
      <c r="AC17" s="79" t="b">
        <v>0</v>
      </c>
      <c r="AD17" s="79">
        <v>24</v>
      </c>
      <c r="AE17" s="85" t="s">
        <v>626</v>
      </c>
      <c r="AF17" s="79" t="b">
        <v>0</v>
      </c>
      <c r="AG17" s="79" t="s">
        <v>631</v>
      </c>
      <c r="AH17" s="79"/>
      <c r="AI17" s="85" t="s">
        <v>626</v>
      </c>
      <c r="AJ17" s="79" t="b">
        <v>0</v>
      </c>
      <c r="AK17" s="79">
        <v>0</v>
      </c>
      <c r="AL17" s="85" t="s">
        <v>626</v>
      </c>
      <c r="AM17" s="79" t="s">
        <v>638</v>
      </c>
      <c r="AN17" s="79" t="b">
        <v>0</v>
      </c>
      <c r="AO17" s="85" t="s">
        <v>553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3.3333333333333335</v>
      </c>
      <c r="BF17" s="48">
        <v>0</v>
      </c>
      <c r="BG17" s="49">
        <v>0</v>
      </c>
      <c r="BH17" s="48">
        <v>0</v>
      </c>
      <c r="BI17" s="49">
        <v>0</v>
      </c>
      <c r="BJ17" s="48">
        <v>29</v>
      </c>
      <c r="BK17" s="49">
        <v>96.66666666666667</v>
      </c>
      <c r="BL17" s="48">
        <v>30</v>
      </c>
    </row>
    <row r="18" spans="1:64" ht="15">
      <c r="A18" s="64" t="s">
        <v>220</v>
      </c>
      <c r="B18" s="64" t="s">
        <v>221</v>
      </c>
      <c r="C18" s="65" t="s">
        <v>1833</v>
      </c>
      <c r="D18" s="66">
        <v>3</v>
      </c>
      <c r="E18" s="67" t="s">
        <v>132</v>
      </c>
      <c r="F18" s="68">
        <v>35</v>
      </c>
      <c r="G18" s="65"/>
      <c r="H18" s="69"/>
      <c r="I18" s="70"/>
      <c r="J18" s="70"/>
      <c r="K18" s="34" t="s">
        <v>65</v>
      </c>
      <c r="L18" s="77">
        <v>18</v>
      </c>
      <c r="M18" s="77"/>
      <c r="N18" s="72"/>
      <c r="O18" s="79" t="s">
        <v>289</v>
      </c>
      <c r="P18" s="81">
        <v>43476.828680555554</v>
      </c>
      <c r="Q18" s="79" t="s">
        <v>295</v>
      </c>
      <c r="R18" s="82" t="s">
        <v>345</v>
      </c>
      <c r="S18" s="79" t="s">
        <v>364</v>
      </c>
      <c r="T18" s="79" t="s">
        <v>378</v>
      </c>
      <c r="U18" s="79"/>
      <c r="V18" s="82" t="s">
        <v>423</v>
      </c>
      <c r="W18" s="81">
        <v>43476.828680555554</v>
      </c>
      <c r="X18" s="82" t="s">
        <v>472</v>
      </c>
      <c r="Y18" s="79"/>
      <c r="Z18" s="79"/>
      <c r="AA18" s="85" t="s">
        <v>552</v>
      </c>
      <c r="AB18" s="79"/>
      <c r="AC18" s="79" t="b">
        <v>0</v>
      </c>
      <c r="AD18" s="79">
        <v>4</v>
      </c>
      <c r="AE18" s="85" t="s">
        <v>626</v>
      </c>
      <c r="AF18" s="79" t="b">
        <v>0</v>
      </c>
      <c r="AG18" s="79" t="s">
        <v>632</v>
      </c>
      <c r="AH18" s="79"/>
      <c r="AI18" s="85" t="s">
        <v>626</v>
      </c>
      <c r="AJ18" s="79" t="b">
        <v>0</v>
      </c>
      <c r="AK18" s="79">
        <v>0</v>
      </c>
      <c r="AL18" s="85" t="s">
        <v>626</v>
      </c>
      <c r="AM18" s="79" t="s">
        <v>633</v>
      </c>
      <c r="AN18" s="79" t="b">
        <v>0</v>
      </c>
      <c r="AO18" s="85" t="s">
        <v>552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220</v>
      </c>
      <c r="B19" s="64" t="s">
        <v>266</v>
      </c>
      <c r="C19" s="65" t="s">
        <v>1833</v>
      </c>
      <c r="D19" s="66">
        <v>3</v>
      </c>
      <c r="E19" s="67" t="s">
        <v>132</v>
      </c>
      <c r="F19" s="68">
        <v>35</v>
      </c>
      <c r="G19" s="65"/>
      <c r="H19" s="69"/>
      <c r="I19" s="70"/>
      <c r="J19" s="70"/>
      <c r="K19" s="34" t="s">
        <v>65</v>
      </c>
      <c r="L19" s="77">
        <v>19</v>
      </c>
      <c r="M19" s="77"/>
      <c r="N19" s="72"/>
      <c r="O19" s="79" t="s">
        <v>289</v>
      </c>
      <c r="P19" s="81">
        <v>43476.828680555554</v>
      </c>
      <c r="Q19" s="79" t="s">
        <v>295</v>
      </c>
      <c r="R19" s="82" t="s">
        <v>345</v>
      </c>
      <c r="S19" s="79" t="s">
        <v>364</v>
      </c>
      <c r="T19" s="79" t="s">
        <v>378</v>
      </c>
      <c r="U19" s="79"/>
      <c r="V19" s="82" t="s">
        <v>423</v>
      </c>
      <c r="W19" s="81">
        <v>43476.828680555554</v>
      </c>
      <c r="X19" s="82" t="s">
        <v>472</v>
      </c>
      <c r="Y19" s="79"/>
      <c r="Z19" s="79"/>
      <c r="AA19" s="85" t="s">
        <v>552</v>
      </c>
      <c r="AB19" s="79"/>
      <c r="AC19" s="79" t="b">
        <v>0</v>
      </c>
      <c r="AD19" s="79">
        <v>4</v>
      </c>
      <c r="AE19" s="85" t="s">
        <v>626</v>
      </c>
      <c r="AF19" s="79" t="b">
        <v>0</v>
      </c>
      <c r="AG19" s="79" t="s">
        <v>632</v>
      </c>
      <c r="AH19" s="79"/>
      <c r="AI19" s="85" t="s">
        <v>626</v>
      </c>
      <c r="AJ19" s="79" t="b">
        <v>0</v>
      </c>
      <c r="AK19" s="79">
        <v>0</v>
      </c>
      <c r="AL19" s="85" t="s">
        <v>626</v>
      </c>
      <c r="AM19" s="79" t="s">
        <v>633</v>
      </c>
      <c r="AN19" s="79" t="b">
        <v>0</v>
      </c>
      <c r="AO19" s="85" t="s">
        <v>552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267</v>
      </c>
      <c r="C20" s="65" t="s">
        <v>1833</v>
      </c>
      <c r="D20" s="66">
        <v>3</v>
      </c>
      <c r="E20" s="67" t="s">
        <v>132</v>
      </c>
      <c r="F20" s="68">
        <v>35</v>
      </c>
      <c r="G20" s="65"/>
      <c r="H20" s="69"/>
      <c r="I20" s="70"/>
      <c r="J20" s="70"/>
      <c r="K20" s="34" t="s">
        <v>65</v>
      </c>
      <c r="L20" s="77">
        <v>20</v>
      </c>
      <c r="M20" s="77"/>
      <c r="N20" s="72"/>
      <c r="O20" s="79" t="s">
        <v>289</v>
      </c>
      <c r="P20" s="81">
        <v>43476.828680555554</v>
      </c>
      <c r="Q20" s="79" t="s">
        <v>295</v>
      </c>
      <c r="R20" s="82" t="s">
        <v>345</v>
      </c>
      <c r="S20" s="79" t="s">
        <v>364</v>
      </c>
      <c r="T20" s="79" t="s">
        <v>378</v>
      </c>
      <c r="U20" s="79"/>
      <c r="V20" s="82" t="s">
        <v>423</v>
      </c>
      <c r="W20" s="81">
        <v>43476.828680555554</v>
      </c>
      <c r="X20" s="82" t="s">
        <v>472</v>
      </c>
      <c r="Y20" s="79"/>
      <c r="Z20" s="79"/>
      <c r="AA20" s="85" t="s">
        <v>552</v>
      </c>
      <c r="AB20" s="79"/>
      <c r="AC20" s="79" t="b">
        <v>0</v>
      </c>
      <c r="AD20" s="79">
        <v>4</v>
      </c>
      <c r="AE20" s="85" t="s">
        <v>626</v>
      </c>
      <c r="AF20" s="79" t="b">
        <v>0</v>
      </c>
      <c r="AG20" s="79" t="s">
        <v>632</v>
      </c>
      <c r="AH20" s="79"/>
      <c r="AI20" s="85" t="s">
        <v>626</v>
      </c>
      <c r="AJ20" s="79" t="b">
        <v>0</v>
      </c>
      <c r="AK20" s="79">
        <v>0</v>
      </c>
      <c r="AL20" s="85" t="s">
        <v>626</v>
      </c>
      <c r="AM20" s="79" t="s">
        <v>633</v>
      </c>
      <c r="AN20" s="79" t="b">
        <v>0</v>
      </c>
      <c r="AO20" s="85" t="s">
        <v>552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247</v>
      </c>
      <c r="C21" s="65" t="s">
        <v>1833</v>
      </c>
      <c r="D21" s="66">
        <v>3</v>
      </c>
      <c r="E21" s="67" t="s">
        <v>132</v>
      </c>
      <c r="F21" s="68">
        <v>35</v>
      </c>
      <c r="G21" s="65"/>
      <c r="H21" s="69"/>
      <c r="I21" s="70"/>
      <c r="J21" s="70"/>
      <c r="K21" s="34" t="s">
        <v>65</v>
      </c>
      <c r="L21" s="77">
        <v>21</v>
      </c>
      <c r="M21" s="77"/>
      <c r="N21" s="72"/>
      <c r="O21" s="79" t="s">
        <v>289</v>
      </c>
      <c r="P21" s="81">
        <v>43476.828680555554</v>
      </c>
      <c r="Q21" s="79" t="s">
        <v>295</v>
      </c>
      <c r="R21" s="82" t="s">
        <v>345</v>
      </c>
      <c r="S21" s="79" t="s">
        <v>364</v>
      </c>
      <c r="T21" s="79" t="s">
        <v>378</v>
      </c>
      <c r="U21" s="79"/>
      <c r="V21" s="82" t="s">
        <v>423</v>
      </c>
      <c r="W21" s="81">
        <v>43476.828680555554</v>
      </c>
      <c r="X21" s="82" t="s">
        <v>472</v>
      </c>
      <c r="Y21" s="79"/>
      <c r="Z21" s="79"/>
      <c r="AA21" s="85" t="s">
        <v>552</v>
      </c>
      <c r="AB21" s="79"/>
      <c r="AC21" s="79" t="b">
        <v>0</v>
      </c>
      <c r="AD21" s="79">
        <v>4</v>
      </c>
      <c r="AE21" s="85" t="s">
        <v>626</v>
      </c>
      <c r="AF21" s="79" t="b">
        <v>0</v>
      </c>
      <c r="AG21" s="79" t="s">
        <v>632</v>
      </c>
      <c r="AH21" s="79"/>
      <c r="AI21" s="85" t="s">
        <v>626</v>
      </c>
      <c r="AJ21" s="79" t="b">
        <v>0</v>
      </c>
      <c r="AK21" s="79">
        <v>0</v>
      </c>
      <c r="AL21" s="85" t="s">
        <v>626</v>
      </c>
      <c r="AM21" s="79" t="s">
        <v>633</v>
      </c>
      <c r="AN21" s="79" t="b">
        <v>0</v>
      </c>
      <c r="AO21" s="85" t="s">
        <v>552</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248</v>
      </c>
      <c r="C22" s="65" t="s">
        <v>1833</v>
      </c>
      <c r="D22" s="66">
        <v>3</v>
      </c>
      <c r="E22" s="67" t="s">
        <v>132</v>
      </c>
      <c r="F22" s="68">
        <v>35</v>
      </c>
      <c r="G22" s="65"/>
      <c r="H22" s="69"/>
      <c r="I22" s="70"/>
      <c r="J22" s="70"/>
      <c r="K22" s="34" t="s">
        <v>65</v>
      </c>
      <c r="L22" s="77">
        <v>22</v>
      </c>
      <c r="M22" s="77"/>
      <c r="N22" s="72"/>
      <c r="O22" s="79" t="s">
        <v>289</v>
      </c>
      <c r="P22" s="81">
        <v>43476.828680555554</v>
      </c>
      <c r="Q22" s="79" t="s">
        <v>295</v>
      </c>
      <c r="R22" s="82" t="s">
        <v>345</v>
      </c>
      <c r="S22" s="79" t="s">
        <v>364</v>
      </c>
      <c r="T22" s="79" t="s">
        <v>378</v>
      </c>
      <c r="U22" s="79"/>
      <c r="V22" s="82" t="s">
        <v>423</v>
      </c>
      <c r="W22" s="81">
        <v>43476.828680555554</v>
      </c>
      <c r="X22" s="82" t="s">
        <v>472</v>
      </c>
      <c r="Y22" s="79"/>
      <c r="Z22" s="79"/>
      <c r="AA22" s="85" t="s">
        <v>552</v>
      </c>
      <c r="AB22" s="79"/>
      <c r="AC22" s="79" t="b">
        <v>0</v>
      </c>
      <c r="AD22" s="79">
        <v>4</v>
      </c>
      <c r="AE22" s="85" t="s">
        <v>626</v>
      </c>
      <c r="AF22" s="79" t="b">
        <v>0</v>
      </c>
      <c r="AG22" s="79" t="s">
        <v>632</v>
      </c>
      <c r="AH22" s="79"/>
      <c r="AI22" s="85" t="s">
        <v>626</v>
      </c>
      <c r="AJ22" s="79" t="b">
        <v>0</v>
      </c>
      <c r="AK22" s="79">
        <v>0</v>
      </c>
      <c r="AL22" s="85" t="s">
        <v>626</v>
      </c>
      <c r="AM22" s="79" t="s">
        <v>633</v>
      </c>
      <c r="AN22" s="79" t="b">
        <v>0</v>
      </c>
      <c r="AO22" s="85" t="s">
        <v>552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249</v>
      </c>
      <c r="C23" s="65" t="s">
        <v>1833</v>
      </c>
      <c r="D23" s="66">
        <v>3</v>
      </c>
      <c r="E23" s="67" t="s">
        <v>132</v>
      </c>
      <c r="F23" s="68">
        <v>35</v>
      </c>
      <c r="G23" s="65"/>
      <c r="H23" s="69"/>
      <c r="I23" s="70"/>
      <c r="J23" s="70"/>
      <c r="K23" s="34" t="s">
        <v>65</v>
      </c>
      <c r="L23" s="77">
        <v>23</v>
      </c>
      <c r="M23" s="77"/>
      <c r="N23" s="72"/>
      <c r="O23" s="79" t="s">
        <v>289</v>
      </c>
      <c r="P23" s="81">
        <v>43476.828680555554</v>
      </c>
      <c r="Q23" s="79" t="s">
        <v>295</v>
      </c>
      <c r="R23" s="82" t="s">
        <v>345</v>
      </c>
      <c r="S23" s="79" t="s">
        <v>364</v>
      </c>
      <c r="T23" s="79" t="s">
        <v>378</v>
      </c>
      <c r="U23" s="79"/>
      <c r="V23" s="82" t="s">
        <v>423</v>
      </c>
      <c r="W23" s="81">
        <v>43476.828680555554</v>
      </c>
      <c r="X23" s="82" t="s">
        <v>472</v>
      </c>
      <c r="Y23" s="79"/>
      <c r="Z23" s="79"/>
      <c r="AA23" s="85" t="s">
        <v>552</v>
      </c>
      <c r="AB23" s="79"/>
      <c r="AC23" s="79" t="b">
        <v>0</v>
      </c>
      <c r="AD23" s="79">
        <v>4</v>
      </c>
      <c r="AE23" s="85" t="s">
        <v>626</v>
      </c>
      <c r="AF23" s="79" t="b">
        <v>0</v>
      </c>
      <c r="AG23" s="79" t="s">
        <v>632</v>
      </c>
      <c r="AH23" s="79"/>
      <c r="AI23" s="85" t="s">
        <v>626</v>
      </c>
      <c r="AJ23" s="79" t="b">
        <v>0</v>
      </c>
      <c r="AK23" s="79">
        <v>0</v>
      </c>
      <c r="AL23" s="85" t="s">
        <v>626</v>
      </c>
      <c r="AM23" s="79" t="s">
        <v>633</v>
      </c>
      <c r="AN23" s="79" t="b">
        <v>0</v>
      </c>
      <c r="AO23" s="85" t="s">
        <v>552</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260</v>
      </c>
      <c r="C24" s="65" t="s">
        <v>1834</v>
      </c>
      <c r="D24" s="66">
        <v>10</v>
      </c>
      <c r="E24" s="67" t="s">
        <v>136</v>
      </c>
      <c r="F24" s="68">
        <v>12</v>
      </c>
      <c r="G24" s="65"/>
      <c r="H24" s="69"/>
      <c r="I24" s="70"/>
      <c r="J24" s="70"/>
      <c r="K24" s="34" t="s">
        <v>65</v>
      </c>
      <c r="L24" s="77">
        <v>24</v>
      </c>
      <c r="M24" s="77"/>
      <c r="N24" s="72"/>
      <c r="O24" s="79" t="s">
        <v>289</v>
      </c>
      <c r="P24" s="81">
        <v>43476.828680555554</v>
      </c>
      <c r="Q24" s="79" t="s">
        <v>295</v>
      </c>
      <c r="R24" s="82" t="s">
        <v>345</v>
      </c>
      <c r="S24" s="79" t="s">
        <v>364</v>
      </c>
      <c r="T24" s="79" t="s">
        <v>378</v>
      </c>
      <c r="U24" s="79"/>
      <c r="V24" s="82" t="s">
        <v>423</v>
      </c>
      <c r="W24" s="81">
        <v>43476.828680555554</v>
      </c>
      <c r="X24" s="82" t="s">
        <v>472</v>
      </c>
      <c r="Y24" s="79"/>
      <c r="Z24" s="79"/>
      <c r="AA24" s="85" t="s">
        <v>552</v>
      </c>
      <c r="AB24" s="79"/>
      <c r="AC24" s="79" t="b">
        <v>0</v>
      </c>
      <c r="AD24" s="79">
        <v>4</v>
      </c>
      <c r="AE24" s="85" t="s">
        <v>626</v>
      </c>
      <c r="AF24" s="79" t="b">
        <v>0</v>
      </c>
      <c r="AG24" s="79" t="s">
        <v>632</v>
      </c>
      <c r="AH24" s="79"/>
      <c r="AI24" s="85" t="s">
        <v>626</v>
      </c>
      <c r="AJ24" s="79" t="b">
        <v>0</v>
      </c>
      <c r="AK24" s="79">
        <v>0</v>
      </c>
      <c r="AL24" s="85" t="s">
        <v>626</v>
      </c>
      <c r="AM24" s="79" t="s">
        <v>633</v>
      </c>
      <c r="AN24" s="79" t="b">
        <v>0</v>
      </c>
      <c r="AO24" s="85" t="s">
        <v>552</v>
      </c>
      <c r="AP24" s="79" t="s">
        <v>176</v>
      </c>
      <c r="AQ24" s="79">
        <v>0</v>
      </c>
      <c r="AR24" s="79">
        <v>0</v>
      </c>
      <c r="AS24" s="79"/>
      <c r="AT24" s="79"/>
      <c r="AU24" s="79"/>
      <c r="AV24" s="79"/>
      <c r="AW24" s="79"/>
      <c r="AX24" s="79"/>
      <c r="AY24" s="79"/>
      <c r="AZ24" s="79"/>
      <c r="BA24">
        <v>3</v>
      </c>
      <c r="BB24" s="78" t="str">
        <f>REPLACE(INDEX(GroupVertices[Group],MATCH(Edges[[#This Row],[Vertex 1]],GroupVertices[Vertex],0)),1,1,"")</f>
        <v>4</v>
      </c>
      <c r="BC24" s="78" t="str">
        <f>REPLACE(INDEX(GroupVertices[Group],MATCH(Edges[[#This Row],[Vertex 2]],GroupVertices[Vertex],0)),1,1,"")</f>
        <v>6</v>
      </c>
      <c r="BD24" s="48"/>
      <c r="BE24" s="49"/>
      <c r="BF24" s="48"/>
      <c r="BG24" s="49"/>
      <c r="BH24" s="48"/>
      <c r="BI24" s="49"/>
      <c r="BJ24" s="48"/>
      <c r="BK24" s="49"/>
      <c r="BL24" s="48"/>
    </row>
    <row r="25" spans="1:64" ht="15">
      <c r="A25" s="64" t="s">
        <v>220</v>
      </c>
      <c r="B25" s="64" t="s">
        <v>257</v>
      </c>
      <c r="C25" s="65" t="s">
        <v>1833</v>
      </c>
      <c r="D25" s="66">
        <v>3</v>
      </c>
      <c r="E25" s="67" t="s">
        <v>132</v>
      </c>
      <c r="F25" s="68">
        <v>35</v>
      </c>
      <c r="G25" s="65"/>
      <c r="H25" s="69"/>
      <c r="I25" s="70"/>
      <c r="J25" s="70"/>
      <c r="K25" s="34" t="s">
        <v>65</v>
      </c>
      <c r="L25" s="77">
        <v>25</v>
      </c>
      <c r="M25" s="77"/>
      <c r="N25" s="72"/>
      <c r="O25" s="79" t="s">
        <v>289</v>
      </c>
      <c r="P25" s="81">
        <v>43476.828680555554</v>
      </c>
      <c r="Q25" s="79" t="s">
        <v>295</v>
      </c>
      <c r="R25" s="82" t="s">
        <v>345</v>
      </c>
      <c r="S25" s="79" t="s">
        <v>364</v>
      </c>
      <c r="T25" s="79" t="s">
        <v>378</v>
      </c>
      <c r="U25" s="79"/>
      <c r="V25" s="82" t="s">
        <v>423</v>
      </c>
      <c r="W25" s="81">
        <v>43476.828680555554</v>
      </c>
      <c r="X25" s="82" t="s">
        <v>472</v>
      </c>
      <c r="Y25" s="79"/>
      <c r="Z25" s="79"/>
      <c r="AA25" s="85" t="s">
        <v>552</v>
      </c>
      <c r="AB25" s="79"/>
      <c r="AC25" s="79" t="b">
        <v>0</v>
      </c>
      <c r="AD25" s="79">
        <v>4</v>
      </c>
      <c r="AE25" s="85" t="s">
        <v>626</v>
      </c>
      <c r="AF25" s="79" t="b">
        <v>0</v>
      </c>
      <c r="AG25" s="79" t="s">
        <v>632</v>
      </c>
      <c r="AH25" s="79"/>
      <c r="AI25" s="85" t="s">
        <v>626</v>
      </c>
      <c r="AJ25" s="79" t="b">
        <v>0</v>
      </c>
      <c r="AK25" s="79">
        <v>0</v>
      </c>
      <c r="AL25" s="85" t="s">
        <v>626</v>
      </c>
      <c r="AM25" s="79" t="s">
        <v>633</v>
      </c>
      <c r="AN25" s="79" t="b">
        <v>0</v>
      </c>
      <c r="AO25" s="85" t="s">
        <v>552</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220</v>
      </c>
      <c r="B26" s="64" t="s">
        <v>260</v>
      </c>
      <c r="C26" s="65" t="s">
        <v>1834</v>
      </c>
      <c r="D26" s="66">
        <v>10</v>
      </c>
      <c r="E26" s="67" t="s">
        <v>136</v>
      </c>
      <c r="F26" s="68">
        <v>12</v>
      </c>
      <c r="G26" s="65"/>
      <c r="H26" s="69"/>
      <c r="I26" s="70"/>
      <c r="J26" s="70"/>
      <c r="K26" s="34" t="s">
        <v>65</v>
      </c>
      <c r="L26" s="77">
        <v>26</v>
      </c>
      <c r="M26" s="77"/>
      <c r="N26" s="72"/>
      <c r="O26" s="79" t="s">
        <v>289</v>
      </c>
      <c r="P26" s="81">
        <v>43477.45532407407</v>
      </c>
      <c r="Q26" s="79" t="s">
        <v>297</v>
      </c>
      <c r="R26" s="82" t="s">
        <v>346</v>
      </c>
      <c r="S26" s="79" t="s">
        <v>365</v>
      </c>
      <c r="T26" s="79"/>
      <c r="U26" s="79"/>
      <c r="V26" s="82" t="s">
        <v>423</v>
      </c>
      <c r="W26" s="81">
        <v>43477.45532407407</v>
      </c>
      <c r="X26" s="82" t="s">
        <v>474</v>
      </c>
      <c r="Y26" s="79"/>
      <c r="Z26" s="79"/>
      <c r="AA26" s="85" t="s">
        <v>554</v>
      </c>
      <c r="AB26" s="79"/>
      <c r="AC26" s="79" t="b">
        <v>0</v>
      </c>
      <c r="AD26" s="79">
        <v>0</v>
      </c>
      <c r="AE26" s="85" t="s">
        <v>626</v>
      </c>
      <c r="AF26" s="79" t="b">
        <v>0</v>
      </c>
      <c r="AG26" s="79" t="s">
        <v>631</v>
      </c>
      <c r="AH26" s="79"/>
      <c r="AI26" s="85" t="s">
        <v>626</v>
      </c>
      <c r="AJ26" s="79" t="b">
        <v>0</v>
      </c>
      <c r="AK26" s="79">
        <v>0</v>
      </c>
      <c r="AL26" s="85" t="s">
        <v>626</v>
      </c>
      <c r="AM26" s="79" t="s">
        <v>633</v>
      </c>
      <c r="AN26" s="79" t="b">
        <v>0</v>
      </c>
      <c r="AO26" s="85" t="s">
        <v>554</v>
      </c>
      <c r="AP26" s="79" t="s">
        <v>176</v>
      </c>
      <c r="AQ26" s="79">
        <v>0</v>
      </c>
      <c r="AR26" s="79">
        <v>0</v>
      </c>
      <c r="AS26" s="79"/>
      <c r="AT26" s="79"/>
      <c r="AU26" s="79"/>
      <c r="AV26" s="79"/>
      <c r="AW26" s="79"/>
      <c r="AX26" s="79"/>
      <c r="AY26" s="79"/>
      <c r="AZ26" s="79"/>
      <c r="BA26">
        <v>3</v>
      </c>
      <c r="BB26" s="78" t="str">
        <f>REPLACE(INDEX(GroupVertices[Group],MATCH(Edges[[#This Row],[Vertex 1]],GroupVertices[Vertex],0)),1,1,"")</f>
        <v>4</v>
      </c>
      <c r="BC26" s="78" t="str">
        <f>REPLACE(INDEX(GroupVertices[Group],MATCH(Edges[[#This Row],[Vertex 2]],GroupVertices[Vertex],0)),1,1,"")</f>
        <v>6</v>
      </c>
      <c r="BD26" s="48">
        <v>0</v>
      </c>
      <c r="BE26" s="49">
        <v>0</v>
      </c>
      <c r="BF26" s="48">
        <v>2</v>
      </c>
      <c r="BG26" s="49">
        <v>13.333333333333334</v>
      </c>
      <c r="BH26" s="48">
        <v>0</v>
      </c>
      <c r="BI26" s="49">
        <v>0</v>
      </c>
      <c r="BJ26" s="48">
        <v>13</v>
      </c>
      <c r="BK26" s="49">
        <v>86.66666666666667</v>
      </c>
      <c r="BL26" s="48">
        <v>15</v>
      </c>
    </row>
    <row r="27" spans="1:64" ht="15">
      <c r="A27" s="64" t="s">
        <v>220</v>
      </c>
      <c r="B27" s="64" t="s">
        <v>260</v>
      </c>
      <c r="C27" s="65" t="s">
        <v>1834</v>
      </c>
      <c r="D27" s="66">
        <v>10</v>
      </c>
      <c r="E27" s="67" t="s">
        <v>136</v>
      </c>
      <c r="F27" s="68">
        <v>12</v>
      </c>
      <c r="G27" s="65"/>
      <c r="H27" s="69"/>
      <c r="I27" s="70"/>
      <c r="J27" s="70"/>
      <c r="K27" s="34" t="s">
        <v>65</v>
      </c>
      <c r="L27" s="77">
        <v>27</v>
      </c>
      <c r="M27" s="77"/>
      <c r="N27" s="72"/>
      <c r="O27" s="79" t="s">
        <v>289</v>
      </c>
      <c r="P27" s="81">
        <v>43478.4327662037</v>
      </c>
      <c r="Q27" s="79" t="s">
        <v>297</v>
      </c>
      <c r="R27" s="82" t="s">
        <v>346</v>
      </c>
      <c r="S27" s="79" t="s">
        <v>365</v>
      </c>
      <c r="T27" s="79"/>
      <c r="U27" s="79"/>
      <c r="V27" s="82" t="s">
        <v>423</v>
      </c>
      <c r="W27" s="81">
        <v>43478.4327662037</v>
      </c>
      <c r="X27" s="82" t="s">
        <v>475</v>
      </c>
      <c r="Y27" s="79"/>
      <c r="Z27" s="79"/>
      <c r="AA27" s="85" t="s">
        <v>555</v>
      </c>
      <c r="AB27" s="79"/>
      <c r="AC27" s="79" t="b">
        <v>0</v>
      </c>
      <c r="AD27" s="79">
        <v>0</v>
      </c>
      <c r="AE27" s="85" t="s">
        <v>626</v>
      </c>
      <c r="AF27" s="79" t="b">
        <v>0</v>
      </c>
      <c r="AG27" s="79" t="s">
        <v>631</v>
      </c>
      <c r="AH27" s="79"/>
      <c r="AI27" s="85" t="s">
        <v>626</v>
      </c>
      <c r="AJ27" s="79" t="b">
        <v>0</v>
      </c>
      <c r="AK27" s="79">
        <v>0</v>
      </c>
      <c r="AL27" s="85" t="s">
        <v>626</v>
      </c>
      <c r="AM27" s="79" t="s">
        <v>633</v>
      </c>
      <c r="AN27" s="79" t="b">
        <v>0</v>
      </c>
      <c r="AO27" s="85" t="s">
        <v>555</v>
      </c>
      <c r="AP27" s="79" t="s">
        <v>176</v>
      </c>
      <c r="AQ27" s="79">
        <v>0</v>
      </c>
      <c r="AR27" s="79">
        <v>0</v>
      </c>
      <c r="AS27" s="79"/>
      <c r="AT27" s="79"/>
      <c r="AU27" s="79"/>
      <c r="AV27" s="79"/>
      <c r="AW27" s="79"/>
      <c r="AX27" s="79"/>
      <c r="AY27" s="79"/>
      <c r="AZ27" s="79"/>
      <c r="BA27">
        <v>3</v>
      </c>
      <c r="BB27" s="78" t="str">
        <f>REPLACE(INDEX(GroupVertices[Group],MATCH(Edges[[#This Row],[Vertex 1]],GroupVertices[Vertex],0)),1,1,"")</f>
        <v>4</v>
      </c>
      <c r="BC27" s="78" t="str">
        <f>REPLACE(INDEX(GroupVertices[Group],MATCH(Edges[[#This Row],[Vertex 2]],GroupVertices[Vertex],0)),1,1,"")</f>
        <v>6</v>
      </c>
      <c r="BD27" s="48">
        <v>0</v>
      </c>
      <c r="BE27" s="49">
        <v>0</v>
      </c>
      <c r="BF27" s="48">
        <v>2</v>
      </c>
      <c r="BG27" s="49">
        <v>13.333333333333334</v>
      </c>
      <c r="BH27" s="48">
        <v>0</v>
      </c>
      <c r="BI27" s="49">
        <v>0</v>
      </c>
      <c r="BJ27" s="48">
        <v>13</v>
      </c>
      <c r="BK27" s="49">
        <v>86.66666666666667</v>
      </c>
      <c r="BL27" s="48">
        <v>15</v>
      </c>
    </row>
    <row r="28" spans="1:64" ht="15">
      <c r="A28" s="64" t="s">
        <v>222</v>
      </c>
      <c r="B28" s="64" t="s">
        <v>268</v>
      </c>
      <c r="C28" s="65" t="s">
        <v>1833</v>
      </c>
      <c r="D28" s="66">
        <v>3</v>
      </c>
      <c r="E28" s="67" t="s">
        <v>132</v>
      </c>
      <c r="F28" s="68">
        <v>35</v>
      </c>
      <c r="G28" s="65"/>
      <c r="H28" s="69"/>
      <c r="I28" s="70"/>
      <c r="J28" s="70"/>
      <c r="K28" s="34" t="s">
        <v>65</v>
      </c>
      <c r="L28" s="77">
        <v>28</v>
      </c>
      <c r="M28" s="77"/>
      <c r="N28" s="72"/>
      <c r="O28" s="79" t="s">
        <v>289</v>
      </c>
      <c r="P28" s="81">
        <v>43478.65193287037</v>
      </c>
      <c r="Q28" s="79" t="s">
        <v>298</v>
      </c>
      <c r="R28" s="82" t="s">
        <v>347</v>
      </c>
      <c r="S28" s="79" t="s">
        <v>366</v>
      </c>
      <c r="T28" s="79" t="s">
        <v>379</v>
      </c>
      <c r="U28" s="79"/>
      <c r="V28" s="82" t="s">
        <v>425</v>
      </c>
      <c r="W28" s="81">
        <v>43478.65193287037</v>
      </c>
      <c r="X28" s="82" t="s">
        <v>476</v>
      </c>
      <c r="Y28" s="79"/>
      <c r="Z28" s="79"/>
      <c r="AA28" s="85" t="s">
        <v>556</v>
      </c>
      <c r="AB28" s="79"/>
      <c r="AC28" s="79" t="b">
        <v>0</v>
      </c>
      <c r="AD28" s="79">
        <v>0</v>
      </c>
      <c r="AE28" s="85" t="s">
        <v>626</v>
      </c>
      <c r="AF28" s="79" t="b">
        <v>0</v>
      </c>
      <c r="AG28" s="79" t="s">
        <v>631</v>
      </c>
      <c r="AH28" s="79"/>
      <c r="AI28" s="85" t="s">
        <v>626</v>
      </c>
      <c r="AJ28" s="79" t="b">
        <v>0</v>
      </c>
      <c r="AK28" s="79">
        <v>8</v>
      </c>
      <c r="AL28" s="85" t="s">
        <v>608</v>
      </c>
      <c r="AM28" s="79" t="s">
        <v>634</v>
      </c>
      <c r="AN28" s="79" t="b">
        <v>0</v>
      </c>
      <c r="AO28" s="85" t="s">
        <v>608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15</v>
      </c>
      <c r="BK28" s="49">
        <v>100</v>
      </c>
      <c r="BL28" s="48">
        <v>15</v>
      </c>
    </row>
    <row r="29" spans="1:64" ht="15">
      <c r="A29" s="64" t="s">
        <v>222</v>
      </c>
      <c r="B29" s="64" t="s">
        <v>257</v>
      </c>
      <c r="C29" s="65" t="s">
        <v>1833</v>
      </c>
      <c r="D29" s="66">
        <v>3</v>
      </c>
      <c r="E29" s="67" t="s">
        <v>132</v>
      </c>
      <c r="F29" s="68">
        <v>35</v>
      </c>
      <c r="G29" s="65"/>
      <c r="H29" s="69"/>
      <c r="I29" s="70"/>
      <c r="J29" s="70"/>
      <c r="K29" s="34" t="s">
        <v>65</v>
      </c>
      <c r="L29" s="77">
        <v>29</v>
      </c>
      <c r="M29" s="77"/>
      <c r="N29" s="72"/>
      <c r="O29" s="79" t="s">
        <v>289</v>
      </c>
      <c r="P29" s="81">
        <v>43478.65193287037</v>
      </c>
      <c r="Q29" s="79" t="s">
        <v>298</v>
      </c>
      <c r="R29" s="82" t="s">
        <v>347</v>
      </c>
      <c r="S29" s="79" t="s">
        <v>366</v>
      </c>
      <c r="T29" s="79" t="s">
        <v>379</v>
      </c>
      <c r="U29" s="79"/>
      <c r="V29" s="82" t="s">
        <v>425</v>
      </c>
      <c r="W29" s="81">
        <v>43478.65193287037</v>
      </c>
      <c r="X29" s="82" t="s">
        <v>476</v>
      </c>
      <c r="Y29" s="79"/>
      <c r="Z29" s="79"/>
      <c r="AA29" s="85" t="s">
        <v>556</v>
      </c>
      <c r="AB29" s="79"/>
      <c r="AC29" s="79" t="b">
        <v>0</v>
      </c>
      <c r="AD29" s="79">
        <v>0</v>
      </c>
      <c r="AE29" s="85" t="s">
        <v>626</v>
      </c>
      <c r="AF29" s="79" t="b">
        <v>0</v>
      </c>
      <c r="AG29" s="79" t="s">
        <v>631</v>
      </c>
      <c r="AH29" s="79"/>
      <c r="AI29" s="85" t="s">
        <v>626</v>
      </c>
      <c r="AJ29" s="79" t="b">
        <v>0</v>
      </c>
      <c r="AK29" s="79">
        <v>8</v>
      </c>
      <c r="AL29" s="85" t="s">
        <v>608</v>
      </c>
      <c r="AM29" s="79" t="s">
        <v>634</v>
      </c>
      <c r="AN29" s="79" t="b">
        <v>0</v>
      </c>
      <c r="AO29" s="85" t="s">
        <v>608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223</v>
      </c>
      <c r="B30" s="64" t="s">
        <v>268</v>
      </c>
      <c r="C30" s="65" t="s">
        <v>1833</v>
      </c>
      <c r="D30" s="66">
        <v>3</v>
      </c>
      <c r="E30" s="67" t="s">
        <v>132</v>
      </c>
      <c r="F30" s="68">
        <v>35</v>
      </c>
      <c r="G30" s="65"/>
      <c r="H30" s="69"/>
      <c r="I30" s="70"/>
      <c r="J30" s="70"/>
      <c r="K30" s="34" t="s">
        <v>65</v>
      </c>
      <c r="L30" s="77">
        <v>30</v>
      </c>
      <c r="M30" s="77"/>
      <c r="N30" s="72"/>
      <c r="O30" s="79" t="s">
        <v>289</v>
      </c>
      <c r="P30" s="81">
        <v>43478.655185185184</v>
      </c>
      <c r="Q30" s="79" t="s">
        <v>298</v>
      </c>
      <c r="R30" s="82" t="s">
        <v>347</v>
      </c>
      <c r="S30" s="79" t="s">
        <v>366</v>
      </c>
      <c r="T30" s="79" t="s">
        <v>379</v>
      </c>
      <c r="U30" s="79"/>
      <c r="V30" s="82" t="s">
        <v>426</v>
      </c>
      <c r="W30" s="81">
        <v>43478.655185185184</v>
      </c>
      <c r="X30" s="82" t="s">
        <v>477</v>
      </c>
      <c r="Y30" s="79"/>
      <c r="Z30" s="79"/>
      <c r="AA30" s="85" t="s">
        <v>557</v>
      </c>
      <c r="AB30" s="79"/>
      <c r="AC30" s="79" t="b">
        <v>0</v>
      </c>
      <c r="AD30" s="79">
        <v>0</v>
      </c>
      <c r="AE30" s="85" t="s">
        <v>626</v>
      </c>
      <c r="AF30" s="79" t="b">
        <v>0</v>
      </c>
      <c r="AG30" s="79" t="s">
        <v>631</v>
      </c>
      <c r="AH30" s="79"/>
      <c r="AI30" s="85" t="s">
        <v>626</v>
      </c>
      <c r="AJ30" s="79" t="b">
        <v>0</v>
      </c>
      <c r="AK30" s="79">
        <v>8</v>
      </c>
      <c r="AL30" s="85" t="s">
        <v>608</v>
      </c>
      <c r="AM30" s="79" t="s">
        <v>637</v>
      </c>
      <c r="AN30" s="79" t="b">
        <v>0</v>
      </c>
      <c r="AO30" s="85" t="s">
        <v>608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223</v>
      </c>
      <c r="B31" s="64" t="s">
        <v>257</v>
      </c>
      <c r="C31" s="65" t="s">
        <v>1833</v>
      </c>
      <c r="D31" s="66">
        <v>3</v>
      </c>
      <c r="E31" s="67" t="s">
        <v>132</v>
      </c>
      <c r="F31" s="68">
        <v>35</v>
      </c>
      <c r="G31" s="65"/>
      <c r="H31" s="69"/>
      <c r="I31" s="70"/>
      <c r="J31" s="70"/>
      <c r="K31" s="34" t="s">
        <v>65</v>
      </c>
      <c r="L31" s="77">
        <v>31</v>
      </c>
      <c r="M31" s="77"/>
      <c r="N31" s="72"/>
      <c r="O31" s="79" t="s">
        <v>289</v>
      </c>
      <c r="P31" s="81">
        <v>43478.655185185184</v>
      </c>
      <c r="Q31" s="79" t="s">
        <v>298</v>
      </c>
      <c r="R31" s="82" t="s">
        <v>347</v>
      </c>
      <c r="S31" s="79" t="s">
        <v>366</v>
      </c>
      <c r="T31" s="79" t="s">
        <v>379</v>
      </c>
      <c r="U31" s="79"/>
      <c r="V31" s="82" t="s">
        <v>426</v>
      </c>
      <c r="W31" s="81">
        <v>43478.655185185184</v>
      </c>
      <c r="X31" s="82" t="s">
        <v>477</v>
      </c>
      <c r="Y31" s="79"/>
      <c r="Z31" s="79"/>
      <c r="AA31" s="85" t="s">
        <v>557</v>
      </c>
      <c r="AB31" s="79"/>
      <c r="AC31" s="79" t="b">
        <v>0</v>
      </c>
      <c r="AD31" s="79">
        <v>0</v>
      </c>
      <c r="AE31" s="85" t="s">
        <v>626</v>
      </c>
      <c r="AF31" s="79" t="b">
        <v>0</v>
      </c>
      <c r="AG31" s="79" t="s">
        <v>631</v>
      </c>
      <c r="AH31" s="79"/>
      <c r="AI31" s="85" t="s">
        <v>626</v>
      </c>
      <c r="AJ31" s="79" t="b">
        <v>0</v>
      </c>
      <c r="AK31" s="79">
        <v>8</v>
      </c>
      <c r="AL31" s="85" t="s">
        <v>608</v>
      </c>
      <c r="AM31" s="79" t="s">
        <v>637</v>
      </c>
      <c r="AN31" s="79" t="b">
        <v>0</v>
      </c>
      <c r="AO31" s="85" t="s">
        <v>608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15</v>
      </c>
      <c r="BK31" s="49">
        <v>100</v>
      </c>
      <c r="BL31" s="48">
        <v>15</v>
      </c>
    </row>
    <row r="32" spans="1:64" ht="15">
      <c r="A32" s="64" t="s">
        <v>224</v>
      </c>
      <c r="B32" s="64" t="s">
        <v>269</v>
      </c>
      <c r="C32" s="65" t="s">
        <v>1833</v>
      </c>
      <c r="D32" s="66">
        <v>3</v>
      </c>
      <c r="E32" s="67" t="s">
        <v>132</v>
      </c>
      <c r="F32" s="68">
        <v>35</v>
      </c>
      <c r="G32" s="65"/>
      <c r="H32" s="69"/>
      <c r="I32" s="70"/>
      <c r="J32" s="70"/>
      <c r="K32" s="34" t="s">
        <v>65</v>
      </c>
      <c r="L32" s="77">
        <v>32</v>
      </c>
      <c r="M32" s="77"/>
      <c r="N32" s="72"/>
      <c r="O32" s="79" t="s">
        <v>289</v>
      </c>
      <c r="P32" s="81">
        <v>43478.75695601852</v>
      </c>
      <c r="Q32" s="79" t="s">
        <v>299</v>
      </c>
      <c r="R32" s="82" t="s">
        <v>348</v>
      </c>
      <c r="S32" s="79" t="s">
        <v>366</v>
      </c>
      <c r="T32" s="79" t="s">
        <v>380</v>
      </c>
      <c r="U32" s="82" t="s">
        <v>397</v>
      </c>
      <c r="V32" s="82" t="s">
        <v>397</v>
      </c>
      <c r="W32" s="81">
        <v>43478.75695601852</v>
      </c>
      <c r="X32" s="82" t="s">
        <v>478</v>
      </c>
      <c r="Y32" s="79"/>
      <c r="Z32" s="79"/>
      <c r="AA32" s="85" t="s">
        <v>558</v>
      </c>
      <c r="AB32" s="79"/>
      <c r="AC32" s="79" t="b">
        <v>0</v>
      </c>
      <c r="AD32" s="79">
        <v>1</v>
      </c>
      <c r="AE32" s="85" t="s">
        <v>626</v>
      </c>
      <c r="AF32" s="79" t="b">
        <v>0</v>
      </c>
      <c r="AG32" s="79" t="s">
        <v>631</v>
      </c>
      <c r="AH32" s="79"/>
      <c r="AI32" s="85" t="s">
        <v>626</v>
      </c>
      <c r="AJ32" s="79" t="b">
        <v>0</v>
      </c>
      <c r="AK32" s="79">
        <v>1</v>
      </c>
      <c r="AL32" s="85" t="s">
        <v>626</v>
      </c>
      <c r="AM32" s="79" t="s">
        <v>639</v>
      </c>
      <c r="AN32" s="79" t="b">
        <v>0</v>
      </c>
      <c r="AO32" s="85" t="s">
        <v>558</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224</v>
      </c>
      <c r="B33" s="64" t="s">
        <v>270</v>
      </c>
      <c r="C33" s="65" t="s">
        <v>1833</v>
      </c>
      <c r="D33" s="66">
        <v>3</v>
      </c>
      <c r="E33" s="67" t="s">
        <v>132</v>
      </c>
      <c r="F33" s="68">
        <v>35</v>
      </c>
      <c r="G33" s="65"/>
      <c r="H33" s="69"/>
      <c r="I33" s="70"/>
      <c r="J33" s="70"/>
      <c r="K33" s="34" t="s">
        <v>65</v>
      </c>
      <c r="L33" s="77">
        <v>33</v>
      </c>
      <c r="M33" s="77"/>
      <c r="N33" s="72"/>
      <c r="O33" s="79" t="s">
        <v>289</v>
      </c>
      <c r="P33" s="81">
        <v>43478.75695601852</v>
      </c>
      <c r="Q33" s="79" t="s">
        <v>299</v>
      </c>
      <c r="R33" s="82" t="s">
        <v>348</v>
      </c>
      <c r="S33" s="79" t="s">
        <v>366</v>
      </c>
      <c r="T33" s="79" t="s">
        <v>380</v>
      </c>
      <c r="U33" s="82" t="s">
        <v>397</v>
      </c>
      <c r="V33" s="82" t="s">
        <v>397</v>
      </c>
      <c r="W33" s="81">
        <v>43478.75695601852</v>
      </c>
      <c r="X33" s="82" t="s">
        <v>478</v>
      </c>
      <c r="Y33" s="79"/>
      <c r="Z33" s="79"/>
      <c r="AA33" s="85" t="s">
        <v>558</v>
      </c>
      <c r="AB33" s="79"/>
      <c r="AC33" s="79" t="b">
        <v>0</v>
      </c>
      <c r="AD33" s="79">
        <v>1</v>
      </c>
      <c r="AE33" s="85" t="s">
        <v>626</v>
      </c>
      <c r="AF33" s="79" t="b">
        <v>0</v>
      </c>
      <c r="AG33" s="79" t="s">
        <v>631</v>
      </c>
      <c r="AH33" s="79"/>
      <c r="AI33" s="85" t="s">
        <v>626</v>
      </c>
      <c r="AJ33" s="79" t="b">
        <v>0</v>
      </c>
      <c r="AK33" s="79">
        <v>1</v>
      </c>
      <c r="AL33" s="85" t="s">
        <v>626</v>
      </c>
      <c r="AM33" s="79" t="s">
        <v>639</v>
      </c>
      <c r="AN33" s="79" t="b">
        <v>0</v>
      </c>
      <c r="AO33" s="85" t="s">
        <v>558</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225</v>
      </c>
      <c r="B34" s="64" t="s">
        <v>268</v>
      </c>
      <c r="C34" s="65" t="s">
        <v>1833</v>
      </c>
      <c r="D34" s="66">
        <v>3</v>
      </c>
      <c r="E34" s="67" t="s">
        <v>132</v>
      </c>
      <c r="F34" s="68">
        <v>35</v>
      </c>
      <c r="G34" s="65"/>
      <c r="H34" s="69"/>
      <c r="I34" s="70"/>
      <c r="J34" s="70"/>
      <c r="K34" s="34" t="s">
        <v>65</v>
      </c>
      <c r="L34" s="77">
        <v>34</v>
      </c>
      <c r="M34" s="77"/>
      <c r="N34" s="72"/>
      <c r="O34" s="79" t="s">
        <v>289</v>
      </c>
      <c r="P34" s="81">
        <v>43478.797418981485</v>
      </c>
      <c r="Q34" s="79" t="s">
        <v>298</v>
      </c>
      <c r="R34" s="82" t="s">
        <v>347</v>
      </c>
      <c r="S34" s="79" t="s">
        <v>366</v>
      </c>
      <c r="T34" s="79" t="s">
        <v>379</v>
      </c>
      <c r="U34" s="79"/>
      <c r="V34" s="82" t="s">
        <v>427</v>
      </c>
      <c r="W34" s="81">
        <v>43478.797418981485</v>
      </c>
      <c r="X34" s="82" t="s">
        <v>479</v>
      </c>
      <c r="Y34" s="79"/>
      <c r="Z34" s="79"/>
      <c r="AA34" s="85" t="s">
        <v>559</v>
      </c>
      <c r="AB34" s="79"/>
      <c r="AC34" s="79" t="b">
        <v>0</v>
      </c>
      <c r="AD34" s="79">
        <v>0</v>
      </c>
      <c r="AE34" s="85" t="s">
        <v>626</v>
      </c>
      <c r="AF34" s="79" t="b">
        <v>0</v>
      </c>
      <c r="AG34" s="79" t="s">
        <v>631</v>
      </c>
      <c r="AH34" s="79"/>
      <c r="AI34" s="85" t="s">
        <v>626</v>
      </c>
      <c r="AJ34" s="79" t="b">
        <v>0</v>
      </c>
      <c r="AK34" s="79">
        <v>8</v>
      </c>
      <c r="AL34" s="85" t="s">
        <v>608</v>
      </c>
      <c r="AM34" s="79" t="s">
        <v>635</v>
      </c>
      <c r="AN34" s="79" t="b">
        <v>0</v>
      </c>
      <c r="AO34" s="85" t="s">
        <v>608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225</v>
      </c>
      <c r="B35" s="64" t="s">
        <v>257</v>
      </c>
      <c r="C35" s="65" t="s">
        <v>1833</v>
      </c>
      <c r="D35" s="66">
        <v>3</v>
      </c>
      <c r="E35" s="67" t="s">
        <v>132</v>
      </c>
      <c r="F35" s="68">
        <v>35</v>
      </c>
      <c r="G35" s="65"/>
      <c r="H35" s="69"/>
      <c r="I35" s="70"/>
      <c r="J35" s="70"/>
      <c r="K35" s="34" t="s">
        <v>65</v>
      </c>
      <c r="L35" s="77">
        <v>35</v>
      </c>
      <c r="M35" s="77"/>
      <c r="N35" s="72"/>
      <c r="O35" s="79" t="s">
        <v>289</v>
      </c>
      <c r="P35" s="81">
        <v>43478.797418981485</v>
      </c>
      <c r="Q35" s="79" t="s">
        <v>298</v>
      </c>
      <c r="R35" s="82" t="s">
        <v>347</v>
      </c>
      <c r="S35" s="79" t="s">
        <v>366</v>
      </c>
      <c r="T35" s="79" t="s">
        <v>379</v>
      </c>
      <c r="U35" s="79"/>
      <c r="V35" s="82" t="s">
        <v>427</v>
      </c>
      <c r="W35" s="81">
        <v>43478.797418981485</v>
      </c>
      <c r="X35" s="82" t="s">
        <v>479</v>
      </c>
      <c r="Y35" s="79"/>
      <c r="Z35" s="79"/>
      <c r="AA35" s="85" t="s">
        <v>559</v>
      </c>
      <c r="AB35" s="79"/>
      <c r="AC35" s="79" t="b">
        <v>0</v>
      </c>
      <c r="AD35" s="79">
        <v>0</v>
      </c>
      <c r="AE35" s="85" t="s">
        <v>626</v>
      </c>
      <c r="AF35" s="79" t="b">
        <v>0</v>
      </c>
      <c r="AG35" s="79" t="s">
        <v>631</v>
      </c>
      <c r="AH35" s="79"/>
      <c r="AI35" s="85" t="s">
        <v>626</v>
      </c>
      <c r="AJ35" s="79" t="b">
        <v>0</v>
      </c>
      <c r="AK35" s="79">
        <v>8</v>
      </c>
      <c r="AL35" s="85" t="s">
        <v>608</v>
      </c>
      <c r="AM35" s="79" t="s">
        <v>635</v>
      </c>
      <c r="AN35" s="79" t="b">
        <v>0</v>
      </c>
      <c r="AO35" s="85" t="s">
        <v>608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224</v>
      </c>
      <c r="B36" s="64" t="s">
        <v>271</v>
      </c>
      <c r="C36" s="65" t="s">
        <v>1833</v>
      </c>
      <c r="D36" s="66">
        <v>3</v>
      </c>
      <c r="E36" s="67" t="s">
        <v>132</v>
      </c>
      <c r="F36" s="68">
        <v>35</v>
      </c>
      <c r="G36" s="65"/>
      <c r="H36" s="69"/>
      <c r="I36" s="70"/>
      <c r="J36" s="70"/>
      <c r="K36" s="34" t="s">
        <v>65</v>
      </c>
      <c r="L36" s="77">
        <v>36</v>
      </c>
      <c r="M36" s="77"/>
      <c r="N36" s="72"/>
      <c r="O36" s="79" t="s">
        <v>289</v>
      </c>
      <c r="P36" s="81">
        <v>43478.75695601852</v>
      </c>
      <c r="Q36" s="79" t="s">
        <v>299</v>
      </c>
      <c r="R36" s="82" t="s">
        <v>348</v>
      </c>
      <c r="S36" s="79" t="s">
        <v>366</v>
      </c>
      <c r="T36" s="79" t="s">
        <v>380</v>
      </c>
      <c r="U36" s="82" t="s">
        <v>397</v>
      </c>
      <c r="V36" s="82" t="s">
        <v>397</v>
      </c>
      <c r="W36" s="81">
        <v>43478.75695601852</v>
      </c>
      <c r="X36" s="82" t="s">
        <v>478</v>
      </c>
      <c r="Y36" s="79"/>
      <c r="Z36" s="79"/>
      <c r="AA36" s="85" t="s">
        <v>558</v>
      </c>
      <c r="AB36" s="79"/>
      <c r="AC36" s="79" t="b">
        <v>0</v>
      </c>
      <c r="AD36" s="79">
        <v>1</v>
      </c>
      <c r="AE36" s="85" t="s">
        <v>626</v>
      </c>
      <c r="AF36" s="79" t="b">
        <v>0</v>
      </c>
      <c r="AG36" s="79" t="s">
        <v>631</v>
      </c>
      <c r="AH36" s="79"/>
      <c r="AI36" s="85" t="s">
        <v>626</v>
      </c>
      <c r="AJ36" s="79" t="b">
        <v>0</v>
      </c>
      <c r="AK36" s="79">
        <v>1</v>
      </c>
      <c r="AL36" s="85" t="s">
        <v>626</v>
      </c>
      <c r="AM36" s="79" t="s">
        <v>639</v>
      </c>
      <c r="AN36" s="79" t="b">
        <v>0</v>
      </c>
      <c r="AO36" s="85" t="s">
        <v>558</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224</v>
      </c>
      <c r="B37" s="64" t="s">
        <v>272</v>
      </c>
      <c r="C37" s="65" t="s">
        <v>1833</v>
      </c>
      <c r="D37" s="66">
        <v>3</v>
      </c>
      <c r="E37" s="67" t="s">
        <v>132</v>
      </c>
      <c r="F37" s="68">
        <v>35</v>
      </c>
      <c r="G37" s="65"/>
      <c r="H37" s="69"/>
      <c r="I37" s="70"/>
      <c r="J37" s="70"/>
      <c r="K37" s="34" t="s">
        <v>65</v>
      </c>
      <c r="L37" s="77">
        <v>37</v>
      </c>
      <c r="M37" s="77"/>
      <c r="N37" s="72"/>
      <c r="O37" s="79" t="s">
        <v>289</v>
      </c>
      <c r="P37" s="81">
        <v>43478.75695601852</v>
      </c>
      <c r="Q37" s="79" t="s">
        <v>299</v>
      </c>
      <c r="R37" s="82" t="s">
        <v>348</v>
      </c>
      <c r="S37" s="79" t="s">
        <v>366</v>
      </c>
      <c r="T37" s="79" t="s">
        <v>380</v>
      </c>
      <c r="U37" s="82" t="s">
        <v>397</v>
      </c>
      <c r="V37" s="82" t="s">
        <v>397</v>
      </c>
      <c r="W37" s="81">
        <v>43478.75695601852</v>
      </c>
      <c r="X37" s="82" t="s">
        <v>478</v>
      </c>
      <c r="Y37" s="79"/>
      <c r="Z37" s="79"/>
      <c r="AA37" s="85" t="s">
        <v>558</v>
      </c>
      <c r="AB37" s="79"/>
      <c r="AC37" s="79" t="b">
        <v>0</v>
      </c>
      <c r="AD37" s="79">
        <v>1</v>
      </c>
      <c r="AE37" s="85" t="s">
        <v>626</v>
      </c>
      <c r="AF37" s="79" t="b">
        <v>0</v>
      </c>
      <c r="AG37" s="79" t="s">
        <v>631</v>
      </c>
      <c r="AH37" s="79"/>
      <c r="AI37" s="85" t="s">
        <v>626</v>
      </c>
      <c r="AJ37" s="79" t="b">
        <v>0</v>
      </c>
      <c r="AK37" s="79">
        <v>1</v>
      </c>
      <c r="AL37" s="85" t="s">
        <v>626</v>
      </c>
      <c r="AM37" s="79" t="s">
        <v>639</v>
      </c>
      <c r="AN37" s="79" t="b">
        <v>0</v>
      </c>
      <c r="AO37" s="85" t="s">
        <v>558</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224</v>
      </c>
      <c r="B38" s="64" t="s">
        <v>273</v>
      </c>
      <c r="C38" s="65" t="s">
        <v>1833</v>
      </c>
      <c r="D38" s="66">
        <v>3</v>
      </c>
      <c r="E38" s="67" t="s">
        <v>132</v>
      </c>
      <c r="F38" s="68">
        <v>35</v>
      </c>
      <c r="G38" s="65"/>
      <c r="H38" s="69"/>
      <c r="I38" s="70"/>
      <c r="J38" s="70"/>
      <c r="K38" s="34" t="s">
        <v>65</v>
      </c>
      <c r="L38" s="77">
        <v>38</v>
      </c>
      <c r="M38" s="77"/>
      <c r="N38" s="72"/>
      <c r="O38" s="79" t="s">
        <v>289</v>
      </c>
      <c r="P38" s="81">
        <v>43478.75695601852</v>
      </c>
      <c r="Q38" s="79" t="s">
        <v>299</v>
      </c>
      <c r="R38" s="82" t="s">
        <v>348</v>
      </c>
      <c r="S38" s="79" t="s">
        <v>366</v>
      </c>
      <c r="T38" s="79" t="s">
        <v>380</v>
      </c>
      <c r="U38" s="82" t="s">
        <v>397</v>
      </c>
      <c r="V38" s="82" t="s">
        <v>397</v>
      </c>
      <c r="W38" s="81">
        <v>43478.75695601852</v>
      </c>
      <c r="X38" s="82" t="s">
        <v>478</v>
      </c>
      <c r="Y38" s="79"/>
      <c r="Z38" s="79"/>
      <c r="AA38" s="85" t="s">
        <v>558</v>
      </c>
      <c r="AB38" s="79"/>
      <c r="AC38" s="79" t="b">
        <v>0</v>
      </c>
      <c r="AD38" s="79">
        <v>1</v>
      </c>
      <c r="AE38" s="85" t="s">
        <v>626</v>
      </c>
      <c r="AF38" s="79" t="b">
        <v>0</v>
      </c>
      <c r="AG38" s="79" t="s">
        <v>631</v>
      </c>
      <c r="AH38" s="79"/>
      <c r="AI38" s="85" t="s">
        <v>626</v>
      </c>
      <c r="AJ38" s="79" t="b">
        <v>0</v>
      </c>
      <c r="AK38" s="79">
        <v>1</v>
      </c>
      <c r="AL38" s="85" t="s">
        <v>626</v>
      </c>
      <c r="AM38" s="79" t="s">
        <v>639</v>
      </c>
      <c r="AN38" s="79" t="b">
        <v>0</v>
      </c>
      <c r="AO38" s="85" t="s">
        <v>558</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224</v>
      </c>
      <c r="B39" s="64" t="s">
        <v>260</v>
      </c>
      <c r="C39" s="65" t="s">
        <v>1833</v>
      </c>
      <c r="D39" s="66">
        <v>3</v>
      </c>
      <c r="E39" s="67" t="s">
        <v>132</v>
      </c>
      <c r="F39" s="68">
        <v>35</v>
      </c>
      <c r="G39" s="65"/>
      <c r="H39" s="69"/>
      <c r="I39" s="70"/>
      <c r="J39" s="70"/>
      <c r="K39" s="34" t="s">
        <v>65</v>
      </c>
      <c r="L39" s="77">
        <v>39</v>
      </c>
      <c r="M39" s="77"/>
      <c r="N39" s="72"/>
      <c r="O39" s="79" t="s">
        <v>289</v>
      </c>
      <c r="P39" s="81">
        <v>43478.75695601852</v>
      </c>
      <c r="Q39" s="79" t="s">
        <v>299</v>
      </c>
      <c r="R39" s="82" t="s">
        <v>348</v>
      </c>
      <c r="S39" s="79" t="s">
        <v>366</v>
      </c>
      <c r="T39" s="79" t="s">
        <v>380</v>
      </c>
      <c r="U39" s="82" t="s">
        <v>397</v>
      </c>
      <c r="V39" s="82" t="s">
        <v>397</v>
      </c>
      <c r="W39" s="81">
        <v>43478.75695601852</v>
      </c>
      <c r="X39" s="82" t="s">
        <v>478</v>
      </c>
      <c r="Y39" s="79"/>
      <c r="Z39" s="79"/>
      <c r="AA39" s="85" t="s">
        <v>558</v>
      </c>
      <c r="AB39" s="79"/>
      <c r="AC39" s="79" t="b">
        <v>0</v>
      </c>
      <c r="AD39" s="79">
        <v>1</v>
      </c>
      <c r="AE39" s="85" t="s">
        <v>626</v>
      </c>
      <c r="AF39" s="79" t="b">
        <v>0</v>
      </c>
      <c r="AG39" s="79" t="s">
        <v>631</v>
      </c>
      <c r="AH39" s="79"/>
      <c r="AI39" s="85" t="s">
        <v>626</v>
      </c>
      <c r="AJ39" s="79" t="b">
        <v>0</v>
      </c>
      <c r="AK39" s="79">
        <v>1</v>
      </c>
      <c r="AL39" s="85" t="s">
        <v>626</v>
      </c>
      <c r="AM39" s="79" t="s">
        <v>639</v>
      </c>
      <c r="AN39" s="79" t="b">
        <v>0</v>
      </c>
      <c r="AO39" s="85" t="s">
        <v>558</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6</v>
      </c>
      <c r="BD39" s="48"/>
      <c r="BE39" s="49"/>
      <c r="BF39" s="48"/>
      <c r="BG39" s="49"/>
      <c r="BH39" s="48"/>
      <c r="BI39" s="49"/>
      <c r="BJ39" s="48"/>
      <c r="BK39" s="49"/>
      <c r="BL39" s="48"/>
    </row>
    <row r="40" spans="1:64" ht="15">
      <c r="A40" s="64" t="s">
        <v>224</v>
      </c>
      <c r="B40" s="64" t="s">
        <v>274</v>
      </c>
      <c r="C40" s="65" t="s">
        <v>1833</v>
      </c>
      <c r="D40" s="66">
        <v>3</v>
      </c>
      <c r="E40" s="67" t="s">
        <v>132</v>
      </c>
      <c r="F40" s="68">
        <v>35</v>
      </c>
      <c r="G40" s="65"/>
      <c r="H40" s="69"/>
      <c r="I40" s="70"/>
      <c r="J40" s="70"/>
      <c r="K40" s="34" t="s">
        <v>65</v>
      </c>
      <c r="L40" s="77">
        <v>40</v>
      </c>
      <c r="M40" s="77"/>
      <c r="N40" s="72"/>
      <c r="O40" s="79" t="s">
        <v>289</v>
      </c>
      <c r="P40" s="81">
        <v>43478.75695601852</v>
      </c>
      <c r="Q40" s="79" t="s">
        <v>299</v>
      </c>
      <c r="R40" s="82" t="s">
        <v>348</v>
      </c>
      <c r="S40" s="79" t="s">
        <v>366</v>
      </c>
      <c r="T40" s="79" t="s">
        <v>380</v>
      </c>
      <c r="U40" s="82" t="s">
        <v>397</v>
      </c>
      <c r="V40" s="82" t="s">
        <v>397</v>
      </c>
      <c r="W40" s="81">
        <v>43478.75695601852</v>
      </c>
      <c r="X40" s="82" t="s">
        <v>478</v>
      </c>
      <c r="Y40" s="79"/>
      <c r="Z40" s="79"/>
      <c r="AA40" s="85" t="s">
        <v>558</v>
      </c>
      <c r="AB40" s="79"/>
      <c r="AC40" s="79" t="b">
        <v>0</v>
      </c>
      <c r="AD40" s="79">
        <v>1</v>
      </c>
      <c r="AE40" s="85" t="s">
        <v>626</v>
      </c>
      <c r="AF40" s="79" t="b">
        <v>0</v>
      </c>
      <c r="AG40" s="79" t="s">
        <v>631</v>
      </c>
      <c r="AH40" s="79"/>
      <c r="AI40" s="85" t="s">
        <v>626</v>
      </c>
      <c r="AJ40" s="79" t="b">
        <v>0</v>
      </c>
      <c r="AK40" s="79">
        <v>1</v>
      </c>
      <c r="AL40" s="85" t="s">
        <v>626</v>
      </c>
      <c r="AM40" s="79" t="s">
        <v>639</v>
      </c>
      <c r="AN40" s="79" t="b">
        <v>0</v>
      </c>
      <c r="AO40" s="85" t="s">
        <v>558</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1</v>
      </c>
      <c r="BE40" s="49">
        <v>4.3478260869565215</v>
      </c>
      <c r="BF40" s="48">
        <v>0</v>
      </c>
      <c r="BG40" s="49">
        <v>0</v>
      </c>
      <c r="BH40" s="48">
        <v>0</v>
      </c>
      <c r="BI40" s="49">
        <v>0</v>
      </c>
      <c r="BJ40" s="48">
        <v>22</v>
      </c>
      <c r="BK40" s="49">
        <v>95.65217391304348</v>
      </c>
      <c r="BL40" s="48">
        <v>23</v>
      </c>
    </row>
    <row r="41" spans="1:64" ht="15">
      <c r="A41" s="64" t="s">
        <v>224</v>
      </c>
      <c r="B41" s="64" t="s">
        <v>267</v>
      </c>
      <c r="C41" s="65" t="s">
        <v>1833</v>
      </c>
      <c r="D41" s="66">
        <v>3</v>
      </c>
      <c r="E41" s="67" t="s">
        <v>132</v>
      </c>
      <c r="F41" s="68">
        <v>35</v>
      </c>
      <c r="G41" s="65"/>
      <c r="H41" s="69"/>
      <c r="I41" s="70"/>
      <c r="J41" s="70"/>
      <c r="K41" s="34" t="s">
        <v>65</v>
      </c>
      <c r="L41" s="77">
        <v>41</v>
      </c>
      <c r="M41" s="77"/>
      <c r="N41" s="72"/>
      <c r="O41" s="79" t="s">
        <v>289</v>
      </c>
      <c r="P41" s="81">
        <v>43478.75695601852</v>
      </c>
      <c r="Q41" s="79" t="s">
        <v>299</v>
      </c>
      <c r="R41" s="82" t="s">
        <v>348</v>
      </c>
      <c r="S41" s="79" t="s">
        <v>366</v>
      </c>
      <c r="T41" s="79" t="s">
        <v>380</v>
      </c>
      <c r="U41" s="82" t="s">
        <v>397</v>
      </c>
      <c r="V41" s="82" t="s">
        <v>397</v>
      </c>
      <c r="W41" s="81">
        <v>43478.75695601852</v>
      </c>
      <c r="X41" s="82" t="s">
        <v>478</v>
      </c>
      <c r="Y41" s="79"/>
      <c r="Z41" s="79"/>
      <c r="AA41" s="85" t="s">
        <v>558</v>
      </c>
      <c r="AB41" s="79"/>
      <c r="AC41" s="79" t="b">
        <v>0</v>
      </c>
      <c r="AD41" s="79">
        <v>1</v>
      </c>
      <c r="AE41" s="85" t="s">
        <v>626</v>
      </c>
      <c r="AF41" s="79" t="b">
        <v>0</v>
      </c>
      <c r="AG41" s="79" t="s">
        <v>631</v>
      </c>
      <c r="AH41" s="79"/>
      <c r="AI41" s="85" t="s">
        <v>626</v>
      </c>
      <c r="AJ41" s="79" t="b">
        <v>0</v>
      </c>
      <c r="AK41" s="79">
        <v>1</v>
      </c>
      <c r="AL41" s="85" t="s">
        <v>626</v>
      </c>
      <c r="AM41" s="79" t="s">
        <v>639</v>
      </c>
      <c r="AN41" s="79" t="b">
        <v>0</v>
      </c>
      <c r="AO41" s="85" t="s">
        <v>558</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2</v>
      </c>
      <c r="BD41" s="48"/>
      <c r="BE41" s="49"/>
      <c r="BF41" s="48"/>
      <c r="BG41" s="49"/>
      <c r="BH41" s="48"/>
      <c r="BI41" s="49"/>
      <c r="BJ41" s="48"/>
      <c r="BK41" s="49"/>
      <c r="BL41" s="48"/>
    </row>
    <row r="42" spans="1:64" ht="15">
      <c r="A42" s="64" t="s">
        <v>226</v>
      </c>
      <c r="B42" s="64" t="s">
        <v>224</v>
      </c>
      <c r="C42" s="65" t="s">
        <v>1833</v>
      </c>
      <c r="D42" s="66">
        <v>3</v>
      </c>
      <c r="E42" s="67" t="s">
        <v>132</v>
      </c>
      <c r="F42" s="68">
        <v>35</v>
      </c>
      <c r="G42" s="65"/>
      <c r="H42" s="69"/>
      <c r="I42" s="70"/>
      <c r="J42" s="70"/>
      <c r="K42" s="34" t="s">
        <v>65</v>
      </c>
      <c r="L42" s="77">
        <v>42</v>
      </c>
      <c r="M42" s="77"/>
      <c r="N42" s="72"/>
      <c r="O42" s="79" t="s">
        <v>289</v>
      </c>
      <c r="P42" s="81">
        <v>43478.804664351854</v>
      </c>
      <c r="Q42" s="79" t="s">
        <v>300</v>
      </c>
      <c r="R42" s="82" t="s">
        <v>348</v>
      </c>
      <c r="S42" s="79" t="s">
        <v>366</v>
      </c>
      <c r="T42" s="79" t="s">
        <v>381</v>
      </c>
      <c r="U42" s="79"/>
      <c r="V42" s="82" t="s">
        <v>428</v>
      </c>
      <c r="W42" s="81">
        <v>43478.804664351854</v>
      </c>
      <c r="X42" s="82" t="s">
        <v>480</v>
      </c>
      <c r="Y42" s="79"/>
      <c r="Z42" s="79"/>
      <c r="AA42" s="85" t="s">
        <v>560</v>
      </c>
      <c r="AB42" s="79"/>
      <c r="AC42" s="79" t="b">
        <v>0</v>
      </c>
      <c r="AD42" s="79">
        <v>0</v>
      </c>
      <c r="AE42" s="85" t="s">
        <v>626</v>
      </c>
      <c r="AF42" s="79" t="b">
        <v>0</v>
      </c>
      <c r="AG42" s="79" t="s">
        <v>631</v>
      </c>
      <c r="AH42" s="79"/>
      <c r="AI42" s="85" t="s">
        <v>626</v>
      </c>
      <c r="AJ42" s="79" t="b">
        <v>0</v>
      </c>
      <c r="AK42" s="79">
        <v>1</v>
      </c>
      <c r="AL42" s="85" t="s">
        <v>558</v>
      </c>
      <c r="AM42" s="79" t="s">
        <v>635</v>
      </c>
      <c r="AN42" s="79" t="b">
        <v>0</v>
      </c>
      <c r="AO42" s="85" t="s">
        <v>558</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6.25</v>
      </c>
      <c r="BF42" s="48">
        <v>0</v>
      </c>
      <c r="BG42" s="49">
        <v>0</v>
      </c>
      <c r="BH42" s="48">
        <v>0</v>
      </c>
      <c r="BI42" s="49">
        <v>0</v>
      </c>
      <c r="BJ42" s="48">
        <v>15</v>
      </c>
      <c r="BK42" s="49">
        <v>93.75</v>
      </c>
      <c r="BL42" s="48">
        <v>16</v>
      </c>
    </row>
    <row r="43" spans="1:64" ht="15">
      <c r="A43" s="64" t="s">
        <v>227</v>
      </c>
      <c r="B43" s="64" t="s">
        <v>268</v>
      </c>
      <c r="C43" s="65" t="s">
        <v>1833</v>
      </c>
      <c r="D43" s="66">
        <v>3</v>
      </c>
      <c r="E43" s="67" t="s">
        <v>132</v>
      </c>
      <c r="F43" s="68">
        <v>35</v>
      </c>
      <c r="G43" s="65"/>
      <c r="H43" s="69"/>
      <c r="I43" s="70"/>
      <c r="J43" s="70"/>
      <c r="K43" s="34" t="s">
        <v>65</v>
      </c>
      <c r="L43" s="77">
        <v>43</v>
      </c>
      <c r="M43" s="77"/>
      <c r="N43" s="72"/>
      <c r="O43" s="79" t="s">
        <v>289</v>
      </c>
      <c r="P43" s="81">
        <v>43478.82309027778</v>
      </c>
      <c r="Q43" s="79" t="s">
        <v>298</v>
      </c>
      <c r="R43" s="82" t="s">
        <v>347</v>
      </c>
      <c r="S43" s="79" t="s">
        <v>366</v>
      </c>
      <c r="T43" s="79" t="s">
        <v>379</v>
      </c>
      <c r="U43" s="79"/>
      <c r="V43" s="82" t="s">
        <v>429</v>
      </c>
      <c r="W43" s="81">
        <v>43478.82309027778</v>
      </c>
      <c r="X43" s="82" t="s">
        <v>481</v>
      </c>
      <c r="Y43" s="79"/>
      <c r="Z43" s="79"/>
      <c r="AA43" s="85" t="s">
        <v>561</v>
      </c>
      <c r="AB43" s="79"/>
      <c r="AC43" s="79" t="b">
        <v>0</v>
      </c>
      <c r="AD43" s="79">
        <v>0</v>
      </c>
      <c r="AE43" s="85" t="s">
        <v>626</v>
      </c>
      <c r="AF43" s="79" t="b">
        <v>0</v>
      </c>
      <c r="AG43" s="79" t="s">
        <v>631</v>
      </c>
      <c r="AH43" s="79"/>
      <c r="AI43" s="85" t="s">
        <v>626</v>
      </c>
      <c r="AJ43" s="79" t="b">
        <v>0</v>
      </c>
      <c r="AK43" s="79">
        <v>8</v>
      </c>
      <c r="AL43" s="85" t="s">
        <v>608</v>
      </c>
      <c r="AM43" s="79" t="s">
        <v>640</v>
      </c>
      <c r="AN43" s="79" t="b">
        <v>0</v>
      </c>
      <c r="AO43" s="85" t="s">
        <v>608</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227</v>
      </c>
      <c r="B44" s="64" t="s">
        <v>257</v>
      </c>
      <c r="C44" s="65" t="s">
        <v>1833</v>
      </c>
      <c r="D44" s="66">
        <v>3</v>
      </c>
      <c r="E44" s="67" t="s">
        <v>132</v>
      </c>
      <c r="F44" s="68">
        <v>35</v>
      </c>
      <c r="G44" s="65"/>
      <c r="H44" s="69"/>
      <c r="I44" s="70"/>
      <c r="J44" s="70"/>
      <c r="K44" s="34" t="s">
        <v>65</v>
      </c>
      <c r="L44" s="77">
        <v>44</v>
      </c>
      <c r="M44" s="77"/>
      <c r="N44" s="72"/>
      <c r="O44" s="79" t="s">
        <v>289</v>
      </c>
      <c r="P44" s="81">
        <v>43478.82309027778</v>
      </c>
      <c r="Q44" s="79" t="s">
        <v>298</v>
      </c>
      <c r="R44" s="82" t="s">
        <v>347</v>
      </c>
      <c r="S44" s="79" t="s">
        <v>366</v>
      </c>
      <c r="T44" s="79" t="s">
        <v>379</v>
      </c>
      <c r="U44" s="79"/>
      <c r="V44" s="82" t="s">
        <v>429</v>
      </c>
      <c r="W44" s="81">
        <v>43478.82309027778</v>
      </c>
      <c r="X44" s="82" t="s">
        <v>481</v>
      </c>
      <c r="Y44" s="79"/>
      <c r="Z44" s="79"/>
      <c r="AA44" s="85" t="s">
        <v>561</v>
      </c>
      <c r="AB44" s="79"/>
      <c r="AC44" s="79" t="b">
        <v>0</v>
      </c>
      <c r="AD44" s="79">
        <v>0</v>
      </c>
      <c r="AE44" s="85" t="s">
        <v>626</v>
      </c>
      <c r="AF44" s="79" t="b">
        <v>0</v>
      </c>
      <c r="AG44" s="79" t="s">
        <v>631</v>
      </c>
      <c r="AH44" s="79"/>
      <c r="AI44" s="85" t="s">
        <v>626</v>
      </c>
      <c r="AJ44" s="79" t="b">
        <v>0</v>
      </c>
      <c r="AK44" s="79">
        <v>8</v>
      </c>
      <c r="AL44" s="85" t="s">
        <v>608</v>
      </c>
      <c r="AM44" s="79" t="s">
        <v>640</v>
      </c>
      <c r="AN44" s="79" t="b">
        <v>0</v>
      </c>
      <c r="AO44" s="85" t="s">
        <v>608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15</v>
      </c>
      <c r="BK44" s="49">
        <v>100</v>
      </c>
      <c r="BL44" s="48">
        <v>15</v>
      </c>
    </row>
    <row r="45" spans="1:64" ht="15">
      <c r="A45" s="64" t="s">
        <v>228</v>
      </c>
      <c r="B45" s="64" t="s">
        <v>268</v>
      </c>
      <c r="C45" s="65" t="s">
        <v>1833</v>
      </c>
      <c r="D45" s="66">
        <v>3</v>
      </c>
      <c r="E45" s="67" t="s">
        <v>132</v>
      </c>
      <c r="F45" s="68">
        <v>35</v>
      </c>
      <c r="G45" s="65"/>
      <c r="H45" s="69"/>
      <c r="I45" s="70"/>
      <c r="J45" s="70"/>
      <c r="K45" s="34" t="s">
        <v>65</v>
      </c>
      <c r="L45" s="77">
        <v>45</v>
      </c>
      <c r="M45" s="77"/>
      <c r="N45" s="72"/>
      <c r="O45" s="79" t="s">
        <v>289</v>
      </c>
      <c r="P45" s="81">
        <v>43478.88380787037</v>
      </c>
      <c r="Q45" s="79" t="s">
        <v>298</v>
      </c>
      <c r="R45" s="82" t="s">
        <v>347</v>
      </c>
      <c r="S45" s="79" t="s">
        <v>366</v>
      </c>
      <c r="T45" s="79" t="s">
        <v>379</v>
      </c>
      <c r="U45" s="79"/>
      <c r="V45" s="82" t="s">
        <v>430</v>
      </c>
      <c r="W45" s="81">
        <v>43478.88380787037</v>
      </c>
      <c r="X45" s="82" t="s">
        <v>482</v>
      </c>
      <c r="Y45" s="79"/>
      <c r="Z45" s="79"/>
      <c r="AA45" s="85" t="s">
        <v>562</v>
      </c>
      <c r="AB45" s="79"/>
      <c r="AC45" s="79" t="b">
        <v>0</v>
      </c>
      <c r="AD45" s="79">
        <v>0</v>
      </c>
      <c r="AE45" s="85" t="s">
        <v>626</v>
      </c>
      <c r="AF45" s="79" t="b">
        <v>0</v>
      </c>
      <c r="AG45" s="79" t="s">
        <v>631</v>
      </c>
      <c r="AH45" s="79"/>
      <c r="AI45" s="85" t="s">
        <v>626</v>
      </c>
      <c r="AJ45" s="79" t="b">
        <v>0</v>
      </c>
      <c r="AK45" s="79">
        <v>8</v>
      </c>
      <c r="AL45" s="85" t="s">
        <v>608</v>
      </c>
      <c r="AM45" s="79" t="s">
        <v>633</v>
      </c>
      <c r="AN45" s="79" t="b">
        <v>0</v>
      </c>
      <c r="AO45" s="85" t="s">
        <v>608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228</v>
      </c>
      <c r="B46" s="64" t="s">
        <v>257</v>
      </c>
      <c r="C46" s="65" t="s">
        <v>1833</v>
      </c>
      <c r="D46" s="66">
        <v>3</v>
      </c>
      <c r="E46" s="67" t="s">
        <v>132</v>
      </c>
      <c r="F46" s="68">
        <v>35</v>
      </c>
      <c r="G46" s="65"/>
      <c r="H46" s="69"/>
      <c r="I46" s="70"/>
      <c r="J46" s="70"/>
      <c r="K46" s="34" t="s">
        <v>65</v>
      </c>
      <c r="L46" s="77">
        <v>46</v>
      </c>
      <c r="M46" s="77"/>
      <c r="N46" s="72"/>
      <c r="O46" s="79" t="s">
        <v>289</v>
      </c>
      <c r="P46" s="81">
        <v>43478.88380787037</v>
      </c>
      <c r="Q46" s="79" t="s">
        <v>298</v>
      </c>
      <c r="R46" s="82" t="s">
        <v>347</v>
      </c>
      <c r="S46" s="79" t="s">
        <v>366</v>
      </c>
      <c r="T46" s="79" t="s">
        <v>379</v>
      </c>
      <c r="U46" s="79"/>
      <c r="V46" s="82" t="s">
        <v>430</v>
      </c>
      <c r="W46" s="81">
        <v>43478.88380787037</v>
      </c>
      <c r="X46" s="82" t="s">
        <v>482</v>
      </c>
      <c r="Y46" s="79"/>
      <c r="Z46" s="79"/>
      <c r="AA46" s="85" t="s">
        <v>562</v>
      </c>
      <c r="AB46" s="79"/>
      <c r="AC46" s="79" t="b">
        <v>0</v>
      </c>
      <c r="AD46" s="79">
        <v>0</v>
      </c>
      <c r="AE46" s="85" t="s">
        <v>626</v>
      </c>
      <c r="AF46" s="79" t="b">
        <v>0</v>
      </c>
      <c r="AG46" s="79" t="s">
        <v>631</v>
      </c>
      <c r="AH46" s="79"/>
      <c r="AI46" s="85" t="s">
        <v>626</v>
      </c>
      <c r="AJ46" s="79" t="b">
        <v>0</v>
      </c>
      <c r="AK46" s="79">
        <v>8</v>
      </c>
      <c r="AL46" s="85" t="s">
        <v>608</v>
      </c>
      <c r="AM46" s="79" t="s">
        <v>633</v>
      </c>
      <c r="AN46" s="79" t="b">
        <v>0</v>
      </c>
      <c r="AO46" s="85" t="s">
        <v>608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15</v>
      </c>
      <c r="BK46" s="49">
        <v>100</v>
      </c>
      <c r="BL46" s="48">
        <v>15</v>
      </c>
    </row>
    <row r="47" spans="1:64" ht="15">
      <c r="A47" s="64" t="s">
        <v>229</v>
      </c>
      <c r="B47" s="64" t="s">
        <v>268</v>
      </c>
      <c r="C47" s="65" t="s">
        <v>1833</v>
      </c>
      <c r="D47" s="66">
        <v>3</v>
      </c>
      <c r="E47" s="67" t="s">
        <v>132</v>
      </c>
      <c r="F47" s="68">
        <v>35</v>
      </c>
      <c r="G47" s="65"/>
      <c r="H47" s="69"/>
      <c r="I47" s="70"/>
      <c r="J47" s="70"/>
      <c r="K47" s="34" t="s">
        <v>65</v>
      </c>
      <c r="L47" s="77">
        <v>47</v>
      </c>
      <c r="M47" s="77"/>
      <c r="N47" s="72"/>
      <c r="O47" s="79" t="s">
        <v>289</v>
      </c>
      <c r="P47" s="81">
        <v>43478.9359837963</v>
      </c>
      <c r="Q47" s="79" t="s">
        <v>298</v>
      </c>
      <c r="R47" s="82" t="s">
        <v>347</v>
      </c>
      <c r="S47" s="79" t="s">
        <v>366</v>
      </c>
      <c r="T47" s="79" t="s">
        <v>379</v>
      </c>
      <c r="U47" s="79"/>
      <c r="V47" s="82" t="s">
        <v>431</v>
      </c>
      <c r="W47" s="81">
        <v>43478.9359837963</v>
      </c>
      <c r="X47" s="82" t="s">
        <v>483</v>
      </c>
      <c r="Y47" s="79"/>
      <c r="Z47" s="79"/>
      <c r="AA47" s="85" t="s">
        <v>563</v>
      </c>
      <c r="AB47" s="79"/>
      <c r="AC47" s="79" t="b">
        <v>0</v>
      </c>
      <c r="AD47" s="79">
        <v>0</v>
      </c>
      <c r="AE47" s="85" t="s">
        <v>626</v>
      </c>
      <c r="AF47" s="79" t="b">
        <v>0</v>
      </c>
      <c r="AG47" s="79" t="s">
        <v>631</v>
      </c>
      <c r="AH47" s="79"/>
      <c r="AI47" s="85" t="s">
        <v>626</v>
      </c>
      <c r="AJ47" s="79" t="b">
        <v>0</v>
      </c>
      <c r="AK47" s="79">
        <v>12</v>
      </c>
      <c r="AL47" s="85" t="s">
        <v>608</v>
      </c>
      <c r="AM47" s="79" t="s">
        <v>635</v>
      </c>
      <c r="AN47" s="79" t="b">
        <v>0</v>
      </c>
      <c r="AO47" s="85" t="s">
        <v>608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229</v>
      </c>
      <c r="B48" s="64" t="s">
        <v>257</v>
      </c>
      <c r="C48" s="65" t="s">
        <v>1833</v>
      </c>
      <c r="D48" s="66">
        <v>3</v>
      </c>
      <c r="E48" s="67" t="s">
        <v>132</v>
      </c>
      <c r="F48" s="68">
        <v>35</v>
      </c>
      <c r="G48" s="65"/>
      <c r="H48" s="69"/>
      <c r="I48" s="70"/>
      <c r="J48" s="70"/>
      <c r="K48" s="34" t="s">
        <v>65</v>
      </c>
      <c r="L48" s="77">
        <v>48</v>
      </c>
      <c r="M48" s="77"/>
      <c r="N48" s="72"/>
      <c r="O48" s="79" t="s">
        <v>289</v>
      </c>
      <c r="P48" s="81">
        <v>43478.9359837963</v>
      </c>
      <c r="Q48" s="79" t="s">
        <v>298</v>
      </c>
      <c r="R48" s="82" t="s">
        <v>347</v>
      </c>
      <c r="S48" s="79" t="s">
        <v>366</v>
      </c>
      <c r="T48" s="79" t="s">
        <v>379</v>
      </c>
      <c r="U48" s="79"/>
      <c r="V48" s="82" t="s">
        <v>431</v>
      </c>
      <c r="W48" s="81">
        <v>43478.9359837963</v>
      </c>
      <c r="X48" s="82" t="s">
        <v>483</v>
      </c>
      <c r="Y48" s="79"/>
      <c r="Z48" s="79"/>
      <c r="AA48" s="85" t="s">
        <v>563</v>
      </c>
      <c r="AB48" s="79"/>
      <c r="AC48" s="79" t="b">
        <v>0</v>
      </c>
      <c r="AD48" s="79">
        <v>0</v>
      </c>
      <c r="AE48" s="85" t="s">
        <v>626</v>
      </c>
      <c r="AF48" s="79" t="b">
        <v>0</v>
      </c>
      <c r="AG48" s="79" t="s">
        <v>631</v>
      </c>
      <c r="AH48" s="79"/>
      <c r="AI48" s="85" t="s">
        <v>626</v>
      </c>
      <c r="AJ48" s="79" t="b">
        <v>0</v>
      </c>
      <c r="AK48" s="79">
        <v>12</v>
      </c>
      <c r="AL48" s="85" t="s">
        <v>608</v>
      </c>
      <c r="AM48" s="79" t="s">
        <v>635</v>
      </c>
      <c r="AN48" s="79" t="b">
        <v>0</v>
      </c>
      <c r="AO48" s="85" t="s">
        <v>608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15</v>
      </c>
      <c r="BK48" s="49">
        <v>100</v>
      </c>
      <c r="BL48" s="48">
        <v>15</v>
      </c>
    </row>
    <row r="49" spans="1:64" ht="15">
      <c r="A49" s="64" t="s">
        <v>230</v>
      </c>
      <c r="B49" s="64" t="s">
        <v>248</v>
      </c>
      <c r="C49" s="65" t="s">
        <v>1833</v>
      </c>
      <c r="D49" s="66">
        <v>3</v>
      </c>
      <c r="E49" s="67" t="s">
        <v>132</v>
      </c>
      <c r="F49" s="68">
        <v>35</v>
      </c>
      <c r="G49" s="65"/>
      <c r="H49" s="69"/>
      <c r="I49" s="70"/>
      <c r="J49" s="70"/>
      <c r="K49" s="34" t="s">
        <v>65</v>
      </c>
      <c r="L49" s="77">
        <v>49</v>
      </c>
      <c r="M49" s="77"/>
      <c r="N49" s="72"/>
      <c r="O49" s="79" t="s">
        <v>289</v>
      </c>
      <c r="P49" s="81">
        <v>43479.15421296296</v>
      </c>
      <c r="Q49" s="79" t="s">
        <v>301</v>
      </c>
      <c r="R49" s="82" t="s">
        <v>349</v>
      </c>
      <c r="S49" s="79" t="s">
        <v>367</v>
      </c>
      <c r="T49" s="79"/>
      <c r="U49" s="79"/>
      <c r="V49" s="82" t="s">
        <v>432</v>
      </c>
      <c r="W49" s="81">
        <v>43479.15421296296</v>
      </c>
      <c r="X49" s="82" t="s">
        <v>484</v>
      </c>
      <c r="Y49" s="79"/>
      <c r="Z49" s="79"/>
      <c r="AA49" s="85" t="s">
        <v>564</v>
      </c>
      <c r="AB49" s="79"/>
      <c r="AC49" s="79" t="b">
        <v>0</v>
      </c>
      <c r="AD49" s="79">
        <v>0</v>
      </c>
      <c r="AE49" s="85" t="s">
        <v>626</v>
      </c>
      <c r="AF49" s="79" t="b">
        <v>0</v>
      </c>
      <c r="AG49" s="79" t="s">
        <v>631</v>
      </c>
      <c r="AH49" s="79"/>
      <c r="AI49" s="85" t="s">
        <v>626</v>
      </c>
      <c r="AJ49" s="79" t="b">
        <v>0</v>
      </c>
      <c r="AK49" s="79">
        <v>5</v>
      </c>
      <c r="AL49" s="85" t="s">
        <v>586</v>
      </c>
      <c r="AM49" s="79" t="s">
        <v>638</v>
      </c>
      <c r="AN49" s="79" t="b">
        <v>0</v>
      </c>
      <c r="AO49" s="85" t="s">
        <v>586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19</v>
      </c>
      <c r="BK49" s="49">
        <v>100</v>
      </c>
      <c r="BL49" s="48">
        <v>19</v>
      </c>
    </row>
    <row r="50" spans="1:64" ht="15">
      <c r="A50" s="64" t="s">
        <v>231</v>
      </c>
      <c r="B50" s="64" t="s">
        <v>248</v>
      </c>
      <c r="C50" s="65" t="s">
        <v>1833</v>
      </c>
      <c r="D50" s="66">
        <v>3</v>
      </c>
      <c r="E50" s="67" t="s">
        <v>132</v>
      </c>
      <c r="F50" s="68">
        <v>35</v>
      </c>
      <c r="G50" s="65"/>
      <c r="H50" s="69"/>
      <c r="I50" s="70"/>
      <c r="J50" s="70"/>
      <c r="K50" s="34" t="s">
        <v>65</v>
      </c>
      <c r="L50" s="77">
        <v>50</v>
      </c>
      <c r="M50" s="77"/>
      <c r="N50" s="72"/>
      <c r="O50" s="79" t="s">
        <v>289</v>
      </c>
      <c r="P50" s="81">
        <v>43479.15644675926</v>
      </c>
      <c r="Q50" s="79" t="s">
        <v>301</v>
      </c>
      <c r="R50" s="82" t="s">
        <v>349</v>
      </c>
      <c r="S50" s="79" t="s">
        <v>367</v>
      </c>
      <c r="T50" s="79"/>
      <c r="U50" s="79"/>
      <c r="V50" s="82" t="s">
        <v>433</v>
      </c>
      <c r="W50" s="81">
        <v>43479.15644675926</v>
      </c>
      <c r="X50" s="82" t="s">
        <v>485</v>
      </c>
      <c r="Y50" s="79"/>
      <c r="Z50" s="79"/>
      <c r="AA50" s="85" t="s">
        <v>565</v>
      </c>
      <c r="AB50" s="79"/>
      <c r="AC50" s="79" t="b">
        <v>0</v>
      </c>
      <c r="AD50" s="79">
        <v>0</v>
      </c>
      <c r="AE50" s="85" t="s">
        <v>626</v>
      </c>
      <c r="AF50" s="79" t="b">
        <v>0</v>
      </c>
      <c r="AG50" s="79" t="s">
        <v>631</v>
      </c>
      <c r="AH50" s="79"/>
      <c r="AI50" s="85" t="s">
        <v>626</v>
      </c>
      <c r="AJ50" s="79" t="b">
        <v>0</v>
      </c>
      <c r="AK50" s="79">
        <v>5</v>
      </c>
      <c r="AL50" s="85" t="s">
        <v>586</v>
      </c>
      <c r="AM50" s="79" t="s">
        <v>637</v>
      </c>
      <c r="AN50" s="79" t="b">
        <v>0</v>
      </c>
      <c r="AO50" s="85" t="s">
        <v>586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19</v>
      </c>
      <c r="BK50" s="49">
        <v>100</v>
      </c>
      <c r="BL50" s="48">
        <v>19</v>
      </c>
    </row>
    <row r="51" spans="1:64" ht="15">
      <c r="A51" s="64" t="s">
        <v>232</v>
      </c>
      <c r="B51" s="64" t="s">
        <v>268</v>
      </c>
      <c r="C51" s="65" t="s">
        <v>1833</v>
      </c>
      <c r="D51" s="66">
        <v>3</v>
      </c>
      <c r="E51" s="67" t="s">
        <v>132</v>
      </c>
      <c r="F51" s="68">
        <v>35</v>
      </c>
      <c r="G51" s="65"/>
      <c r="H51" s="69"/>
      <c r="I51" s="70"/>
      <c r="J51" s="70"/>
      <c r="K51" s="34" t="s">
        <v>65</v>
      </c>
      <c r="L51" s="77">
        <v>51</v>
      </c>
      <c r="M51" s="77"/>
      <c r="N51" s="72"/>
      <c r="O51" s="79" t="s">
        <v>289</v>
      </c>
      <c r="P51" s="81">
        <v>43479.300462962965</v>
      </c>
      <c r="Q51" s="79" t="s">
        <v>298</v>
      </c>
      <c r="R51" s="82" t="s">
        <v>347</v>
      </c>
      <c r="S51" s="79" t="s">
        <v>366</v>
      </c>
      <c r="T51" s="79" t="s">
        <v>379</v>
      </c>
      <c r="U51" s="79"/>
      <c r="V51" s="82" t="s">
        <v>434</v>
      </c>
      <c r="W51" s="81">
        <v>43479.300462962965</v>
      </c>
      <c r="X51" s="82" t="s">
        <v>486</v>
      </c>
      <c r="Y51" s="79"/>
      <c r="Z51" s="79"/>
      <c r="AA51" s="85" t="s">
        <v>566</v>
      </c>
      <c r="AB51" s="79"/>
      <c r="AC51" s="79" t="b">
        <v>0</v>
      </c>
      <c r="AD51" s="79">
        <v>0</v>
      </c>
      <c r="AE51" s="85" t="s">
        <v>626</v>
      </c>
      <c r="AF51" s="79" t="b">
        <v>0</v>
      </c>
      <c r="AG51" s="79" t="s">
        <v>631</v>
      </c>
      <c r="AH51" s="79"/>
      <c r="AI51" s="85" t="s">
        <v>626</v>
      </c>
      <c r="AJ51" s="79" t="b">
        <v>0</v>
      </c>
      <c r="AK51" s="79">
        <v>12</v>
      </c>
      <c r="AL51" s="85" t="s">
        <v>608</v>
      </c>
      <c r="AM51" s="79" t="s">
        <v>635</v>
      </c>
      <c r="AN51" s="79" t="b">
        <v>0</v>
      </c>
      <c r="AO51" s="85" t="s">
        <v>608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232</v>
      </c>
      <c r="B52" s="64" t="s">
        <v>257</v>
      </c>
      <c r="C52" s="65" t="s">
        <v>1833</v>
      </c>
      <c r="D52" s="66">
        <v>3</v>
      </c>
      <c r="E52" s="67" t="s">
        <v>132</v>
      </c>
      <c r="F52" s="68">
        <v>35</v>
      </c>
      <c r="G52" s="65"/>
      <c r="H52" s="69"/>
      <c r="I52" s="70"/>
      <c r="J52" s="70"/>
      <c r="K52" s="34" t="s">
        <v>65</v>
      </c>
      <c r="L52" s="77">
        <v>52</v>
      </c>
      <c r="M52" s="77"/>
      <c r="N52" s="72"/>
      <c r="O52" s="79" t="s">
        <v>289</v>
      </c>
      <c r="P52" s="81">
        <v>43479.300462962965</v>
      </c>
      <c r="Q52" s="79" t="s">
        <v>298</v>
      </c>
      <c r="R52" s="82" t="s">
        <v>347</v>
      </c>
      <c r="S52" s="79" t="s">
        <v>366</v>
      </c>
      <c r="T52" s="79" t="s">
        <v>379</v>
      </c>
      <c r="U52" s="79"/>
      <c r="V52" s="82" t="s">
        <v>434</v>
      </c>
      <c r="W52" s="81">
        <v>43479.300462962965</v>
      </c>
      <c r="X52" s="82" t="s">
        <v>486</v>
      </c>
      <c r="Y52" s="79"/>
      <c r="Z52" s="79"/>
      <c r="AA52" s="85" t="s">
        <v>566</v>
      </c>
      <c r="AB52" s="79"/>
      <c r="AC52" s="79" t="b">
        <v>0</v>
      </c>
      <c r="AD52" s="79">
        <v>0</v>
      </c>
      <c r="AE52" s="85" t="s">
        <v>626</v>
      </c>
      <c r="AF52" s="79" t="b">
        <v>0</v>
      </c>
      <c r="AG52" s="79" t="s">
        <v>631</v>
      </c>
      <c r="AH52" s="79"/>
      <c r="AI52" s="85" t="s">
        <v>626</v>
      </c>
      <c r="AJ52" s="79" t="b">
        <v>0</v>
      </c>
      <c r="AK52" s="79">
        <v>12</v>
      </c>
      <c r="AL52" s="85" t="s">
        <v>608</v>
      </c>
      <c r="AM52" s="79" t="s">
        <v>635</v>
      </c>
      <c r="AN52" s="79" t="b">
        <v>0</v>
      </c>
      <c r="AO52" s="85" t="s">
        <v>608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15</v>
      </c>
      <c r="BK52" s="49">
        <v>100</v>
      </c>
      <c r="BL52" s="48">
        <v>15</v>
      </c>
    </row>
    <row r="53" spans="1:64" ht="15">
      <c r="A53" s="64" t="s">
        <v>233</v>
      </c>
      <c r="B53" s="64" t="s">
        <v>268</v>
      </c>
      <c r="C53" s="65" t="s">
        <v>1833</v>
      </c>
      <c r="D53" s="66">
        <v>3</v>
      </c>
      <c r="E53" s="67" t="s">
        <v>132</v>
      </c>
      <c r="F53" s="68">
        <v>35</v>
      </c>
      <c r="G53" s="65"/>
      <c r="H53" s="69"/>
      <c r="I53" s="70"/>
      <c r="J53" s="70"/>
      <c r="K53" s="34" t="s">
        <v>65</v>
      </c>
      <c r="L53" s="77">
        <v>53</v>
      </c>
      <c r="M53" s="77"/>
      <c r="N53" s="72"/>
      <c r="O53" s="79" t="s">
        <v>289</v>
      </c>
      <c r="P53" s="81">
        <v>43479.37021990741</v>
      </c>
      <c r="Q53" s="79" t="s">
        <v>298</v>
      </c>
      <c r="R53" s="82" t="s">
        <v>347</v>
      </c>
      <c r="S53" s="79" t="s">
        <v>366</v>
      </c>
      <c r="T53" s="79" t="s">
        <v>379</v>
      </c>
      <c r="U53" s="79"/>
      <c r="V53" s="82" t="s">
        <v>435</v>
      </c>
      <c r="W53" s="81">
        <v>43479.37021990741</v>
      </c>
      <c r="X53" s="82" t="s">
        <v>487</v>
      </c>
      <c r="Y53" s="79"/>
      <c r="Z53" s="79"/>
      <c r="AA53" s="85" t="s">
        <v>567</v>
      </c>
      <c r="AB53" s="79"/>
      <c r="AC53" s="79" t="b">
        <v>0</v>
      </c>
      <c r="AD53" s="79">
        <v>0</v>
      </c>
      <c r="AE53" s="85" t="s">
        <v>626</v>
      </c>
      <c r="AF53" s="79" t="b">
        <v>0</v>
      </c>
      <c r="AG53" s="79" t="s">
        <v>631</v>
      </c>
      <c r="AH53" s="79"/>
      <c r="AI53" s="85" t="s">
        <v>626</v>
      </c>
      <c r="AJ53" s="79" t="b">
        <v>0</v>
      </c>
      <c r="AK53" s="79">
        <v>12</v>
      </c>
      <c r="AL53" s="85" t="s">
        <v>608</v>
      </c>
      <c r="AM53" s="79" t="s">
        <v>635</v>
      </c>
      <c r="AN53" s="79" t="b">
        <v>0</v>
      </c>
      <c r="AO53" s="85" t="s">
        <v>608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257</v>
      </c>
      <c r="C54" s="65" t="s">
        <v>1833</v>
      </c>
      <c r="D54" s="66">
        <v>3</v>
      </c>
      <c r="E54" s="67" t="s">
        <v>132</v>
      </c>
      <c r="F54" s="68">
        <v>35</v>
      </c>
      <c r="G54" s="65"/>
      <c r="H54" s="69"/>
      <c r="I54" s="70"/>
      <c r="J54" s="70"/>
      <c r="K54" s="34" t="s">
        <v>65</v>
      </c>
      <c r="L54" s="77">
        <v>54</v>
      </c>
      <c r="M54" s="77"/>
      <c r="N54" s="72"/>
      <c r="O54" s="79" t="s">
        <v>289</v>
      </c>
      <c r="P54" s="81">
        <v>43479.37021990741</v>
      </c>
      <c r="Q54" s="79" t="s">
        <v>298</v>
      </c>
      <c r="R54" s="82" t="s">
        <v>347</v>
      </c>
      <c r="S54" s="79" t="s">
        <v>366</v>
      </c>
      <c r="T54" s="79" t="s">
        <v>379</v>
      </c>
      <c r="U54" s="79"/>
      <c r="V54" s="82" t="s">
        <v>435</v>
      </c>
      <c r="W54" s="81">
        <v>43479.37021990741</v>
      </c>
      <c r="X54" s="82" t="s">
        <v>487</v>
      </c>
      <c r="Y54" s="79"/>
      <c r="Z54" s="79"/>
      <c r="AA54" s="85" t="s">
        <v>567</v>
      </c>
      <c r="AB54" s="79"/>
      <c r="AC54" s="79" t="b">
        <v>0</v>
      </c>
      <c r="AD54" s="79">
        <v>0</v>
      </c>
      <c r="AE54" s="85" t="s">
        <v>626</v>
      </c>
      <c r="AF54" s="79" t="b">
        <v>0</v>
      </c>
      <c r="AG54" s="79" t="s">
        <v>631</v>
      </c>
      <c r="AH54" s="79"/>
      <c r="AI54" s="85" t="s">
        <v>626</v>
      </c>
      <c r="AJ54" s="79" t="b">
        <v>0</v>
      </c>
      <c r="AK54" s="79">
        <v>12</v>
      </c>
      <c r="AL54" s="85" t="s">
        <v>608</v>
      </c>
      <c r="AM54" s="79" t="s">
        <v>635</v>
      </c>
      <c r="AN54" s="79" t="b">
        <v>0</v>
      </c>
      <c r="AO54" s="85" t="s">
        <v>608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15</v>
      </c>
      <c r="BK54" s="49">
        <v>100</v>
      </c>
      <c r="BL54" s="48">
        <v>15</v>
      </c>
    </row>
    <row r="55" spans="1:64" ht="15">
      <c r="A55" s="64" t="s">
        <v>234</v>
      </c>
      <c r="B55" s="64" t="s">
        <v>268</v>
      </c>
      <c r="C55" s="65" t="s">
        <v>1833</v>
      </c>
      <c r="D55" s="66">
        <v>3</v>
      </c>
      <c r="E55" s="67" t="s">
        <v>132</v>
      </c>
      <c r="F55" s="68">
        <v>35</v>
      </c>
      <c r="G55" s="65"/>
      <c r="H55" s="69"/>
      <c r="I55" s="70"/>
      <c r="J55" s="70"/>
      <c r="K55" s="34" t="s">
        <v>65</v>
      </c>
      <c r="L55" s="77">
        <v>55</v>
      </c>
      <c r="M55" s="77"/>
      <c r="N55" s="72"/>
      <c r="O55" s="79" t="s">
        <v>289</v>
      </c>
      <c r="P55" s="81">
        <v>43479.40002314815</v>
      </c>
      <c r="Q55" s="79" t="s">
        <v>298</v>
      </c>
      <c r="R55" s="82" t="s">
        <v>347</v>
      </c>
      <c r="S55" s="79" t="s">
        <v>366</v>
      </c>
      <c r="T55" s="79" t="s">
        <v>379</v>
      </c>
      <c r="U55" s="79"/>
      <c r="V55" s="82" t="s">
        <v>436</v>
      </c>
      <c r="W55" s="81">
        <v>43479.40002314815</v>
      </c>
      <c r="X55" s="82" t="s">
        <v>488</v>
      </c>
      <c r="Y55" s="79"/>
      <c r="Z55" s="79"/>
      <c r="AA55" s="85" t="s">
        <v>568</v>
      </c>
      <c r="AB55" s="79"/>
      <c r="AC55" s="79" t="b">
        <v>0</v>
      </c>
      <c r="AD55" s="79">
        <v>0</v>
      </c>
      <c r="AE55" s="85" t="s">
        <v>626</v>
      </c>
      <c r="AF55" s="79" t="b">
        <v>0</v>
      </c>
      <c r="AG55" s="79" t="s">
        <v>631</v>
      </c>
      <c r="AH55" s="79"/>
      <c r="AI55" s="85" t="s">
        <v>626</v>
      </c>
      <c r="AJ55" s="79" t="b">
        <v>0</v>
      </c>
      <c r="AK55" s="79">
        <v>12</v>
      </c>
      <c r="AL55" s="85" t="s">
        <v>608</v>
      </c>
      <c r="AM55" s="79" t="s">
        <v>635</v>
      </c>
      <c r="AN55" s="79" t="b">
        <v>0</v>
      </c>
      <c r="AO55" s="85" t="s">
        <v>608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234</v>
      </c>
      <c r="B56" s="64" t="s">
        <v>257</v>
      </c>
      <c r="C56" s="65" t="s">
        <v>1833</v>
      </c>
      <c r="D56" s="66">
        <v>3</v>
      </c>
      <c r="E56" s="67" t="s">
        <v>132</v>
      </c>
      <c r="F56" s="68">
        <v>35</v>
      </c>
      <c r="G56" s="65"/>
      <c r="H56" s="69"/>
      <c r="I56" s="70"/>
      <c r="J56" s="70"/>
      <c r="K56" s="34" t="s">
        <v>65</v>
      </c>
      <c r="L56" s="77">
        <v>56</v>
      </c>
      <c r="M56" s="77"/>
      <c r="N56" s="72"/>
      <c r="O56" s="79" t="s">
        <v>289</v>
      </c>
      <c r="P56" s="81">
        <v>43479.40002314815</v>
      </c>
      <c r="Q56" s="79" t="s">
        <v>298</v>
      </c>
      <c r="R56" s="82" t="s">
        <v>347</v>
      </c>
      <c r="S56" s="79" t="s">
        <v>366</v>
      </c>
      <c r="T56" s="79" t="s">
        <v>379</v>
      </c>
      <c r="U56" s="79"/>
      <c r="V56" s="82" t="s">
        <v>436</v>
      </c>
      <c r="W56" s="81">
        <v>43479.40002314815</v>
      </c>
      <c r="X56" s="82" t="s">
        <v>488</v>
      </c>
      <c r="Y56" s="79"/>
      <c r="Z56" s="79"/>
      <c r="AA56" s="85" t="s">
        <v>568</v>
      </c>
      <c r="AB56" s="79"/>
      <c r="AC56" s="79" t="b">
        <v>0</v>
      </c>
      <c r="AD56" s="79">
        <v>0</v>
      </c>
      <c r="AE56" s="85" t="s">
        <v>626</v>
      </c>
      <c r="AF56" s="79" t="b">
        <v>0</v>
      </c>
      <c r="AG56" s="79" t="s">
        <v>631</v>
      </c>
      <c r="AH56" s="79"/>
      <c r="AI56" s="85" t="s">
        <v>626</v>
      </c>
      <c r="AJ56" s="79" t="b">
        <v>0</v>
      </c>
      <c r="AK56" s="79">
        <v>12</v>
      </c>
      <c r="AL56" s="85" t="s">
        <v>608</v>
      </c>
      <c r="AM56" s="79" t="s">
        <v>635</v>
      </c>
      <c r="AN56" s="79" t="b">
        <v>0</v>
      </c>
      <c r="AO56" s="85" t="s">
        <v>608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15</v>
      </c>
      <c r="BK56" s="49">
        <v>100</v>
      </c>
      <c r="BL56" s="48">
        <v>15</v>
      </c>
    </row>
    <row r="57" spans="1:64" ht="15">
      <c r="A57" s="64" t="s">
        <v>235</v>
      </c>
      <c r="B57" s="64" t="s">
        <v>268</v>
      </c>
      <c r="C57" s="65" t="s">
        <v>1833</v>
      </c>
      <c r="D57" s="66">
        <v>3</v>
      </c>
      <c r="E57" s="67" t="s">
        <v>132</v>
      </c>
      <c r="F57" s="68">
        <v>35</v>
      </c>
      <c r="G57" s="65"/>
      <c r="H57" s="69"/>
      <c r="I57" s="70"/>
      <c r="J57" s="70"/>
      <c r="K57" s="34" t="s">
        <v>65</v>
      </c>
      <c r="L57" s="77">
        <v>57</v>
      </c>
      <c r="M57" s="77"/>
      <c r="N57" s="72"/>
      <c r="O57" s="79" t="s">
        <v>289</v>
      </c>
      <c r="P57" s="81">
        <v>43479.76414351852</v>
      </c>
      <c r="Q57" s="79" t="s">
        <v>298</v>
      </c>
      <c r="R57" s="82" t="s">
        <v>347</v>
      </c>
      <c r="S57" s="79" t="s">
        <v>366</v>
      </c>
      <c r="T57" s="79" t="s">
        <v>379</v>
      </c>
      <c r="U57" s="79"/>
      <c r="V57" s="82" t="s">
        <v>437</v>
      </c>
      <c r="W57" s="81">
        <v>43479.76414351852</v>
      </c>
      <c r="X57" s="82" t="s">
        <v>489</v>
      </c>
      <c r="Y57" s="79"/>
      <c r="Z57" s="79"/>
      <c r="AA57" s="85" t="s">
        <v>569</v>
      </c>
      <c r="AB57" s="79"/>
      <c r="AC57" s="79" t="b">
        <v>0</v>
      </c>
      <c r="AD57" s="79">
        <v>0</v>
      </c>
      <c r="AE57" s="85" t="s">
        <v>626</v>
      </c>
      <c r="AF57" s="79" t="b">
        <v>0</v>
      </c>
      <c r="AG57" s="79" t="s">
        <v>631</v>
      </c>
      <c r="AH57" s="79"/>
      <c r="AI57" s="85" t="s">
        <v>626</v>
      </c>
      <c r="AJ57" s="79" t="b">
        <v>0</v>
      </c>
      <c r="AK57" s="79">
        <v>12</v>
      </c>
      <c r="AL57" s="85" t="s">
        <v>608</v>
      </c>
      <c r="AM57" s="79" t="s">
        <v>635</v>
      </c>
      <c r="AN57" s="79" t="b">
        <v>0</v>
      </c>
      <c r="AO57" s="85" t="s">
        <v>608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235</v>
      </c>
      <c r="B58" s="64" t="s">
        <v>257</v>
      </c>
      <c r="C58" s="65" t="s">
        <v>1833</v>
      </c>
      <c r="D58" s="66">
        <v>3</v>
      </c>
      <c r="E58" s="67" t="s">
        <v>132</v>
      </c>
      <c r="F58" s="68">
        <v>35</v>
      </c>
      <c r="G58" s="65"/>
      <c r="H58" s="69"/>
      <c r="I58" s="70"/>
      <c r="J58" s="70"/>
      <c r="K58" s="34" t="s">
        <v>65</v>
      </c>
      <c r="L58" s="77">
        <v>58</v>
      </c>
      <c r="M58" s="77"/>
      <c r="N58" s="72"/>
      <c r="O58" s="79" t="s">
        <v>289</v>
      </c>
      <c r="P58" s="81">
        <v>43479.76414351852</v>
      </c>
      <c r="Q58" s="79" t="s">
        <v>298</v>
      </c>
      <c r="R58" s="82" t="s">
        <v>347</v>
      </c>
      <c r="S58" s="79" t="s">
        <v>366</v>
      </c>
      <c r="T58" s="79" t="s">
        <v>379</v>
      </c>
      <c r="U58" s="79"/>
      <c r="V58" s="82" t="s">
        <v>437</v>
      </c>
      <c r="W58" s="81">
        <v>43479.76414351852</v>
      </c>
      <c r="X58" s="82" t="s">
        <v>489</v>
      </c>
      <c r="Y58" s="79"/>
      <c r="Z58" s="79"/>
      <c r="AA58" s="85" t="s">
        <v>569</v>
      </c>
      <c r="AB58" s="79"/>
      <c r="AC58" s="79" t="b">
        <v>0</v>
      </c>
      <c r="AD58" s="79">
        <v>0</v>
      </c>
      <c r="AE58" s="85" t="s">
        <v>626</v>
      </c>
      <c r="AF58" s="79" t="b">
        <v>0</v>
      </c>
      <c r="AG58" s="79" t="s">
        <v>631</v>
      </c>
      <c r="AH58" s="79"/>
      <c r="AI58" s="85" t="s">
        <v>626</v>
      </c>
      <c r="AJ58" s="79" t="b">
        <v>0</v>
      </c>
      <c r="AK58" s="79">
        <v>12</v>
      </c>
      <c r="AL58" s="85" t="s">
        <v>608</v>
      </c>
      <c r="AM58" s="79" t="s">
        <v>635</v>
      </c>
      <c r="AN58" s="79" t="b">
        <v>0</v>
      </c>
      <c r="AO58" s="85" t="s">
        <v>608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15</v>
      </c>
      <c r="BK58" s="49">
        <v>100</v>
      </c>
      <c r="BL58" s="48">
        <v>15</v>
      </c>
    </row>
    <row r="59" spans="1:64" ht="15">
      <c r="A59" s="64" t="s">
        <v>236</v>
      </c>
      <c r="B59" s="64" t="s">
        <v>268</v>
      </c>
      <c r="C59" s="65" t="s">
        <v>1833</v>
      </c>
      <c r="D59" s="66">
        <v>3</v>
      </c>
      <c r="E59" s="67" t="s">
        <v>132</v>
      </c>
      <c r="F59" s="68">
        <v>35</v>
      </c>
      <c r="G59" s="65"/>
      <c r="H59" s="69"/>
      <c r="I59" s="70"/>
      <c r="J59" s="70"/>
      <c r="K59" s="34" t="s">
        <v>65</v>
      </c>
      <c r="L59" s="77">
        <v>59</v>
      </c>
      <c r="M59" s="77"/>
      <c r="N59" s="72"/>
      <c r="O59" s="79" t="s">
        <v>289</v>
      </c>
      <c r="P59" s="81">
        <v>43482.9952662037</v>
      </c>
      <c r="Q59" s="79" t="s">
        <v>298</v>
      </c>
      <c r="R59" s="82" t="s">
        <v>347</v>
      </c>
      <c r="S59" s="79" t="s">
        <v>366</v>
      </c>
      <c r="T59" s="79" t="s">
        <v>379</v>
      </c>
      <c r="U59" s="79"/>
      <c r="V59" s="82" t="s">
        <v>438</v>
      </c>
      <c r="W59" s="81">
        <v>43482.9952662037</v>
      </c>
      <c r="X59" s="82" t="s">
        <v>490</v>
      </c>
      <c r="Y59" s="79"/>
      <c r="Z59" s="79"/>
      <c r="AA59" s="85" t="s">
        <v>570</v>
      </c>
      <c r="AB59" s="79"/>
      <c r="AC59" s="79" t="b">
        <v>0</v>
      </c>
      <c r="AD59" s="79">
        <v>0</v>
      </c>
      <c r="AE59" s="85" t="s">
        <v>626</v>
      </c>
      <c r="AF59" s="79" t="b">
        <v>0</v>
      </c>
      <c r="AG59" s="79" t="s">
        <v>631</v>
      </c>
      <c r="AH59" s="79"/>
      <c r="AI59" s="85" t="s">
        <v>626</v>
      </c>
      <c r="AJ59" s="79" t="b">
        <v>0</v>
      </c>
      <c r="AK59" s="79">
        <v>13</v>
      </c>
      <c r="AL59" s="85" t="s">
        <v>608</v>
      </c>
      <c r="AM59" s="79" t="s">
        <v>633</v>
      </c>
      <c r="AN59" s="79" t="b">
        <v>0</v>
      </c>
      <c r="AO59" s="85" t="s">
        <v>608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236</v>
      </c>
      <c r="B60" s="64" t="s">
        <v>257</v>
      </c>
      <c r="C60" s="65" t="s">
        <v>1833</v>
      </c>
      <c r="D60" s="66">
        <v>3</v>
      </c>
      <c r="E60" s="67" t="s">
        <v>132</v>
      </c>
      <c r="F60" s="68">
        <v>35</v>
      </c>
      <c r="G60" s="65"/>
      <c r="H60" s="69"/>
      <c r="I60" s="70"/>
      <c r="J60" s="70"/>
      <c r="K60" s="34" t="s">
        <v>65</v>
      </c>
      <c r="L60" s="77">
        <v>60</v>
      </c>
      <c r="M60" s="77"/>
      <c r="N60" s="72"/>
      <c r="O60" s="79" t="s">
        <v>289</v>
      </c>
      <c r="P60" s="81">
        <v>43482.9952662037</v>
      </c>
      <c r="Q60" s="79" t="s">
        <v>298</v>
      </c>
      <c r="R60" s="82" t="s">
        <v>347</v>
      </c>
      <c r="S60" s="79" t="s">
        <v>366</v>
      </c>
      <c r="T60" s="79" t="s">
        <v>379</v>
      </c>
      <c r="U60" s="79"/>
      <c r="V60" s="82" t="s">
        <v>438</v>
      </c>
      <c r="W60" s="81">
        <v>43482.9952662037</v>
      </c>
      <c r="X60" s="82" t="s">
        <v>490</v>
      </c>
      <c r="Y60" s="79"/>
      <c r="Z60" s="79"/>
      <c r="AA60" s="85" t="s">
        <v>570</v>
      </c>
      <c r="AB60" s="79"/>
      <c r="AC60" s="79" t="b">
        <v>0</v>
      </c>
      <c r="AD60" s="79">
        <v>0</v>
      </c>
      <c r="AE60" s="85" t="s">
        <v>626</v>
      </c>
      <c r="AF60" s="79" t="b">
        <v>0</v>
      </c>
      <c r="AG60" s="79" t="s">
        <v>631</v>
      </c>
      <c r="AH60" s="79"/>
      <c r="AI60" s="85" t="s">
        <v>626</v>
      </c>
      <c r="AJ60" s="79" t="b">
        <v>0</v>
      </c>
      <c r="AK60" s="79">
        <v>13</v>
      </c>
      <c r="AL60" s="85" t="s">
        <v>608</v>
      </c>
      <c r="AM60" s="79" t="s">
        <v>633</v>
      </c>
      <c r="AN60" s="79" t="b">
        <v>0</v>
      </c>
      <c r="AO60" s="85" t="s">
        <v>608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15</v>
      </c>
      <c r="BK60" s="49">
        <v>100</v>
      </c>
      <c r="BL60" s="48">
        <v>15</v>
      </c>
    </row>
    <row r="61" spans="1:64" ht="15">
      <c r="A61" s="64" t="s">
        <v>237</v>
      </c>
      <c r="B61" s="64" t="s">
        <v>237</v>
      </c>
      <c r="C61" s="65" t="s">
        <v>1833</v>
      </c>
      <c r="D61" s="66">
        <v>3</v>
      </c>
      <c r="E61" s="67" t="s">
        <v>132</v>
      </c>
      <c r="F61" s="68">
        <v>35</v>
      </c>
      <c r="G61" s="65"/>
      <c r="H61" s="69"/>
      <c r="I61" s="70"/>
      <c r="J61" s="70"/>
      <c r="K61" s="34" t="s">
        <v>65</v>
      </c>
      <c r="L61" s="77">
        <v>61</v>
      </c>
      <c r="M61" s="77"/>
      <c r="N61" s="72"/>
      <c r="O61" s="79" t="s">
        <v>176</v>
      </c>
      <c r="P61" s="81">
        <v>43483.14224537037</v>
      </c>
      <c r="Q61" s="79" t="s">
        <v>302</v>
      </c>
      <c r="R61" s="79"/>
      <c r="S61" s="79"/>
      <c r="T61" s="79"/>
      <c r="U61" s="79"/>
      <c r="V61" s="82" t="s">
        <v>439</v>
      </c>
      <c r="W61" s="81">
        <v>43483.14224537037</v>
      </c>
      <c r="X61" s="82" t="s">
        <v>491</v>
      </c>
      <c r="Y61" s="79"/>
      <c r="Z61" s="79"/>
      <c r="AA61" s="85" t="s">
        <v>571</v>
      </c>
      <c r="AB61" s="79"/>
      <c r="AC61" s="79" t="b">
        <v>0</v>
      </c>
      <c r="AD61" s="79">
        <v>0</v>
      </c>
      <c r="AE61" s="85" t="s">
        <v>626</v>
      </c>
      <c r="AF61" s="79" t="b">
        <v>0</v>
      </c>
      <c r="AG61" s="79" t="s">
        <v>631</v>
      </c>
      <c r="AH61" s="79"/>
      <c r="AI61" s="85" t="s">
        <v>626</v>
      </c>
      <c r="AJ61" s="79" t="b">
        <v>0</v>
      </c>
      <c r="AK61" s="79">
        <v>0</v>
      </c>
      <c r="AL61" s="85" t="s">
        <v>626</v>
      </c>
      <c r="AM61" s="79" t="s">
        <v>635</v>
      </c>
      <c r="AN61" s="79" t="b">
        <v>0</v>
      </c>
      <c r="AO61" s="85" t="s">
        <v>571</v>
      </c>
      <c r="AP61" s="79" t="s">
        <v>176</v>
      </c>
      <c r="AQ61" s="79">
        <v>0</v>
      </c>
      <c r="AR61" s="79">
        <v>0</v>
      </c>
      <c r="AS61" s="79"/>
      <c r="AT61" s="79"/>
      <c r="AU61" s="79"/>
      <c r="AV61" s="79"/>
      <c r="AW61" s="79"/>
      <c r="AX61" s="79"/>
      <c r="AY61" s="79"/>
      <c r="AZ61" s="79"/>
      <c r="BA61">
        <v>1</v>
      </c>
      <c r="BB61" s="78" t="str">
        <f>REPLACE(INDEX(GroupVertices[Group],MATCH(Edges[[#This Row],[Vertex 1]],GroupVertices[Vertex],0)),1,1,"")</f>
        <v>11</v>
      </c>
      <c r="BC61" s="78" t="str">
        <f>REPLACE(INDEX(GroupVertices[Group],MATCH(Edges[[#This Row],[Vertex 2]],GroupVertices[Vertex],0)),1,1,"")</f>
        <v>11</v>
      </c>
      <c r="BD61" s="48">
        <v>0</v>
      </c>
      <c r="BE61" s="49">
        <v>0</v>
      </c>
      <c r="BF61" s="48">
        <v>0</v>
      </c>
      <c r="BG61" s="49">
        <v>0</v>
      </c>
      <c r="BH61" s="48">
        <v>0</v>
      </c>
      <c r="BI61" s="49">
        <v>0</v>
      </c>
      <c r="BJ61" s="48">
        <v>24</v>
      </c>
      <c r="BK61" s="49">
        <v>100</v>
      </c>
      <c r="BL61" s="48">
        <v>24</v>
      </c>
    </row>
    <row r="62" spans="1:64" ht="15">
      <c r="A62" s="64" t="s">
        <v>238</v>
      </c>
      <c r="B62" s="64" t="s">
        <v>242</v>
      </c>
      <c r="C62" s="65" t="s">
        <v>1833</v>
      </c>
      <c r="D62" s="66">
        <v>3</v>
      </c>
      <c r="E62" s="67" t="s">
        <v>132</v>
      </c>
      <c r="F62" s="68">
        <v>35</v>
      </c>
      <c r="G62" s="65"/>
      <c r="H62" s="69"/>
      <c r="I62" s="70"/>
      <c r="J62" s="70"/>
      <c r="K62" s="34" t="s">
        <v>65</v>
      </c>
      <c r="L62" s="77">
        <v>62</v>
      </c>
      <c r="M62" s="77"/>
      <c r="N62" s="72"/>
      <c r="O62" s="79" t="s">
        <v>289</v>
      </c>
      <c r="P62" s="81">
        <v>43483.41034722222</v>
      </c>
      <c r="Q62" s="79" t="s">
        <v>303</v>
      </c>
      <c r="R62" s="79"/>
      <c r="S62" s="79"/>
      <c r="T62" s="79"/>
      <c r="U62" s="79"/>
      <c r="V62" s="82" t="s">
        <v>440</v>
      </c>
      <c r="W62" s="81">
        <v>43483.41034722222</v>
      </c>
      <c r="X62" s="82" t="s">
        <v>492</v>
      </c>
      <c r="Y62" s="79"/>
      <c r="Z62" s="79"/>
      <c r="AA62" s="85" t="s">
        <v>572</v>
      </c>
      <c r="AB62" s="79"/>
      <c r="AC62" s="79" t="b">
        <v>0</v>
      </c>
      <c r="AD62" s="79">
        <v>0</v>
      </c>
      <c r="AE62" s="85" t="s">
        <v>626</v>
      </c>
      <c r="AF62" s="79" t="b">
        <v>0</v>
      </c>
      <c r="AG62" s="79" t="s">
        <v>631</v>
      </c>
      <c r="AH62" s="79"/>
      <c r="AI62" s="85" t="s">
        <v>626</v>
      </c>
      <c r="AJ62" s="79" t="b">
        <v>0</v>
      </c>
      <c r="AK62" s="79">
        <v>1</v>
      </c>
      <c r="AL62" s="85" t="s">
        <v>578</v>
      </c>
      <c r="AM62" s="79" t="s">
        <v>641</v>
      </c>
      <c r="AN62" s="79" t="b">
        <v>0</v>
      </c>
      <c r="AO62" s="85" t="s">
        <v>578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1</v>
      </c>
      <c r="BE62" s="49">
        <v>4.3478260869565215</v>
      </c>
      <c r="BF62" s="48">
        <v>0</v>
      </c>
      <c r="BG62" s="49">
        <v>0</v>
      </c>
      <c r="BH62" s="48">
        <v>0</v>
      </c>
      <c r="BI62" s="49">
        <v>0</v>
      </c>
      <c r="BJ62" s="48">
        <v>22</v>
      </c>
      <c r="BK62" s="49">
        <v>95.65217391304348</v>
      </c>
      <c r="BL62" s="48">
        <v>23</v>
      </c>
    </row>
    <row r="63" spans="1:64" ht="15">
      <c r="A63" s="64" t="s">
        <v>239</v>
      </c>
      <c r="B63" s="64" t="s">
        <v>239</v>
      </c>
      <c r="C63" s="65" t="s">
        <v>1833</v>
      </c>
      <c r="D63" s="66">
        <v>3</v>
      </c>
      <c r="E63" s="67" t="s">
        <v>132</v>
      </c>
      <c r="F63" s="68">
        <v>35</v>
      </c>
      <c r="G63" s="65"/>
      <c r="H63" s="69"/>
      <c r="I63" s="70"/>
      <c r="J63" s="70"/>
      <c r="K63" s="34" t="s">
        <v>65</v>
      </c>
      <c r="L63" s="77">
        <v>63</v>
      </c>
      <c r="M63" s="77"/>
      <c r="N63" s="72"/>
      <c r="O63" s="79" t="s">
        <v>176</v>
      </c>
      <c r="P63" s="81">
        <v>43481.68331018519</v>
      </c>
      <c r="Q63" s="79" t="s">
        <v>304</v>
      </c>
      <c r="R63" s="82" t="s">
        <v>350</v>
      </c>
      <c r="S63" s="79" t="s">
        <v>368</v>
      </c>
      <c r="T63" s="79"/>
      <c r="U63" s="79"/>
      <c r="V63" s="82" t="s">
        <v>441</v>
      </c>
      <c r="W63" s="81">
        <v>43481.68331018519</v>
      </c>
      <c r="X63" s="82" t="s">
        <v>493</v>
      </c>
      <c r="Y63" s="79"/>
      <c r="Z63" s="79"/>
      <c r="AA63" s="85" t="s">
        <v>573</v>
      </c>
      <c r="AB63" s="79"/>
      <c r="AC63" s="79" t="b">
        <v>0</v>
      </c>
      <c r="AD63" s="79">
        <v>0</v>
      </c>
      <c r="AE63" s="85" t="s">
        <v>626</v>
      </c>
      <c r="AF63" s="79" t="b">
        <v>1</v>
      </c>
      <c r="AG63" s="79" t="s">
        <v>631</v>
      </c>
      <c r="AH63" s="79"/>
      <c r="AI63" s="85" t="s">
        <v>613</v>
      </c>
      <c r="AJ63" s="79" t="b">
        <v>0</v>
      </c>
      <c r="AK63" s="79">
        <v>0</v>
      </c>
      <c r="AL63" s="85" t="s">
        <v>626</v>
      </c>
      <c r="AM63" s="79" t="s">
        <v>633</v>
      </c>
      <c r="AN63" s="79" t="b">
        <v>0</v>
      </c>
      <c r="AO63" s="85" t="s">
        <v>573</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11</v>
      </c>
      <c r="BK63" s="49">
        <v>100</v>
      </c>
      <c r="BL63" s="48">
        <v>11</v>
      </c>
    </row>
    <row r="64" spans="1:64" ht="15">
      <c r="A64" s="64" t="s">
        <v>239</v>
      </c>
      <c r="B64" s="64" t="s">
        <v>260</v>
      </c>
      <c r="C64" s="65" t="s">
        <v>1835</v>
      </c>
      <c r="D64" s="66">
        <v>6.5</v>
      </c>
      <c r="E64" s="67" t="s">
        <v>136</v>
      </c>
      <c r="F64" s="68">
        <v>23.5</v>
      </c>
      <c r="G64" s="65"/>
      <c r="H64" s="69"/>
      <c r="I64" s="70"/>
      <c r="J64" s="70"/>
      <c r="K64" s="34" t="s">
        <v>65</v>
      </c>
      <c r="L64" s="77">
        <v>64</v>
      </c>
      <c r="M64" s="77"/>
      <c r="N64" s="72"/>
      <c r="O64" s="79" t="s">
        <v>289</v>
      </c>
      <c r="P64" s="81">
        <v>43482.90357638889</v>
      </c>
      <c r="Q64" s="79" t="s">
        <v>305</v>
      </c>
      <c r="R64" s="79"/>
      <c r="S64" s="79"/>
      <c r="T64" s="79"/>
      <c r="U64" s="79"/>
      <c r="V64" s="82" t="s">
        <v>441</v>
      </c>
      <c r="W64" s="81">
        <v>43482.90357638889</v>
      </c>
      <c r="X64" s="82" t="s">
        <v>494</v>
      </c>
      <c r="Y64" s="79"/>
      <c r="Z64" s="79"/>
      <c r="AA64" s="85" t="s">
        <v>574</v>
      </c>
      <c r="AB64" s="79"/>
      <c r="AC64" s="79" t="b">
        <v>0</v>
      </c>
      <c r="AD64" s="79">
        <v>0</v>
      </c>
      <c r="AE64" s="85" t="s">
        <v>626</v>
      </c>
      <c r="AF64" s="79" t="b">
        <v>0</v>
      </c>
      <c r="AG64" s="79" t="s">
        <v>631</v>
      </c>
      <c r="AH64" s="79"/>
      <c r="AI64" s="85" t="s">
        <v>626</v>
      </c>
      <c r="AJ64" s="79" t="b">
        <v>0</v>
      </c>
      <c r="AK64" s="79">
        <v>1</v>
      </c>
      <c r="AL64" s="85" t="s">
        <v>615</v>
      </c>
      <c r="AM64" s="79" t="s">
        <v>633</v>
      </c>
      <c r="AN64" s="79" t="b">
        <v>0</v>
      </c>
      <c r="AO64" s="85" t="s">
        <v>615</v>
      </c>
      <c r="AP64" s="79" t="s">
        <v>176</v>
      </c>
      <c r="AQ64" s="79">
        <v>0</v>
      </c>
      <c r="AR64" s="79">
        <v>0</v>
      </c>
      <c r="AS64" s="79"/>
      <c r="AT64" s="79"/>
      <c r="AU64" s="79"/>
      <c r="AV64" s="79"/>
      <c r="AW64" s="79"/>
      <c r="AX64" s="79"/>
      <c r="AY64" s="79"/>
      <c r="AZ64" s="79"/>
      <c r="BA64">
        <v>2</v>
      </c>
      <c r="BB64" s="78" t="str">
        <f>REPLACE(INDEX(GroupVertices[Group],MATCH(Edges[[#This Row],[Vertex 1]],GroupVertices[Vertex],0)),1,1,"")</f>
        <v>6</v>
      </c>
      <c r="BC64" s="78" t="str">
        <f>REPLACE(INDEX(GroupVertices[Group],MATCH(Edges[[#This Row],[Vertex 2]],GroupVertices[Vertex],0)),1,1,"")</f>
        <v>6</v>
      </c>
      <c r="BD64" s="48">
        <v>1</v>
      </c>
      <c r="BE64" s="49">
        <v>4.545454545454546</v>
      </c>
      <c r="BF64" s="48">
        <v>0</v>
      </c>
      <c r="BG64" s="49">
        <v>0</v>
      </c>
      <c r="BH64" s="48">
        <v>0</v>
      </c>
      <c r="BI64" s="49">
        <v>0</v>
      </c>
      <c r="BJ64" s="48">
        <v>21</v>
      </c>
      <c r="BK64" s="49">
        <v>95.45454545454545</v>
      </c>
      <c r="BL64" s="48">
        <v>22</v>
      </c>
    </row>
    <row r="65" spans="1:64" ht="15">
      <c r="A65" s="64" t="s">
        <v>239</v>
      </c>
      <c r="B65" s="64" t="s">
        <v>260</v>
      </c>
      <c r="C65" s="65" t="s">
        <v>1835</v>
      </c>
      <c r="D65" s="66">
        <v>6.5</v>
      </c>
      <c r="E65" s="67" t="s">
        <v>136</v>
      </c>
      <c r="F65" s="68">
        <v>23.5</v>
      </c>
      <c r="G65" s="65"/>
      <c r="H65" s="69"/>
      <c r="I65" s="70"/>
      <c r="J65" s="70"/>
      <c r="K65" s="34" t="s">
        <v>65</v>
      </c>
      <c r="L65" s="77">
        <v>65</v>
      </c>
      <c r="M65" s="77"/>
      <c r="N65" s="72"/>
      <c r="O65" s="79" t="s">
        <v>289</v>
      </c>
      <c r="P65" s="81">
        <v>43483.68130787037</v>
      </c>
      <c r="Q65" s="79" t="s">
        <v>306</v>
      </c>
      <c r="R65" s="79"/>
      <c r="S65" s="79"/>
      <c r="T65" s="79"/>
      <c r="U65" s="79"/>
      <c r="V65" s="82" t="s">
        <v>441</v>
      </c>
      <c r="W65" s="81">
        <v>43483.68130787037</v>
      </c>
      <c r="X65" s="82" t="s">
        <v>495</v>
      </c>
      <c r="Y65" s="79"/>
      <c r="Z65" s="79"/>
      <c r="AA65" s="85" t="s">
        <v>575</v>
      </c>
      <c r="AB65" s="79"/>
      <c r="AC65" s="79" t="b">
        <v>0</v>
      </c>
      <c r="AD65" s="79">
        <v>0</v>
      </c>
      <c r="AE65" s="85" t="s">
        <v>626</v>
      </c>
      <c r="AF65" s="79" t="b">
        <v>0</v>
      </c>
      <c r="AG65" s="79" t="s">
        <v>631</v>
      </c>
      <c r="AH65" s="79"/>
      <c r="AI65" s="85" t="s">
        <v>626</v>
      </c>
      <c r="AJ65" s="79" t="b">
        <v>0</v>
      </c>
      <c r="AK65" s="79">
        <v>1</v>
      </c>
      <c r="AL65" s="85" t="s">
        <v>617</v>
      </c>
      <c r="AM65" s="79" t="s">
        <v>633</v>
      </c>
      <c r="AN65" s="79" t="b">
        <v>0</v>
      </c>
      <c r="AO65" s="85" t="s">
        <v>617</v>
      </c>
      <c r="AP65" s="79" t="s">
        <v>176</v>
      </c>
      <c r="AQ65" s="79">
        <v>0</v>
      </c>
      <c r="AR65" s="79">
        <v>0</v>
      </c>
      <c r="AS65" s="79"/>
      <c r="AT65" s="79"/>
      <c r="AU65" s="79"/>
      <c r="AV65" s="79"/>
      <c r="AW65" s="79"/>
      <c r="AX65" s="79"/>
      <c r="AY65" s="79"/>
      <c r="AZ65" s="79"/>
      <c r="BA65">
        <v>2</v>
      </c>
      <c r="BB65" s="78" t="str">
        <f>REPLACE(INDEX(GroupVertices[Group],MATCH(Edges[[#This Row],[Vertex 1]],GroupVertices[Vertex],0)),1,1,"")</f>
        <v>6</v>
      </c>
      <c r="BC65" s="78" t="str">
        <f>REPLACE(INDEX(GroupVertices[Group],MATCH(Edges[[#This Row],[Vertex 2]],GroupVertices[Vertex],0)),1,1,"")</f>
        <v>6</v>
      </c>
      <c r="BD65" s="48">
        <v>1</v>
      </c>
      <c r="BE65" s="49">
        <v>4.3478260869565215</v>
      </c>
      <c r="BF65" s="48">
        <v>0</v>
      </c>
      <c r="BG65" s="49">
        <v>0</v>
      </c>
      <c r="BH65" s="48">
        <v>0</v>
      </c>
      <c r="BI65" s="49">
        <v>0</v>
      </c>
      <c r="BJ65" s="48">
        <v>22</v>
      </c>
      <c r="BK65" s="49">
        <v>95.65217391304348</v>
      </c>
      <c r="BL65" s="48">
        <v>23</v>
      </c>
    </row>
    <row r="66" spans="1:64" ht="15">
      <c r="A66" s="64" t="s">
        <v>240</v>
      </c>
      <c r="B66" s="64" t="s">
        <v>275</v>
      </c>
      <c r="C66" s="65" t="s">
        <v>1833</v>
      </c>
      <c r="D66" s="66">
        <v>3</v>
      </c>
      <c r="E66" s="67" t="s">
        <v>132</v>
      </c>
      <c r="F66" s="68">
        <v>35</v>
      </c>
      <c r="G66" s="65"/>
      <c r="H66" s="69"/>
      <c r="I66" s="70"/>
      <c r="J66" s="70"/>
      <c r="K66" s="34" t="s">
        <v>65</v>
      </c>
      <c r="L66" s="77">
        <v>66</v>
      </c>
      <c r="M66" s="77"/>
      <c r="N66" s="72"/>
      <c r="O66" s="79" t="s">
        <v>290</v>
      </c>
      <c r="P66" s="81">
        <v>43484.7193287037</v>
      </c>
      <c r="Q66" s="79" t="s">
        <v>307</v>
      </c>
      <c r="R66" s="79"/>
      <c r="S66" s="79"/>
      <c r="T66" s="79"/>
      <c r="U66" s="79"/>
      <c r="V66" s="82" t="s">
        <v>442</v>
      </c>
      <c r="W66" s="81">
        <v>43484.7193287037</v>
      </c>
      <c r="X66" s="82" t="s">
        <v>496</v>
      </c>
      <c r="Y66" s="79"/>
      <c r="Z66" s="79"/>
      <c r="AA66" s="85" t="s">
        <v>576</v>
      </c>
      <c r="AB66" s="85" t="s">
        <v>624</v>
      </c>
      <c r="AC66" s="79" t="b">
        <v>0</v>
      </c>
      <c r="AD66" s="79">
        <v>1</v>
      </c>
      <c r="AE66" s="85" t="s">
        <v>627</v>
      </c>
      <c r="AF66" s="79" t="b">
        <v>0</v>
      </c>
      <c r="AG66" s="79" t="s">
        <v>631</v>
      </c>
      <c r="AH66" s="79"/>
      <c r="AI66" s="85" t="s">
        <v>626</v>
      </c>
      <c r="AJ66" s="79" t="b">
        <v>0</v>
      </c>
      <c r="AK66" s="79">
        <v>0</v>
      </c>
      <c r="AL66" s="85" t="s">
        <v>626</v>
      </c>
      <c r="AM66" s="79" t="s">
        <v>642</v>
      </c>
      <c r="AN66" s="79" t="b">
        <v>0</v>
      </c>
      <c r="AO66" s="85" t="s">
        <v>624</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v>2</v>
      </c>
      <c r="BE66" s="49">
        <v>11.764705882352942</v>
      </c>
      <c r="BF66" s="48">
        <v>0</v>
      </c>
      <c r="BG66" s="49">
        <v>0</v>
      </c>
      <c r="BH66" s="48">
        <v>0</v>
      </c>
      <c r="BI66" s="49">
        <v>0</v>
      </c>
      <c r="BJ66" s="48">
        <v>15</v>
      </c>
      <c r="BK66" s="49">
        <v>88.23529411764706</v>
      </c>
      <c r="BL66" s="48">
        <v>17</v>
      </c>
    </row>
    <row r="67" spans="1:64" ht="15">
      <c r="A67" s="64" t="s">
        <v>241</v>
      </c>
      <c r="B67" s="64" t="s">
        <v>260</v>
      </c>
      <c r="C67" s="65" t="s">
        <v>1833</v>
      </c>
      <c r="D67" s="66">
        <v>3</v>
      </c>
      <c r="E67" s="67" t="s">
        <v>132</v>
      </c>
      <c r="F67" s="68">
        <v>35</v>
      </c>
      <c r="G67" s="65"/>
      <c r="H67" s="69"/>
      <c r="I67" s="70"/>
      <c r="J67" s="70"/>
      <c r="K67" s="34" t="s">
        <v>65</v>
      </c>
      <c r="L67" s="77">
        <v>67</v>
      </c>
      <c r="M67" s="77"/>
      <c r="N67" s="72"/>
      <c r="O67" s="79" t="s">
        <v>290</v>
      </c>
      <c r="P67" s="81">
        <v>43485.33096064815</v>
      </c>
      <c r="Q67" s="79" t="s">
        <v>308</v>
      </c>
      <c r="R67" s="82" t="s">
        <v>351</v>
      </c>
      <c r="S67" s="79" t="s">
        <v>369</v>
      </c>
      <c r="T67" s="79" t="s">
        <v>382</v>
      </c>
      <c r="U67" s="79"/>
      <c r="V67" s="82" t="s">
        <v>443</v>
      </c>
      <c r="W67" s="81">
        <v>43485.33096064815</v>
      </c>
      <c r="X67" s="82" t="s">
        <v>497</v>
      </c>
      <c r="Y67" s="79"/>
      <c r="Z67" s="79"/>
      <c r="AA67" s="85" t="s">
        <v>577</v>
      </c>
      <c r="AB67" s="79"/>
      <c r="AC67" s="79" t="b">
        <v>0</v>
      </c>
      <c r="AD67" s="79">
        <v>0</v>
      </c>
      <c r="AE67" s="85" t="s">
        <v>628</v>
      </c>
      <c r="AF67" s="79" t="b">
        <v>0</v>
      </c>
      <c r="AG67" s="79" t="s">
        <v>631</v>
      </c>
      <c r="AH67" s="79"/>
      <c r="AI67" s="85" t="s">
        <v>626</v>
      </c>
      <c r="AJ67" s="79" t="b">
        <v>0</v>
      </c>
      <c r="AK67" s="79">
        <v>0</v>
      </c>
      <c r="AL67" s="85" t="s">
        <v>626</v>
      </c>
      <c r="AM67" s="79" t="s">
        <v>633</v>
      </c>
      <c r="AN67" s="79" t="b">
        <v>0</v>
      </c>
      <c r="AO67" s="85" t="s">
        <v>577</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v>3</v>
      </c>
      <c r="BE67" s="49">
        <v>7.5</v>
      </c>
      <c r="BF67" s="48">
        <v>0</v>
      </c>
      <c r="BG67" s="49">
        <v>0</v>
      </c>
      <c r="BH67" s="48">
        <v>0</v>
      </c>
      <c r="BI67" s="49">
        <v>0</v>
      </c>
      <c r="BJ67" s="48">
        <v>37</v>
      </c>
      <c r="BK67" s="49">
        <v>92.5</v>
      </c>
      <c r="BL67" s="48">
        <v>40</v>
      </c>
    </row>
    <row r="68" spans="1:64" ht="15">
      <c r="A68" s="64" t="s">
        <v>242</v>
      </c>
      <c r="B68" s="64" t="s">
        <v>242</v>
      </c>
      <c r="C68" s="65" t="s">
        <v>1835</v>
      </c>
      <c r="D68" s="66">
        <v>6.5</v>
      </c>
      <c r="E68" s="67" t="s">
        <v>136</v>
      </c>
      <c r="F68" s="68">
        <v>23.5</v>
      </c>
      <c r="G68" s="65"/>
      <c r="H68" s="69"/>
      <c r="I68" s="70"/>
      <c r="J68" s="70"/>
      <c r="K68" s="34" t="s">
        <v>65</v>
      </c>
      <c r="L68" s="77">
        <v>68</v>
      </c>
      <c r="M68" s="77"/>
      <c r="N68" s="72"/>
      <c r="O68" s="79" t="s">
        <v>176</v>
      </c>
      <c r="P68" s="81">
        <v>43483.38471064815</v>
      </c>
      <c r="Q68" s="79" t="s">
        <v>309</v>
      </c>
      <c r="R68" s="82" t="s">
        <v>352</v>
      </c>
      <c r="S68" s="79" t="s">
        <v>370</v>
      </c>
      <c r="T68" s="79" t="s">
        <v>383</v>
      </c>
      <c r="U68" s="79"/>
      <c r="V68" s="82" t="s">
        <v>444</v>
      </c>
      <c r="W68" s="81">
        <v>43483.38471064815</v>
      </c>
      <c r="X68" s="82" t="s">
        <v>498</v>
      </c>
      <c r="Y68" s="79"/>
      <c r="Z68" s="79"/>
      <c r="AA68" s="85" t="s">
        <v>578</v>
      </c>
      <c r="AB68" s="79"/>
      <c r="AC68" s="79" t="b">
        <v>0</v>
      </c>
      <c r="AD68" s="79">
        <v>0</v>
      </c>
      <c r="AE68" s="85" t="s">
        <v>626</v>
      </c>
      <c r="AF68" s="79" t="b">
        <v>0</v>
      </c>
      <c r="AG68" s="79" t="s">
        <v>631</v>
      </c>
      <c r="AH68" s="79"/>
      <c r="AI68" s="85" t="s">
        <v>626</v>
      </c>
      <c r="AJ68" s="79" t="b">
        <v>0</v>
      </c>
      <c r="AK68" s="79">
        <v>1</v>
      </c>
      <c r="AL68" s="85" t="s">
        <v>626</v>
      </c>
      <c r="AM68" s="79" t="s">
        <v>643</v>
      </c>
      <c r="AN68" s="79" t="b">
        <v>0</v>
      </c>
      <c r="AO68" s="85" t="s">
        <v>578</v>
      </c>
      <c r="AP68" s="79" t="s">
        <v>176</v>
      </c>
      <c r="AQ68" s="79">
        <v>0</v>
      </c>
      <c r="AR68" s="79">
        <v>0</v>
      </c>
      <c r="AS68" s="79"/>
      <c r="AT68" s="79"/>
      <c r="AU68" s="79"/>
      <c r="AV68" s="79"/>
      <c r="AW68" s="79"/>
      <c r="AX68" s="79"/>
      <c r="AY68" s="79"/>
      <c r="AZ68" s="79"/>
      <c r="BA68">
        <v>2</v>
      </c>
      <c r="BB68" s="78" t="str">
        <f>REPLACE(INDEX(GroupVertices[Group],MATCH(Edges[[#This Row],[Vertex 1]],GroupVertices[Vertex],0)),1,1,"")</f>
        <v>7</v>
      </c>
      <c r="BC68" s="78" t="str">
        <f>REPLACE(INDEX(GroupVertices[Group],MATCH(Edges[[#This Row],[Vertex 2]],GroupVertices[Vertex],0)),1,1,"")</f>
        <v>7</v>
      </c>
      <c r="BD68" s="48">
        <v>1</v>
      </c>
      <c r="BE68" s="49">
        <v>2.7777777777777777</v>
      </c>
      <c r="BF68" s="48">
        <v>2</v>
      </c>
      <c r="BG68" s="49">
        <v>5.555555555555555</v>
      </c>
      <c r="BH68" s="48">
        <v>0</v>
      </c>
      <c r="BI68" s="49">
        <v>0</v>
      </c>
      <c r="BJ68" s="48">
        <v>33</v>
      </c>
      <c r="BK68" s="49">
        <v>91.66666666666667</v>
      </c>
      <c r="BL68" s="48">
        <v>36</v>
      </c>
    </row>
    <row r="69" spans="1:64" ht="15">
      <c r="A69" s="64" t="s">
        <v>242</v>
      </c>
      <c r="B69" s="64" t="s">
        <v>242</v>
      </c>
      <c r="C69" s="65" t="s">
        <v>1835</v>
      </c>
      <c r="D69" s="66">
        <v>6.5</v>
      </c>
      <c r="E69" s="67" t="s">
        <v>136</v>
      </c>
      <c r="F69" s="68">
        <v>23.5</v>
      </c>
      <c r="G69" s="65"/>
      <c r="H69" s="69"/>
      <c r="I69" s="70"/>
      <c r="J69" s="70"/>
      <c r="K69" s="34" t="s">
        <v>65</v>
      </c>
      <c r="L69" s="77">
        <v>69</v>
      </c>
      <c r="M69" s="77"/>
      <c r="N69" s="72"/>
      <c r="O69" s="79" t="s">
        <v>176</v>
      </c>
      <c r="P69" s="81">
        <v>43486.55226851852</v>
      </c>
      <c r="Q69" s="79" t="s">
        <v>310</v>
      </c>
      <c r="R69" s="82" t="s">
        <v>353</v>
      </c>
      <c r="S69" s="79" t="s">
        <v>371</v>
      </c>
      <c r="T69" s="79" t="s">
        <v>384</v>
      </c>
      <c r="U69" s="82" t="s">
        <v>398</v>
      </c>
      <c r="V69" s="82" t="s">
        <v>398</v>
      </c>
      <c r="W69" s="81">
        <v>43486.55226851852</v>
      </c>
      <c r="X69" s="82" t="s">
        <v>499</v>
      </c>
      <c r="Y69" s="79"/>
      <c r="Z69" s="79"/>
      <c r="AA69" s="85" t="s">
        <v>579</v>
      </c>
      <c r="AB69" s="79"/>
      <c r="AC69" s="79" t="b">
        <v>0</v>
      </c>
      <c r="AD69" s="79">
        <v>1</v>
      </c>
      <c r="AE69" s="85" t="s">
        <v>626</v>
      </c>
      <c r="AF69" s="79" t="b">
        <v>0</v>
      </c>
      <c r="AG69" s="79" t="s">
        <v>631</v>
      </c>
      <c r="AH69" s="79"/>
      <c r="AI69" s="85" t="s">
        <v>626</v>
      </c>
      <c r="AJ69" s="79" t="b">
        <v>0</v>
      </c>
      <c r="AK69" s="79">
        <v>1</v>
      </c>
      <c r="AL69" s="85" t="s">
        <v>626</v>
      </c>
      <c r="AM69" s="79" t="s">
        <v>643</v>
      </c>
      <c r="AN69" s="79" t="b">
        <v>0</v>
      </c>
      <c r="AO69" s="85" t="s">
        <v>579</v>
      </c>
      <c r="AP69" s="79" t="s">
        <v>176</v>
      </c>
      <c r="AQ69" s="79">
        <v>0</v>
      </c>
      <c r="AR69" s="79">
        <v>0</v>
      </c>
      <c r="AS69" s="79"/>
      <c r="AT69" s="79"/>
      <c r="AU69" s="79"/>
      <c r="AV69" s="79"/>
      <c r="AW69" s="79"/>
      <c r="AX69" s="79"/>
      <c r="AY69" s="79"/>
      <c r="AZ69" s="79"/>
      <c r="BA69">
        <v>2</v>
      </c>
      <c r="BB69" s="78" t="str">
        <f>REPLACE(INDEX(GroupVertices[Group],MATCH(Edges[[#This Row],[Vertex 1]],GroupVertices[Vertex],0)),1,1,"")</f>
        <v>7</v>
      </c>
      <c r="BC69" s="78" t="str">
        <f>REPLACE(INDEX(GroupVertices[Group],MATCH(Edges[[#This Row],[Vertex 2]],GroupVertices[Vertex],0)),1,1,"")</f>
        <v>7</v>
      </c>
      <c r="BD69" s="48">
        <v>2</v>
      </c>
      <c r="BE69" s="49">
        <v>11.11111111111111</v>
      </c>
      <c r="BF69" s="48">
        <v>0</v>
      </c>
      <c r="BG69" s="49">
        <v>0</v>
      </c>
      <c r="BH69" s="48">
        <v>0</v>
      </c>
      <c r="BI69" s="49">
        <v>0</v>
      </c>
      <c r="BJ69" s="48">
        <v>16</v>
      </c>
      <c r="BK69" s="49">
        <v>88.88888888888889</v>
      </c>
      <c r="BL69" s="48">
        <v>18</v>
      </c>
    </row>
    <row r="70" spans="1:64" ht="15">
      <c r="A70" s="64" t="s">
        <v>243</v>
      </c>
      <c r="B70" s="64" t="s">
        <v>242</v>
      </c>
      <c r="C70" s="65" t="s">
        <v>1833</v>
      </c>
      <c r="D70" s="66">
        <v>3</v>
      </c>
      <c r="E70" s="67" t="s">
        <v>132</v>
      </c>
      <c r="F70" s="68">
        <v>35</v>
      </c>
      <c r="G70" s="65"/>
      <c r="H70" s="69"/>
      <c r="I70" s="70"/>
      <c r="J70" s="70"/>
      <c r="K70" s="34" t="s">
        <v>65</v>
      </c>
      <c r="L70" s="77">
        <v>70</v>
      </c>
      <c r="M70" s="77"/>
      <c r="N70" s="72"/>
      <c r="O70" s="79" t="s">
        <v>289</v>
      </c>
      <c r="P70" s="81">
        <v>43486.55296296296</v>
      </c>
      <c r="Q70" s="79" t="s">
        <v>311</v>
      </c>
      <c r="R70" s="82" t="s">
        <v>353</v>
      </c>
      <c r="S70" s="79" t="s">
        <v>371</v>
      </c>
      <c r="T70" s="79" t="s">
        <v>385</v>
      </c>
      <c r="U70" s="79"/>
      <c r="V70" s="82" t="s">
        <v>445</v>
      </c>
      <c r="W70" s="81">
        <v>43486.55296296296</v>
      </c>
      <c r="X70" s="82" t="s">
        <v>500</v>
      </c>
      <c r="Y70" s="79"/>
      <c r="Z70" s="79"/>
      <c r="AA70" s="85" t="s">
        <v>580</v>
      </c>
      <c r="AB70" s="79"/>
      <c r="AC70" s="79" t="b">
        <v>0</v>
      </c>
      <c r="AD70" s="79">
        <v>0</v>
      </c>
      <c r="AE70" s="85" t="s">
        <v>626</v>
      </c>
      <c r="AF70" s="79" t="b">
        <v>0</v>
      </c>
      <c r="AG70" s="79" t="s">
        <v>631</v>
      </c>
      <c r="AH70" s="79"/>
      <c r="AI70" s="85" t="s">
        <v>626</v>
      </c>
      <c r="AJ70" s="79" t="b">
        <v>0</v>
      </c>
      <c r="AK70" s="79">
        <v>1</v>
      </c>
      <c r="AL70" s="85" t="s">
        <v>579</v>
      </c>
      <c r="AM70" s="79" t="s">
        <v>644</v>
      </c>
      <c r="AN70" s="79" t="b">
        <v>0</v>
      </c>
      <c r="AO70" s="85" t="s">
        <v>579</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2</v>
      </c>
      <c r="BE70" s="49">
        <v>12.5</v>
      </c>
      <c r="BF70" s="48">
        <v>0</v>
      </c>
      <c r="BG70" s="49">
        <v>0</v>
      </c>
      <c r="BH70" s="48">
        <v>0</v>
      </c>
      <c r="BI70" s="49">
        <v>0</v>
      </c>
      <c r="BJ70" s="48">
        <v>14</v>
      </c>
      <c r="BK70" s="49">
        <v>87.5</v>
      </c>
      <c r="BL70" s="48">
        <v>16</v>
      </c>
    </row>
    <row r="71" spans="1:64" ht="15">
      <c r="A71" s="64" t="s">
        <v>244</v>
      </c>
      <c r="B71" s="64" t="s">
        <v>244</v>
      </c>
      <c r="C71" s="65" t="s">
        <v>1833</v>
      </c>
      <c r="D71" s="66">
        <v>3</v>
      </c>
      <c r="E71" s="67" t="s">
        <v>132</v>
      </c>
      <c r="F71" s="68">
        <v>35</v>
      </c>
      <c r="G71" s="65"/>
      <c r="H71" s="69"/>
      <c r="I71" s="70"/>
      <c r="J71" s="70"/>
      <c r="K71" s="34" t="s">
        <v>65</v>
      </c>
      <c r="L71" s="77">
        <v>71</v>
      </c>
      <c r="M71" s="77"/>
      <c r="N71" s="72"/>
      <c r="O71" s="79" t="s">
        <v>176</v>
      </c>
      <c r="P71" s="81">
        <v>43486.613912037035</v>
      </c>
      <c r="Q71" s="79" t="s">
        <v>312</v>
      </c>
      <c r="R71" s="82" t="s">
        <v>354</v>
      </c>
      <c r="S71" s="79" t="s">
        <v>372</v>
      </c>
      <c r="T71" s="79" t="s">
        <v>386</v>
      </c>
      <c r="U71" s="82" t="s">
        <v>399</v>
      </c>
      <c r="V71" s="82" t="s">
        <v>399</v>
      </c>
      <c r="W71" s="81">
        <v>43486.613912037035</v>
      </c>
      <c r="X71" s="82" t="s">
        <v>501</v>
      </c>
      <c r="Y71" s="79"/>
      <c r="Z71" s="79"/>
      <c r="AA71" s="85" t="s">
        <v>581</v>
      </c>
      <c r="AB71" s="79"/>
      <c r="AC71" s="79" t="b">
        <v>0</v>
      </c>
      <c r="AD71" s="79">
        <v>0</v>
      </c>
      <c r="AE71" s="85" t="s">
        <v>626</v>
      </c>
      <c r="AF71" s="79" t="b">
        <v>0</v>
      </c>
      <c r="AG71" s="79" t="s">
        <v>631</v>
      </c>
      <c r="AH71" s="79"/>
      <c r="AI71" s="85" t="s">
        <v>626</v>
      </c>
      <c r="AJ71" s="79" t="b">
        <v>0</v>
      </c>
      <c r="AK71" s="79">
        <v>0</v>
      </c>
      <c r="AL71" s="85" t="s">
        <v>626</v>
      </c>
      <c r="AM71" s="79" t="s">
        <v>645</v>
      </c>
      <c r="AN71" s="79" t="b">
        <v>0</v>
      </c>
      <c r="AO71" s="85" t="s">
        <v>581</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0</v>
      </c>
      <c r="BE71" s="49">
        <v>0</v>
      </c>
      <c r="BF71" s="48">
        <v>0</v>
      </c>
      <c r="BG71" s="49">
        <v>0</v>
      </c>
      <c r="BH71" s="48">
        <v>0</v>
      </c>
      <c r="BI71" s="49">
        <v>0</v>
      </c>
      <c r="BJ71" s="48">
        <v>11</v>
      </c>
      <c r="BK71" s="49">
        <v>100</v>
      </c>
      <c r="BL71" s="48">
        <v>11</v>
      </c>
    </row>
    <row r="72" spans="1:64" ht="15">
      <c r="A72" s="64" t="s">
        <v>245</v>
      </c>
      <c r="B72" s="64" t="s">
        <v>276</v>
      </c>
      <c r="C72" s="65" t="s">
        <v>1833</v>
      </c>
      <c r="D72" s="66">
        <v>3</v>
      </c>
      <c r="E72" s="67" t="s">
        <v>132</v>
      </c>
      <c r="F72" s="68">
        <v>35</v>
      </c>
      <c r="G72" s="65"/>
      <c r="H72" s="69"/>
      <c r="I72" s="70"/>
      <c r="J72" s="70"/>
      <c r="K72" s="34" t="s">
        <v>65</v>
      </c>
      <c r="L72" s="77">
        <v>72</v>
      </c>
      <c r="M72" s="77"/>
      <c r="N72" s="72"/>
      <c r="O72" s="79" t="s">
        <v>290</v>
      </c>
      <c r="P72" s="81">
        <v>43486.86962962963</v>
      </c>
      <c r="Q72" s="79" t="s">
        <v>313</v>
      </c>
      <c r="R72" s="79"/>
      <c r="S72" s="79"/>
      <c r="T72" s="79"/>
      <c r="U72" s="79"/>
      <c r="V72" s="82" t="s">
        <v>446</v>
      </c>
      <c r="W72" s="81">
        <v>43486.86962962963</v>
      </c>
      <c r="X72" s="82" t="s">
        <v>502</v>
      </c>
      <c r="Y72" s="79"/>
      <c r="Z72" s="79"/>
      <c r="AA72" s="85" t="s">
        <v>582</v>
      </c>
      <c r="AB72" s="85" t="s">
        <v>625</v>
      </c>
      <c r="AC72" s="79" t="b">
        <v>0</v>
      </c>
      <c r="AD72" s="79">
        <v>0</v>
      </c>
      <c r="AE72" s="85" t="s">
        <v>629</v>
      </c>
      <c r="AF72" s="79" t="b">
        <v>0</v>
      </c>
      <c r="AG72" s="79" t="s">
        <v>631</v>
      </c>
      <c r="AH72" s="79"/>
      <c r="AI72" s="85" t="s">
        <v>626</v>
      </c>
      <c r="AJ72" s="79" t="b">
        <v>0</v>
      </c>
      <c r="AK72" s="79">
        <v>0</v>
      </c>
      <c r="AL72" s="85" t="s">
        <v>626</v>
      </c>
      <c r="AM72" s="79" t="s">
        <v>633</v>
      </c>
      <c r="AN72" s="79" t="b">
        <v>0</v>
      </c>
      <c r="AO72" s="85" t="s">
        <v>625</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v>2</v>
      </c>
      <c r="BE72" s="49">
        <v>7.142857142857143</v>
      </c>
      <c r="BF72" s="48">
        <v>0</v>
      </c>
      <c r="BG72" s="49">
        <v>0</v>
      </c>
      <c r="BH72" s="48">
        <v>0</v>
      </c>
      <c r="BI72" s="49">
        <v>0</v>
      </c>
      <c r="BJ72" s="48">
        <v>26</v>
      </c>
      <c r="BK72" s="49">
        <v>92.85714285714286</v>
      </c>
      <c r="BL72" s="48">
        <v>28</v>
      </c>
    </row>
    <row r="73" spans="1:64" ht="15">
      <c r="A73" s="64" t="s">
        <v>246</v>
      </c>
      <c r="B73" s="64" t="s">
        <v>260</v>
      </c>
      <c r="C73" s="65" t="s">
        <v>1833</v>
      </c>
      <c r="D73" s="66">
        <v>3</v>
      </c>
      <c r="E73" s="67" t="s">
        <v>132</v>
      </c>
      <c r="F73" s="68">
        <v>35</v>
      </c>
      <c r="G73" s="65"/>
      <c r="H73" s="69"/>
      <c r="I73" s="70"/>
      <c r="J73" s="70"/>
      <c r="K73" s="34" t="s">
        <v>65</v>
      </c>
      <c r="L73" s="77">
        <v>73</v>
      </c>
      <c r="M73" s="77"/>
      <c r="N73" s="72"/>
      <c r="O73" s="79" t="s">
        <v>289</v>
      </c>
      <c r="P73" s="81">
        <v>43488.76195601852</v>
      </c>
      <c r="Q73" s="79" t="s">
        <v>314</v>
      </c>
      <c r="R73" s="82" t="s">
        <v>355</v>
      </c>
      <c r="S73" s="79" t="s">
        <v>373</v>
      </c>
      <c r="T73" s="79"/>
      <c r="U73" s="79"/>
      <c r="V73" s="82" t="s">
        <v>447</v>
      </c>
      <c r="W73" s="81">
        <v>43488.76195601852</v>
      </c>
      <c r="X73" s="82" t="s">
        <v>503</v>
      </c>
      <c r="Y73" s="79"/>
      <c r="Z73" s="79"/>
      <c r="AA73" s="85" t="s">
        <v>583</v>
      </c>
      <c r="AB73" s="79"/>
      <c r="AC73" s="79" t="b">
        <v>0</v>
      </c>
      <c r="AD73" s="79">
        <v>0</v>
      </c>
      <c r="AE73" s="85" t="s">
        <v>626</v>
      </c>
      <c r="AF73" s="79" t="b">
        <v>0</v>
      </c>
      <c r="AG73" s="79" t="s">
        <v>631</v>
      </c>
      <c r="AH73" s="79"/>
      <c r="AI73" s="85" t="s">
        <v>626</v>
      </c>
      <c r="AJ73" s="79" t="b">
        <v>0</v>
      </c>
      <c r="AK73" s="79">
        <v>0</v>
      </c>
      <c r="AL73" s="85" t="s">
        <v>626</v>
      </c>
      <c r="AM73" s="79" t="s">
        <v>633</v>
      </c>
      <c r="AN73" s="79" t="b">
        <v>0</v>
      </c>
      <c r="AO73" s="85" t="s">
        <v>583</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1</v>
      </c>
      <c r="BE73" s="49">
        <v>5.2631578947368425</v>
      </c>
      <c r="BF73" s="48">
        <v>0</v>
      </c>
      <c r="BG73" s="49">
        <v>0</v>
      </c>
      <c r="BH73" s="48">
        <v>0</v>
      </c>
      <c r="BI73" s="49">
        <v>0</v>
      </c>
      <c r="BJ73" s="48">
        <v>18</v>
      </c>
      <c r="BK73" s="49">
        <v>94.73684210526316</v>
      </c>
      <c r="BL73" s="48">
        <v>19</v>
      </c>
    </row>
    <row r="74" spans="1:64" ht="15">
      <c r="A74" s="64" t="s">
        <v>247</v>
      </c>
      <c r="B74" s="64" t="s">
        <v>277</v>
      </c>
      <c r="C74" s="65" t="s">
        <v>1833</v>
      </c>
      <c r="D74" s="66">
        <v>3</v>
      </c>
      <c r="E74" s="67" t="s">
        <v>132</v>
      </c>
      <c r="F74" s="68">
        <v>35</v>
      </c>
      <c r="G74" s="65"/>
      <c r="H74" s="69"/>
      <c r="I74" s="70"/>
      <c r="J74" s="70"/>
      <c r="K74" s="34" t="s">
        <v>65</v>
      </c>
      <c r="L74" s="77">
        <v>74</v>
      </c>
      <c r="M74" s="77"/>
      <c r="N74" s="72"/>
      <c r="O74" s="79" t="s">
        <v>289</v>
      </c>
      <c r="P74" s="81">
        <v>43472.791863425926</v>
      </c>
      <c r="Q74" s="79" t="s">
        <v>315</v>
      </c>
      <c r="R74" s="82" t="s">
        <v>356</v>
      </c>
      <c r="S74" s="79" t="s">
        <v>366</v>
      </c>
      <c r="T74" s="79" t="s">
        <v>387</v>
      </c>
      <c r="U74" s="82" t="s">
        <v>400</v>
      </c>
      <c r="V74" s="82" t="s">
        <v>400</v>
      </c>
      <c r="W74" s="81">
        <v>43472.791863425926</v>
      </c>
      <c r="X74" s="82" t="s">
        <v>504</v>
      </c>
      <c r="Y74" s="79"/>
      <c r="Z74" s="79"/>
      <c r="AA74" s="85" t="s">
        <v>584</v>
      </c>
      <c r="AB74" s="79"/>
      <c r="AC74" s="79" t="b">
        <v>0</v>
      </c>
      <c r="AD74" s="79">
        <v>3</v>
      </c>
      <c r="AE74" s="85" t="s">
        <v>630</v>
      </c>
      <c r="AF74" s="79" t="b">
        <v>0</v>
      </c>
      <c r="AG74" s="79" t="s">
        <v>631</v>
      </c>
      <c r="AH74" s="79"/>
      <c r="AI74" s="85" t="s">
        <v>626</v>
      </c>
      <c r="AJ74" s="79" t="b">
        <v>0</v>
      </c>
      <c r="AK74" s="79">
        <v>1</v>
      </c>
      <c r="AL74" s="85" t="s">
        <v>626</v>
      </c>
      <c r="AM74" s="79" t="s">
        <v>639</v>
      </c>
      <c r="AN74" s="79" t="b">
        <v>0</v>
      </c>
      <c r="AO74" s="85" t="s">
        <v>584</v>
      </c>
      <c r="AP74" s="79" t="s">
        <v>648</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247</v>
      </c>
      <c r="B75" s="64" t="s">
        <v>278</v>
      </c>
      <c r="C75" s="65" t="s">
        <v>1833</v>
      </c>
      <c r="D75" s="66">
        <v>3</v>
      </c>
      <c r="E75" s="67" t="s">
        <v>132</v>
      </c>
      <c r="F75" s="68">
        <v>35</v>
      </c>
      <c r="G75" s="65"/>
      <c r="H75" s="69"/>
      <c r="I75" s="70"/>
      <c r="J75" s="70"/>
      <c r="K75" s="34" t="s">
        <v>65</v>
      </c>
      <c r="L75" s="77">
        <v>75</v>
      </c>
      <c r="M75" s="77"/>
      <c r="N75" s="72"/>
      <c r="O75" s="79" t="s">
        <v>289</v>
      </c>
      <c r="P75" s="81">
        <v>43472.791863425926</v>
      </c>
      <c r="Q75" s="79" t="s">
        <v>315</v>
      </c>
      <c r="R75" s="82" t="s">
        <v>356</v>
      </c>
      <c r="S75" s="79" t="s">
        <v>366</v>
      </c>
      <c r="T75" s="79" t="s">
        <v>387</v>
      </c>
      <c r="U75" s="82" t="s">
        <v>400</v>
      </c>
      <c r="V75" s="82" t="s">
        <v>400</v>
      </c>
      <c r="W75" s="81">
        <v>43472.791863425926</v>
      </c>
      <c r="X75" s="82" t="s">
        <v>504</v>
      </c>
      <c r="Y75" s="79"/>
      <c r="Z75" s="79"/>
      <c r="AA75" s="85" t="s">
        <v>584</v>
      </c>
      <c r="AB75" s="79"/>
      <c r="AC75" s="79" t="b">
        <v>0</v>
      </c>
      <c r="AD75" s="79">
        <v>3</v>
      </c>
      <c r="AE75" s="85" t="s">
        <v>630</v>
      </c>
      <c r="AF75" s="79" t="b">
        <v>0</v>
      </c>
      <c r="AG75" s="79" t="s">
        <v>631</v>
      </c>
      <c r="AH75" s="79"/>
      <c r="AI75" s="85" t="s">
        <v>626</v>
      </c>
      <c r="AJ75" s="79" t="b">
        <v>0</v>
      </c>
      <c r="AK75" s="79">
        <v>1</v>
      </c>
      <c r="AL75" s="85" t="s">
        <v>626</v>
      </c>
      <c r="AM75" s="79" t="s">
        <v>639</v>
      </c>
      <c r="AN75" s="79" t="b">
        <v>0</v>
      </c>
      <c r="AO75" s="85" t="s">
        <v>584</v>
      </c>
      <c r="AP75" s="79" t="s">
        <v>648</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247</v>
      </c>
      <c r="B76" s="64" t="s">
        <v>279</v>
      </c>
      <c r="C76" s="65" t="s">
        <v>1833</v>
      </c>
      <c r="D76" s="66">
        <v>3</v>
      </c>
      <c r="E76" s="67" t="s">
        <v>132</v>
      </c>
      <c r="F76" s="68">
        <v>35</v>
      </c>
      <c r="G76" s="65"/>
      <c r="H76" s="69"/>
      <c r="I76" s="70"/>
      <c r="J76" s="70"/>
      <c r="K76" s="34" t="s">
        <v>65</v>
      </c>
      <c r="L76" s="77">
        <v>76</v>
      </c>
      <c r="M76" s="77"/>
      <c r="N76" s="72"/>
      <c r="O76" s="79" t="s">
        <v>289</v>
      </c>
      <c r="P76" s="81">
        <v>43489.041712962964</v>
      </c>
      <c r="Q76" s="79" t="s">
        <v>316</v>
      </c>
      <c r="R76" s="82" t="s">
        <v>347</v>
      </c>
      <c r="S76" s="79" t="s">
        <v>366</v>
      </c>
      <c r="T76" s="79" t="s">
        <v>388</v>
      </c>
      <c r="U76" s="82" t="s">
        <v>401</v>
      </c>
      <c r="V76" s="82" t="s">
        <v>401</v>
      </c>
      <c r="W76" s="81">
        <v>43489.041712962964</v>
      </c>
      <c r="X76" s="82" t="s">
        <v>505</v>
      </c>
      <c r="Y76" s="79"/>
      <c r="Z76" s="79"/>
      <c r="AA76" s="85" t="s">
        <v>585</v>
      </c>
      <c r="AB76" s="79"/>
      <c r="AC76" s="79" t="b">
        <v>0</v>
      </c>
      <c r="AD76" s="79">
        <v>0</v>
      </c>
      <c r="AE76" s="85" t="s">
        <v>626</v>
      </c>
      <c r="AF76" s="79" t="b">
        <v>0</v>
      </c>
      <c r="AG76" s="79" t="s">
        <v>631</v>
      </c>
      <c r="AH76" s="79"/>
      <c r="AI76" s="85" t="s">
        <v>626</v>
      </c>
      <c r="AJ76" s="79" t="b">
        <v>0</v>
      </c>
      <c r="AK76" s="79">
        <v>1</v>
      </c>
      <c r="AL76" s="85" t="s">
        <v>626</v>
      </c>
      <c r="AM76" s="79" t="s">
        <v>639</v>
      </c>
      <c r="AN76" s="79" t="b">
        <v>0</v>
      </c>
      <c r="AO76" s="85" t="s">
        <v>585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247</v>
      </c>
      <c r="B77" s="64" t="s">
        <v>280</v>
      </c>
      <c r="C77" s="65" t="s">
        <v>1835</v>
      </c>
      <c r="D77" s="66">
        <v>6.5</v>
      </c>
      <c r="E77" s="67" t="s">
        <v>136</v>
      </c>
      <c r="F77" s="68">
        <v>23.5</v>
      </c>
      <c r="G77" s="65"/>
      <c r="H77" s="69"/>
      <c r="I77" s="70"/>
      <c r="J77" s="70"/>
      <c r="K77" s="34" t="s">
        <v>65</v>
      </c>
      <c r="L77" s="77">
        <v>77</v>
      </c>
      <c r="M77" s="77"/>
      <c r="N77" s="72"/>
      <c r="O77" s="79" t="s">
        <v>289</v>
      </c>
      <c r="P77" s="81">
        <v>43472.791863425926</v>
      </c>
      <c r="Q77" s="79" t="s">
        <v>315</v>
      </c>
      <c r="R77" s="82" t="s">
        <v>356</v>
      </c>
      <c r="S77" s="79" t="s">
        <v>366</v>
      </c>
      <c r="T77" s="79" t="s">
        <v>387</v>
      </c>
      <c r="U77" s="82" t="s">
        <v>400</v>
      </c>
      <c r="V77" s="82" t="s">
        <v>400</v>
      </c>
      <c r="W77" s="81">
        <v>43472.791863425926</v>
      </c>
      <c r="X77" s="82" t="s">
        <v>504</v>
      </c>
      <c r="Y77" s="79"/>
      <c r="Z77" s="79"/>
      <c r="AA77" s="85" t="s">
        <v>584</v>
      </c>
      <c r="AB77" s="79"/>
      <c r="AC77" s="79" t="b">
        <v>0</v>
      </c>
      <c r="AD77" s="79">
        <v>3</v>
      </c>
      <c r="AE77" s="85" t="s">
        <v>630</v>
      </c>
      <c r="AF77" s="79" t="b">
        <v>0</v>
      </c>
      <c r="AG77" s="79" t="s">
        <v>631</v>
      </c>
      <c r="AH77" s="79"/>
      <c r="AI77" s="85" t="s">
        <v>626</v>
      </c>
      <c r="AJ77" s="79" t="b">
        <v>0</v>
      </c>
      <c r="AK77" s="79">
        <v>1</v>
      </c>
      <c r="AL77" s="85" t="s">
        <v>626</v>
      </c>
      <c r="AM77" s="79" t="s">
        <v>639</v>
      </c>
      <c r="AN77" s="79" t="b">
        <v>0</v>
      </c>
      <c r="AO77" s="85" t="s">
        <v>584</v>
      </c>
      <c r="AP77" s="79" t="s">
        <v>648</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247</v>
      </c>
      <c r="B78" s="64" t="s">
        <v>280</v>
      </c>
      <c r="C78" s="65" t="s">
        <v>1835</v>
      </c>
      <c r="D78" s="66">
        <v>6.5</v>
      </c>
      <c r="E78" s="67" t="s">
        <v>136</v>
      </c>
      <c r="F78" s="68">
        <v>23.5</v>
      </c>
      <c r="G78" s="65"/>
      <c r="H78" s="69"/>
      <c r="I78" s="70"/>
      <c r="J78" s="70"/>
      <c r="K78" s="34" t="s">
        <v>65</v>
      </c>
      <c r="L78" s="77">
        <v>78</v>
      </c>
      <c r="M78" s="77"/>
      <c r="N78" s="72"/>
      <c r="O78" s="79" t="s">
        <v>289</v>
      </c>
      <c r="P78" s="81">
        <v>43489.041712962964</v>
      </c>
      <c r="Q78" s="79" t="s">
        <v>316</v>
      </c>
      <c r="R78" s="82" t="s">
        <v>347</v>
      </c>
      <c r="S78" s="79" t="s">
        <v>366</v>
      </c>
      <c r="T78" s="79" t="s">
        <v>388</v>
      </c>
      <c r="U78" s="82" t="s">
        <v>401</v>
      </c>
      <c r="V78" s="82" t="s">
        <v>401</v>
      </c>
      <c r="W78" s="81">
        <v>43489.041712962964</v>
      </c>
      <c r="X78" s="82" t="s">
        <v>505</v>
      </c>
      <c r="Y78" s="79"/>
      <c r="Z78" s="79"/>
      <c r="AA78" s="85" t="s">
        <v>585</v>
      </c>
      <c r="AB78" s="79"/>
      <c r="AC78" s="79" t="b">
        <v>0</v>
      </c>
      <c r="AD78" s="79">
        <v>0</v>
      </c>
      <c r="AE78" s="85" t="s">
        <v>626</v>
      </c>
      <c r="AF78" s="79" t="b">
        <v>0</v>
      </c>
      <c r="AG78" s="79" t="s">
        <v>631</v>
      </c>
      <c r="AH78" s="79"/>
      <c r="AI78" s="85" t="s">
        <v>626</v>
      </c>
      <c r="AJ78" s="79" t="b">
        <v>0</v>
      </c>
      <c r="AK78" s="79">
        <v>1</v>
      </c>
      <c r="AL78" s="85" t="s">
        <v>626</v>
      </c>
      <c r="AM78" s="79" t="s">
        <v>639</v>
      </c>
      <c r="AN78" s="79" t="b">
        <v>0</v>
      </c>
      <c r="AO78" s="85" t="s">
        <v>585</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247</v>
      </c>
      <c r="B79" s="64" t="s">
        <v>281</v>
      </c>
      <c r="C79" s="65" t="s">
        <v>1835</v>
      </c>
      <c r="D79" s="66">
        <v>6.5</v>
      </c>
      <c r="E79" s="67" t="s">
        <v>136</v>
      </c>
      <c r="F79" s="68">
        <v>23.5</v>
      </c>
      <c r="G79" s="65"/>
      <c r="H79" s="69"/>
      <c r="I79" s="70"/>
      <c r="J79" s="70"/>
      <c r="K79" s="34" t="s">
        <v>65</v>
      </c>
      <c r="L79" s="77">
        <v>79</v>
      </c>
      <c r="M79" s="77"/>
      <c r="N79" s="72"/>
      <c r="O79" s="79" t="s">
        <v>289</v>
      </c>
      <c r="P79" s="81">
        <v>43472.791863425926</v>
      </c>
      <c r="Q79" s="79" t="s">
        <v>315</v>
      </c>
      <c r="R79" s="82" t="s">
        <v>356</v>
      </c>
      <c r="S79" s="79" t="s">
        <v>366</v>
      </c>
      <c r="T79" s="79" t="s">
        <v>387</v>
      </c>
      <c r="U79" s="82" t="s">
        <v>400</v>
      </c>
      <c r="V79" s="82" t="s">
        <v>400</v>
      </c>
      <c r="W79" s="81">
        <v>43472.791863425926</v>
      </c>
      <c r="X79" s="82" t="s">
        <v>504</v>
      </c>
      <c r="Y79" s="79"/>
      <c r="Z79" s="79"/>
      <c r="AA79" s="85" t="s">
        <v>584</v>
      </c>
      <c r="AB79" s="79"/>
      <c r="AC79" s="79" t="b">
        <v>0</v>
      </c>
      <c r="AD79" s="79">
        <v>3</v>
      </c>
      <c r="AE79" s="85" t="s">
        <v>630</v>
      </c>
      <c r="AF79" s="79" t="b">
        <v>0</v>
      </c>
      <c r="AG79" s="79" t="s">
        <v>631</v>
      </c>
      <c r="AH79" s="79"/>
      <c r="AI79" s="85" t="s">
        <v>626</v>
      </c>
      <c r="AJ79" s="79" t="b">
        <v>0</v>
      </c>
      <c r="AK79" s="79">
        <v>1</v>
      </c>
      <c r="AL79" s="85" t="s">
        <v>626</v>
      </c>
      <c r="AM79" s="79" t="s">
        <v>639</v>
      </c>
      <c r="AN79" s="79" t="b">
        <v>0</v>
      </c>
      <c r="AO79" s="85" t="s">
        <v>584</v>
      </c>
      <c r="AP79" s="79" t="s">
        <v>648</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247</v>
      </c>
      <c r="B80" s="64" t="s">
        <v>281</v>
      </c>
      <c r="C80" s="65" t="s">
        <v>1835</v>
      </c>
      <c r="D80" s="66">
        <v>6.5</v>
      </c>
      <c r="E80" s="67" t="s">
        <v>136</v>
      </c>
      <c r="F80" s="68">
        <v>23.5</v>
      </c>
      <c r="G80" s="65"/>
      <c r="H80" s="69"/>
      <c r="I80" s="70"/>
      <c r="J80" s="70"/>
      <c r="K80" s="34" t="s">
        <v>65</v>
      </c>
      <c r="L80" s="77">
        <v>80</v>
      </c>
      <c r="M80" s="77"/>
      <c r="N80" s="72"/>
      <c r="O80" s="79" t="s">
        <v>289</v>
      </c>
      <c r="P80" s="81">
        <v>43489.041712962964</v>
      </c>
      <c r="Q80" s="79" t="s">
        <v>316</v>
      </c>
      <c r="R80" s="82" t="s">
        <v>347</v>
      </c>
      <c r="S80" s="79" t="s">
        <v>366</v>
      </c>
      <c r="T80" s="79" t="s">
        <v>388</v>
      </c>
      <c r="U80" s="82" t="s">
        <v>401</v>
      </c>
      <c r="V80" s="82" t="s">
        <v>401</v>
      </c>
      <c r="W80" s="81">
        <v>43489.041712962964</v>
      </c>
      <c r="X80" s="82" t="s">
        <v>505</v>
      </c>
      <c r="Y80" s="79"/>
      <c r="Z80" s="79"/>
      <c r="AA80" s="85" t="s">
        <v>585</v>
      </c>
      <c r="AB80" s="79"/>
      <c r="AC80" s="79" t="b">
        <v>0</v>
      </c>
      <c r="AD80" s="79">
        <v>0</v>
      </c>
      <c r="AE80" s="85" t="s">
        <v>626</v>
      </c>
      <c r="AF80" s="79" t="b">
        <v>0</v>
      </c>
      <c r="AG80" s="79" t="s">
        <v>631</v>
      </c>
      <c r="AH80" s="79"/>
      <c r="AI80" s="85" t="s">
        <v>626</v>
      </c>
      <c r="AJ80" s="79" t="b">
        <v>0</v>
      </c>
      <c r="AK80" s="79">
        <v>1</v>
      </c>
      <c r="AL80" s="85" t="s">
        <v>626</v>
      </c>
      <c r="AM80" s="79" t="s">
        <v>639</v>
      </c>
      <c r="AN80" s="79" t="b">
        <v>0</v>
      </c>
      <c r="AO80" s="85" t="s">
        <v>585</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248</v>
      </c>
      <c r="B81" s="64" t="s">
        <v>248</v>
      </c>
      <c r="C81" s="65" t="s">
        <v>1833</v>
      </c>
      <c r="D81" s="66">
        <v>3</v>
      </c>
      <c r="E81" s="67" t="s">
        <v>132</v>
      </c>
      <c r="F81" s="68">
        <v>35</v>
      </c>
      <c r="G81" s="65"/>
      <c r="H81" s="69"/>
      <c r="I81" s="70"/>
      <c r="J81" s="70"/>
      <c r="K81" s="34" t="s">
        <v>65</v>
      </c>
      <c r="L81" s="77">
        <v>81</v>
      </c>
      <c r="M81" s="77"/>
      <c r="N81" s="72"/>
      <c r="O81" s="79" t="s">
        <v>176</v>
      </c>
      <c r="P81" s="81">
        <v>43479.1541087963</v>
      </c>
      <c r="Q81" s="79" t="s">
        <v>317</v>
      </c>
      <c r="R81" s="82" t="s">
        <v>349</v>
      </c>
      <c r="S81" s="79" t="s">
        <v>367</v>
      </c>
      <c r="T81" s="79"/>
      <c r="U81" s="79"/>
      <c r="V81" s="82" t="s">
        <v>448</v>
      </c>
      <c r="W81" s="81">
        <v>43479.1541087963</v>
      </c>
      <c r="X81" s="82" t="s">
        <v>506</v>
      </c>
      <c r="Y81" s="79"/>
      <c r="Z81" s="79"/>
      <c r="AA81" s="85" t="s">
        <v>586</v>
      </c>
      <c r="AB81" s="79"/>
      <c r="AC81" s="79" t="b">
        <v>0</v>
      </c>
      <c r="AD81" s="79">
        <v>4</v>
      </c>
      <c r="AE81" s="85" t="s">
        <v>626</v>
      </c>
      <c r="AF81" s="79" t="b">
        <v>0</v>
      </c>
      <c r="AG81" s="79" t="s">
        <v>631</v>
      </c>
      <c r="AH81" s="79"/>
      <c r="AI81" s="85" t="s">
        <v>626</v>
      </c>
      <c r="AJ81" s="79" t="b">
        <v>0</v>
      </c>
      <c r="AK81" s="79">
        <v>5</v>
      </c>
      <c r="AL81" s="85" t="s">
        <v>626</v>
      </c>
      <c r="AM81" s="79" t="s">
        <v>638</v>
      </c>
      <c r="AN81" s="79" t="b">
        <v>0</v>
      </c>
      <c r="AO81" s="85" t="s">
        <v>586</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17</v>
      </c>
      <c r="BK81" s="49">
        <v>100</v>
      </c>
      <c r="BL81" s="48">
        <v>17</v>
      </c>
    </row>
    <row r="82" spans="1:64" ht="15">
      <c r="A82" s="64" t="s">
        <v>249</v>
      </c>
      <c r="B82" s="64" t="s">
        <v>248</v>
      </c>
      <c r="C82" s="65" t="s">
        <v>1833</v>
      </c>
      <c r="D82" s="66">
        <v>3</v>
      </c>
      <c r="E82" s="67" t="s">
        <v>132</v>
      </c>
      <c r="F82" s="68">
        <v>35</v>
      </c>
      <c r="G82" s="65"/>
      <c r="H82" s="69"/>
      <c r="I82" s="70"/>
      <c r="J82" s="70"/>
      <c r="K82" s="34" t="s">
        <v>65</v>
      </c>
      <c r="L82" s="77">
        <v>82</v>
      </c>
      <c r="M82" s="77"/>
      <c r="N82" s="72"/>
      <c r="O82" s="79" t="s">
        <v>289</v>
      </c>
      <c r="P82" s="81">
        <v>43479.16030092593</v>
      </c>
      <c r="Q82" s="79" t="s">
        <v>301</v>
      </c>
      <c r="R82" s="82" t="s">
        <v>349</v>
      </c>
      <c r="S82" s="79" t="s">
        <v>367</v>
      </c>
      <c r="T82" s="79"/>
      <c r="U82" s="79"/>
      <c r="V82" s="82" t="s">
        <v>449</v>
      </c>
      <c r="W82" s="81">
        <v>43479.16030092593</v>
      </c>
      <c r="X82" s="82" t="s">
        <v>507</v>
      </c>
      <c r="Y82" s="79"/>
      <c r="Z82" s="79"/>
      <c r="AA82" s="85" t="s">
        <v>587</v>
      </c>
      <c r="AB82" s="79"/>
      <c r="AC82" s="79" t="b">
        <v>0</v>
      </c>
      <c r="AD82" s="79">
        <v>0</v>
      </c>
      <c r="AE82" s="85" t="s">
        <v>626</v>
      </c>
      <c r="AF82" s="79" t="b">
        <v>0</v>
      </c>
      <c r="AG82" s="79" t="s">
        <v>631</v>
      </c>
      <c r="AH82" s="79"/>
      <c r="AI82" s="85" t="s">
        <v>626</v>
      </c>
      <c r="AJ82" s="79" t="b">
        <v>0</v>
      </c>
      <c r="AK82" s="79">
        <v>5</v>
      </c>
      <c r="AL82" s="85" t="s">
        <v>586</v>
      </c>
      <c r="AM82" s="79" t="s">
        <v>638</v>
      </c>
      <c r="AN82" s="79" t="b">
        <v>0</v>
      </c>
      <c r="AO82" s="85" t="s">
        <v>586</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19</v>
      </c>
      <c r="BK82" s="49">
        <v>100</v>
      </c>
      <c r="BL82" s="48">
        <v>19</v>
      </c>
    </row>
    <row r="83" spans="1:64" ht="15">
      <c r="A83" s="64" t="s">
        <v>249</v>
      </c>
      <c r="B83" s="64" t="s">
        <v>249</v>
      </c>
      <c r="C83" s="65" t="s">
        <v>1834</v>
      </c>
      <c r="D83" s="66">
        <v>10</v>
      </c>
      <c r="E83" s="67" t="s">
        <v>136</v>
      </c>
      <c r="F83" s="68">
        <v>12</v>
      </c>
      <c r="G83" s="65"/>
      <c r="H83" s="69"/>
      <c r="I83" s="70"/>
      <c r="J83" s="70"/>
      <c r="K83" s="34" t="s">
        <v>65</v>
      </c>
      <c r="L83" s="77">
        <v>83</v>
      </c>
      <c r="M83" s="77"/>
      <c r="N83" s="72"/>
      <c r="O83" s="79" t="s">
        <v>176</v>
      </c>
      <c r="P83" s="81">
        <v>43475.55243055556</v>
      </c>
      <c r="Q83" s="79" t="s">
        <v>318</v>
      </c>
      <c r="R83" s="79" t="s">
        <v>357</v>
      </c>
      <c r="S83" s="79" t="s">
        <v>374</v>
      </c>
      <c r="T83" s="79" t="s">
        <v>389</v>
      </c>
      <c r="U83" s="82" t="s">
        <v>402</v>
      </c>
      <c r="V83" s="82" t="s">
        <v>402</v>
      </c>
      <c r="W83" s="81">
        <v>43475.55243055556</v>
      </c>
      <c r="X83" s="82" t="s">
        <v>508</v>
      </c>
      <c r="Y83" s="79"/>
      <c r="Z83" s="79"/>
      <c r="AA83" s="85" t="s">
        <v>588</v>
      </c>
      <c r="AB83" s="79"/>
      <c r="AC83" s="79" t="b">
        <v>0</v>
      </c>
      <c r="AD83" s="79">
        <v>2</v>
      </c>
      <c r="AE83" s="85" t="s">
        <v>626</v>
      </c>
      <c r="AF83" s="79" t="b">
        <v>0</v>
      </c>
      <c r="AG83" s="79" t="s">
        <v>631</v>
      </c>
      <c r="AH83" s="79"/>
      <c r="AI83" s="85" t="s">
        <v>626</v>
      </c>
      <c r="AJ83" s="79" t="b">
        <v>0</v>
      </c>
      <c r="AK83" s="79">
        <v>1</v>
      </c>
      <c r="AL83" s="85" t="s">
        <v>626</v>
      </c>
      <c r="AM83" s="79" t="s">
        <v>646</v>
      </c>
      <c r="AN83" s="79" t="b">
        <v>0</v>
      </c>
      <c r="AO83" s="85" t="s">
        <v>588</v>
      </c>
      <c r="AP83" s="79" t="s">
        <v>648</v>
      </c>
      <c r="AQ83" s="79">
        <v>0</v>
      </c>
      <c r="AR83" s="79">
        <v>0</v>
      </c>
      <c r="AS83" s="79"/>
      <c r="AT83" s="79"/>
      <c r="AU83" s="79"/>
      <c r="AV83" s="79"/>
      <c r="AW83" s="79"/>
      <c r="AX83" s="79"/>
      <c r="AY83" s="79"/>
      <c r="AZ83" s="79"/>
      <c r="BA83">
        <v>11</v>
      </c>
      <c r="BB83" s="78" t="str">
        <f>REPLACE(INDEX(GroupVertices[Group],MATCH(Edges[[#This Row],[Vertex 1]],GroupVertices[Vertex],0)),1,1,"")</f>
        <v>4</v>
      </c>
      <c r="BC83" s="78" t="str">
        <f>REPLACE(INDEX(GroupVertices[Group],MATCH(Edges[[#This Row],[Vertex 2]],GroupVertices[Vertex],0)),1,1,"")</f>
        <v>4</v>
      </c>
      <c r="BD83" s="48">
        <v>2</v>
      </c>
      <c r="BE83" s="49">
        <v>4.761904761904762</v>
      </c>
      <c r="BF83" s="48">
        <v>0</v>
      </c>
      <c r="BG83" s="49">
        <v>0</v>
      </c>
      <c r="BH83" s="48">
        <v>0</v>
      </c>
      <c r="BI83" s="49">
        <v>0</v>
      </c>
      <c r="BJ83" s="48">
        <v>40</v>
      </c>
      <c r="BK83" s="49">
        <v>95.23809523809524</v>
      </c>
      <c r="BL83" s="48">
        <v>42</v>
      </c>
    </row>
    <row r="84" spans="1:64" ht="15">
      <c r="A84" s="64" t="s">
        <v>249</v>
      </c>
      <c r="B84" s="64" t="s">
        <v>249</v>
      </c>
      <c r="C84" s="65" t="s">
        <v>1834</v>
      </c>
      <c r="D84" s="66">
        <v>10</v>
      </c>
      <c r="E84" s="67" t="s">
        <v>136</v>
      </c>
      <c r="F84" s="68">
        <v>12</v>
      </c>
      <c r="G84" s="65"/>
      <c r="H84" s="69"/>
      <c r="I84" s="70"/>
      <c r="J84" s="70"/>
      <c r="K84" s="34" t="s">
        <v>65</v>
      </c>
      <c r="L84" s="77">
        <v>84</v>
      </c>
      <c r="M84" s="77"/>
      <c r="N84" s="72"/>
      <c r="O84" s="79" t="s">
        <v>176</v>
      </c>
      <c r="P84" s="81">
        <v>43477.55231481481</v>
      </c>
      <c r="Q84" s="79" t="s">
        <v>319</v>
      </c>
      <c r="R84" s="79" t="s">
        <v>357</v>
      </c>
      <c r="S84" s="79" t="s">
        <v>374</v>
      </c>
      <c r="T84" s="79" t="s">
        <v>389</v>
      </c>
      <c r="U84" s="82" t="s">
        <v>403</v>
      </c>
      <c r="V84" s="82" t="s">
        <v>403</v>
      </c>
      <c r="W84" s="81">
        <v>43477.55231481481</v>
      </c>
      <c r="X84" s="82" t="s">
        <v>509</v>
      </c>
      <c r="Y84" s="79"/>
      <c r="Z84" s="79"/>
      <c r="AA84" s="85" t="s">
        <v>589</v>
      </c>
      <c r="AB84" s="79"/>
      <c r="AC84" s="79" t="b">
        <v>0</v>
      </c>
      <c r="AD84" s="79">
        <v>6</v>
      </c>
      <c r="AE84" s="85" t="s">
        <v>626</v>
      </c>
      <c r="AF84" s="79" t="b">
        <v>0</v>
      </c>
      <c r="AG84" s="79" t="s">
        <v>631</v>
      </c>
      <c r="AH84" s="79"/>
      <c r="AI84" s="85" t="s">
        <v>626</v>
      </c>
      <c r="AJ84" s="79" t="b">
        <v>0</v>
      </c>
      <c r="AK84" s="79">
        <v>2</v>
      </c>
      <c r="AL84" s="85" t="s">
        <v>626</v>
      </c>
      <c r="AM84" s="79" t="s">
        <v>646</v>
      </c>
      <c r="AN84" s="79" t="b">
        <v>0</v>
      </c>
      <c r="AO84" s="85" t="s">
        <v>589</v>
      </c>
      <c r="AP84" s="79" t="s">
        <v>176</v>
      </c>
      <c r="AQ84" s="79">
        <v>0</v>
      </c>
      <c r="AR84" s="79">
        <v>0</v>
      </c>
      <c r="AS84" s="79"/>
      <c r="AT84" s="79"/>
      <c r="AU84" s="79"/>
      <c r="AV84" s="79"/>
      <c r="AW84" s="79"/>
      <c r="AX84" s="79"/>
      <c r="AY84" s="79"/>
      <c r="AZ84" s="79"/>
      <c r="BA84">
        <v>11</v>
      </c>
      <c r="BB84" s="78" t="str">
        <f>REPLACE(INDEX(GroupVertices[Group],MATCH(Edges[[#This Row],[Vertex 1]],GroupVertices[Vertex],0)),1,1,"")</f>
        <v>4</v>
      </c>
      <c r="BC84" s="78" t="str">
        <f>REPLACE(INDEX(GroupVertices[Group],MATCH(Edges[[#This Row],[Vertex 2]],GroupVertices[Vertex],0)),1,1,"")</f>
        <v>4</v>
      </c>
      <c r="BD84" s="48">
        <v>2</v>
      </c>
      <c r="BE84" s="49">
        <v>4.761904761904762</v>
      </c>
      <c r="BF84" s="48">
        <v>0</v>
      </c>
      <c r="BG84" s="49">
        <v>0</v>
      </c>
      <c r="BH84" s="48">
        <v>0</v>
      </c>
      <c r="BI84" s="49">
        <v>0</v>
      </c>
      <c r="BJ84" s="48">
        <v>40</v>
      </c>
      <c r="BK84" s="49">
        <v>95.23809523809524</v>
      </c>
      <c r="BL84" s="48">
        <v>42</v>
      </c>
    </row>
    <row r="85" spans="1:64" ht="15">
      <c r="A85" s="64" t="s">
        <v>249</v>
      </c>
      <c r="B85" s="64" t="s">
        <v>249</v>
      </c>
      <c r="C85" s="65" t="s">
        <v>1834</v>
      </c>
      <c r="D85" s="66">
        <v>10</v>
      </c>
      <c r="E85" s="67" t="s">
        <v>136</v>
      </c>
      <c r="F85" s="68">
        <v>12</v>
      </c>
      <c r="G85" s="65"/>
      <c r="H85" s="69"/>
      <c r="I85" s="70"/>
      <c r="J85" s="70"/>
      <c r="K85" s="34" t="s">
        <v>65</v>
      </c>
      <c r="L85" s="77">
        <v>85</v>
      </c>
      <c r="M85" s="77"/>
      <c r="N85" s="72"/>
      <c r="O85" s="79" t="s">
        <v>176</v>
      </c>
      <c r="P85" s="81">
        <v>43478.80241898148</v>
      </c>
      <c r="Q85" s="79" t="s">
        <v>320</v>
      </c>
      <c r="R85" s="79" t="s">
        <v>358</v>
      </c>
      <c r="S85" s="79" t="s">
        <v>374</v>
      </c>
      <c r="T85" s="79" t="s">
        <v>389</v>
      </c>
      <c r="U85" s="82" t="s">
        <v>404</v>
      </c>
      <c r="V85" s="82" t="s">
        <v>404</v>
      </c>
      <c r="W85" s="81">
        <v>43478.80241898148</v>
      </c>
      <c r="X85" s="82" t="s">
        <v>510</v>
      </c>
      <c r="Y85" s="79"/>
      <c r="Z85" s="79"/>
      <c r="AA85" s="85" t="s">
        <v>590</v>
      </c>
      <c r="AB85" s="79"/>
      <c r="AC85" s="79" t="b">
        <v>0</v>
      </c>
      <c r="AD85" s="79">
        <v>0</v>
      </c>
      <c r="AE85" s="85" t="s">
        <v>626</v>
      </c>
      <c r="AF85" s="79" t="b">
        <v>0</v>
      </c>
      <c r="AG85" s="79" t="s">
        <v>631</v>
      </c>
      <c r="AH85" s="79"/>
      <c r="AI85" s="85" t="s">
        <v>626</v>
      </c>
      <c r="AJ85" s="79" t="b">
        <v>0</v>
      </c>
      <c r="AK85" s="79">
        <v>0</v>
      </c>
      <c r="AL85" s="85" t="s">
        <v>626</v>
      </c>
      <c r="AM85" s="79" t="s">
        <v>646</v>
      </c>
      <c r="AN85" s="79" t="b">
        <v>0</v>
      </c>
      <c r="AO85" s="85" t="s">
        <v>590</v>
      </c>
      <c r="AP85" s="79" t="s">
        <v>176</v>
      </c>
      <c r="AQ85" s="79">
        <v>0</v>
      </c>
      <c r="AR85" s="79">
        <v>0</v>
      </c>
      <c r="AS85" s="79"/>
      <c r="AT85" s="79"/>
      <c r="AU85" s="79"/>
      <c r="AV85" s="79"/>
      <c r="AW85" s="79"/>
      <c r="AX85" s="79"/>
      <c r="AY85" s="79"/>
      <c r="AZ85" s="79"/>
      <c r="BA85">
        <v>11</v>
      </c>
      <c r="BB85" s="78" t="str">
        <f>REPLACE(INDEX(GroupVertices[Group],MATCH(Edges[[#This Row],[Vertex 1]],GroupVertices[Vertex],0)),1,1,"")</f>
        <v>4</v>
      </c>
      <c r="BC85" s="78" t="str">
        <f>REPLACE(INDEX(GroupVertices[Group],MATCH(Edges[[#This Row],[Vertex 2]],GroupVertices[Vertex],0)),1,1,"")</f>
        <v>4</v>
      </c>
      <c r="BD85" s="48">
        <v>1</v>
      </c>
      <c r="BE85" s="49">
        <v>3.225806451612903</v>
      </c>
      <c r="BF85" s="48">
        <v>0</v>
      </c>
      <c r="BG85" s="49">
        <v>0</v>
      </c>
      <c r="BH85" s="48">
        <v>0</v>
      </c>
      <c r="BI85" s="49">
        <v>0</v>
      </c>
      <c r="BJ85" s="48">
        <v>30</v>
      </c>
      <c r="BK85" s="49">
        <v>96.7741935483871</v>
      </c>
      <c r="BL85" s="48">
        <v>31</v>
      </c>
    </row>
    <row r="86" spans="1:64" ht="15">
      <c r="A86" s="64" t="s">
        <v>249</v>
      </c>
      <c r="B86" s="64" t="s">
        <v>249</v>
      </c>
      <c r="C86" s="65" t="s">
        <v>1834</v>
      </c>
      <c r="D86" s="66">
        <v>10</v>
      </c>
      <c r="E86" s="67" t="s">
        <v>136</v>
      </c>
      <c r="F86" s="68">
        <v>12</v>
      </c>
      <c r="G86" s="65"/>
      <c r="H86" s="69"/>
      <c r="I86" s="70"/>
      <c r="J86" s="70"/>
      <c r="K86" s="34" t="s">
        <v>65</v>
      </c>
      <c r="L86" s="77">
        <v>86</v>
      </c>
      <c r="M86" s="77"/>
      <c r="N86" s="72"/>
      <c r="O86" s="79" t="s">
        <v>176</v>
      </c>
      <c r="P86" s="81">
        <v>43479.80233796296</v>
      </c>
      <c r="Q86" s="79" t="s">
        <v>321</v>
      </c>
      <c r="R86" s="79" t="s">
        <v>358</v>
      </c>
      <c r="S86" s="79" t="s">
        <v>374</v>
      </c>
      <c r="T86" s="79" t="s">
        <v>389</v>
      </c>
      <c r="U86" s="82" t="s">
        <v>405</v>
      </c>
      <c r="V86" s="82" t="s">
        <v>405</v>
      </c>
      <c r="W86" s="81">
        <v>43479.80233796296</v>
      </c>
      <c r="X86" s="82" t="s">
        <v>511</v>
      </c>
      <c r="Y86" s="79"/>
      <c r="Z86" s="79"/>
      <c r="AA86" s="85" t="s">
        <v>591</v>
      </c>
      <c r="AB86" s="79"/>
      <c r="AC86" s="79" t="b">
        <v>0</v>
      </c>
      <c r="AD86" s="79">
        <v>6</v>
      </c>
      <c r="AE86" s="85" t="s">
        <v>626</v>
      </c>
      <c r="AF86" s="79" t="b">
        <v>0</v>
      </c>
      <c r="AG86" s="79" t="s">
        <v>631</v>
      </c>
      <c r="AH86" s="79"/>
      <c r="AI86" s="85" t="s">
        <v>626</v>
      </c>
      <c r="AJ86" s="79" t="b">
        <v>0</v>
      </c>
      <c r="AK86" s="79">
        <v>1</v>
      </c>
      <c r="AL86" s="85" t="s">
        <v>626</v>
      </c>
      <c r="AM86" s="79" t="s">
        <v>646</v>
      </c>
      <c r="AN86" s="79" t="b">
        <v>0</v>
      </c>
      <c r="AO86" s="85" t="s">
        <v>591</v>
      </c>
      <c r="AP86" s="79" t="s">
        <v>176</v>
      </c>
      <c r="AQ86" s="79">
        <v>0</v>
      </c>
      <c r="AR86" s="79">
        <v>0</v>
      </c>
      <c r="AS86" s="79"/>
      <c r="AT86" s="79"/>
      <c r="AU86" s="79"/>
      <c r="AV86" s="79"/>
      <c r="AW86" s="79"/>
      <c r="AX86" s="79"/>
      <c r="AY86" s="79"/>
      <c r="AZ86" s="79"/>
      <c r="BA86">
        <v>11</v>
      </c>
      <c r="BB86" s="78" t="str">
        <f>REPLACE(INDEX(GroupVertices[Group],MATCH(Edges[[#This Row],[Vertex 1]],GroupVertices[Vertex],0)),1,1,"")</f>
        <v>4</v>
      </c>
      <c r="BC86" s="78" t="str">
        <f>REPLACE(INDEX(GroupVertices[Group],MATCH(Edges[[#This Row],[Vertex 2]],GroupVertices[Vertex],0)),1,1,"")</f>
        <v>4</v>
      </c>
      <c r="BD86" s="48">
        <v>1</v>
      </c>
      <c r="BE86" s="49">
        <v>3.225806451612903</v>
      </c>
      <c r="BF86" s="48">
        <v>0</v>
      </c>
      <c r="BG86" s="49">
        <v>0</v>
      </c>
      <c r="BH86" s="48">
        <v>0</v>
      </c>
      <c r="BI86" s="49">
        <v>0</v>
      </c>
      <c r="BJ86" s="48">
        <v>30</v>
      </c>
      <c r="BK86" s="49">
        <v>96.7741935483871</v>
      </c>
      <c r="BL86" s="48">
        <v>31</v>
      </c>
    </row>
    <row r="87" spans="1:64" ht="15">
      <c r="A87" s="64" t="s">
        <v>249</v>
      </c>
      <c r="B87" s="64" t="s">
        <v>249</v>
      </c>
      <c r="C87" s="65" t="s">
        <v>1834</v>
      </c>
      <c r="D87" s="66">
        <v>10</v>
      </c>
      <c r="E87" s="67" t="s">
        <v>136</v>
      </c>
      <c r="F87" s="68">
        <v>12</v>
      </c>
      <c r="G87" s="65"/>
      <c r="H87" s="69"/>
      <c r="I87" s="70"/>
      <c r="J87" s="70"/>
      <c r="K87" s="34" t="s">
        <v>65</v>
      </c>
      <c r="L87" s="77">
        <v>87</v>
      </c>
      <c r="M87" s="77"/>
      <c r="N87" s="72"/>
      <c r="O87" s="79" t="s">
        <v>176</v>
      </c>
      <c r="P87" s="81">
        <v>43480.802465277775</v>
      </c>
      <c r="Q87" s="79" t="s">
        <v>322</v>
      </c>
      <c r="R87" s="79" t="s">
        <v>357</v>
      </c>
      <c r="S87" s="79" t="s">
        <v>374</v>
      </c>
      <c r="T87" s="79" t="s">
        <v>389</v>
      </c>
      <c r="U87" s="82" t="s">
        <v>406</v>
      </c>
      <c r="V87" s="82" t="s">
        <v>406</v>
      </c>
      <c r="W87" s="81">
        <v>43480.802465277775</v>
      </c>
      <c r="X87" s="82" t="s">
        <v>512</v>
      </c>
      <c r="Y87" s="79"/>
      <c r="Z87" s="79"/>
      <c r="AA87" s="85" t="s">
        <v>592</v>
      </c>
      <c r="AB87" s="79"/>
      <c r="AC87" s="79" t="b">
        <v>0</v>
      </c>
      <c r="AD87" s="79">
        <v>4</v>
      </c>
      <c r="AE87" s="85" t="s">
        <v>626</v>
      </c>
      <c r="AF87" s="79" t="b">
        <v>0</v>
      </c>
      <c r="AG87" s="79" t="s">
        <v>631</v>
      </c>
      <c r="AH87" s="79"/>
      <c r="AI87" s="85" t="s">
        <v>626</v>
      </c>
      <c r="AJ87" s="79" t="b">
        <v>0</v>
      </c>
      <c r="AK87" s="79">
        <v>1</v>
      </c>
      <c r="AL87" s="85" t="s">
        <v>626</v>
      </c>
      <c r="AM87" s="79" t="s">
        <v>646</v>
      </c>
      <c r="AN87" s="79" t="b">
        <v>0</v>
      </c>
      <c r="AO87" s="85" t="s">
        <v>592</v>
      </c>
      <c r="AP87" s="79" t="s">
        <v>176</v>
      </c>
      <c r="AQ87" s="79">
        <v>0</v>
      </c>
      <c r="AR87" s="79">
        <v>0</v>
      </c>
      <c r="AS87" s="79"/>
      <c r="AT87" s="79"/>
      <c r="AU87" s="79"/>
      <c r="AV87" s="79"/>
      <c r="AW87" s="79"/>
      <c r="AX87" s="79"/>
      <c r="AY87" s="79"/>
      <c r="AZ87" s="79"/>
      <c r="BA87">
        <v>11</v>
      </c>
      <c r="BB87" s="78" t="str">
        <f>REPLACE(INDEX(GroupVertices[Group],MATCH(Edges[[#This Row],[Vertex 1]],GroupVertices[Vertex],0)),1,1,"")</f>
        <v>4</v>
      </c>
      <c r="BC87" s="78" t="str">
        <f>REPLACE(INDEX(GroupVertices[Group],MATCH(Edges[[#This Row],[Vertex 2]],GroupVertices[Vertex],0)),1,1,"")</f>
        <v>4</v>
      </c>
      <c r="BD87" s="48">
        <v>2</v>
      </c>
      <c r="BE87" s="49">
        <v>4.761904761904762</v>
      </c>
      <c r="BF87" s="48">
        <v>0</v>
      </c>
      <c r="BG87" s="49">
        <v>0</v>
      </c>
      <c r="BH87" s="48">
        <v>0</v>
      </c>
      <c r="BI87" s="49">
        <v>0</v>
      </c>
      <c r="BJ87" s="48">
        <v>40</v>
      </c>
      <c r="BK87" s="49">
        <v>95.23809523809524</v>
      </c>
      <c r="BL87" s="48">
        <v>42</v>
      </c>
    </row>
    <row r="88" spans="1:64" ht="15">
      <c r="A88" s="64" t="s">
        <v>249</v>
      </c>
      <c r="B88" s="64" t="s">
        <v>249</v>
      </c>
      <c r="C88" s="65" t="s">
        <v>1834</v>
      </c>
      <c r="D88" s="66">
        <v>10</v>
      </c>
      <c r="E88" s="67" t="s">
        <v>136</v>
      </c>
      <c r="F88" s="68">
        <v>12</v>
      </c>
      <c r="G88" s="65"/>
      <c r="H88" s="69"/>
      <c r="I88" s="70"/>
      <c r="J88" s="70"/>
      <c r="K88" s="34" t="s">
        <v>65</v>
      </c>
      <c r="L88" s="77">
        <v>88</v>
      </c>
      <c r="M88" s="77"/>
      <c r="N88" s="72"/>
      <c r="O88" s="79" t="s">
        <v>176</v>
      </c>
      <c r="P88" s="81">
        <v>43482.55236111111</v>
      </c>
      <c r="Q88" s="79" t="s">
        <v>323</v>
      </c>
      <c r="R88" s="79" t="s">
        <v>357</v>
      </c>
      <c r="S88" s="79" t="s">
        <v>374</v>
      </c>
      <c r="T88" s="79" t="s">
        <v>389</v>
      </c>
      <c r="U88" s="82" t="s">
        <v>407</v>
      </c>
      <c r="V88" s="82" t="s">
        <v>407</v>
      </c>
      <c r="W88" s="81">
        <v>43482.55236111111</v>
      </c>
      <c r="X88" s="82" t="s">
        <v>513</v>
      </c>
      <c r="Y88" s="79"/>
      <c r="Z88" s="79"/>
      <c r="AA88" s="85" t="s">
        <v>593</v>
      </c>
      <c r="AB88" s="79"/>
      <c r="AC88" s="79" t="b">
        <v>0</v>
      </c>
      <c r="AD88" s="79">
        <v>0</v>
      </c>
      <c r="AE88" s="85" t="s">
        <v>626</v>
      </c>
      <c r="AF88" s="79" t="b">
        <v>0</v>
      </c>
      <c r="AG88" s="79" t="s">
        <v>631</v>
      </c>
      <c r="AH88" s="79"/>
      <c r="AI88" s="85" t="s">
        <v>626</v>
      </c>
      <c r="AJ88" s="79" t="b">
        <v>0</v>
      </c>
      <c r="AK88" s="79">
        <v>0</v>
      </c>
      <c r="AL88" s="85" t="s">
        <v>626</v>
      </c>
      <c r="AM88" s="79" t="s">
        <v>646</v>
      </c>
      <c r="AN88" s="79" t="b">
        <v>0</v>
      </c>
      <c r="AO88" s="85" t="s">
        <v>593</v>
      </c>
      <c r="AP88" s="79" t="s">
        <v>176</v>
      </c>
      <c r="AQ88" s="79">
        <v>0</v>
      </c>
      <c r="AR88" s="79">
        <v>0</v>
      </c>
      <c r="AS88" s="79"/>
      <c r="AT88" s="79"/>
      <c r="AU88" s="79"/>
      <c r="AV88" s="79"/>
      <c r="AW88" s="79"/>
      <c r="AX88" s="79"/>
      <c r="AY88" s="79"/>
      <c r="AZ88" s="79"/>
      <c r="BA88">
        <v>11</v>
      </c>
      <c r="BB88" s="78" t="str">
        <f>REPLACE(INDEX(GroupVertices[Group],MATCH(Edges[[#This Row],[Vertex 1]],GroupVertices[Vertex],0)),1,1,"")</f>
        <v>4</v>
      </c>
      <c r="BC88" s="78" t="str">
        <f>REPLACE(INDEX(GroupVertices[Group],MATCH(Edges[[#This Row],[Vertex 2]],GroupVertices[Vertex],0)),1,1,"")</f>
        <v>4</v>
      </c>
      <c r="BD88" s="48">
        <v>2</v>
      </c>
      <c r="BE88" s="49">
        <v>4.761904761904762</v>
      </c>
      <c r="BF88" s="48">
        <v>0</v>
      </c>
      <c r="BG88" s="49">
        <v>0</v>
      </c>
      <c r="BH88" s="48">
        <v>0</v>
      </c>
      <c r="BI88" s="49">
        <v>0</v>
      </c>
      <c r="BJ88" s="48">
        <v>40</v>
      </c>
      <c r="BK88" s="49">
        <v>95.23809523809524</v>
      </c>
      <c r="BL88" s="48">
        <v>42</v>
      </c>
    </row>
    <row r="89" spans="1:64" ht="15">
      <c r="A89" s="64" t="s">
        <v>249</v>
      </c>
      <c r="B89" s="64" t="s">
        <v>249</v>
      </c>
      <c r="C89" s="65" t="s">
        <v>1834</v>
      </c>
      <c r="D89" s="66">
        <v>10</v>
      </c>
      <c r="E89" s="67" t="s">
        <v>136</v>
      </c>
      <c r="F89" s="68">
        <v>12</v>
      </c>
      <c r="G89" s="65"/>
      <c r="H89" s="69"/>
      <c r="I89" s="70"/>
      <c r="J89" s="70"/>
      <c r="K89" s="34" t="s">
        <v>65</v>
      </c>
      <c r="L89" s="77">
        <v>89</v>
      </c>
      <c r="M89" s="77"/>
      <c r="N89" s="72"/>
      <c r="O89" s="79" t="s">
        <v>176</v>
      </c>
      <c r="P89" s="81">
        <v>43484.552395833336</v>
      </c>
      <c r="Q89" s="79" t="s">
        <v>324</v>
      </c>
      <c r="R89" s="79" t="s">
        <v>358</v>
      </c>
      <c r="S89" s="79" t="s">
        <v>374</v>
      </c>
      <c r="T89" s="79" t="s">
        <v>389</v>
      </c>
      <c r="U89" s="82" t="s">
        <v>408</v>
      </c>
      <c r="V89" s="82" t="s">
        <v>408</v>
      </c>
      <c r="W89" s="81">
        <v>43484.552395833336</v>
      </c>
      <c r="X89" s="82" t="s">
        <v>514</v>
      </c>
      <c r="Y89" s="79"/>
      <c r="Z89" s="79"/>
      <c r="AA89" s="85" t="s">
        <v>594</v>
      </c>
      <c r="AB89" s="79"/>
      <c r="AC89" s="79" t="b">
        <v>0</v>
      </c>
      <c r="AD89" s="79">
        <v>3</v>
      </c>
      <c r="AE89" s="85" t="s">
        <v>626</v>
      </c>
      <c r="AF89" s="79" t="b">
        <v>0</v>
      </c>
      <c r="AG89" s="79" t="s">
        <v>631</v>
      </c>
      <c r="AH89" s="79"/>
      <c r="AI89" s="85" t="s">
        <v>626</v>
      </c>
      <c r="AJ89" s="79" t="b">
        <v>0</v>
      </c>
      <c r="AK89" s="79">
        <v>1</v>
      </c>
      <c r="AL89" s="85" t="s">
        <v>626</v>
      </c>
      <c r="AM89" s="79" t="s">
        <v>646</v>
      </c>
      <c r="AN89" s="79" t="b">
        <v>0</v>
      </c>
      <c r="AO89" s="85" t="s">
        <v>594</v>
      </c>
      <c r="AP89" s="79" t="s">
        <v>176</v>
      </c>
      <c r="AQ89" s="79">
        <v>0</v>
      </c>
      <c r="AR89" s="79">
        <v>0</v>
      </c>
      <c r="AS89" s="79"/>
      <c r="AT89" s="79"/>
      <c r="AU89" s="79"/>
      <c r="AV89" s="79"/>
      <c r="AW89" s="79"/>
      <c r="AX89" s="79"/>
      <c r="AY89" s="79"/>
      <c r="AZ89" s="79"/>
      <c r="BA89">
        <v>11</v>
      </c>
      <c r="BB89" s="78" t="str">
        <f>REPLACE(INDEX(GroupVertices[Group],MATCH(Edges[[#This Row],[Vertex 1]],GroupVertices[Vertex],0)),1,1,"")</f>
        <v>4</v>
      </c>
      <c r="BC89" s="78" t="str">
        <f>REPLACE(INDEX(GroupVertices[Group],MATCH(Edges[[#This Row],[Vertex 2]],GroupVertices[Vertex],0)),1,1,"")</f>
        <v>4</v>
      </c>
      <c r="BD89" s="48">
        <v>1</v>
      </c>
      <c r="BE89" s="49">
        <v>3.225806451612903</v>
      </c>
      <c r="BF89" s="48">
        <v>0</v>
      </c>
      <c r="BG89" s="49">
        <v>0</v>
      </c>
      <c r="BH89" s="48">
        <v>0</v>
      </c>
      <c r="BI89" s="49">
        <v>0</v>
      </c>
      <c r="BJ89" s="48">
        <v>30</v>
      </c>
      <c r="BK89" s="49">
        <v>96.7741935483871</v>
      </c>
      <c r="BL89" s="48">
        <v>31</v>
      </c>
    </row>
    <row r="90" spans="1:64" ht="15">
      <c r="A90" s="64" t="s">
        <v>249</v>
      </c>
      <c r="B90" s="64" t="s">
        <v>249</v>
      </c>
      <c r="C90" s="65" t="s">
        <v>1834</v>
      </c>
      <c r="D90" s="66">
        <v>10</v>
      </c>
      <c r="E90" s="67" t="s">
        <v>136</v>
      </c>
      <c r="F90" s="68">
        <v>12</v>
      </c>
      <c r="G90" s="65"/>
      <c r="H90" s="69"/>
      <c r="I90" s="70"/>
      <c r="J90" s="70"/>
      <c r="K90" s="34" t="s">
        <v>65</v>
      </c>
      <c r="L90" s="77">
        <v>90</v>
      </c>
      <c r="M90" s="77"/>
      <c r="N90" s="72"/>
      <c r="O90" s="79" t="s">
        <v>176</v>
      </c>
      <c r="P90" s="81">
        <v>43485.55236111111</v>
      </c>
      <c r="Q90" s="79" t="s">
        <v>325</v>
      </c>
      <c r="R90" s="79" t="s">
        <v>358</v>
      </c>
      <c r="S90" s="79" t="s">
        <v>374</v>
      </c>
      <c r="T90" s="79" t="s">
        <v>389</v>
      </c>
      <c r="U90" s="82" t="s">
        <v>409</v>
      </c>
      <c r="V90" s="82" t="s">
        <v>409</v>
      </c>
      <c r="W90" s="81">
        <v>43485.55236111111</v>
      </c>
      <c r="X90" s="82" t="s">
        <v>515</v>
      </c>
      <c r="Y90" s="79"/>
      <c r="Z90" s="79"/>
      <c r="AA90" s="85" t="s">
        <v>595</v>
      </c>
      <c r="AB90" s="79"/>
      <c r="AC90" s="79" t="b">
        <v>0</v>
      </c>
      <c r="AD90" s="79">
        <v>0</v>
      </c>
      <c r="AE90" s="85" t="s">
        <v>626</v>
      </c>
      <c r="AF90" s="79" t="b">
        <v>0</v>
      </c>
      <c r="AG90" s="79" t="s">
        <v>631</v>
      </c>
      <c r="AH90" s="79"/>
      <c r="AI90" s="85" t="s">
        <v>626</v>
      </c>
      <c r="AJ90" s="79" t="b">
        <v>0</v>
      </c>
      <c r="AK90" s="79">
        <v>0</v>
      </c>
      <c r="AL90" s="85" t="s">
        <v>626</v>
      </c>
      <c r="AM90" s="79" t="s">
        <v>646</v>
      </c>
      <c r="AN90" s="79" t="b">
        <v>0</v>
      </c>
      <c r="AO90" s="85" t="s">
        <v>595</v>
      </c>
      <c r="AP90" s="79" t="s">
        <v>176</v>
      </c>
      <c r="AQ90" s="79">
        <v>0</v>
      </c>
      <c r="AR90" s="79">
        <v>0</v>
      </c>
      <c r="AS90" s="79"/>
      <c r="AT90" s="79"/>
      <c r="AU90" s="79"/>
      <c r="AV90" s="79"/>
      <c r="AW90" s="79"/>
      <c r="AX90" s="79"/>
      <c r="AY90" s="79"/>
      <c r="AZ90" s="79"/>
      <c r="BA90">
        <v>11</v>
      </c>
      <c r="BB90" s="78" t="str">
        <f>REPLACE(INDEX(GroupVertices[Group],MATCH(Edges[[#This Row],[Vertex 1]],GroupVertices[Vertex],0)),1,1,"")</f>
        <v>4</v>
      </c>
      <c r="BC90" s="78" t="str">
        <f>REPLACE(INDEX(GroupVertices[Group],MATCH(Edges[[#This Row],[Vertex 2]],GroupVertices[Vertex],0)),1,1,"")</f>
        <v>4</v>
      </c>
      <c r="BD90" s="48">
        <v>1</v>
      </c>
      <c r="BE90" s="49">
        <v>3.225806451612903</v>
      </c>
      <c r="BF90" s="48">
        <v>0</v>
      </c>
      <c r="BG90" s="49">
        <v>0</v>
      </c>
      <c r="BH90" s="48">
        <v>0</v>
      </c>
      <c r="BI90" s="49">
        <v>0</v>
      </c>
      <c r="BJ90" s="48">
        <v>30</v>
      </c>
      <c r="BK90" s="49">
        <v>96.7741935483871</v>
      </c>
      <c r="BL90" s="48">
        <v>31</v>
      </c>
    </row>
    <row r="91" spans="1:64" ht="15">
      <c r="A91" s="64" t="s">
        <v>249</v>
      </c>
      <c r="B91" s="64" t="s">
        <v>249</v>
      </c>
      <c r="C91" s="65" t="s">
        <v>1834</v>
      </c>
      <c r="D91" s="66">
        <v>10</v>
      </c>
      <c r="E91" s="67" t="s">
        <v>136</v>
      </c>
      <c r="F91" s="68">
        <v>12</v>
      </c>
      <c r="G91" s="65"/>
      <c r="H91" s="69"/>
      <c r="I91" s="70"/>
      <c r="J91" s="70"/>
      <c r="K91" s="34" t="s">
        <v>65</v>
      </c>
      <c r="L91" s="77">
        <v>91</v>
      </c>
      <c r="M91" s="77"/>
      <c r="N91" s="72"/>
      <c r="O91" s="79" t="s">
        <v>176</v>
      </c>
      <c r="P91" s="81">
        <v>43487.802407407406</v>
      </c>
      <c r="Q91" s="79" t="s">
        <v>326</v>
      </c>
      <c r="R91" s="79" t="s">
        <v>357</v>
      </c>
      <c r="S91" s="79" t="s">
        <v>374</v>
      </c>
      <c r="T91" s="79" t="s">
        <v>389</v>
      </c>
      <c r="U91" s="82" t="s">
        <v>410</v>
      </c>
      <c r="V91" s="82" t="s">
        <v>410</v>
      </c>
      <c r="W91" s="81">
        <v>43487.802407407406</v>
      </c>
      <c r="X91" s="82" t="s">
        <v>516</v>
      </c>
      <c r="Y91" s="79"/>
      <c r="Z91" s="79"/>
      <c r="AA91" s="85" t="s">
        <v>596</v>
      </c>
      <c r="AB91" s="79"/>
      <c r="AC91" s="79" t="b">
        <v>0</v>
      </c>
      <c r="AD91" s="79">
        <v>2</v>
      </c>
      <c r="AE91" s="85" t="s">
        <v>626</v>
      </c>
      <c r="AF91" s="79" t="b">
        <v>0</v>
      </c>
      <c r="AG91" s="79" t="s">
        <v>631</v>
      </c>
      <c r="AH91" s="79"/>
      <c r="AI91" s="85" t="s">
        <v>626</v>
      </c>
      <c r="AJ91" s="79" t="b">
        <v>0</v>
      </c>
      <c r="AK91" s="79">
        <v>0</v>
      </c>
      <c r="AL91" s="85" t="s">
        <v>626</v>
      </c>
      <c r="AM91" s="79" t="s">
        <v>646</v>
      </c>
      <c r="AN91" s="79" t="b">
        <v>0</v>
      </c>
      <c r="AO91" s="85" t="s">
        <v>596</v>
      </c>
      <c r="AP91" s="79" t="s">
        <v>176</v>
      </c>
      <c r="AQ91" s="79">
        <v>0</v>
      </c>
      <c r="AR91" s="79">
        <v>0</v>
      </c>
      <c r="AS91" s="79"/>
      <c r="AT91" s="79"/>
      <c r="AU91" s="79"/>
      <c r="AV91" s="79"/>
      <c r="AW91" s="79"/>
      <c r="AX91" s="79"/>
      <c r="AY91" s="79"/>
      <c r="AZ91" s="79"/>
      <c r="BA91">
        <v>11</v>
      </c>
      <c r="BB91" s="78" t="str">
        <f>REPLACE(INDEX(GroupVertices[Group],MATCH(Edges[[#This Row],[Vertex 1]],GroupVertices[Vertex],0)),1,1,"")</f>
        <v>4</v>
      </c>
      <c r="BC91" s="78" t="str">
        <f>REPLACE(INDEX(GroupVertices[Group],MATCH(Edges[[#This Row],[Vertex 2]],GroupVertices[Vertex],0)),1,1,"")</f>
        <v>4</v>
      </c>
      <c r="BD91" s="48">
        <v>2</v>
      </c>
      <c r="BE91" s="49">
        <v>4.761904761904762</v>
      </c>
      <c r="BF91" s="48">
        <v>0</v>
      </c>
      <c r="BG91" s="49">
        <v>0</v>
      </c>
      <c r="BH91" s="48">
        <v>0</v>
      </c>
      <c r="BI91" s="49">
        <v>0</v>
      </c>
      <c r="BJ91" s="48">
        <v>40</v>
      </c>
      <c r="BK91" s="49">
        <v>95.23809523809524</v>
      </c>
      <c r="BL91" s="48">
        <v>42</v>
      </c>
    </row>
    <row r="92" spans="1:64" ht="15">
      <c r="A92" s="64" t="s">
        <v>249</v>
      </c>
      <c r="B92" s="64" t="s">
        <v>249</v>
      </c>
      <c r="C92" s="65" t="s">
        <v>1834</v>
      </c>
      <c r="D92" s="66">
        <v>10</v>
      </c>
      <c r="E92" s="67" t="s">
        <v>136</v>
      </c>
      <c r="F92" s="68">
        <v>12</v>
      </c>
      <c r="G92" s="65"/>
      <c r="H92" s="69"/>
      <c r="I92" s="70"/>
      <c r="J92" s="70"/>
      <c r="K92" s="34" t="s">
        <v>65</v>
      </c>
      <c r="L92" s="77">
        <v>92</v>
      </c>
      <c r="M92" s="77"/>
      <c r="N92" s="72"/>
      <c r="O92" s="79" t="s">
        <v>176</v>
      </c>
      <c r="P92" s="81">
        <v>43488.80238425926</v>
      </c>
      <c r="Q92" s="79" t="s">
        <v>327</v>
      </c>
      <c r="R92" s="79" t="s">
        <v>357</v>
      </c>
      <c r="S92" s="79" t="s">
        <v>374</v>
      </c>
      <c r="T92" s="79" t="s">
        <v>389</v>
      </c>
      <c r="U92" s="82" t="s">
        <v>411</v>
      </c>
      <c r="V92" s="82" t="s">
        <v>411</v>
      </c>
      <c r="W92" s="81">
        <v>43488.80238425926</v>
      </c>
      <c r="X92" s="82" t="s">
        <v>517</v>
      </c>
      <c r="Y92" s="79"/>
      <c r="Z92" s="79"/>
      <c r="AA92" s="85" t="s">
        <v>597</v>
      </c>
      <c r="AB92" s="79"/>
      <c r="AC92" s="79" t="b">
        <v>0</v>
      </c>
      <c r="AD92" s="79">
        <v>6</v>
      </c>
      <c r="AE92" s="85" t="s">
        <v>626</v>
      </c>
      <c r="AF92" s="79" t="b">
        <v>0</v>
      </c>
      <c r="AG92" s="79" t="s">
        <v>631</v>
      </c>
      <c r="AH92" s="79"/>
      <c r="AI92" s="85" t="s">
        <v>626</v>
      </c>
      <c r="AJ92" s="79" t="b">
        <v>0</v>
      </c>
      <c r="AK92" s="79">
        <v>1</v>
      </c>
      <c r="AL92" s="85" t="s">
        <v>626</v>
      </c>
      <c r="AM92" s="79" t="s">
        <v>646</v>
      </c>
      <c r="AN92" s="79" t="b">
        <v>0</v>
      </c>
      <c r="AO92" s="85" t="s">
        <v>597</v>
      </c>
      <c r="AP92" s="79" t="s">
        <v>176</v>
      </c>
      <c r="AQ92" s="79">
        <v>0</v>
      </c>
      <c r="AR92" s="79">
        <v>0</v>
      </c>
      <c r="AS92" s="79"/>
      <c r="AT92" s="79"/>
      <c r="AU92" s="79"/>
      <c r="AV92" s="79"/>
      <c r="AW92" s="79"/>
      <c r="AX92" s="79"/>
      <c r="AY92" s="79"/>
      <c r="AZ92" s="79"/>
      <c r="BA92">
        <v>11</v>
      </c>
      <c r="BB92" s="78" t="str">
        <f>REPLACE(INDEX(GroupVertices[Group],MATCH(Edges[[#This Row],[Vertex 1]],GroupVertices[Vertex],0)),1,1,"")</f>
        <v>4</v>
      </c>
      <c r="BC92" s="78" t="str">
        <f>REPLACE(INDEX(GroupVertices[Group],MATCH(Edges[[#This Row],[Vertex 2]],GroupVertices[Vertex],0)),1,1,"")</f>
        <v>4</v>
      </c>
      <c r="BD92" s="48">
        <v>2</v>
      </c>
      <c r="BE92" s="49">
        <v>4.761904761904762</v>
      </c>
      <c r="BF92" s="48">
        <v>0</v>
      </c>
      <c r="BG92" s="49">
        <v>0</v>
      </c>
      <c r="BH92" s="48">
        <v>0</v>
      </c>
      <c r="BI92" s="49">
        <v>0</v>
      </c>
      <c r="BJ92" s="48">
        <v>40</v>
      </c>
      <c r="BK92" s="49">
        <v>95.23809523809524</v>
      </c>
      <c r="BL92" s="48">
        <v>42</v>
      </c>
    </row>
    <row r="93" spans="1:64" ht="15">
      <c r="A93" s="64" t="s">
        <v>249</v>
      </c>
      <c r="B93" s="64" t="s">
        <v>249</v>
      </c>
      <c r="C93" s="65" t="s">
        <v>1834</v>
      </c>
      <c r="D93" s="66">
        <v>10</v>
      </c>
      <c r="E93" s="67" t="s">
        <v>136</v>
      </c>
      <c r="F93" s="68">
        <v>12</v>
      </c>
      <c r="G93" s="65"/>
      <c r="H93" s="69"/>
      <c r="I93" s="70"/>
      <c r="J93" s="70"/>
      <c r="K93" s="34" t="s">
        <v>65</v>
      </c>
      <c r="L93" s="77">
        <v>93</v>
      </c>
      <c r="M93" s="77"/>
      <c r="N93" s="72"/>
      <c r="O93" s="79" t="s">
        <v>176</v>
      </c>
      <c r="P93" s="81">
        <v>43489.05233796296</v>
      </c>
      <c r="Q93" s="79" t="s">
        <v>328</v>
      </c>
      <c r="R93" s="79" t="s">
        <v>357</v>
      </c>
      <c r="S93" s="79" t="s">
        <v>374</v>
      </c>
      <c r="T93" s="79" t="s">
        <v>389</v>
      </c>
      <c r="U93" s="82" t="s">
        <v>412</v>
      </c>
      <c r="V93" s="82" t="s">
        <v>412</v>
      </c>
      <c r="W93" s="81">
        <v>43489.05233796296</v>
      </c>
      <c r="X93" s="82" t="s">
        <v>518</v>
      </c>
      <c r="Y93" s="79"/>
      <c r="Z93" s="79"/>
      <c r="AA93" s="85" t="s">
        <v>598</v>
      </c>
      <c r="AB93" s="79"/>
      <c r="AC93" s="79" t="b">
        <v>0</v>
      </c>
      <c r="AD93" s="79">
        <v>0</v>
      </c>
      <c r="AE93" s="85" t="s">
        <v>626</v>
      </c>
      <c r="AF93" s="79" t="b">
        <v>0</v>
      </c>
      <c r="AG93" s="79" t="s">
        <v>631</v>
      </c>
      <c r="AH93" s="79"/>
      <c r="AI93" s="85" t="s">
        <v>626</v>
      </c>
      <c r="AJ93" s="79" t="b">
        <v>0</v>
      </c>
      <c r="AK93" s="79">
        <v>0</v>
      </c>
      <c r="AL93" s="85" t="s">
        <v>626</v>
      </c>
      <c r="AM93" s="79" t="s">
        <v>646</v>
      </c>
      <c r="AN93" s="79" t="b">
        <v>0</v>
      </c>
      <c r="AO93" s="85" t="s">
        <v>598</v>
      </c>
      <c r="AP93" s="79" t="s">
        <v>176</v>
      </c>
      <c r="AQ93" s="79">
        <v>0</v>
      </c>
      <c r="AR93" s="79">
        <v>0</v>
      </c>
      <c r="AS93" s="79"/>
      <c r="AT93" s="79"/>
      <c r="AU93" s="79"/>
      <c r="AV93" s="79"/>
      <c r="AW93" s="79"/>
      <c r="AX93" s="79"/>
      <c r="AY93" s="79"/>
      <c r="AZ93" s="79"/>
      <c r="BA93">
        <v>11</v>
      </c>
      <c r="BB93" s="78" t="str">
        <f>REPLACE(INDEX(GroupVertices[Group],MATCH(Edges[[#This Row],[Vertex 1]],GroupVertices[Vertex],0)),1,1,"")</f>
        <v>4</v>
      </c>
      <c r="BC93" s="78" t="str">
        <f>REPLACE(INDEX(GroupVertices[Group],MATCH(Edges[[#This Row],[Vertex 2]],GroupVertices[Vertex],0)),1,1,"")</f>
        <v>4</v>
      </c>
      <c r="BD93" s="48">
        <v>2</v>
      </c>
      <c r="BE93" s="49">
        <v>4.761904761904762</v>
      </c>
      <c r="BF93" s="48">
        <v>0</v>
      </c>
      <c r="BG93" s="49">
        <v>0</v>
      </c>
      <c r="BH93" s="48">
        <v>0</v>
      </c>
      <c r="BI93" s="49">
        <v>0</v>
      </c>
      <c r="BJ93" s="48">
        <v>40</v>
      </c>
      <c r="BK93" s="49">
        <v>95.23809523809524</v>
      </c>
      <c r="BL93" s="48">
        <v>42</v>
      </c>
    </row>
    <row r="94" spans="1:64" ht="15">
      <c r="A94" s="64" t="s">
        <v>250</v>
      </c>
      <c r="B94" s="64" t="s">
        <v>268</v>
      </c>
      <c r="C94" s="65" t="s">
        <v>1835</v>
      </c>
      <c r="D94" s="66">
        <v>6.5</v>
      </c>
      <c r="E94" s="67" t="s">
        <v>136</v>
      </c>
      <c r="F94" s="68">
        <v>23.5</v>
      </c>
      <c r="G94" s="65"/>
      <c r="H94" s="69"/>
      <c r="I94" s="70"/>
      <c r="J94" s="70"/>
      <c r="K94" s="34" t="s">
        <v>65</v>
      </c>
      <c r="L94" s="77">
        <v>94</v>
      </c>
      <c r="M94" s="77"/>
      <c r="N94" s="72"/>
      <c r="O94" s="79" t="s">
        <v>289</v>
      </c>
      <c r="P94" s="81">
        <v>43478.8212037037</v>
      </c>
      <c r="Q94" s="79" t="s">
        <v>298</v>
      </c>
      <c r="R94" s="82" t="s">
        <v>347</v>
      </c>
      <c r="S94" s="79" t="s">
        <v>366</v>
      </c>
      <c r="T94" s="79" t="s">
        <v>379</v>
      </c>
      <c r="U94" s="79"/>
      <c r="V94" s="82" t="s">
        <v>450</v>
      </c>
      <c r="W94" s="81">
        <v>43478.8212037037</v>
      </c>
      <c r="X94" s="82" t="s">
        <v>519</v>
      </c>
      <c r="Y94" s="79"/>
      <c r="Z94" s="79"/>
      <c r="AA94" s="85" t="s">
        <v>599</v>
      </c>
      <c r="AB94" s="79"/>
      <c r="AC94" s="79" t="b">
        <v>0</v>
      </c>
      <c r="AD94" s="79">
        <v>0</v>
      </c>
      <c r="AE94" s="85" t="s">
        <v>626</v>
      </c>
      <c r="AF94" s="79" t="b">
        <v>0</v>
      </c>
      <c r="AG94" s="79" t="s">
        <v>631</v>
      </c>
      <c r="AH94" s="79"/>
      <c r="AI94" s="85" t="s">
        <v>626</v>
      </c>
      <c r="AJ94" s="79" t="b">
        <v>0</v>
      </c>
      <c r="AK94" s="79">
        <v>8</v>
      </c>
      <c r="AL94" s="85" t="s">
        <v>608</v>
      </c>
      <c r="AM94" s="79" t="s">
        <v>647</v>
      </c>
      <c r="AN94" s="79" t="b">
        <v>0</v>
      </c>
      <c r="AO94" s="85" t="s">
        <v>608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250</v>
      </c>
      <c r="B95" s="64" t="s">
        <v>257</v>
      </c>
      <c r="C95" s="65" t="s">
        <v>1833</v>
      </c>
      <c r="D95" s="66">
        <v>3</v>
      </c>
      <c r="E95" s="67" t="s">
        <v>132</v>
      </c>
      <c r="F95" s="68">
        <v>35</v>
      </c>
      <c r="G95" s="65"/>
      <c r="H95" s="69"/>
      <c r="I95" s="70"/>
      <c r="J95" s="70"/>
      <c r="K95" s="34" t="s">
        <v>65</v>
      </c>
      <c r="L95" s="77">
        <v>95</v>
      </c>
      <c r="M95" s="77"/>
      <c r="N95" s="72"/>
      <c r="O95" s="79" t="s">
        <v>289</v>
      </c>
      <c r="P95" s="81">
        <v>43478.8212037037</v>
      </c>
      <c r="Q95" s="79" t="s">
        <v>298</v>
      </c>
      <c r="R95" s="82" t="s">
        <v>347</v>
      </c>
      <c r="S95" s="79" t="s">
        <v>366</v>
      </c>
      <c r="T95" s="79" t="s">
        <v>379</v>
      </c>
      <c r="U95" s="79"/>
      <c r="V95" s="82" t="s">
        <v>450</v>
      </c>
      <c r="W95" s="81">
        <v>43478.8212037037</v>
      </c>
      <c r="X95" s="82" t="s">
        <v>519</v>
      </c>
      <c r="Y95" s="79"/>
      <c r="Z95" s="79"/>
      <c r="AA95" s="85" t="s">
        <v>599</v>
      </c>
      <c r="AB95" s="79"/>
      <c r="AC95" s="79" t="b">
        <v>0</v>
      </c>
      <c r="AD95" s="79">
        <v>0</v>
      </c>
      <c r="AE95" s="85" t="s">
        <v>626</v>
      </c>
      <c r="AF95" s="79" t="b">
        <v>0</v>
      </c>
      <c r="AG95" s="79" t="s">
        <v>631</v>
      </c>
      <c r="AH95" s="79"/>
      <c r="AI95" s="85" t="s">
        <v>626</v>
      </c>
      <c r="AJ95" s="79" t="b">
        <v>0</v>
      </c>
      <c r="AK95" s="79">
        <v>8</v>
      </c>
      <c r="AL95" s="85" t="s">
        <v>608</v>
      </c>
      <c r="AM95" s="79" t="s">
        <v>647</v>
      </c>
      <c r="AN95" s="79" t="b">
        <v>0</v>
      </c>
      <c r="AO95" s="85" t="s">
        <v>608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15</v>
      </c>
      <c r="BK95" s="49">
        <v>100</v>
      </c>
      <c r="BL95" s="48">
        <v>15</v>
      </c>
    </row>
    <row r="96" spans="1:64" ht="15">
      <c r="A96" s="64" t="s">
        <v>250</v>
      </c>
      <c r="B96" s="64" t="s">
        <v>268</v>
      </c>
      <c r="C96" s="65" t="s">
        <v>1835</v>
      </c>
      <c r="D96" s="66">
        <v>6.5</v>
      </c>
      <c r="E96" s="67" t="s">
        <v>136</v>
      </c>
      <c r="F96" s="68">
        <v>23.5</v>
      </c>
      <c r="G96" s="65"/>
      <c r="H96" s="69"/>
      <c r="I96" s="70"/>
      <c r="J96" s="70"/>
      <c r="K96" s="34" t="s">
        <v>65</v>
      </c>
      <c r="L96" s="77">
        <v>96</v>
      </c>
      <c r="M96" s="77"/>
      <c r="N96" s="72"/>
      <c r="O96" s="79" t="s">
        <v>289</v>
      </c>
      <c r="P96" s="81">
        <v>43489.06413194445</v>
      </c>
      <c r="Q96" s="79" t="s">
        <v>329</v>
      </c>
      <c r="R96" s="82" t="s">
        <v>347</v>
      </c>
      <c r="S96" s="79" t="s">
        <v>366</v>
      </c>
      <c r="T96" s="79" t="s">
        <v>390</v>
      </c>
      <c r="U96" s="79"/>
      <c r="V96" s="82" t="s">
        <v>450</v>
      </c>
      <c r="W96" s="81">
        <v>43489.06413194445</v>
      </c>
      <c r="X96" s="82" t="s">
        <v>520</v>
      </c>
      <c r="Y96" s="79"/>
      <c r="Z96" s="79"/>
      <c r="AA96" s="85" t="s">
        <v>600</v>
      </c>
      <c r="AB96" s="79"/>
      <c r="AC96" s="79" t="b">
        <v>0</v>
      </c>
      <c r="AD96" s="79">
        <v>0</v>
      </c>
      <c r="AE96" s="85" t="s">
        <v>626</v>
      </c>
      <c r="AF96" s="79" t="b">
        <v>0</v>
      </c>
      <c r="AG96" s="79" t="s">
        <v>631</v>
      </c>
      <c r="AH96" s="79"/>
      <c r="AI96" s="85" t="s">
        <v>626</v>
      </c>
      <c r="AJ96" s="79" t="b">
        <v>0</v>
      </c>
      <c r="AK96" s="79">
        <v>1</v>
      </c>
      <c r="AL96" s="85" t="s">
        <v>585</v>
      </c>
      <c r="AM96" s="79" t="s">
        <v>647</v>
      </c>
      <c r="AN96" s="79" t="b">
        <v>0</v>
      </c>
      <c r="AO96" s="85" t="s">
        <v>585</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250</v>
      </c>
      <c r="B97" s="64" t="s">
        <v>247</v>
      </c>
      <c r="C97" s="65" t="s">
        <v>1833</v>
      </c>
      <c r="D97" s="66">
        <v>3</v>
      </c>
      <c r="E97" s="67" t="s">
        <v>132</v>
      </c>
      <c r="F97" s="68">
        <v>35</v>
      </c>
      <c r="G97" s="65"/>
      <c r="H97" s="69"/>
      <c r="I97" s="70"/>
      <c r="J97" s="70"/>
      <c r="K97" s="34" t="s">
        <v>65</v>
      </c>
      <c r="L97" s="77">
        <v>97</v>
      </c>
      <c r="M97" s="77"/>
      <c r="N97" s="72"/>
      <c r="O97" s="79" t="s">
        <v>289</v>
      </c>
      <c r="P97" s="81">
        <v>43489.06413194445</v>
      </c>
      <c r="Q97" s="79" t="s">
        <v>329</v>
      </c>
      <c r="R97" s="82" t="s">
        <v>347</v>
      </c>
      <c r="S97" s="79" t="s">
        <v>366</v>
      </c>
      <c r="T97" s="79" t="s">
        <v>390</v>
      </c>
      <c r="U97" s="79"/>
      <c r="V97" s="82" t="s">
        <v>450</v>
      </c>
      <c r="W97" s="81">
        <v>43489.06413194445</v>
      </c>
      <c r="X97" s="82" t="s">
        <v>520</v>
      </c>
      <c r="Y97" s="79"/>
      <c r="Z97" s="79"/>
      <c r="AA97" s="85" t="s">
        <v>600</v>
      </c>
      <c r="AB97" s="79"/>
      <c r="AC97" s="79" t="b">
        <v>0</v>
      </c>
      <c r="AD97" s="79">
        <v>0</v>
      </c>
      <c r="AE97" s="85" t="s">
        <v>626</v>
      </c>
      <c r="AF97" s="79" t="b">
        <v>0</v>
      </c>
      <c r="AG97" s="79" t="s">
        <v>631</v>
      </c>
      <c r="AH97" s="79"/>
      <c r="AI97" s="85" t="s">
        <v>626</v>
      </c>
      <c r="AJ97" s="79" t="b">
        <v>0</v>
      </c>
      <c r="AK97" s="79">
        <v>1</v>
      </c>
      <c r="AL97" s="85" t="s">
        <v>585</v>
      </c>
      <c r="AM97" s="79" t="s">
        <v>647</v>
      </c>
      <c r="AN97" s="79" t="b">
        <v>0</v>
      </c>
      <c r="AO97" s="85" t="s">
        <v>585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2</v>
      </c>
      <c r="BD97" s="48">
        <v>0</v>
      </c>
      <c r="BE97" s="49">
        <v>0</v>
      </c>
      <c r="BF97" s="48">
        <v>0</v>
      </c>
      <c r="BG97" s="49">
        <v>0</v>
      </c>
      <c r="BH97" s="48">
        <v>0</v>
      </c>
      <c r="BI97" s="49">
        <v>0</v>
      </c>
      <c r="BJ97" s="48">
        <v>15</v>
      </c>
      <c r="BK97" s="49">
        <v>100</v>
      </c>
      <c r="BL97" s="48">
        <v>15</v>
      </c>
    </row>
    <row r="98" spans="1:64" ht="15">
      <c r="A98" s="64" t="s">
        <v>251</v>
      </c>
      <c r="B98" s="64" t="s">
        <v>260</v>
      </c>
      <c r="C98" s="65" t="s">
        <v>1833</v>
      </c>
      <c r="D98" s="66">
        <v>3</v>
      </c>
      <c r="E98" s="67" t="s">
        <v>132</v>
      </c>
      <c r="F98" s="68">
        <v>35</v>
      </c>
      <c r="G98" s="65"/>
      <c r="H98" s="69"/>
      <c r="I98" s="70"/>
      <c r="J98" s="70"/>
      <c r="K98" s="34" t="s">
        <v>65</v>
      </c>
      <c r="L98" s="77">
        <v>98</v>
      </c>
      <c r="M98" s="77"/>
      <c r="N98" s="72"/>
      <c r="O98" s="79" t="s">
        <v>290</v>
      </c>
      <c r="P98" s="81">
        <v>43489.23440972222</v>
      </c>
      <c r="Q98" s="79" t="s">
        <v>330</v>
      </c>
      <c r="R98" s="79"/>
      <c r="S98" s="79"/>
      <c r="T98" s="79"/>
      <c r="U98" s="79"/>
      <c r="V98" s="82" t="s">
        <v>451</v>
      </c>
      <c r="W98" s="81">
        <v>43489.23440972222</v>
      </c>
      <c r="X98" s="82" t="s">
        <v>521</v>
      </c>
      <c r="Y98" s="79"/>
      <c r="Z98" s="79"/>
      <c r="AA98" s="85" t="s">
        <v>601</v>
      </c>
      <c r="AB98" s="85" t="s">
        <v>618</v>
      </c>
      <c r="AC98" s="79" t="b">
        <v>0</v>
      </c>
      <c r="AD98" s="79">
        <v>0</v>
      </c>
      <c r="AE98" s="85" t="s">
        <v>628</v>
      </c>
      <c r="AF98" s="79" t="b">
        <v>0</v>
      </c>
      <c r="AG98" s="79" t="s">
        <v>631</v>
      </c>
      <c r="AH98" s="79"/>
      <c r="AI98" s="85" t="s">
        <v>626</v>
      </c>
      <c r="AJ98" s="79" t="b">
        <v>0</v>
      </c>
      <c r="AK98" s="79">
        <v>0</v>
      </c>
      <c r="AL98" s="85" t="s">
        <v>626</v>
      </c>
      <c r="AM98" s="79" t="s">
        <v>635</v>
      </c>
      <c r="AN98" s="79" t="b">
        <v>0</v>
      </c>
      <c r="AO98" s="85" t="s">
        <v>618</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6</v>
      </c>
      <c r="BK98" s="49">
        <v>100</v>
      </c>
      <c r="BL98" s="48">
        <v>6</v>
      </c>
    </row>
    <row r="99" spans="1:64" ht="15">
      <c r="A99" s="64" t="s">
        <v>252</v>
      </c>
      <c r="B99" s="64" t="s">
        <v>254</v>
      </c>
      <c r="C99" s="65" t="s">
        <v>1833</v>
      </c>
      <c r="D99" s="66">
        <v>3</v>
      </c>
      <c r="E99" s="67" t="s">
        <v>132</v>
      </c>
      <c r="F99" s="68">
        <v>35</v>
      </c>
      <c r="G99" s="65"/>
      <c r="H99" s="69"/>
      <c r="I99" s="70"/>
      <c r="J99" s="70"/>
      <c r="K99" s="34" t="s">
        <v>65</v>
      </c>
      <c r="L99" s="77">
        <v>99</v>
      </c>
      <c r="M99" s="77"/>
      <c r="N99" s="72"/>
      <c r="O99" s="79" t="s">
        <v>289</v>
      </c>
      <c r="P99" s="81">
        <v>43477.203101851854</v>
      </c>
      <c r="Q99" s="79" t="s">
        <v>294</v>
      </c>
      <c r="R99" s="79"/>
      <c r="S99" s="79"/>
      <c r="T99" s="79" t="s">
        <v>377</v>
      </c>
      <c r="U99" s="79"/>
      <c r="V99" s="82" t="s">
        <v>452</v>
      </c>
      <c r="W99" s="81">
        <v>43477.203101851854</v>
      </c>
      <c r="X99" s="82" t="s">
        <v>522</v>
      </c>
      <c r="Y99" s="79"/>
      <c r="Z99" s="79"/>
      <c r="AA99" s="85" t="s">
        <v>602</v>
      </c>
      <c r="AB99" s="79"/>
      <c r="AC99" s="79" t="b">
        <v>0</v>
      </c>
      <c r="AD99" s="79">
        <v>0</v>
      </c>
      <c r="AE99" s="85" t="s">
        <v>626</v>
      </c>
      <c r="AF99" s="79" t="b">
        <v>0</v>
      </c>
      <c r="AG99" s="79" t="s">
        <v>631</v>
      </c>
      <c r="AH99" s="79"/>
      <c r="AI99" s="85" t="s">
        <v>626</v>
      </c>
      <c r="AJ99" s="79" t="b">
        <v>0</v>
      </c>
      <c r="AK99" s="79">
        <v>10</v>
      </c>
      <c r="AL99" s="85" t="s">
        <v>603</v>
      </c>
      <c r="AM99" s="79" t="s">
        <v>637</v>
      </c>
      <c r="AN99" s="79" t="b">
        <v>0</v>
      </c>
      <c r="AO99" s="85" t="s">
        <v>603</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252</v>
      </c>
      <c r="B100" s="64" t="s">
        <v>253</v>
      </c>
      <c r="C100" s="65" t="s">
        <v>1833</v>
      </c>
      <c r="D100" s="66">
        <v>3</v>
      </c>
      <c r="E100" s="67" t="s">
        <v>132</v>
      </c>
      <c r="F100" s="68">
        <v>35</v>
      </c>
      <c r="G100" s="65"/>
      <c r="H100" s="69"/>
      <c r="I100" s="70"/>
      <c r="J100" s="70"/>
      <c r="K100" s="34" t="s">
        <v>66</v>
      </c>
      <c r="L100" s="77">
        <v>100</v>
      </c>
      <c r="M100" s="77"/>
      <c r="N100" s="72"/>
      <c r="O100" s="79" t="s">
        <v>289</v>
      </c>
      <c r="P100" s="81">
        <v>43477.203101851854</v>
      </c>
      <c r="Q100" s="79" t="s">
        <v>294</v>
      </c>
      <c r="R100" s="79"/>
      <c r="S100" s="79"/>
      <c r="T100" s="79" t="s">
        <v>377</v>
      </c>
      <c r="U100" s="79"/>
      <c r="V100" s="82" t="s">
        <v>452</v>
      </c>
      <c r="W100" s="81">
        <v>43477.203101851854</v>
      </c>
      <c r="X100" s="82" t="s">
        <v>522</v>
      </c>
      <c r="Y100" s="79"/>
      <c r="Z100" s="79"/>
      <c r="AA100" s="85" t="s">
        <v>602</v>
      </c>
      <c r="AB100" s="79"/>
      <c r="AC100" s="79" t="b">
        <v>0</v>
      </c>
      <c r="AD100" s="79">
        <v>0</v>
      </c>
      <c r="AE100" s="85" t="s">
        <v>626</v>
      </c>
      <c r="AF100" s="79" t="b">
        <v>0</v>
      </c>
      <c r="AG100" s="79" t="s">
        <v>631</v>
      </c>
      <c r="AH100" s="79"/>
      <c r="AI100" s="85" t="s">
        <v>626</v>
      </c>
      <c r="AJ100" s="79" t="b">
        <v>0</v>
      </c>
      <c r="AK100" s="79">
        <v>10</v>
      </c>
      <c r="AL100" s="85" t="s">
        <v>603</v>
      </c>
      <c r="AM100" s="79" t="s">
        <v>637</v>
      </c>
      <c r="AN100" s="79" t="b">
        <v>0</v>
      </c>
      <c r="AO100" s="85" t="s">
        <v>603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15</v>
      </c>
      <c r="BK100" s="49">
        <v>100</v>
      </c>
      <c r="BL100" s="48">
        <v>15</v>
      </c>
    </row>
    <row r="101" spans="1:64" ht="15">
      <c r="A101" s="64" t="s">
        <v>253</v>
      </c>
      <c r="B101" s="64" t="s">
        <v>252</v>
      </c>
      <c r="C101" s="65" t="s">
        <v>1833</v>
      </c>
      <c r="D101" s="66">
        <v>3</v>
      </c>
      <c r="E101" s="67" t="s">
        <v>132</v>
      </c>
      <c r="F101" s="68">
        <v>35</v>
      </c>
      <c r="G101" s="65"/>
      <c r="H101" s="69"/>
      <c r="I101" s="70"/>
      <c r="J101" s="70"/>
      <c r="K101" s="34" t="s">
        <v>66</v>
      </c>
      <c r="L101" s="77">
        <v>101</v>
      </c>
      <c r="M101" s="77"/>
      <c r="N101" s="72"/>
      <c r="O101" s="79" t="s">
        <v>289</v>
      </c>
      <c r="P101" s="81">
        <v>43477.17799768518</v>
      </c>
      <c r="Q101" s="79" t="s">
        <v>331</v>
      </c>
      <c r="R101" s="79"/>
      <c r="S101" s="79"/>
      <c r="T101" s="79" t="s">
        <v>377</v>
      </c>
      <c r="U101" s="82" t="s">
        <v>413</v>
      </c>
      <c r="V101" s="82" t="s">
        <v>413</v>
      </c>
      <c r="W101" s="81">
        <v>43477.17799768518</v>
      </c>
      <c r="X101" s="82" t="s">
        <v>523</v>
      </c>
      <c r="Y101" s="79"/>
      <c r="Z101" s="79"/>
      <c r="AA101" s="85" t="s">
        <v>603</v>
      </c>
      <c r="AB101" s="79"/>
      <c r="AC101" s="79" t="b">
        <v>0</v>
      </c>
      <c r="AD101" s="79">
        <v>2</v>
      </c>
      <c r="AE101" s="85" t="s">
        <v>626</v>
      </c>
      <c r="AF101" s="79" t="b">
        <v>0</v>
      </c>
      <c r="AG101" s="79" t="s">
        <v>631</v>
      </c>
      <c r="AH101" s="79"/>
      <c r="AI101" s="85" t="s">
        <v>626</v>
      </c>
      <c r="AJ101" s="79" t="b">
        <v>0</v>
      </c>
      <c r="AK101" s="79">
        <v>0</v>
      </c>
      <c r="AL101" s="85" t="s">
        <v>626</v>
      </c>
      <c r="AM101" s="79" t="s">
        <v>633</v>
      </c>
      <c r="AN101" s="79" t="b">
        <v>0</v>
      </c>
      <c r="AO101" s="85" t="s">
        <v>603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13</v>
      </c>
      <c r="BK101" s="49">
        <v>100</v>
      </c>
      <c r="BL101" s="48">
        <v>13</v>
      </c>
    </row>
    <row r="102" spans="1:64" ht="15">
      <c r="A102" s="64" t="s">
        <v>254</v>
      </c>
      <c r="B102" s="64" t="s">
        <v>253</v>
      </c>
      <c r="C102" s="65" t="s">
        <v>1833</v>
      </c>
      <c r="D102" s="66">
        <v>3</v>
      </c>
      <c r="E102" s="67" t="s">
        <v>132</v>
      </c>
      <c r="F102" s="68">
        <v>35</v>
      </c>
      <c r="G102" s="65"/>
      <c r="H102" s="69"/>
      <c r="I102" s="70"/>
      <c r="J102" s="70"/>
      <c r="K102" s="34" t="s">
        <v>66</v>
      </c>
      <c r="L102" s="77">
        <v>102</v>
      </c>
      <c r="M102" s="77"/>
      <c r="N102" s="72"/>
      <c r="O102" s="79" t="s">
        <v>289</v>
      </c>
      <c r="P102" s="81">
        <v>43477.746458333335</v>
      </c>
      <c r="Q102" s="79" t="s">
        <v>294</v>
      </c>
      <c r="R102" s="79"/>
      <c r="S102" s="79"/>
      <c r="T102" s="79" t="s">
        <v>377</v>
      </c>
      <c r="U102" s="79"/>
      <c r="V102" s="82" t="s">
        <v>453</v>
      </c>
      <c r="W102" s="81">
        <v>43477.746458333335</v>
      </c>
      <c r="X102" s="82" t="s">
        <v>524</v>
      </c>
      <c r="Y102" s="79"/>
      <c r="Z102" s="79"/>
      <c r="AA102" s="85" t="s">
        <v>604</v>
      </c>
      <c r="AB102" s="79"/>
      <c r="AC102" s="79" t="b">
        <v>0</v>
      </c>
      <c r="AD102" s="79">
        <v>0</v>
      </c>
      <c r="AE102" s="85" t="s">
        <v>626</v>
      </c>
      <c r="AF102" s="79" t="b">
        <v>0</v>
      </c>
      <c r="AG102" s="79" t="s">
        <v>631</v>
      </c>
      <c r="AH102" s="79"/>
      <c r="AI102" s="85" t="s">
        <v>626</v>
      </c>
      <c r="AJ102" s="79" t="b">
        <v>0</v>
      </c>
      <c r="AK102" s="79">
        <v>10</v>
      </c>
      <c r="AL102" s="85" t="s">
        <v>603</v>
      </c>
      <c r="AM102" s="79" t="s">
        <v>633</v>
      </c>
      <c r="AN102" s="79" t="b">
        <v>0</v>
      </c>
      <c r="AO102" s="85" t="s">
        <v>603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15</v>
      </c>
      <c r="BK102" s="49">
        <v>100</v>
      </c>
      <c r="BL102" s="48">
        <v>15</v>
      </c>
    </row>
    <row r="103" spans="1:64" ht="15">
      <c r="A103" s="64" t="s">
        <v>253</v>
      </c>
      <c r="B103" s="64" t="s">
        <v>254</v>
      </c>
      <c r="C103" s="65" t="s">
        <v>1833</v>
      </c>
      <c r="D103" s="66">
        <v>3</v>
      </c>
      <c r="E103" s="67" t="s">
        <v>132</v>
      </c>
      <c r="F103" s="68">
        <v>35</v>
      </c>
      <c r="G103" s="65"/>
      <c r="H103" s="69"/>
      <c r="I103" s="70"/>
      <c r="J103" s="70"/>
      <c r="K103" s="34" t="s">
        <v>66</v>
      </c>
      <c r="L103" s="77">
        <v>103</v>
      </c>
      <c r="M103" s="77"/>
      <c r="N103" s="72"/>
      <c r="O103" s="79" t="s">
        <v>289</v>
      </c>
      <c r="P103" s="81">
        <v>43477.17799768518</v>
      </c>
      <c r="Q103" s="79" t="s">
        <v>331</v>
      </c>
      <c r="R103" s="79"/>
      <c r="S103" s="79"/>
      <c r="T103" s="79" t="s">
        <v>377</v>
      </c>
      <c r="U103" s="82" t="s">
        <v>413</v>
      </c>
      <c r="V103" s="82" t="s">
        <v>413</v>
      </c>
      <c r="W103" s="81">
        <v>43477.17799768518</v>
      </c>
      <c r="X103" s="82" t="s">
        <v>523</v>
      </c>
      <c r="Y103" s="79"/>
      <c r="Z103" s="79"/>
      <c r="AA103" s="85" t="s">
        <v>603</v>
      </c>
      <c r="AB103" s="79"/>
      <c r="AC103" s="79" t="b">
        <v>0</v>
      </c>
      <c r="AD103" s="79">
        <v>2</v>
      </c>
      <c r="AE103" s="85" t="s">
        <v>626</v>
      </c>
      <c r="AF103" s="79" t="b">
        <v>0</v>
      </c>
      <c r="AG103" s="79" t="s">
        <v>631</v>
      </c>
      <c r="AH103" s="79"/>
      <c r="AI103" s="85" t="s">
        <v>626</v>
      </c>
      <c r="AJ103" s="79" t="b">
        <v>0</v>
      </c>
      <c r="AK103" s="79">
        <v>0</v>
      </c>
      <c r="AL103" s="85" t="s">
        <v>626</v>
      </c>
      <c r="AM103" s="79" t="s">
        <v>633</v>
      </c>
      <c r="AN103" s="79" t="b">
        <v>0</v>
      </c>
      <c r="AO103" s="85" t="s">
        <v>603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253</v>
      </c>
      <c r="B104" s="64" t="s">
        <v>282</v>
      </c>
      <c r="C104" s="65" t="s">
        <v>1833</v>
      </c>
      <c r="D104" s="66">
        <v>3</v>
      </c>
      <c r="E104" s="67" t="s">
        <v>132</v>
      </c>
      <c r="F104" s="68">
        <v>35</v>
      </c>
      <c r="G104" s="65"/>
      <c r="H104" s="69"/>
      <c r="I104" s="70"/>
      <c r="J104" s="70"/>
      <c r="K104" s="34" t="s">
        <v>65</v>
      </c>
      <c r="L104" s="77">
        <v>104</v>
      </c>
      <c r="M104" s="77"/>
      <c r="N104" s="72"/>
      <c r="O104" s="79" t="s">
        <v>289</v>
      </c>
      <c r="P104" s="81">
        <v>43489.268425925926</v>
      </c>
      <c r="Q104" s="79" t="s">
        <v>332</v>
      </c>
      <c r="R104" s="79"/>
      <c r="S104" s="79"/>
      <c r="T104" s="79" t="s">
        <v>391</v>
      </c>
      <c r="U104" s="82" t="s">
        <v>414</v>
      </c>
      <c r="V104" s="82" t="s">
        <v>414</v>
      </c>
      <c r="W104" s="81">
        <v>43489.268425925926</v>
      </c>
      <c r="X104" s="82" t="s">
        <v>525</v>
      </c>
      <c r="Y104" s="79"/>
      <c r="Z104" s="79"/>
      <c r="AA104" s="85" t="s">
        <v>605</v>
      </c>
      <c r="AB104" s="79"/>
      <c r="AC104" s="79" t="b">
        <v>0</v>
      </c>
      <c r="AD104" s="79">
        <v>18</v>
      </c>
      <c r="AE104" s="85" t="s">
        <v>626</v>
      </c>
      <c r="AF104" s="79" t="b">
        <v>0</v>
      </c>
      <c r="AG104" s="79" t="s">
        <v>631</v>
      </c>
      <c r="AH104" s="79"/>
      <c r="AI104" s="85" t="s">
        <v>626</v>
      </c>
      <c r="AJ104" s="79" t="b">
        <v>0</v>
      </c>
      <c r="AK104" s="79">
        <v>2</v>
      </c>
      <c r="AL104" s="85" t="s">
        <v>626</v>
      </c>
      <c r="AM104" s="79" t="s">
        <v>633</v>
      </c>
      <c r="AN104" s="79" t="b">
        <v>0</v>
      </c>
      <c r="AO104" s="85" t="s">
        <v>605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255</v>
      </c>
      <c r="B105" s="64" t="s">
        <v>282</v>
      </c>
      <c r="C105" s="65" t="s">
        <v>1833</v>
      </c>
      <c r="D105" s="66">
        <v>3</v>
      </c>
      <c r="E105" s="67" t="s">
        <v>132</v>
      </c>
      <c r="F105" s="68">
        <v>35</v>
      </c>
      <c r="G105" s="65"/>
      <c r="H105" s="69"/>
      <c r="I105" s="70"/>
      <c r="J105" s="70"/>
      <c r="K105" s="34" t="s">
        <v>65</v>
      </c>
      <c r="L105" s="77">
        <v>105</v>
      </c>
      <c r="M105" s="77"/>
      <c r="N105" s="72"/>
      <c r="O105" s="79" t="s">
        <v>289</v>
      </c>
      <c r="P105" s="81">
        <v>43489.276921296296</v>
      </c>
      <c r="Q105" s="79" t="s">
        <v>333</v>
      </c>
      <c r="R105" s="79"/>
      <c r="S105" s="79"/>
      <c r="T105" s="79" t="s">
        <v>391</v>
      </c>
      <c r="U105" s="79"/>
      <c r="V105" s="82" t="s">
        <v>454</v>
      </c>
      <c r="W105" s="81">
        <v>43489.276921296296</v>
      </c>
      <c r="X105" s="82" t="s">
        <v>526</v>
      </c>
      <c r="Y105" s="79"/>
      <c r="Z105" s="79"/>
      <c r="AA105" s="85" t="s">
        <v>606</v>
      </c>
      <c r="AB105" s="79"/>
      <c r="AC105" s="79" t="b">
        <v>0</v>
      </c>
      <c r="AD105" s="79">
        <v>0</v>
      </c>
      <c r="AE105" s="85" t="s">
        <v>626</v>
      </c>
      <c r="AF105" s="79" t="b">
        <v>0</v>
      </c>
      <c r="AG105" s="79" t="s">
        <v>631</v>
      </c>
      <c r="AH105" s="79"/>
      <c r="AI105" s="85" t="s">
        <v>626</v>
      </c>
      <c r="AJ105" s="79" t="b">
        <v>0</v>
      </c>
      <c r="AK105" s="79">
        <v>2</v>
      </c>
      <c r="AL105" s="85" t="s">
        <v>605</v>
      </c>
      <c r="AM105" s="79" t="s">
        <v>633</v>
      </c>
      <c r="AN105" s="79" t="b">
        <v>0</v>
      </c>
      <c r="AO105" s="85" t="s">
        <v>605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253</v>
      </c>
      <c r="B106" s="64" t="s">
        <v>283</v>
      </c>
      <c r="C106" s="65" t="s">
        <v>1833</v>
      </c>
      <c r="D106" s="66">
        <v>3</v>
      </c>
      <c r="E106" s="67" t="s">
        <v>132</v>
      </c>
      <c r="F106" s="68">
        <v>35</v>
      </c>
      <c r="G106" s="65"/>
      <c r="H106" s="69"/>
      <c r="I106" s="70"/>
      <c r="J106" s="70"/>
      <c r="K106" s="34" t="s">
        <v>65</v>
      </c>
      <c r="L106" s="77">
        <v>106</v>
      </c>
      <c r="M106" s="77"/>
      <c r="N106" s="72"/>
      <c r="O106" s="79" t="s">
        <v>289</v>
      </c>
      <c r="P106" s="81">
        <v>43489.268425925926</v>
      </c>
      <c r="Q106" s="79" t="s">
        <v>332</v>
      </c>
      <c r="R106" s="79"/>
      <c r="S106" s="79"/>
      <c r="T106" s="79" t="s">
        <v>391</v>
      </c>
      <c r="U106" s="82" t="s">
        <v>414</v>
      </c>
      <c r="V106" s="82" t="s">
        <v>414</v>
      </c>
      <c r="W106" s="81">
        <v>43489.268425925926</v>
      </c>
      <c r="X106" s="82" t="s">
        <v>525</v>
      </c>
      <c r="Y106" s="79"/>
      <c r="Z106" s="79"/>
      <c r="AA106" s="85" t="s">
        <v>605</v>
      </c>
      <c r="AB106" s="79"/>
      <c r="AC106" s="79" t="b">
        <v>0</v>
      </c>
      <c r="AD106" s="79">
        <v>18</v>
      </c>
      <c r="AE106" s="85" t="s">
        <v>626</v>
      </c>
      <c r="AF106" s="79" t="b">
        <v>0</v>
      </c>
      <c r="AG106" s="79" t="s">
        <v>631</v>
      </c>
      <c r="AH106" s="79"/>
      <c r="AI106" s="85" t="s">
        <v>626</v>
      </c>
      <c r="AJ106" s="79" t="b">
        <v>0</v>
      </c>
      <c r="AK106" s="79">
        <v>2</v>
      </c>
      <c r="AL106" s="85" t="s">
        <v>626</v>
      </c>
      <c r="AM106" s="79" t="s">
        <v>633</v>
      </c>
      <c r="AN106" s="79" t="b">
        <v>0</v>
      </c>
      <c r="AO106" s="85" t="s">
        <v>605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13</v>
      </c>
      <c r="BK106" s="49">
        <v>100</v>
      </c>
      <c r="BL106" s="48">
        <v>13</v>
      </c>
    </row>
    <row r="107" spans="1:64" ht="15">
      <c r="A107" s="64" t="s">
        <v>255</v>
      </c>
      <c r="B107" s="64" t="s">
        <v>283</v>
      </c>
      <c r="C107" s="65" t="s">
        <v>1833</v>
      </c>
      <c r="D107" s="66">
        <v>3</v>
      </c>
      <c r="E107" s="67" t="s">
        <v>132</v>
      </c>
      <c r="F107" s="68">
        <v>35</v>
      </c>
      <c r="G107" s="65"/>
      <c r="H107" s="69"/>
      <c r="I107" s="70"/>
      <c r="J107" s="70"/>
      <c r="K107" s="34" t="s">
        <v>65</v>
      </c>
      <c r="L107" s="77">
        <v>107</v>
      </c>
      <c r="M107" s="77"/>
      <c r="N107" s="72"/>
      <c r="O107" s="79" t="s">
        <v>289</v>
      </c>
      <c r="P107" s="81">
        <v>43489.276921296296</v>
      </c>
      <c r="Q107" s="79" t="s">
        <v>333</v>
      </c>
      <c r="R107" s="79"/>
      <c r="S107" s="79"/>
      <c r="T107" s="79" t="s">
        <v>391</v>
      </c>
      <c r="U107" s="79"/>
      <c r="V107" s="82" t="s">
        <v>454</v>
      </c>
      <c r="W107" s="81">
        <v>43489.276921296296</v>
      </c>
      <c r="X107" s="82" t="s">
        <v>526</v>
      </c>
      <c r="Y107" s="79"/>
      <c r="Z107" s="79"/>
      <c r="AA107" s="85" t="s">
        <v>606</v>
      </c>
      <c r="AB107" s="79"/>
      <c r="AC107" s="79" t="b">
        <v>0</v>
      </c>
      <c r="AD107" s="79">
        <v>0</v>
      </c>
      <c r="AE107" s="85" t="s">
        <v>626</v>
      </c>
      <c r="AF107" s="79" t="b">
        <v>0</v>
      </c>
      <c r="AG107" s="79" t="s">
        <v>631</v>
      </c>
      <c r="AH107" s="79"/>
      <c r="AI107" s="85" t="s">
        <v>626</v>
      </c>
      <c r="AJ107" s="79" t="b">
        <v>0</v>
      </c>
      <c r="AK107" s="79">
        <v>2</v>
      </c>
      <c r="AL107" s="85" t="s">
        <v>605</v>
      </c>
      <c r="AM107" s="79" t="s">
        <v>633</v>
      </c>
      <c r="AN107" s="79" t="b">
        <v>0</v>
      </c>
      <c r="AO107" s="85" t="s">
        <v>605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15</v>
      </c>
      <c r="BK107" s="49">
        <v>100</v>
      </c>
      <c r="BL107" s="48">
        <v>15</v>
      </c>
    </row>
    <row r="108" spans="1:64" ht="15">
      <c r="A108" s="64" t="s">
        <v>255</v>
      </c>
      <c r="B108" s="64" t="s">
        <v>253</v>
      </c>
      <c r="C108" s="65" t="s">
        <v>1833</v>
      </c>
      <c r="D108" s="66">
        <v>3</v>
      </c>
      <c r="E108" s="67" t="s">
        <v>132</v>
      </c>
      <c r="F108" s="68">
        <v>35</v>
      </c>
      <c r="G108" s="65"/>
      <c r="H108" s="69"/>
      <c r="I108" s="70"/>
      <c r="J108" s="70"/>
      <c r="K108" s="34" t="s">
        <v>65</v>
      </c>
      <c r="L108" s="77">
        <v>108</v>
      </c>
      <c r="M108" s="77"/>
      <c r="N108" s="72"/>
      <c r="O108" s="79" t="s">
        <v>289</v>
      </c>
      <c r="P108" s="81">
        <v>43489.276921296296</v>
      </c>
      <c r="Q108" s="79" t="s">
        <v>333</v>
      </c>
      <c r="R108" s="79"/>
      <c r="S108" s="79"/>
      <c r="T108" s="79" t="s">
        <v>391</v>
      </c>
      <c r="U108" s="79"/>
      <c r="V108" s="82" t="s">
        <v>454</v>
      </c>
      <c r="W108" s="81">
        <v>43489.276921296296</v>
      </c>
      <c r="X108" s="82" t="s">
        <v>526</v>
      </c>
      <c r="Y108" s="79"/>
      <c r="Z108" s="79"/>
      <c r="AA108" s="85" t="s">
        <v>606</v>
      </c>
      <c r="AB108" s="79"/>
      <c r="AC108" s="79" t="b">
        <v>0</v>
      </c>
      <c r="AD108" s="79">
        <v>0</v>
      </c>
      <c r="AE108" s="85" t="s">
        <v>626</v>
      </c>
      <c r="AF108" s="79" t="b">
        <v>0</v>
      </c>
      <c r="AG108" s="79" t="s">
        <v>631</v>
      </c>
      <c r="AH108" s="79"/>
      <c r="AI108" s="85" t="s">
        <v>626</v>
      </c>
      <c r="AJ108" s="79" t="b">
        <v>0</v>
      </c>
      <c r="AK108" s="79">
        <v>2</v>
      </c>
      <c r="AL108" s="85" t="s">
        <v>605</v>
      </c>
      <c r="AM108" s="79" t="s">
        <v>633</v>
      </c>
      <c r="AN108" s="79" t="b">
        <v>0</v>
      </c>
      <c r="AO108" s="85" t="s">
        <v>605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256</v>
      </c>
      <c r="B109" s="64" t="s">
        <v>268</v>
      </c>
      <c r="C109" s="65" t="s">
        <v>1833</v>
      </c>
      <c r="D109" s="66">
        <v>3</v>
      </c>
      <c r="E109" s="67" t="s">
        <v>132</v>
      </c>
      <c r="F109" s="68">
        <v>35</v>
      </c>
      <c r="G109" s="65"/>
      <c r="H109" s="69"/>
      <c r="I109" s="70"/>
      <c r="J109" s="70"/>
      <c r="K109" s="34" t="s">
        <v>65</v>
      </c>
      <c r="L109" s="77">
        <v>109</v>
      </c>
      <c r="M109" s="77"/>
      <c r="N109" s="72"/>
      <c r="O109" s="79" t="s">
        <v>289</v>
      </c>
      <c r="P109" s="81">
        <v>43489.65814814815</v>
      </c>
      <c r="Q109" s="79" t="s">
        <v>329</v>
      </c>
      <c r="R109" s="82" t="s">
        <v>347</v>
      </c>
      <c r="S109" s="79" t="s">
        <v>366</v>
      </c>
      <c r="T109" s="79" t="s">
        <v>390</v>
      </c>
      <c r="U109" s="79"/>
      <c r="V109" s="82" t="s">
        <v>455</v>
      </c>
      <c r="W109" s="81">
        <v>43489.65814814815</v>
      </c>
      <c r="X109" s="82" t="s">
        <v>527</v>
      </c>
      <c r="Y109" s="79"/>
      <c r="Z109" s="79"/>
      <c r="AA109" s="85" t="s">
        <v>607</v>
      </c>
      <c r="AB109" s="79"/>
      <c r="AC109" s="79" t="b">
        <v>0</v>
      </c>
      <c r="AD109" s="79">
        <v>0</v>
      </c>
      <c r="AE109" s="85" t="s">
        <v>626</v>
      </c>
      <c r="AF109" s="79" t="b">
        <v>0</v>
      </c>
      <c r="AG109" s="79" t="s">
        <v>631</v>
      </c>
      <c r="AH109" s="79"/>
      <c r="AI109" s="85" t="s">
        <v>626</v>
      </c>
      <c r="AJ109" s="79" t="b">
        <v>0</v>
      </c>
      <c r="AK109" s="79">
        <v>3</v>
      </c>
      <c r="AL109" s="85" t="s">
        <v>585</v>
      </c>
      <c r="AM109" s="79" t="s">
        <v>633</v>
      </c>
      <c r="AN109" s="79" t="b">
        <v>0</v>
      </c>
      <c r="AO109" s="85" t="s">
        <v>585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256</v>
      </c>
      <c r="B110" s="64" t="s">
        <v>247</v>
      </c>
      <c r="C110" s="65" t="s">
        <v>1833</v>
      </c>
      <c r="D110" s="66">
        <v>3</v>
      </c>
      <c r="E110" s="67" t="s">
        <v>132</v>
      </c>
      <c r="F110" s="68">
        <v>35</v>
      </c>
      <c r="G110" s="65"/>
      <c r="H110" s="69"/>
      <c r="I110" s="70"/>
      <c r="J110" s="70"/>
      <c r="K110" s="34" t="s">
        <v>65</v>
      </c>
      <c r="L110" s="77">
        <v>110</v>
      </c>
      <c r="M110" s="77"/>
      <c r="N110" s="72"/>
      <c r="O110" s="79" t="s">
        <v>289</v>
      </c>
      <c r="P110" s="81">
        <v>43489.65814814815</v>
      </c>
      <c r="Q110" s="79" t="s">
        <v>329</v>
      </c>
      <c r="R110" s="82" t="s">
        <v>347</v>
      </c>
      <c r="S110" s="79" t="s">
        <v>366</v>
      </c>
      <c r="T110" s="79" t="s">
        <v>390</v>
      </c>
      <c r="U110" s="79"/>
      <c r="V110" s="82" t="s">
        <v>455</v>
      </c>
      <c r="W110" s="81">
        <v>43489.65814814815</v>
      </c>
      <c r="X110" s="82" t="s">
        <v>527</v>
      </c>
      <c r="Y110" s="79"/>
      <c r="Z110" s="79"/>
      <c r="AA110" s="85" t="s">
        <v>607</v>
      </c>
      <c r="AB110" s="79"/>
      <c r="AC110" s="79" t="b">
        <v>0</v>
      </c>
      <c r="AD110" s="79">
        <v>0</v>
      </c>
      <c r="AE110" s="85" t="s">
        <v>626</v>
      </c>
      <c r="AF110" s="79" t="b">
        <v>0</v>
      </c>
      <c r="AG110" s="79" t="s">
        <v>631</v>
      </c>
      <c r="AH110" s="79"/>
      <c r="AI110" s="85" t="s">
        <v>626</v>
      </c>
      <c r="AJ110" s="79" t="b">
        <v>0</v>
      </c>
      <c r="AK110" s="79">
        <v>3</v>
      </c>
      <c r="AL110" s="85" t="s">
        <v>585</v>
      </c>
      <c r="AM110" s="79" t="s">
        <v>633</v>
      </c>
      <c r="AN110" s="79" t="b">
        <v>0</v>
      </c>
      <c r="AO110" s="85" t="s">
        <v>585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247</v>
      </c>
      <c r="B111" s="64" t="s">
        <v>284</v>
      </c>
      <c r="C111" s="65" t="s">
        <v>1833</v>
      </c>
      <c r="D111" s="66">
        <v>3</v>
      </c>
      <c r="E111" s="67" t="s">
        <v>132</v>
      </c>
      <c r="F111" s="68">
        <v>35</v>
      </c>
      <c r="G111" s="65"/>
      <c r="H111" s="69"/>
      <c r="I111" s="70"/>
      <c r="J111" s="70"/>
      <c r="K111" s="34" t="s">
        <v>65</v>
      </c>
      <c r="L111" s="77">
        <v>111</v>
      </c>
      <c r="M111" s="77"/>
      <c r="N111" s="72"/>
      <c r="O111" s="79" t="s">
        <v>289</v>
      </c>
      <c r="P111" s="81">
        <v>43489.041712962964</v>
      </c>
      <c r="Q111" s="79" t="s">
        <v>316</v>
      </c>
      <c r="R111" s="82" t="s">
        <v>347</v>
      </c>
      <c r="S111" s="79" t="s">
        <v>366</v>
      </c>
      <c r="T111" s="79" t="s">
        <v>388</v>
      </c>
      <c r="U111" s="82" t="s">
        <v>401</v>
      </c>
      <c r="V111" s="82" t="s">
        <v>401</v>
      </c>
      <c r="W111" s="81">
        <v>43489.041712962964</v>
      </c>
      <c r="X111" s="82" t="s">
        <v>505</v>
      </c>
      <c r="Y111" s="79"/>
      <c r="Z111" s="79"/>
      <c r="AA111" s="85" t="s">
        <v>585</v>
      </c>
      <c r="AB111" s="79"/>
      <c r="AC111" s="79" t="b">
        <v>0</v>
      </c>
      <c r="AD111" s="79">
        <v>0</v>
      </c>
      <c r="AE111" s="85" t="s">
        <v>626</v>
      </c>
      <c r="AF111" s="79" t="b">
        <v>0</v>
      </c>
      <c r="AG111" s="79" t="s">
        <v>631</v>
      </c>
      <c r="AH111" s="79"/>
      <c r="AI111" s="85" t="s">
        <v>626</v>
      </c>
      <c r="AJ111" s="79" t="b">
        <v>0</v>
      </c>
      <c r="AK111" s="79">
        <v>1</v>
      </c>
      <c r="AL111" s="85" t="s">
        <v>626</v>
      </c>
      <c r="AM111" s="79" t="s">
        <v>639</v>
      </c>
      <c r="AN111" s="79" t="b">
        <v>0</v>
      </c>
      <c r="AO111" s="85" t="s">
        <v>585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257</v>
      </c>
      <c r="B112" s="64" t="s">
        <v>284</v>
      </c>
      <c r="C112" s="65" t="s">
        <v>1833</v>
      </c>
      <c r="D112" s="66">
        <v>3</v>
      </c>
      <c r="E112" s="67" t="s">
        <v>132</v>
      </c>
      <c r="F112" s="68">
        <v>35</v>
      </c>
      <c r="G112" s="65"/>
      <c r="H112" s="69"/>
      <c r="I112" s="70"/>
      <c r="J112" s="70"/>
      <c r="K112" s="34" t="s">
        <v>65</v>
      </c>
      <c r="L112" s="77">
        <v>112</v>
      </c>
      <c r="M112" s="77"/>
      <c r="N112" s="72"/>
      <c r="O112" s="79" t="s">
        <v>289</v>
      </c>
      <c r="P112" s="81">
        <v>43478.65001157407</v>
      </c>
      <c r="Q112" s="79" t="s">
        <v>334</v>
      </c>
      <c r="R112" s="82" t="s">
        <v>347</v>
      </c>
      <c r="S112" s="79" t="s">
        <v>366</v>
      </c>
      <c r="T112" s="79" t="s">
        <v>392</v>
      </c>
      <c r="U112" s="82" t="s">
        <v>415</v>
      </c>
      <c r="V112" s="82" t="s">
        <v>415</v>
      </c>
      <c r="W112" s="81">
        <v>43478.65001157407</v>
      </c>
      <c r="X112" s="82" t="s">
        <v>528</v>
      </c>
      <c r="Y112" s="79"/>
      <c r="Z112" s="79"/>
      <c r="AA112" s="85" t="s">
        <v>608</v>
      </c>
      <c r="AB112" s="79"/>
      <c r="AC112" s="79" t="b">
        <v>0</v>
      </c>
      <c r="AD112" s="79">
        <v>3</v>
      </c>
      <c r="AE112" s="85" t="s">
        <v>626</v>
      </c>
      <c r="AF112" s="79" t="b">
        <v>0</v>
      </c>
      <c r="AG112" s="79" t="s">
        <v>631</v>
      </c>
      <c r="AH112" s="79"/>
      <c r="AI112" s="85" t="s">
        <v>626</v>
      </c>
      <c r="AJ112" s="79" t="b">
        <v>0</v>
      </c>
      <c r="AK112" s="79">
        <v>8</v>
      </c>
      <c r="AL112" s="85" t="s">
        <v>626</v>
      </c>
      <c r="AM112" s="79" t="s">
        <v>639</v>
      </c>
      <c r="AN112" s="79" t="b">
        <v>0</v>
      </c>
      <c r="AO112" s="85" t="s">
        <v>608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c r="BE112" s="49"/>
      <c r="BF112" s="48"/>
      <c r="BG112" s="49"/>
      <c r="BH112" s="48"/>
      <c r="BI112" s="49"/>
      <c r="BJ112" s="48"/>
      <c r="BK112" s="49"/>
      <c r="BL112" s="48"/>
    </row>
    <row r="113" spans="1:64" ht="15">
      <c r="A113" s="64" t="s">
        <v>257</v>
      </c>
      <c r="B113" s="64" t="s">
        <v>285</v>
      </c>
      <c r="C113" s="65" t="s">
        <v>1833</v>
      </c>
      <c r="D113" s="66">
        <v>3</v>
      </c>
      <c r="E113" s="67" t="s">
        <v>132</v>
      </c>
      <c r="F113" s="68">
        <v>35</v>
      </c>
      <c r="G113" s="65"/>
      <c r="H113" s="69"/>
      <c r="I113" s="70"/>
      <c r="J113" s="70"/>
      <c r="K113" s="34" t="s">
        <v>65</v>
      </c>
      <c r="L113" s="77">
        <v>113</v>
      </c>
      <c r="M113" s="77"/>
      <c r="N113" s="72"/>
      <c r="O113" s="79" t="s">
        <v>289</v>
      </c>
      <c r="P113" s="81">
        <v>43478.65001157407</v>
      </c>
      <c r="Q113" s="79" t="s">
        <v>334</v>
      </c>
      <c r="R113" s="82" t="s">
        <v>347</v>
      </c>
      <c r="S113" s="79" t="s">
        <v>366</v>
      </c>
      <c r="T113" s="79" t="s">
        <v>392</v>
      </c>
      <c r="U113" s="82" t="s">
        <v>415</v>
      </c>
      <c r="V113" s="82" t="s">
        <v>415</v>
      </c>
      <c r="W113" s="81">
        <v>43478.65001157407</v>
      </c>
      <c r="X113" s="82" t="s">
        <v>528</v>
      </c>
      <c r="Y113" s="79"/>
      <c r="Z113" s="79"/>
      <c r="AA113" s="85" t="s">
        <v>608</v>
      </c>
      <c r="AB113" s="79"/>
      <c r="AC113" s="79" t="b">
        <v>0</v>
      </c>
      <c r="AD113" s="79">
        <v>3</v>
      </c>
      <c r="AE113" s="85" t="s">
        <v>626</v>
      </c>
      <c r="AF113" s="79" t="b">
        <v>0</v>
      </c>
      <c r="AG113" s="79" t="s">
        <v>631</v>
      </c>
      <c r="AH113" s="79"/>
      <c r="AI113" s="85" t="s">
        <v>626</v>
      </c>
      <c r="AJ113" s="79" t="b">
        <v>0</v>
      </c>
      <c r="AK113" s="79">
        <v>8</v>
      </c>
      <c r="AL113" s="85" t="s">
        <v>626</v>
      </c>
      <c r="AM113" s="79" t="s">
        <v>639</v>
      </c>
      <c r="AN113" s="79" t="b">
        <v>0</v>
      </c>
      <c r="AO113" s="85" t="s">
        <v>608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247</v>
      </c>
      <c r="B114" s="64" t="s">
        <v>286</v>
      </c>
      <c r="C114" s="65" t="s">
        <v>1835</v>
      </c>
      <c r="D114" s="66">
        <v>6.5</v>
      </c>
      <c r="E114" s="67" t="s">
        <v>136</v>
      </c>
      <c r="F114" s="68">
        <v>23.5</v>
      </c>
      <c r="G114" s="65"/>
      <c r="H114" s="69"/>
      <c r="I114" s="70"/>
      <c r="J114" s="70"/>
      <c r="K114" s="34" t="s">
        <v>65</v>
      </c>
      <c r="L114" s="77">
        <v>114</v>
      </c>
      <c r="M114" s="77"/>
      <c r="N114" s="72"/>
      <c r="O114" s="79" t="s">
        <v>289</v>
      </c>
      <c r="P114" s="81">
        <v>43472.791863425926</v>
      </c>
      <c r="Q114" s="79" t="s">
        <v>315</v>
      </c>
      <c r="R114" s="82" t="s">
        <v>356</v>
      </c>
      <c r="S114" s="79" t="s">
        <v>366</v>
      </c>
      <c r="T114" s="79" t="s">
        <v>387</v>
      </c>
      <c r="U114" s="82" t="s">
        <v>400</v>
      </c>
      <c r="V114" s="82" t="s">
        <v>400</v>
      </c>
      <c r="W114" s="81">
        <v>43472.791863425926</v>
      </c>
      <c r="X114" s="82" t="s">
        <v>504</v>
      </c>
      <c r="Y114" s="79"/>
      <c r="Z114" s="79"/>
      <c r="AA114" s="85" t="s">
        <v>584</v>
      </c>
      <c r="AB114" s="79"/>
      <c r="AC114" s="79" t="b">
        <v>0</v>
      </c>
      <c r="AD114" s="79">
        <v>3</v>
      </c>
      <c r="AE114" s="85" t="s">
        <v>630</v>
      </c>
      <c r="AF114" s="79" t="b">
        <v>0</v>
      </c>
      <c r="AG114" s="79" t="s">
        <v>631</v>
      </c>
      <c r="AH114" s="79"/>
      <c r="AI114" s="85" t="s">
        <v>626</v>
      </c>
      <c r="AJ114" s="79" t="b">
        <v>0</v>
      </c>
      <c r="AK114" s="79">
        <v>1</v>
      </c>
      <c r="AL114" s="85" t="s">
        <v>626</v>
      </c>
      <c r="AM114" s="79" t="s">
        <v>639</v>
      </c>
      <c r="AN114" s="79" t="b">
        <v>0</v>
      </c>
      <c r="AO114" s="85" t="s">
        <v>584</v>
      </c>
      <c r="AP114" s="79" t="s">
        <v>648</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247</v>
      </c>
      <c r="B115" s="64" t="s">
        <v>286</v>
      </c>
      <c r="C115" s="65" t="s">
        <v>1835</v>
      </c>
      <c r="D115" s="66">
        <v>6.5</v>
      </c>
      <c r="E115" s="67" t="s">
        <v>136</v>
      </c>
      <c r="F115" s="68">
        <v>23.5</v>
      </c>
      <c r="G115" s="65"/>
      <c r="H115" s="69"/>
      <c r="I115" s="70"/>
      <c r="J115" s="70"/>
      <c r="K115" s="34" t="s">
        <v>65</v>
      </c>
      <c r="L115" s="77">
        <v>115</v>
      </c>
      <c r="M115" s="77"/>
      <c r="N115" s="72"/>
      <c r="O115" s="79" t="s">
        <v>289</v>
      </c>
      <c r="P115" s="81">
        <v>43489.041712962964</v>
      </c>
      <c r="Q115" s="79" t="s">
        <v>316</v>
      </c>
      <c r="R115" s="82" t="s">
        <v>347</v>
      </c>
      <c r="S115" s="79" t="s">
        <v>366</v>
      </c>
      <c r="T115" s="79" t="s">
        <v>388</v>
      </c>
      <c r="U115" s="82" t="s">
        <v>401</v>
      </c>
      <c r="V115" s="82" t="s">
        <v>401</v>
      </c>
      <c r="W115" s="81">
        <v>43489.041712962964</v>
      </c>
      <c r="X115" s="82" t="s">
        <v>505</v>
      </c>
      <c r="Y115" s="79"/>
      <c r="Z115" s="79"/>
      <c r="AA115" s="85" t="s">
        <v>585</v>
      </c>
      <c r="AB115" s="79"/>
      <c r="AC115" s="79" t="b">
        <v>0</v>
      </c>
      <c r="AD115" s="79">
        <v>0</v>
      </c>
      <c r="AE115" s="85" t="s">
        <v>626</v>
      </c>
      <c r="AF115" s="79" t="b">
        <v>0</v>
      </c>
      <c r="AG115" s="79" t="s">
        <v>631</v>
      </c>
      <c r="AH115" s="79"/>
      <c r="AI115" s="85" t="s">
        <v>626</v>
      </c>
      <c r="AJ115" s="79" t="b">
        <v>0</v>
      </c>
      <c r="AK115" s="79">
        <v>1</v>
      </c>
      <c r="AL115" s="85" t="s">
        <v>626</v>
      </c>
      <c r="AM115" s="79" t="s">
        <v>639</v>
      </c>
      <c r="AN115" s="79" t="b">
        <v>0</v>
      </c>
      <c r="AO115" s="85" t="s">
        <v>585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257</v>
      </c>
      <c r="B116" s="64" t="s">
        <v>286</v>
      </c>
      <c r="C116" s="65" t="s">
        <v>1833</v>
      </c>
      <c r="D116" s="66">
        <v>3</v>
      </c>
      <c r="E116" s="67" t="s">
        <v>132</v>
      </c>
      <c r="F116" s="68">
        <v>35</v>
      </c>
      <c r="G116" s="65"/>
      <c r="H116" s="69"/>
      <c r="I116" s="70"/>
      <c r="J116" s="70"/>
      <c r="K116" s="34" t="s">
        <v>65</v>
      </c>
      <c r="L116" s="77">
        <v>116</v>
      </c>
      <c r="M116" s="77"/>
      <c r="N116" s="72"/>
      <c r="O116" s="79" t="s">
        <v>289</v>
      </c>
      <c r="P116" s="81">
        <v>43478.65001157407</v>
      </c>
      <c r="Q116" s="79" t="s">
        <v>334</v>
      </c>
      <c r="R116" s="82" t="s">
        <v>347</v>
      </c>
      <c r="S116" s="79" t="s">
        <v>366</v>
      </c>
      <c r="T116" s="79" t="s">
        <v>392</v>
      </c>
      <c r="U116" s="82" t="s">
        <v>415</v>
      </c>
      <c r="V116" s="82" t="s">
        <v>415</v>
      </c>
      <c r="W116" s="81">
        <v>43478.65001157407</v>
      </c>
      <c r="X116" s="82" t="s">
        <v>528</v>
      </c>
      <c r="Y116" s="79"/>
      <c r="Z116" s="79"/>
      <c r="AA116" s="85" t="s">
        <v>608</v>
      </c>
      <c r="AB116" s="79"/>
      <c r="AC116" s="79" t="b">
        <v>0</v>
      </c>
      <c r="AD116" s="79">
        <v>3</v>
      </c>
      <c r="AE116" s="85" t="s">
        <v>626</v>
      </c>
      <c r="AF116" s="79" t="b">
        <v>0</v>
      </c>
      <c r="AG116" s="79" t="s">
        <v>631</v>
      </c>
      <c r="AH116" s="79"/>
      <c r="AI116" s="85" t="s">
        <v>626</v>
      </c>
      <c r="AJ116" s="79" t="b">
        <v>0</v>
      </c>
      <c r="AK116" s="79">
        <v>8</v>
      </c>
      <c r="AL116" s="85" t="s">
        <v>626</v>
      </c>
      <c r="AM116" s="79" t="s">
        <v>639</v>
      </c>
      <c r="AN116" s="79" t="b">
        <v>0</v>
      </c>
      <c r="AO116" s="85" t="s">
        <v>608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2</v>
      </c>
      <c r="BD116" s="48"/>
      <c r="BE116" s="49"/>
      <c r="BF116" s="48"/>
      <c r="BG116" s="49"/>
      <c r="BH116" s="48"/>
      <c r="BI116" s="49"/>
      <c r="BJ116" s="48"/>
      <c r="BK116" s="49"/>
      <c r="BL116" s="48"/>
    </row>
    <row r="117" spans="1:64" ht="15">
      <c r="A117" s="64" t="s">
        <v>258</v>
      </c>
      <c r="B117" s="64" t="s">
        <v>268</v>
      </c>
      <c r="C117" s="65" t="s">
        <v>1833</v>
      </c>
      <c r="D117" s="66">
        <v>3</v>
      </c>
      <c r="E117" s="67" t="s">
        <v>132</v>
      </c>
      <c r="F117" s="68">
        <v>35</v>
      </c>
      <c r="G117" s="65"/>
      <c r="H117" s="69"/>
      <c r="I117" s="70"/>
      <c r="J117" s="70"/>
      <c r="K117" s="34" t="s">
        <v>65</v>
      </c>
      <c r="L117" s="77">
        <v>117</v>
      </c>
      <c r="M117" s="77"/>
      <c r="N117" s="72"/>
      <c r="O117" s="79" t="s">
        <v>289</v>
      </c>
      <c r="P117" s="81">
        <v>43478.796273148146</v>
      </c>
      <c r="Q117" s="79" t="s">
        <v>298</v>
      </c>
      <c r="R117" s="82" t="s">
        <v>347</v>
      </c>
      <c r="S117" s="79" t="s">
        <v>366</v>
      </c>
      <c r="T117" s="79" t="s">
        <v>379</v>
      </c>
      <c r="U117" s="79"/>
      <c r="V117" s="82" t="s">
        <v>456</v>
      </c>
      <c r="W117" s="81">
        <v>43478.796273148146</v>
      </c>
      <c r="X117" s="82" t="s">
        <v>529</v>
      </c>
      <c r="Y117" s="79"/>
      <c r="Z117" s="79"/>
      <c r="AA117" s="85" t="s">
        <v>609</v>
      </c>
      <c r="AB117" s="79"/>
      <c r="AC117" s="79" t="b">
        <v>0</v>
      </c>
      <c r="AD117" s="79">
        <v>0</v>
      </c>
      <c r="AE117" s="85" t="s">
        <v>626</v>
      </c>
      <c r="AF117" s="79" t="b">
        <v>0</v>
      </c>
      <c r="AG117" s="79" t="s">
        <v>631</v>
      </c>
      <c r="AH117" s="79"/>
      <c r="AI117" s="85" t="s">
        <v>626</v>
      </c>
      <c r="AJ117" s="79" t="b">
        <v>0</v>
      </c>
      <c r="AK117" s="79">
        <v>8</v>
      </c>
      <c r="AL117" s="85" t="s">
        <v>608</v>
      </c>
      <c r="AM117" s="79" t="s">
        <v>633</v>
      </c>
      <c r="AN117" s="79" t="b">
        <v>0</v>
      </c>
      <c r="AO117" s="85" t="s">
        <v>608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258</v>
      </c>
      <c r="B118" s="64" t="s">
        <v>257</v>
      </c>
      <c r="C118" s="65" t="s">
        <v>1833</v>
      </c>
      <c r="D118" s="66">
        <v>3</v>
      </c>
      <c r="E118" s="67" t="s">
        <v>132</v>
      </c>
      <c r="F118" s="68">
        <v>35</v>
      </c>
      <c r="G118" s="65"/>
      <c r="H118" s="69"/>
      <c r="I118" s="70"/>
      <c r="J118" s="70"/>
      <c r="K118" s="34" t="s">
        <v>66</v>
      </c>
      <c r="L118" s="77">
        <v>118</v>
      </c>
      <c r="M118" s="77"/>
      <c r="N118" s="72"/>
      <c r="O118" s="79" t="s">
        <v>289</v>
      </c>
      <c r="P118" s="81">
        <v>43478.796273148146</v>
      </c>
      <c r="Q118" s="79" t="s">
        <v>298</v>
      </c>
      <c r="R118" s="82" t="s">
        <v>347</v>
      </c>
      <c r="S118" s="79" t="s">
        <v>366</v>
      </c>
      <c r="T118" s="79" t="s">
        <v>379</v>
      </c>
      <c r="U118" s="79"/>
      <c r="V118" s="82" t="s">
        <v>456</v>
      </c>
      <c r="W118" s="81">
        <v>43478.796273148146</v>
      </c>
      <c r="X118" s="82" t="s">
        <v>529</v>
      </c>
      <c r="Y118" s="79"/>
      <c r="Z118" s="79"/>
      <c r="AA118" s="85" t="s">
        <v>609</v>
      </c>
      <c r="AB118" s="79"/>
      <c r="AC118" s="79" t="b">
        <v>0</v>
      </c>
      <c r="AD118" s="79">
        <v>0</v>
      </c>
      <c r="AE118" s="85" t="s">
        <v>626</v>
      </c>
      <c r="AF118" s="79" t="b">
        <v>0</v>
      </c>
      <c r="AG118" s="79" t="s">
        <v>631</v>
      </c>
      <c r="AH118" s="79"/>
      <c r="AI118" s="85" t="s">
        <v>626</v>
      </c>
      <c r="AJ118" s="79" t="b">
        <v>0</v>
      </c>
      <c r="AK118" s="79">
        <v>8</v>
      </c>
      <c r="AL118" s="85" t="s">
        <v>608</v>
      </c>
      <c r="AM118" s="79" t="s">
        <v>633</v>
      </c>
      <c r="AN118" s="79" t="b">
        <v>0</v>
      </c>
      <c r="AO118" s="85" t="s">
        <v>608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15</v>
      </c>
      <c r="BK118" s="49">
        <v>100</v>
      </c>
      <c r="BL118" s="48">
        <v>15</v>
      </c>
    </row>
    <row r="119" spans="1:64" ht="15">
      <c r="A119" s="64" t="s">
        <v>247</v>
      </c>
      <c r="B119" s="64" t="s">
        <v>258</v>
      </c>
      <c r="C119" s="65" t="s">
        <v>1835</v>
      </c>
      <c r="D119" s="66">
        <v>6.5</v>
      </c>
      <c r="E119" s="67" t="s">
        <v>136</v>
      </c>
      <c r="F119" s="68">
        <v>23.5</v>
      </c>
      <c r="G119" s="65"/>
      <c r="H119" s="69"/>
      <c r="I119" s="70"/>
      <c r="J119" s="70"/>
      <c r="K119" s="34" t="s">
        <v>65</v>
      </c>
      <c r="L119" s="77">
        <v>119</v>
      </c>
      <c r="M119" s="77"/>
      <c r="N119" s="72"/>
      <c r="O119" s="79" t="s">
        <v>289</v>
      </c>
      <c r="P119" s="81">
        <v>43472.791863425926</v>
      </c>
      <c r="Q119" s="79" t="s">
        <v>315</v>
      </c>
      <c r="R119" s="82" t="s">
        <v>356</v>
      </c>
      <c r="S119" s="79" t="s">
        <v>366</v>
      </c>
      <c r="T119" s="79" t="s">
        <v>387</v>
      </c>
      <c r="U119" s="82" t="s">
        <v>400</v>
      </c>
      <c r="V119" s="82" t="s">
        <v>400</v>
      </c>
      <c r="W119" s="81">
        <v>43472.791863425926</v>
      </c>
      <c r="X119" s="82" t="s">
        <v>504</v>
      </c>
      <c r="Y119" s="79"/>
      <c r="Z119" s="79"/>
      <c r="AA119" s="85" t="s">
        <v>584</v>
      </c>
      <c r="AB119" s="79"/>
      <c r="AC119" s="79" t="b">
        <v>0</v>
      </c>
      <c r="AD119" s="79">
        <v>3</v>
      </c>
      <c r="AE119" s="85" t="s">
        <v>630</v>
      </c>
      <c r="AF119" s="79" t="b">
        <v>0</v>
      </c>
      <c r="AG119" s="79" t="s">
        <v>631</v>
      </c>
      <c r="AH119" s="79"/>
      <c r="AI119" s="85" t="s">
        <v>626</v>
      </c>
      <c r="AJ119" s="79" t="b">
        <v>0</v>
      </c>
      <c r="AK119" s="79">
        <v>1</v>
      </c>
      <c r="AL119" s="85" t="s">
        <v>626</v>
      </c>
      <c r="AM119" s="79" t="s">
        <v>639</v>
      </c>
      <c r="AN119" s="79" t="b">
        <v>0</v>
      </c>
      <c r="AO119" s="85" t="s">
        <v>584</v>
      </c>
      <c r="AP119" s="79" t="s">
        <v>648</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258</v>
      </c>
      <c r="C120" s="65" t="s">
        <v>1835</v>
      </c>
      <c r="D120" s="66">
        <v>6.5</v>
      </c>
      <c r="E120" s="67" t="s">
        <v>136</v>
      </c>
      <c r="F120" s="68">
        <v>23.5</v>
      </c>
      <c r="G120" s="65"/>
      <c r="H120" s="69"/>
      <c r="I120" s="70"/>
      <c r="J120" s="70"/>
      <c r="K120" s="34" t="s">
        <v>65</v>
      </c>
      <c r="L120" s="77">
        <v>120</v>
      </c>
      <c r="M120" s="77"/>
      <c r="N120" s="72"/>
      <c r="O120" s="79" t="s">
        <v>289</v>
      </c>
      <c r="P120" s="81">
        <v>43489.041712962964</v>
      </c>
      <c r="Q120" s="79" t="s">
        <v>316</v>
      </c>
      <c r="R120" s="82" t="s">
        <v>347</v>
      </c>
      <c r="S120" s="79" t="s">
        <v>366</v>
      </c>
      <c r="T120" s="79" t="s">
        <v>388</v>
      </c>
      <c r="U120" s="82" t="s">
        <v>401</v>
      </c>
      <c r="V120" s="82" t="s">
        <v>401</v>
      </c>
      <c r="W120" s="81">
        <v>43489.041712962964</v>
      </c>
      <c r="X120" s="82" t="s">
        <v>505</v>
      </c>
      <c r="Y120" s="79"/>
      <c r="Z120" s="79"/>
      <c r="AA120" s="85" t="s">
        <v>585</v>
      </c>
      <c r="AB120" s="79"/>
      <c r="AC120" s="79" t="b">
        <v>0</v>
      </c>
      <c r="AD120" s="79">
        <v>0</v>
      </c>
      <c r="AE120" s="85" t="s">
        <v>626</v>
      </c>
      <c r="AF120" s="79" t="b">
        <v>0</v>
      </c>
      <c r="AG120" s="79" t="s">
        <v>631</v>
      </c>
      <c r="AH120" s="79"/>
      <c r="AI120" s="85" t="s">
        <v>626</v>
      </c>
      <c r="AJ120" s="79" t="b">
        <v>0</v>
      </c>
      <c r="AK120" s="79">
        <v>1</v>
      </c>
      <c r="AL120" s="85" t="s">
        <v>626</v>
      </c>
      <c r="AM120" s="79" t="s">
        <v>639</v>
      </c>
      <c r="AN120" s="79" t="b">
        <v>0</v>
      </c>
      <c r="AO120" s="85" t="s">
        <v>585</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257</v>
      </c>
      <c r="B121" s="64" t="s">
        <v>258</v>
      </c>
      <c r="C121" s="65" t="s">
        <v>1833</v>
      </c>
      <c r="D121" s="66">
        <v>3</v>
      </c>
      <c r="E121" s="67" t="s">
        <v>132</v>
      </c>
      <c r="F121" s="68">
        <v>35</v>
      </c>
      <c r="G121" s="65"/>
      <c r="H121" s="69"/>
      <c r="I121" s="70"/>
      <c r="J121" s="70"/>
      <c r="K121" s="34" t="s">
        <v>66</v>
      </c>
      <c r="L121" s="77">
        <v>121</v>
      </c>
      <c r="M121" s="77"/>
      <c r="N121" s="72"/>
      <c r="O121" s="79" t="s">
        <v>289</v>
      </c>
      <c r="P121" s="81">
        <v>43478.65001157407</v>
      </c>
      <c r="Q121" s="79" t="s">
        <v>334</v>
      </c>
      <c r="R121" s="82" t="s">
        <v>347</v>
      </c>
      <c r="S121" s="79" t="s">
        <v>366</v>
      </c>
      <c r="T121" s="79" t="s">
        <v>392</v>
      </c>
      <c r="U121" s="82" t="s">
        <v>415</v>
      </c>
      <c r="V121" s="82" t="s">
        <v>415</v>
      </c>
      <c r="W121" s="81">
        <v>43478.65001157407</v>
      </c>
      <c r="X121" s="82" t="s">
        <v>528</v>
      </c>
      <c r="Y121" s="79"/>
      <c r="Z121" s="79"/>
      <c r="AA121" s="85" t="s">
        <v>608</v>
      </c>
      <c r="AB121" s="79"/>
      <c r="AC121" s="79" t="b">
        <v>0</v>
      </c>
      <c r="AD121" s="79">
        <v>3</v>
      </c>
      <c r="AE121" s="85" t="s">
        <v>626</v>
      </c>
      <c r="AF121" s="79" t="b">
        <v>0</v>
      </c>
      <c r="AG121" s="79" t="s">
        <v>631</v>
      </c>
      <c r="AH121" s="79"/>
      <c r="AI121" s="85" t="s">
        <v>626</v>
      </c>
      <c r="AJ121" s="79" t="b">
        <v>0</v>
      </c>
      <c r="AK121" s="79">
        <v>8</v>
      </c>
      <c r="AL121" s="85" t="s">
        <v>626</v>
      </c>
      <c r="AM121" s="79" t="s">
        <v>639</v>
      </c>
      <c r="AN121" s="79" t="b">
        <v>0</v>
      </c>
      <c r="AO121" s="85" t="s">
        <v>608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247</v>
      </c>
      <c r="B122" s="64" t="s">
        <v>287</v>
      </c>
      <c r="C122" s="65" t="s">
        <v>1833</v>
      </c>
      <c r="D122" s="66">
        <v>3</v>
      </c>
      <c r="E122" s="67" t="s">
        <v>132</v>
      </c>
      <c r="F122" s="68">
        <v>35</v>
      </c>
      <c r="G122" s="65"/>
      <c r="H122" s="69"/>
      <c r="I122" s="70"/>
      <c r="J122" s="70"/>
      <c r="K122" s="34" t="s">
        <v>65</v>
      </c>
      <c r="L122" s="77">
        <v>122</v>
      </c>
      <c r="M122" s="77"/>
      <c r="N122" s="72"/>
      <c r="O122" s="79" t="s">
        <v>289</v>
      </c>
      <c r="P122" s="81">
        <v>43489.041712962964</v>
      </c>
      <c r="Q122" s="79" t="s">
        <v>316</v>
      </c>
      <c r="R122" s="82" t="s">
        <v>347</v>
      </c>
      <c r="S122" s="79" t="s">
        <v>366</v>
      </c>
      <c r="T122" s="79" t="s">
        <v>388</v>
      </c>
      <c r="U122" s="82" t="s">
        <v>401</v>
      </c>
      <c r="V122" s="82" t="s">
        <v>401</v>
      </c>
      <c r="W122" s="81">
        <v>43489.041712962964</v>
      </c>
      <c r="X122" s="82" t="s">
        <v>505</v>
      </c>
      <c r="Y122" s="79"/>
      <c r="Z122" s="79"/>
      <c r="AA122" s="85" t="s">
        <v>585</v>
      </c>
      <c r="AB122" s="79"/>
      <c r="AC122" s="79" t="b">
        <v>0</v>
      </c>
      <c r="AD122" s="79">
        <v>0</v>
      </c>
      <c r="AE122" s="85" t="s">
        <v>626</v>
      </c>
      <c r="AF122" s="79" t="b">
        <v>0</v>
      </c>
      <c r="AG122" s="79" t="s">
        <v>631</v>
      </c>
      <c r="AH122" s="79"/>
      <c r="AI122" s="85" t="s">
        <v>626</v>
      </c>
      <c r="AJ122" s="79" t="b">
        <v>0</v>
      </c>
      <c r="AK122" s="79">
        <v>1</v>
      </c>
      <c r="AL122" s="85" t="s">
        <v>626</v>
      </c>
      <c r="AM122" s="79" t="s">
        <v>639</v>
      </c>
      <c r="AN122" s="79" t="b">
        <v>0</v>
      </c>
      <c r="AO122" s="85" t="s">
        <v>585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257</v>
      </c>
      <c r="B123" s="64" t="s">
        <v>287</v>
      </c>
      <c r="C123" s="65" t="s">
        <v>1833</v>
      </c>
      <c r="D123" s="66">
        <v>3</v>
      </c>
      <c r="E123" s="67" t="s">
        <v>132</v>
      </c>
      <c r="F123" s="68">
        <v>35</v>
      </c>
      <c r="G123" s="65"/>
      <c r="H123" s="69"/>
      <c r="I123" s="70"/>
      <c r="J123" s="70"/>
      <c r="K123" s="34" t="s">
        <v>65</v>
      </c>
      <c r="L123" s="77">
        <v>123</v>
      </c>
      <c r="M123" s="77"/>
      <c r="N123" s="72"/>
      <c r="O123" s="79" t="s">
        <v>289</v>
      </c>
      <c r="P123" s="81">
        <v>43478.65001157407</v>
      </c>
      <c r="Q123" s="79" t="s">
        <v>334</v>
      </c>
      <c r="R123" s="82" t="s">
        <v>347</v>
      </c>
      <c r="S123" s="79" t="s">
        <v>366</v>
      </c>
      <c r="T123" s="79" t="s">
        <v>392</v>
      </c>
      <c r="U123" s="82" t="s">
        <v>415</v>
      </c>
      <c r="V123" s="82" t="s">
        <v>415</v>
      </c>
      <c r="W123" s="81">
        <v>43478.65001157407</v>
      </c>
      <c r="X123" s="82" t="s">
        <v>528</v>
      </c>
      <c r="Y123" s="79"/>
      <c r="Z123" s="79"/>
      <c r="AA123" s="85" t="s">
        <v>608</v>
      </c>
      <c r="AB123" s="79"/>
      <c r="AC123" s="79" t="b">
        <v>0</v>
      </c>
      <c r="AD123" s="79">
        <v>3</v>
      </c>
      <c r="AE123" s="85" t="s">
        <v>626</v>
      </c>
      <c r="AF123" s="79" t="b">
        <v>0</v>
      </c>
      <c r="AG123" s="79" t="s">
        <v>631</v>
      </c>
      <c r="AH123" s="79"/>
      <c r="AI123" s="85" t="s">
        <v>626</v>
      </c>
      <c r="AJ123" s="79" t="b">
        <v>0</v>
      </c>
      <c r="AK123" s="79">
        <v>8</v>
      </c>
      <c r="AL123" s="85" t="s">
        <v>626</v>
      </c>
      <c r="AM123" s="79" t="s">
        <v>639</v>
      </c>
      <c r="AN123" s="79" t="b">
        <v>0</v>
      </c>
      <c r="AO123" s="85" t="s">
        <v>608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2</v>
      </c>
      <c r="BD123" s="48"/>
      <c r="BE123" s="49"/>
      <c r="BF123" s="48"/>
      <c r="BG123" s="49"/>
      <c r="BH123" s="48"/>
      <c r="BI123" s="49"/>
      <c r="BJ123" s="48"/>
      <c r="BK123" s="49"/>
      <c r="BL123" s="48"/>
    </row>
    <row r="124" spans="1:64" ht="15">
      <c r="A124" s="64" t="s">
        <v>247</v>
      </c>
      <c r="B124" s="64" t="s">
        <v>288</v>
      </c>
      <c r="C124" s="65" t="s">
        <v>1833</v>
      </c>
      <c r="D124" s="66">
        <v>3</v>
      </c>
      <c r="E124" s="67" t="s">
        <v>132</v>
      </c>
      <c r="F124" s="68">
        <v>35</v>
      </c>
      <c r="G124" s="65"/>
      <c r="H124" s="69"/>
      <c r="I124" s="70"/>
      <c r="J124" s="70"/>
      <c r="K124" s="34" t="s">
        <v>65</v>
      </c>
      <c r="L124" s="77">
        <v>124</v>
      </c>
      <c r="M124" s="77"/>
      <c r="N124" s="72"/>
      <c r="O124" s="79" t="s">
        <v>289</v>
      </c>
      <c r="P124" s="81">
        <v>43489.041712962964</v>
      </c>
      <c r="Q124" s="79" t="s">
        <v>316</v>
      </c>
      <c r="R124" s="82" t="s">
        <v>347</v>
      </c>
      <c r="S124" s="79" t="s">
        <v>366</v>
      </c>
      <c r="T124" s="79" t="s">
        <v>388</v>
      </c>
      <c r="U124" s="82" t="s">
        <v>401</v>
      </c>
      <c r="V124" s="82" t="s">
        <v>401</v>
      </c>
      <c r="W124" s="81">
        <v>43489.041712962964</v>
      </c>
      <c r="X124" s="82" t="s">
        <v>505</v>
      </c>
      <c r="Y124" s="79"/>
      <c r="Z124" s="79"/>
      <c r="AA124" s="85" t="s">
        <v>585</v>
      </c>
      <c r="AB124" s="79"/>
      <c r="AC124" s="79" t="b">
        <v>0</v>
      </c>
      <c r="AD124" s="79">
        <v>0</v>
      </c>
      <c r="AE124" s="85" t="s">
        <v>626</v>
      </c>
      <c r="AF124" s="79" t="b">
        <v>0</v>
      </c>
      <c r="AG124" s="79" t="s">
        <v>631</v>
      </c>
      <c r="AH124" s="79"/>
      <c r="AI124" s="85" t="s">
        <v>626</v>
      </c>
      <c r="AJ124" s="79" t="b">
        <v>0</v>
      </c>
      <c r="AK124" s="79">
        <v>1</v>
      </c>
      <c r="AL124" s="85" t="s">
        <v>626</v>
      </c>
      <c r="AM124" s="79" t="s">
        <v>639</v>
      </c>
      <c r="AN124" s="79" t="b">
        <v>0</v>
      </c>
      <c r="AO124" s="85" t="s">
        <v>585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25</v>
      </c>
      <c r="BK124" s="49">
        <v>100</v>
      </c>
      <c r="BL124" s="48">
        <v>25</v>
      </c>
    </row>
    <row r="125" spans="1:64" ht="15">
      <c r="A125" s="64" t="s">
        <v>257</v>
      </c>
      <c r="B125" s="64" t="s">
        <v>288</v>
      </c>
      <c r="C125" s="65" t="s">
        <v>1833</v>
      </c>
      <c r="D125" s="66">
        <v>3</v>
      </c>
      <c r="E125" s="67" t="s">
        <v>132</v>
      </c>
      <c r="F125" s="68">
        <v>35</v>
      </c>
      <c r="G125" s="65"/>
      <c r="H125" s="69"/>
      <c r="I125" s="70"/>
      <c r="J125" s="70"/>
      <c r="K125" s="34" t="s">
        <v>65</v>
      </c>
      <c r="L125" s="77">
        <v>125</v>
      </c>
      <c r="M125" s="77"/>
      <c r="N125" s="72"/>
      <c r="O125" s="79" t="s">
        <v>289</v>
      </c>
      <c r="P125" s="81">
        <v>43478.65001157407</v>
      </c>
      <c r="Q125" s="79" t="s">
        <v>334</v>
      </c>
      <c r="R125" s="82" t="s">
        <v>347</v>
      </c>
      <c r="S125" s="79" t="s">
        <v>366</v>
      </c>
      <c r="T125" s="79" t="s">
        <v>392</v>
      </c>
      <c r="U125" s="82" t="s">
        <v>415</v>
      </c>
      <c r="V125" s="82" t="s">
        <v>415</v>
      </c>
      <c r="W125" s="81">
        <v>43478.65001157407</v>
      </c>
      <c r="X125" s="82" t="s">
        <v>528</v>
      </c>
      <c r="Y125" s="79"/>
      <c r="Z125" s="79"/>
      <c r="AA125" s="85" t="s">
        <v>608</v>
      </c>
      <c r="AB125" s="79"/>
      <c r="AC125" s="79" t="b">
        <v>0</v>
      </c>
      <c r="AD125" s="79">
        <v>3</v>
      </c>
      <c r="AE125" s="85" t="s">
        <v>626</v>
      </c>
      <c r="AF125" s="79" t="b">
        <v>0</v>
      </c>
      <c r="AG125" s="79" t="s">
        <v>631</v>
      </c>
      <c r="AH125" s="79"/>
      <c r="AI125" s="85" t="s">
        <v>626</v>
      </c>
      <c r="AJ125" s="79" t="b">
        <v>0</v>
      </c>
      <c r="AK125" s="79">
        <v>8</v>
      </c>
      <c r="AL125" s="85" t="s">
        <v>626</v>
      </c>
      <c r="AM125" s="79" t="s">
        <v>639</v>
      </c>
      <c r="AN125" s="79" t="b">
        <v>0</v>
      </c>
      <c r="AO125" s="85" t="s">
        <v>608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2</v>
      </c>
      <c r="BD125" s="48">
        <v>0</v>
      </c>
      <c r="BE125" s="49">
        <v>0</v>
      </c>
      <c r="BF125" s="48">
        <v>0</v>
      </c>
      <c r="BG125" s="49">
        <v>0</v>
      </c>
      <c r="BH125" s="48">
        <v>0</v>
      </c>
      <c r="BI125" s="49">
        <v>0</v>
      </c>
      <c r="BJ125" s="48">
        <v>25</v>
      </c>
      <c r="BK125" s="49">
        <v>100</v>
      </c>
      <c r="BL125" s="48">
        <v>25</v>
      </c>
    </row>
    <row r="126" spans="1:64" ht="15">
      <c r="A126" s="64" t="s">
        <v>259</v>
      </c>
      <c r="B126" s="64" t="s">
        <v>267</v>
      </c>
      <c r="C126" s="65" t="s">
        <v>1833</v>
      </c>
      <c r="D126" s="66">
        <v>3</v>
      </c>
      <c r="E126" s="67" t="s">
        <v>132</v>
      </c>
      <c r="F126" s="68">
        <v>35</v>
      </c>
      <c r="G126" s="65"/>
      <c r="H126" s="69"/>
      <c r="I126" s="70"/>
      <c r="J126" s="70"/>
      <c r="K126" s="34" t="s">
        <v>65</v>
      </c>
      <c r="L126" s="77">
        <v>126</v>
      </c>
      <c r="M126" s="77"/>
      <c r="N126" s="72"/>
      <c r="O126" s="79" t="s">
        <v>289</v>
      </c>
      <c r="P126" s="81">
        <v>43482.66960648148</v>
      </c>
      <c r="Q126" s="79" t="s">
        <v>335</v>
      </c>
      <c r="R126" s="82" t="s">
        <v>356</v>
      </c>
      <c r="S126" s="79" t="s">
        <v>366</v>
      </c>
      <c r="T126" s="79" t="s">
        <v>393</v>
      </c>
      <c r="U126" s="79"/>
      <c r="V126" s="82" t="s">
        <v>457</v>
      </c>
      <c r="W126" s="81">
        <v>43482.66960648148</v>
      </c>
      <c r="X126" s="82" t="s">
        <v>530</v>
      </c>
      <c r="Y126" s="79"/>
      <c r="Z126" s="79"/>
      <c r="AA126" s="85" t="s">
        <v>610</v>
      </c>
      <c r="AB126" s="79"/>
      <c r="AC126" s="79" t="b">
        <v>0</v>
      </c>
      <c r="AD126" s="79">
        <v>0</v>
      </c>
      <c r="AE126" s="85" t="s">
        <v>626</v>
      </c>
      <c r="AF126" s="79" t="b">
        <v>0</v>
      </c>
      <c r="AG126" s="79" t="s">
        <v>631</v>
      </c>
      <c r="AH126" s="79"/>
      <c r="AI126" s="85" t="s">
        <v>626</v>
      </c>
      <c r="AJ126" s="79" t="b">
        <v>0</v>
      </c>
      <c r="AK126" s="79">
        <v>1</v>
      </c>
      <c r="AL126" s="85" t="s">
        <v>584</v>
      </c>
      <c r="AM126" s="79" t="s">
        <v>637</v>
      </c>
      <c r="AN126" s="79" t="b">
        <v>0</v>
      </c>
      <c r="AO126" s="85" t="s">
        <v>584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259</v>
      </c>
      <c r="B127" s="64" t="s">
        <v>247</v>
      </c>
      <c r="C127" s="65" t="s">
        <v>1833</v>
      </c>
      <c r="D127" s="66">
        <v>3</v>
      </c>
      <c r="E127" s="67" t="s">
        <v>132</v>
      </c>
      <c r="F127" s="68">
        <v>35</v>
      </c>
      <c r="G127" s="65"/>
      <c r="H127" s="69"/>
      <c r="I127" s="70"/>
      <c r="J127" s="70"/>
      <c r="K127" s="34" t="s">
        <v>66</v>
      </c>
      <c r="L127" s="77">
        <v>127</v>
      </c>
      <c r="M127" s="77"/>
      <c r="N127" s="72"/>
      <c r="O127" s="79" t="s">
        <v>289</v>
      </c>
      <c r="P127" s="81">
        <v>43482.66960648148</v>
      </c>
      <c r="Q127" s="79" t="s">
        <v>335</v>
      </c>
      <c r="R127" s="82" t="s">
        <v>356</v>
      </c>
      <c r="S127" s="79" t="s">
        <v>366</v>
      </c>
      <c r="T127" s="79" t="s">
        <v>393</v>
      </c>
      <c r="U127" s="79"/>
      <c r="V127" s="82" t="s">
        <v>457</v>
      </c>
      <c r="W127" s="81">
        <v>43482.66960648148</v>
      </c>
      <c r="X127" s="82" t="s">
        <v>530</v>
      </c>
      <c r="Y127" s="79"/>
      <c r="Z127" s="79"/>
      <c r="AA127" s="85" t="s">
        <v>610</v>
      </c>
      <c r="AB127" s="79"/>
      <c r="AC127" s="79" t="b">
        <v>0</v>
      </c>
      <c r="AD127" s="79">
        <v>0</v>
      </c>
      <c r="AE127" s="85" t="s">
        <v>626</v>
      </c>
      <c r="AF127" s="79" t="b">
        <v>0</v>
      </c>
      <c r="AG127" s="79" t="s">
        <v>631</v>
      </c>
      <c r="AH127" s="79"/>
      <c r="AI127" s="85" t="s">
        <v>626</v>
      </c>
      <c r="AJ127" s="79" t="b">
        <v>0</v>
      </c>
      <c r="AK127" s="79">
        <v>1</v>
      </c>
      <c r="AL127" s="85" t="s">
        <v>584</v>
      </c>
      <c r="AM127" s="79" t="s">
        <v>637</v>
      </c>
      <c r="AN127" s="79" t="b">
        <v>0</v>
      </c>
      <c r="AO127" s="85" t="s">
        <v>584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13</v>
      </c>
      <c r="BK127" s="49">
        <v>100</v>
      </c>
      <c r="BL127" s="48">
        <v>13</v>
      </c>
    </row>
    <row r="128" spans="1:64" ht="15">
      <c r="A128" s="64" t="s">
        <v>247</v>
      </c>
      <c r="B128" s="64" t="s">
        <v>259</v>
      </c>
      <c r="C128" s="65" t="s">
        <v>1833</v>
      </c>
      <c r="D128" s="66">
        <v>3</v>
      </c>
      <c r="E128" s="67" t="s">
        <v>132</v>
      </c>
      <c r="F128" s="68">
        <v>35</v>
      </c>
      <c r="G128" s="65"/>
      <c r="H128" s="69"/>
      <c r="I128" s="70"/>
      <c r="J128" s="70"/>
      <c r="K128" s="34" t="s">
        <v>66</v>
      </c>
      <c r="L128" s="77">
        <v>128</v>
      </c>
      <c r="M128" s="77"/>
      <c r="N128" s="72"/>
      <c r="O128" s="79" t="s">
        <v>289</v>
      </c>
      <c r="P128" s="81">
        <v>43472.791863425926</v>
      </c>
      <c r="Q128" s="79" t="s">
        <v>315</v>
      </c>
      <c r="R128" s="82" t="s">
        <v>356</v>
      </c>
      <c r="S128" s="79" t="s">
        <v>366</v>
      </c>
      <c r="T128" s="79" t="s">
        <v>387</v>
      </c>
      <c r="U128" s="82" t="s">
        <v>400</v>
      </c>
      <c r="V128" s="82" t="s">
        <v>400</v>
      </c>
      <c r="W128" s="81">
        <v>43472.791863425926</v>
      </c>
      <c r="X128" s="82" t="s">
        <v>504</v>
      </c>
      <c r="Y128" s="79"/>
      <c r="Z128" s="79"/>
      <c r="AA128" s="85" t="s">
        <v>584</v>
      </c>
      <c r="AB128" s="79"/>
      <c r="AC128" s="79" t="b">
        <v>0</v>
      </c>
      <c r="AD128" s="79">
        <v>3</v>
      </c>
      <c r="AE128" s="85" t="s">
        <v>630</v>
      </c>
      <c r="AF128" s="79" t="b">
        <v>0</v>
      </c>
      <c r="AG128" s="79" t="s">
        <v>631</v>
      </c>
      <c r="AH128" s="79"/>
      <c r="AI128" s="85" t="s">
        <v>626</v>
      </c>
      <c r="AJ128" s="79" t="b">
        <v>0</v>
      </c>
      <c r="AK128" s="79">
        <v>1</v>
      </c>
      <c r="AL128" s="85" t="s">
        <v>626</v>
      </c>
      <c r="AM128" s="79" t="s">
        <v>639</v>
      </c>
      <c r="AN128" s="79" t="b">
        <v>0</v>
      </c>
      <c r="AO128" s="85" t="s">
        <v>584</v>
      </c>
      <c r="AP128" s="79" t="s">
        <v>648</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23</v>
      </c>
      <c r="BK128" s="49">
        <v>100</v>
      </c>
      <c r="BL128" s="48">
        <v>23</v>
      </c>
    </row>
    <row r="129" spans="1:64" ht="15">
      <c r="A129" s="64" t="s">
        <v>257</v>
      </c>
      <c r="B129" s="64" t="s">
        <v>259</v>
      </c>
      <c r="C129" s="65" t="s">
        <v>1833</v>
      </c>
      <c r="D129" s="66">
        <v>3</v>
      </c>
      <c r="E129" s="67" t="s">
        <v>132</v>
      </c>
      <c r="F129" s="68">
        <v>35</v>
      </c>
      <c r="G129" s="65"/>
      <c r="H129" s="69"/>
      <c r="I129" s="70"/>
      <c r="J129" s="70"/>
      <c r="K129" s="34" t="s">
        <v>65</v>
      </c>
      <c r="L129" s="77">
        <v>129</v>
      </c>
      <c r="M129" s="77"/>
      <c r="N129" s="72"/>
      <c r="O129" s="79" t="s">
        <v>289</v>
      </c>
      <c r="P129" s="81">
        <v>43489.673680555556</v>
      </c>
      <c r="Q129" s="79" t="s">
        <v>336</v>
      </c>
      <c r="R129" s="82" t="s">
        <v>348</v>
      </c>
      <c r="S129" s="79" t="s">
        <v>366</v>
      </c>
      <c r="T129" s="79" t="s">
        <v>380</v>
      </c>
      <c r="U129" s="82" t="s">
        <v>416</v>
      </c>
      <c r="V129" s="82" t="s">
        <v>416</v>
      </c>
      <c r="W129" s="81">
        <v>43489.673680555556</v>
      </c>
      <c r="X129" s="82" t="s">
        <v>531</v>
      </c>
      <c r="Y129" s="79"/>
      <c r="Z129" s="79"/>
      <c r="AA129" s="85" t="s">
        <v>611</v>
      </c>
      <c r="AB129" s="79"/>
      <c r="AC129" s="79" t="b">
        <v>0</v>
      </c>
      <c r="AD129" s="79">
        <v>6</v>
      </c>
      <c r="AE129" s="85" t="s">
        <v>626</v>
      </c>
      <c r="AF129" s="79" t="b">
        <v>0</v>
      </c>
      <c r="AG129" s="79" t="s">
        <v>631</v>
      </c>
      <c r="AH129" s="79"/>
      <c r="AI129" s="85" t="s">
        <v>626</v>
      </c>
      <c r="AJ129" s="79" t="b">
        <v>0</v>
      </c>
      <c r="AK129" s="79">
        <v>4</v>
      </c>
      <c r="AL129" s="85" t="s">
        <v>626</v>
      </c>
      <c r="AM129" s="79" t="s">
        <v>639</v>
      </c>
      <c r="AN129" s="79" t="b">
        <v>0</v>
      </c>
      <c r="AO129" s="85" t="s">
        <v>611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2</v>
      </c>
      <c r="BD129" s="48">
        <v>1</v>
      </c>
      <c r="BE129" s="49">
        <v>3.8461538461538463</v>
      </c>
      <c r="BF129" s="48">
        <v>0</v>
      </c>
      <c r="BG129" s="49">
        <v>0</v>
      </c>
      <c r="BH129" s="48">
        <v>0</v>
      </c>
      <c r="BI129" s="49">
        <v>0</v>
      </c>
      <c r="BJ129" s="48">
        <v>25</v>
      </c>
      <c r="BK129" s="49">
        <v>96.15384615384616</v>
      </c>
      <c r="BL129" s="48">
        <v>26</v>
      </c>
    </row>
    <row r="130" spans="1:64" ht="15">
      <c r="A130" s="64" t="s">
        <v>257</v>
      </c>
      <c r="B130" s="64" t="s">
        <v>271</v>
      </c>
      <c r="C130" s="65" t="s">
        <v>1833</v>
      </c>
      <c r="D130" s="66">
        <v>3</v>
      </c>
      <c r="E130" s="67" t="s">
        <v>132</v>
      </c>
      <c r="F130" s="68">
        <v>35</v>
      </c>
      <c r="G130" s="65"/>
      <c r="H130" s="69"/>
      <c r="I130" s="70"/>
      <c r="J130" s="70"/>
      <c r="K130" s="34" t="s">
        <v>65</v>
      </c>
      <c r="L130" s="77">
        <v>130</v>
      </c>
      <c r="M130" s="77"/>
      <c r="N130" s="72"/>
      <c r="O130" s="79" t="s">
        <v>289</v>
      </c>
      <c r="P130" s="81">
        <v>43489.673680555556</v>
      </c>
      <c r="Q130" s="79" t="s">
        <v>336</v>
      </c>
      <c r="R130" s="82" t="s">
        <v>348</v>
      </c>
      <c r="S130" s="79" t="s">
        <v>366</v>
      </c>
      <c r="T130" s="79" t="s">
        <v>380</v>
      </c>
      <c r="U130" s="82" t="s">
        <v>416</v>
      </c>
      <c r="V130" s="82" t="s">
        <v>416</v>
      </c>
      <c r="W130" s="81">
        <v>43489.673680555556</v>
      </c>
      <c r="X130" s="82" t="s">
        <v>531</v>
      </c>
      <c r="Y130" s="79"/>
      <c r="Z130" s="79"/>
      <c r="AA130" s="85" t="s">
        <v>611</v>
      </c>
      <c r="AB130" s="79"/>
      <c r="AC130" s="79" t="b">
        <v>0</v>
      </c>
      <c r="AD130" s="79">
        <v>6</v>
      </c>
      <c r="AE130" s="85" t="s">
        <v>626</v>
      </c>
      <c r="AF130" s="79" t="b">
        <v>0</v>
      </c>
      <c r="AG130" s="79" t="s">
        <v>631</v>
      </c>
      <c r="AH130" s="79"/>
      <c r="AI130" s="85" t="s">
        <v>626</v>
      </c>
      <c r="AJ130" s="79" t="b">
        <v>0</v>
      </c>
      <c r="AK130" s="79">
        <v>4</v>
      </c>
      <c r="AL130" s="85" t="s">
        <v>626</v>
      </c>
      <c r="AM130" s="79" t="s">
        <v>639</v>
      </c>
      <c r="AN130" s="79" t="b">
        <v>0</v>
      </c>
      <c r="AO130" s="85" t="s">
        <v>611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5</v>
      </c>
      <c r="BD130" s="48"/>
      <c r="BE130" s="49"/>
      <c r="BF130" s="48"/>
      <c r="BG130" s="49"/>
      <c r="BH130" s="48"/>
      <c r="BI130" s="49"/>
      <c r="BJ130" s="48"/>
      <c r="BK130" s="49"/>
      <c r="BL130" s="48"/>
    </row>
    <row r="131" spans="1:64" ht="15">
      <c r="A131" s="64" t="s">
        <v>257</v>
      </c>
      <c r="B131" s="64" t="s">
        <v>272</v>
      </c>
      <c r="C131" s="65" t="s">
        <v>1833</v>
      </c>
      <c r="D131" s="66">
        <v>3</v>
      </c>
      <c r="E131" s="67" t="s">
        <v>132</v>
      </c>
      <c r="F131" s="68">
        <v>35</v>
      </c>
      <c r="G131" s="65"/>
      <c r="H131" s="69"/>
      <c r="I131" s="70"/>
      <c r="J131" s="70"/>
      <c r="K131" s="34" t="s">
        <v>65</v>
      </c>
      <c r="L131" s="77">
        <v>131</v>
      </c>
      <c r="M131" s="77"/>
      <c r="N131" s="72"/>
      <c r="O131" s="79" t="s">
        <v>289</v>
      </c>
      <c r="P131" s="81">
        <v>43489.673680555556</v>
      </c>
      <c r="Q131" s="79" t="s">
        <v>336</v>
      </c>
      <c r="R131" s="82" t="s">
        <v>348</v>
      </c>
      <c r="S131" s="79" t="s">
        <v>366</v>
      </c>
      <c r="T131" s="79" t="s">
        <v>380</v>
      </c>
      <c r="U131" s="82" t="s">
        <v>416</v>
      </c>
      <c r="V131" s="82" t="s">
        <v>416</v>
      </c>
      <c r="W131" s="81">
        <v>43489.673680555556</v>
      </c>
      <c r="X131" s="82" t="s">
        <v>531</v>
      </c>
      <c r="Y131" s="79"/>
      <c r="Z131" s="79"/>
      <c r="AA131" s="85" t="s">
        <v>611</v>
      </c>
      <c r="AB131" s="79"/>
      <c r="AC131" s="79" t="b">
        <v>0</v>
      </c>
      <c r="AD131" s="79">
        <v>6</v>
      </c>
      <c r="AE131" s="85" t="s">
        <v>626</v>
      </c>
      <c r="AF131" s="79" t="b">
        <v>0</v>
      </c>
      <c r="AG131" s="79" t="s">
        <v>631</v>
      </c>
      <c r="AH131" s="79"/>
      <c r="AI131" s="85" t="s">
        <v>626</v>
      </c>
      <c r="AJ131" s="79" t="b">
        <v>0</v>
      </c>
      <c r="AK131" s="79">
        <v>4</v>
      </c>
      <c r="AL131" s="85" t="s">
        <v>626</v>
      </c>
      <c r="AM131" s="79" t="s">
        <v>639</v>
      </c>
      <c r="AN131" s="79" t="b">
        <v>0</v>
      </c>
      <c r="AO131" s="85" t="s">
        <v>611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5</v>
      </c>
      <c r="BD131" s="48"/>
      <c r="BE131" s="49"/>
      <c r="BF131" s="48"/>
      <c r="BG131" s="49"/>
      <c r="BH131" s="48"/>
      <c r="BI131" s="49"/>
      <c r="BJ131" s="48"/>
      <c r="BK131" s="49"/>
      <c r="BL131" s="48"/>
    </row>
    <row r="132" spans="1:64" ht="15">
      <c r="A132" s="64" t="s">
        <v>257</v>
      </c>
      <c r="B132" s="64" t="s">
        <v>273</v>
      </c>
      <c r="C132" s="65" t="s">
        <v>1833</v>
      </c>
      <c r="D132" s="66">
        <v>3</v>
      </c>
      <c r="E132" s="67" t="s">
        <v>132</v>
      </c>
      <c r="F132" s="68">
        <v>35</v>
      </c>
      <c r="G132" s="65"/>
      <c r="H132" s="69"/>
      <c r="I132" s="70"/>
      <c r="J132" s="70"/>
      <c r="K132" s="34" t="s">
        <v>65</v>
      </c>
      <c r="L132" s="77">
        <v>132</v>
      </c>
      <c r="M132" s="77"/>
      <c r="N132" s="72"/>
      <c r="O132" s="79" t="s">
        <v>289</v>
      </c>
      <c r="P132" s="81">
        <v>43489.673680555556</v>
      </c>
      <c r="Q132" s="79" t="s">
        <v>336</v>
      </c>
      <c r="R132" s="82" t="s">
        <v>348</v>
      </c>
      <c r="S132" s="79" t="s">
        <v>366</v>
      </c>
      <c r="T132" s="79" t="s">
        <v>380</v>
      </c>
      <c r="U132" s="82" t="s">
        <v>416</v>
      </c>
      <c r="V132" s="82" t="s">
        <v>416</v>
      </c>
      <c r="W132" s="81">
        <v>43489.673680555556</v>
      </c>
      <c r="X132" s="82" t="s">
        <v>531</v>
      </c>
      <c r="Y132" s="79"/>
      <c r="Z132" s="79"/>
      <c r="AA132" s="85" t="s">
        <v>611</v>
      </c>
      <c r="AB132" s="79"/>
      <c r="AC132" s="79" t="b">
        <v>0</v>
      </c>
      <c r="AD132" s="79">
        <v>6</v>
      </c>
      <c r="AE132" s="85" t="s">
        <v>626</v>
      </c>
      <c r="AF132" s="79" t="b">
        <v>0</v>
      </c>
      <c r="AG132" s="79" t="s">
        <v>631</v>
      </c>
      <c r="AH132" s="79"/>
      <c r="AI132" s="85" t="s">
        <v>626</v>
      </c>
      <c r="AJ132" s="79" t="b">
        <v>0</v>
      </c>
      <c r="AK132" s="79">
        <v>4</v>
      </c>
      <c r="AL132" s="85" t="s">
        <v>626</v>
      </c>
      <c r="AM132" s="79" t="s">
        <v>639</v>
      </c>
      <c r="AN132" s="79" t="b">
        <v>0</v>
      </c>
      <c r="AO132" s="85" t="s">
        <v>611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5</v>
      </c>
      <c r="BD132" s="48"/>
      <c r="BE132" s="49"/>
      <c r="BF132" s="48"/>
      <c r="BG132" s="49"/>
      <c r="BH132" s="48"/>
      <c r="BI132" s="49"/>
      <c r="BJ132" s="48"/>
      <c r="BK132" s="49"/>
      <c r="BL132" s="48"/>
    </row>
    <row r="133" spans="1:64" ht="15">
      <c r="A133" s="64" t="s">
        <v>260</v>
      </c>
      <c r="B133" s="64" t="s">
        <v>260</v>
      </c>
      <c r="C133" s="65" t="s">
        <v>1834</v>
      </c>
      <c r="D133" s="66">
        <v>10</v>
      </c>
      <c r="E133" s="67" t="s">
        <v>136</v>
      </c>
      <c r="F133" s="68">
        <v>12</v>
      </c>
      <c r="G133" s="65"/>
      <c r="H133" s="69"/>
      <c r="I133" s="70"/>
      <c r="J133" s="70"/>
      <c r="K133" s="34" t="s">
        <v>65</v>
      </c>
      <c r="L133" s="77">
        <v>133</v>
      </c>
      <c r="M133" s="77"/>
      <c r="N133" s="72"/>
      <c r="O133" s="79" t="s">
        <v>176</v>
      </c>
      <c r="P133" s="81">
        <v>43479.7084375</v>
      </c>
      <c r="Q133" s="79" t="s">
        <v>337</v>
      </c>
      <c r="R133" s="82" t="s">
        <v>359</v>
      </c>
      <c r="S133" s="79" t="s">
        <v>375</v>
      </c>
      <c r="T133" s="79"/>
      <c r="U133" s="79"/>
      <c r="V133" s="82" t="s">
        <v>458</v>
      </c>
      <c r="W133" s="81">
        <v>43479.7084375</v>
      </c>
      <c r="X133" s="82" t="s">
        <v>532</v>
      </c>
      <c r="Y133" s="79"/>
      <c r="Z133" s="79"/>
      <c r="AA133" s="85" t="s">
        <v>612</v>
      </c>
      <c r="AB133" s="79"/>
      <c r="AC133" s="79" t="b">
        <v>0</v>
      </c>
      <c r="AD133" s="79">
        <v>2</v>
      </c>
      <c r="AE133" s="85" t="s">
        <v>626</v>
      </c>
      <c r="AF133" s="79" t="b">
        <v>0</v>
      </c>
      <c r="AG133" s="79" t="s">
        <v>631</v>
      </c>
      <c r="AH133" s="79"/>
      <c r="AI133" s="85" t="s">
        <v>626</v>
      </c>
      <c r="AJ133" s="79" t="b">
        <v>0</v>
      </c>
      <c r="AK133" s="79">
        <v>2</v>
      </c>
      <c r="AL133" s="85" t="s">
        <v>626</v>
      </c>
      <c r="AM133" s="79" t="s">
        <v>633</v>
      </c>
      <c r="AN133" s="79" t="b">
        <v>0</v>
      </c>
      <c r="AO133" s="85" t="s">
        <v>612</v>
      </c>
      <c r="AP133" s="79" t="s">
        <v>176</v>
      </c>
      <c r="AQ133" s="79">
        <v>0</v>
      </c>
      <c r="AR133" s="79">
        <v>0</v>
      </c>
      <c r="AS133" s="79"/>
      <c r="AT133" s="79"/>
      <c r="AU133" s="79"/>
      <c r="AV133" s="79"/>
      <c r="AW133" s="79"/>
      <c r="AX133" s="79"/>
      <c r="AY133" s="79"/>
      <c r="AZ133" s="79"/>
      <c r="BA133">
        <v>7</v>
      </c>
      <c r="BB133" s="78" t="str">
        <f>REPLACE(INDEX(GroupVertices[Group],MATCH(Edges[[#This Row],[Vertex 1]],GroupVertices[Vertex],0)),1,1,"")</f>
        <v>6</v>
      </c>
      <c r="BC133" s="78" t="str">
        <f>REPLACE(INDEX(GroupVertices[Group],MATCH(Edges[[#This Row],[Vertex 2]],GroupVertices[Vertex],0)),1,1,"")</f>
        <v>6</v>
      </c>
      <c r="BD133" s="48">
        <v>0</v>
      </c>
      <c r="BE133" s="49">
        <v>0</v>
      </c>
      <c r="BF133" s="48">
        <v>0</v>
      </c>
      <c r="BG133" s="49">
        <v>0</v>
      </c>
      <c r="BH133" s="48">
        <v>0</v>
      </c>
      <c r="BI133" s="49">
        <v>0</v>
      </c>
      <c r="BJ133" s="48">
        <v>45</v>
      </c>
      <c r="BK133" s="49">
        <v>100</v>
      </c>
      <c r="BL133" s="48">
        <v>45</v>
      </c>
    </row>
    <row r="134" spans="1:64" ht="15">
      <c r="A134" s="64" t="s">
        <v>260</v>
      </c>
      <c r="B134" s="64" t="s">
        <v>260</v>
      </c>
      <c r="C134" s="65" t="s">
        <v>1834</v>
      </c>
      <c r="D134" s="66">
        <v>10</v>
      </c>
      <c r="E134" s="67" t="s">
        <v>136</v>
      </c>
      <c r="F134" s="68">
        <v>12</v>
      </c>
      <c r="G134" s="65"/>
      <c r="H134" s="69"/>
      <c r="I134" s="70"/>
      <c r="J134" s="70"/>
      <c r="K134" s="34" t="s">
        <v>65</v>
      </c>
      <c r="L134" s="77">
        <v>134</v>
      </c>
      <c r="M134" s="77"/>
      <c r="N134" s="72"/>
      <c r="O134" s="79" t="s">
        <v>176</v>
      </c>
      <c r="P134" s="81">
        <v>43481.681875</v>
      </c>
      <c r="Q134" s="79" t="s">
        <v>338</v>
      </c>
      <c r="R134" s="82" t="s">
        <v>360</v>
      </c>
      <c r="S134" s="79" t="s">
        <v>370</v>
      </c>
      <c r="T134" s="79" t="s">
        <v>260</v>
      </c>
      <c r="U134" s="79"/>
      <c r="V134" s="82" t="s">
        <v>458</v>
      </c>
      <c r="W134" s="81">
        <v>43481.681875</v>
      </c>
      <c r="X134" s="82" t="s">
        <v>533</v>
      </c>
      <c r="Y134" s="79"/>
      <c r="Z134" s="79"/>
      <c r="AA134" s="85" t="s">
        <v>613</v>
      </c>
      <c r="AB134" s="79"/>
      <c r="AC134" s="79" t="b">
        <v>0</v>
      </c>
      <c r="AD134" s="79">
        <v>3</v>
      </c>
      <c r="AE134" s="85" t="s">
        <v>626</v>
      </c>
      <c r="AF134" s="79" t="b">
        <v>0</v>
      </c>
      <c r="AG134" s="79" t="s">
        <v>631</v>
      </c>
      <c r="AH134" s="79"/>
      <c r="AI134" s="85" t="s">
        <v>626</v>
      </c>
      <c r="AJ134" s="79" t="b">
        <v>0</v>
      </c>
      <c r="AK134" s="79">
        <v>0</v>
      </c>
      <c r="AL134" s="85" t="s">
        <v>626</v>
      </c>
      <c r="AM134" s="79" t="s">
        <v>633</v>
      </c>
      <c r="AN134" s="79" t="b">
        <v>0</v>
      </c>
      <c r="AO134" s="85" t="s">
        <v>613</v>
      </c>
      <c r="AP134" s="79" t="s">
        <v>176</v>
      </c>
      <c r="AQ134" s="79">
        <v>0</v>
      </c>
      <c r="AR134" s="79">
        <v>0</v>
      </c>
      <c r="AS134" s="79"/>
      <c r="AT134" s="79"/>
      <c r="AU134" s="79"/>
      <c r="AV134" s="79"/>
      <c r="AW134" s="79"/>
      <c r="AX134" s="79"/>
      <c r="AY134" s="79"/>
      <c r="AZ134" s="79"/>
      <c r="BA134">
        <v>7</v>
      </c>
      <c r="BB134" s="78" t="str">
        <f>REPLACE(INDEX(GroupVertices[Group],MATCH(Edges[[#This Row],[Vertex 1]],GroupVertices[Vertex],0)),1,1,"")</f>
        <v>6</v>
      </c>
      <c r="BC134" s="78" t="str">
        <f>REPLACE(INDEX(GroupVertices[Group],MATCH(Edges[[#This Row],[Vertex 2]],GroupVertices[Vertex],0)),1,1,"")</f>
        <v>6</v>
      </c>
      <c r="BD134" s="48">
        <v>0</v>
      </c>
      <c r="BE134" s="49">
        <v>0</v>
      </c>
      <c r="BF134" s="48">
        <v>1</v>
      </c>
      <c r="BG134" s="49">
        <v>2.7777777777777777</v>
      </c>
      <c r="BH134" s="48">
        <v>0</v>
      </c>
      <c r="BI134" s="49">
        <v>0</v>
      </c>
      <c r="BJ134" s="48">
        <v>35</v>
      </c>
      <c r="BK134" s="49">
        <v>97.22222222222223</v>
      </c>
      <c r="BL134" s="48">
        <v>36</v>
      </c>
    </row>
    <row r="135" spans="1:64" ht="15">
      <c r="A135" s="64" t="s">
        <v>260</v>
      </c>
      <c r="B135" s="64" t="s">
        <v>260</v>
      </c>
      <c r="C135" s="65" t="s">
        <v>1834</v>
      </c>
      <c r="D135" s="66">
        <v>10</v>
      </c>
      <c r="E135" s="67" t="s">
        <v>136</v>
      </c>
      <c r="F135" s="68">
        <v>12</v>
      </c>
      <c r="G135" s="65"/>
      <c r="H135" s="69"/>
      <c r="I135" s="70"/>
      <c r="J135" s="70"/>
      <c r="K135" s="34" t="s">
        <v>65</v>
      </c>
      <c r="L135" s="77">
        <v>135</v>
      </c>
      <c r="M135" s="77"/>
      <c r="N135" s="72"/>
      <c r="O135" s="79" t="s">
        <v>176</v>
      </c>
      <c r="P135" s="81">
        <v>43481.916967592595</v>
      </c>
      <c r="Q135" s="79" t="s">
        <v>339</v>
      </c>
      <c r="R135" s="82" t="s">
        <v>361</v>
      </c>
      <c r="S135" s="79" t="s">
        <v>370</v>
      </c>
      <c r="T135" s="79" t="s">
        <v>394</v>
      </c>
      <c r="U135" s="79"/>
      <c r="V135" s="82" t="s">
        <v>458</v>
      </c>
      <c r="W135" s="81">
        <v>43481.916967592595</v>
      </c>
      <c r="X135" s="82" t="s">
        <v>534</v>
      </c>
      <c r="Y135" s="79"/>
      <c r="Z135" s="79"/>
      <c r="AA135" s="85" t="s">
        <v>614</v>
      </c>
      <c r="AB135" s="79"/>
      <c r="AC135" s="79" t="b">
        <v>0</v>
      </c>
      <c r="AD135" s="79">
        <v>1</v>
      </c>
      <c r="AE135" s="85" t="s">
        <v>626</v>
      </c>
      <c r="AF135" s="79" t="b">
        <v>0</v>
      </c>
      <c r="AG135" s="79" t="s">
        <v>631</v>
      </c>
      <c r="AH135" s="79"/>
      <c r="AI135" s="85" t="s">
        <v>626</v>
      </c>
      <c r="AJ135" s="79" t="b">
        <v>0</v>
      </c>
      <c r="AK135" s="79">
        <v>0</v>
      </c>
      <c r="AL135" s="85" t="s">
        <v>626</v>
      </c>
      <c r="AM135" s="79" t="s">
        <v>643</v>
      </c>
      <c r="AN135" s="79" t="b">
        <v>0</v>
      </c>
      <c r="AO135" s="85" t="s">
        <v>614</v>
      </c>
      <c r="AP135" s="79" t="s">
        <v>176</v>
      </c>
      <c r="AQ135" s="79">
        <v>0</v>
      </c>
      <c r="AR135" s="79">
        <v>0</v>
      </c>
      <c r="AS135" s="79"/>
      <c r="AT135" s="79"/>
      <c r="AU135" s="79"/>
      <c r="AV135" s="79"/>
      <c r="AW135" s="79"/>
      <c r="AX135" s="79"/>
      <c r="AY135" s="79"/>
      <c r="AZ135" s="79"/>
      <c r="BA135">
        <v>7</v>
      </c>
      <c r="BB135" s="78" t="str">
        <f>REPLACE(INDEX(GroupVertices[Group],MATCH(Edges[[#This Row],[Vertex 1]],GroupVertices[Vertex],0)),1,1,"")</f>
        <v>6</v>
      </c>
      <c r="BC135" s="78" t="str">
        <f>REPLACE(INDEX(GroupVertices[Group],MATCH(Edges[[#This Row],[Vertex 2]],GroupVertices[Vertex],0)),1,1,"")</f>
        <v>6</v>
      </c>
      <c r="BD135" s="48">
        <v>0</v>
      </c>
      <c r="BE135" s="49">
        <v>0</v>
      </c>
      <c r="BF135" s="48">
        <v>0</v>
      </c>
      <c r="BG135" s="49">
        <v>0</v>
      </c>
      <c r="BH135" s="48">
        <v>0</v>
      </c>
      <c r="BI135" s="49">
        <v>0</v>
      </c>
      <c r="BJ135" s="48">
        <v>12</v>
      </c>
      <c r="BK135" s="49">
        <v>100</v>
      </c>
      <c r="BL135" s="48">
        <v>12</v>
      </c>
    </row>
    <row r="136" spans="1:64" ht="15">
      <c r="A136" s="64" t="s">
        <v>260</v>
      </c>
      <c r="B136" s="64" t="s">
        <v>260</v>
      </c>
      <c r="C136" s="65" t="s">
        <v>1834</v>
      </c>
      <c r="D136" s="66">
        <v>10</v>
      </c>
      <c r="E136" s="67" t="s">
        <v>136</v>
      </c>
      <c r="F136" s="68">
        <v>12</v>
      </c>
      <c r="G136" s="65"/>
      <c r="H136" s="69"/>
      <c r="I136" s="70"/>
      <c r="J136" s="70"/>
      <c r="K136" s="34" t="s">
        <v>65</v>
      </c>
      <c r="L136" s="77">
        <v>136</v>
      </c>
      <c r="M136" s="77"/>
      <c r="N136" s="72"/>
      <c r="O136" s="79" t="s">
        <v>176</v>
      </c>
      <c r="P136" s="81">
        <v>43482.90331018518</v>
      </c>
      <c r="Q136" s="79" t="s">
        <v>340</v>
      </c>
      <c r="R136" s="82" t="s">
        <v>361</v>
      </c>
      <c r="S136" s="79" t="s">
        <v>370</v>
      </c>
      <c r="T136" s="79" t="s">
        <v>260</v>
      </c>
      <c r="U136" s="79"/>
      <c r="V136" s="82" t="s">
        <v>458</v>
      </c>
      <c r="W136" s="81">
        <v>43482.90331018518</v>
      </c>
      <c r="X136" s="82" t="s">
        <v>535</v>
      </c>
      <c r="Y136" s="79"/>
      <c r="Z136" s="79"/>
      <c r="AA136" s="85" t="s">
        <v>615</v>
      </c>
      <c r="AB136" s="79"/>
      <c r="AC136" s="79" t="b">
        <v>0</v>
      </c>
      <c r="AD136" s="79">
        <v>1</v>
      </c>
      <c r="AE136" s="85" t="s">
        <v>626</v>
      </c>
      <c r="AF136" s="79" t="b">
        <v>0</v>
      </c>
      <c r="AG136" s="79" t="s">
        <v>631</v>
      </c>
      <c r="AH136" s="79"/>
      <c r="AI136" s="85" t="s">
        <v>626</v>
      </c>
      <c r="AJ136" s="79" t="b">
        <v>0</v>
      </c>
      <c r="AK136" s="79">
        <v>1</v>
      </c>
      <c r="AL136" s="85" t="s">
        <v>626</v>
      </c>
      <c r="AM136" s="79" t="s">
        <v>633</v>
      </c>
      <c r="AN136" s="79" t="b">
        <v>0</v>
      </c>
      <c r="AO136" s="85" t="s">
        <v>615</v>
      </c>
      <c r="AP136" s="79" t="s">
        <v>176</v>
      </c>
      <c r="AQ136" s="79">
        <v>0</v>
      </c>
      <c r="AR136" s="79">
        <v>0</v>
      </c>
      <c r="AS136" s="79"/>
      <c r="AT136" s="79"/>
      <c r="AU136" s="79"/>
      <c r="AV136" s="79"/>
      <c r="AW136" s="79"/>
      <c r="AX136" s="79"/>
      <c r="AY136" s="79"/>
      <c r="AZ136" s="79"/>
      <c r="BA136">
        <v>7</v>
      </c>
      <c r="BB136" s="78" t="str">
        <f>REPLACE(INDEX(GroupVertices[Group],MATCH(Edges[[#This Row],[Vertex 1]],GroupVertices[Vertex],0)),1,1,"")</f>
        <v>6</v>
      </c>
      <c r="BC136" s="78" t="str">
        <f>REPLACE(INDEX(GroupVertices[Group],MATCH(Edges[[#This Row],[Vertex 2]],GroupVertices[Vertex],0)),1,1,"")</f>
        <v>6</v>
      </c>
      <c r="BD136" s="48">
        <v>1</v>
      </c>
      <c r="BE136" s="49">
        <v>3.3333333333333335</v>
      </c>
      <c r="BF136" s="48">
        <v>0</v>
      </c>
      <c r="BG136" s="49">
        <v>0</v>
      </c>
      <c r="BH136" s="48">
        <v>0</v>
      </c>
      <c r="BI136" s="49">
        <v>0</v>
      </c>
      <c r="BJ136" s="48">
        <v>29</v>
      </c>
      <c r="BK136" s="49">
        <v>96.66666666666667</v>
      </c>
      <c r="BL136" s="48">
        <v>30</v>
      </c>
    </row>
    <row r="137" spans="1:64" ht="15">
      <c r="A137" s="64" t="s">
        <v>260</v>
      </c>
      <c r="B137" s="64" t="s">
        <v>260</v>
      </c>
      <c r="C137" s="65" t="s">
        <v>1834</v>
      </c>
      <c r="D137" s="66">
        <v>10</v>
      </c>
      <c r="E137" s="67" t="s">
        <v>136</v>
      </c>
      <c r="F137" s="68">
        <v>12</v>
      </c>
      <c r="G137" s="65"/>
      <c r="H137" s="69"/>
      <c r="I137" s="70"/>
      <c r="J137" s="70"/>
      <c r="K137" s="34" t="s">
        <v>65</v>
      </c>
      <c r="L137" s="77">
        <v>137</v>
      </c>
      <c r="M137" s="77"/>
      <c r="N137" s="72"/>
      <c r="O137" s="79" t="s">
        <v>176</v>
      </c>
      <c r="P137" s="81">
        <v>43482.917291666665</v>
      </c>
      <c r="Q137" s="79" t="s">
        <v>341</v>
      </c>
      <c r="R137" s="82" t="s">
        <v>362</v>
      </c>
      <c r="S137" s="79" t="s">
        <v>370</v>
      </c>
      <c r="T137" s="79"/>
      <c r="U137" s="79"/>
      <c r="V137" s="82" t="s">
        <v>458</v>
      </c>
      <c r="W137" s="81">
        <v>43482.917291666665</v>
      </c>
      <c r="X137" s="82" t="s">
        <v>536</v>
      </c>
      <c r="Y137" s="79"/>
      <c r="Z137" s="79"/>
      <c r="AA137" s="85" t="s">
        <v>616</v>
      </c>
      <c r="AB137" s="79"/>
      <c r="AC137" s="79" t="b">
        <v>0</v>
      </c>
      <c r="AD137" s="79">
        <v>0</v>
      </c>
      <c r="AE137" s="85" t="s">
        <v>626</v>
      </c>
      <c r="AF137" s="79" t="b">
        <v>0</v>
      </c>
      <c r="AG137" s="79" t="s">
        <v>631</v>
      </c>
      <c r="AH137" s="79"/>
      <c r="AI137" s="85" t="s">
        <v>626</v>
      </c>
      <c r="AJ137" s="79" t="b">
        <v>0</v>
      </c>
      <c r="AK137" s="79">
        <v>0</v>
      </c>
      <c r="AL137" s="85" t="s">
        <v>626</v>
      </c>
      <c r="AM137" s="79" t="s">
        <v>643</v>
      </c>
      <c r="AN137" s="79" t="b">
        <v>0</v>
      </c>
      <c r="AO137" s="85" t="s">
        <v>616</v>
      </c>
      <c r="AP137" s="79" t="s">
        <v>176</v>
      </c>
      <c r="AQ137" s="79">
        <v>0</v>
      </c>
      <c r="AR137" s="79">
        <v>0</v>
      </c>
      <c r="AS137" s="79"/>
      <c r="AT137" s="79"/>
      <c r="AU137" s="79"/>
      <c r="AV137" s="79"/>
      <c r="AW137" s="79"/>
      <c r="AX137" s="79"/>
      <c r="AY137" s="79"/>
      <c r="AZ137" s="79"/>
      <c r="BA137">
        <v>7</v>
      </c>
      <c r="BB137" s="78" t="str">
        <f>REPLACE(INDEX(GroupVertices[Group],MATCH(Edges[[#This Row],[Vertex 1]],GroupVertices[Vertex],0)),1,1,"")</f>
        <v>6</v>
      </c>
      <c r="BC137" s="78" t="str">
        <f>REPLACE(INDEX(GroupVertices[Group],MATCH(Edges[[#This Row],[Vertex 2]],GroupVertices[Vertex],0)),1,1,"")</f>
        <v>6</v>
      </c>
      <c r="BD137" s="48">
        <v>0</v>
      </c>
      <c r="BE137" s="49">
        <v>0</v>
      </c>
      <c r="BF137" s="48">
        <v>1</v>
      </c>
      <c r="BG137" s="49">
        <v>9.090909090909092</v>
      </c>
      <c r="BH137" s="48">
        <v>0</v>
      </c>
      <c r="BI137" s="49">
        <v>0</v>
      </c>
      <c r="BJ137" s="48">
        <v>10</v>
      </c>
      <c r="BK137" s="49">
        <v>90.9090909090909</v>
      </c>
      <c r="BL137" s="48">
        <v>11</v>
      </c>
    </row>
    <row r="138" spans="1:64" ht="15">
      <c r="A138" s="64" t="s">
        <v>260</v>
      </c>
      <c r="B138" s="64" t="s">
        <v>260</v>
      </c>
      <c r="C138" s="65" t="s">
        <v>1834</v>
      </c>
      <c r="D138" s="66">
        <v>10</v>
      </c>
      <c r="E138" s="67" t="s">
        <v>136</v>
      </c>
      <c r="F138" s="68">
        <v>12</v>
      </c>
      <c r="G138" s="65"/>
      <c r="H138" s="69"/>
      <c r="I138" s="70"/>
      <c r="J138" s="70"/>
      <c r="K138" s="34" t="s">
        <v>65</v>
      </c>
      <c r="L138" s="77">
        <v>138</v>
      </c>
      <c r="M138" s="77"/>
      <c r="N138" s="72"/>
      <c r="O138" s="79" t="s">
        <v>176</v>
      </c>
      <c r="P138" s="81">
        <v>43483.68113425926</v>
      </c>
      <c r="Q138" s="79" t="s">
        <v>342</v>
      </c>
      <c r="R138" s="82" t="s">
        <v>362</v>
      </c>
      <c r="S138" s="79" t="s">
        <v>370</v>
      </c>
      <c r="T138" s="79" t="s">
        <v>260</v>
      </c>
      <c r="U138" s="79"/>
      <c r="V138" s="82" t="s">
        <v>458</v>
      </c>
      <c r="W138" s="81">
        <v>43483.68113425926</v>
      </c>
      <c r="X138" s="82" t="s">
        <v>537</v>
      </c>
      <c r="Y138" s="79"/>
      <c r="Z138" s="79"/>
      <c r="AA138" s="85" t="s">
        <v>617</v>
      </c>
      <c r="AB138" s="79"/>
      <c r="AC138" s="79" t="b">
        <v>0</v>
      </c>
      <c r="AD138" s="79">
        <v>1</v>
      </c>
      <c r="AE138" s="85" t="s">
        <v>626</v>
      </c>
      <c r="AF138" s="79" t="b">
        <v>0</v>
      </c>
      <c r="AG138" s="79" t="s">
        <v>631</v>
      </c>
      <c r="AH138" s="79"/>
      <c r="AI138" s="85" t="s">
        <v>626</v>
      </c>
      <c r="AJ138" s="79" t="b">
        <v>0</v>
      </c>
      <c r="AK138" s="79">
        <v>1</v>
      </c>
      <c r="AL138" s="85" t="s">
        <v>626</v>
      </c>
      <c r="AM138" s="79" t="s">
        <v>633</v>
      </c>
      <c r="AN138" s="79" t="b">
        <v>0</v>
      </c>
      <c r="AO138" s="85" t="s">
        <v>617</v>
      </c>
      <c r="AP138" s="79" t="s">
        <v>176</v>
      </c>
      <c r="AQ138" s="79">
        <v>0</v>
      </c>
      <c r="AR138" s="79">
        <v>0</v>
      </c>
      <c r="AS138" s="79"/>
      <c r="AT138" s="79"/>
      <c r="AU138" s="79"/>
      <c r="AV138" s="79"/>
      <c r="AW138" s="79"/>
      <c r="AX138" s="79"/>
      <c r="AY138" s="79"/>
      <c r="AZ138" s="79"/>
      <c r="BA138">
        <v>7</v>
      </c>
      <c r="BB138" s="78" t="str">
        <f>REPLACE(INDEX(GroupVertices[Group],MATCH(Edges[[#This Row],[Vertex 1]],GroupVertices[Vertex],0)),1,1,"")</f>
        <v>6</v>
      </c>
      <c r="BC138" s="78" t="str">
        <f>REPLACE(INDEX(GroupVertices[Group],MATCH(Edges[[#This Row],[Vertex 2]],GroupVertices[Vertex],0)),1,1,"")</f>
        <v>6</v>
      </c>
      <c r="BD138" s="48">
        <v>1</v>
      </c>
      <c r="BE138" s="49">
        <v>3.5714285714285716</v>
      </c>
      <c r="BF138" s="48">
        <v>0</v>
      </c>
      <c r="BG138" s="49">
        <v>0</v>
      </c>
      <c r="BH138" s="48">
        <v>0</v>
      </c>
      <c r="BI138" s="49">
        <v>0</v>
      </c>
      <c r="BJ138" s="48">
        <v>27</v>
      </c>
      <c r="BK138" s="49">
        <v>96.42857142857143</v>
      </c>
      <c r="BL138" s="48">
        <v>28</v>
      </c>
    </row>
    <row r="139" spans="1:64" ht="15">
      <c r="A139" s="64" t="s">
        <v>260</v>
      </c>
      <c r="B139" s="64" t="s">
        <v>260</v>
      </c>
      <c r="C139" s="65" t="s">
        <v>1834</v>
      </c>
      <c r="D139" s="66">
        <v>10</v>
      </c>
      <c r="E139" s="67" t="s">
        <v>136</v>
      </c>
      <c r="F139" s="68">
        <v>12</v>
      </c>
      <c r="G139" s="65"/>
      <c r="H139" s="69"/>
      <c r="I139" s="70"/>
      <c r="J139" s="70"/>
      <c r="K139" s="34" t="s">
        <v>65</v>
      </c>
      <c r="L139" s="77">
        <v>139</v>
      </c>
      <c r="M139" s="77"/>
      <c r="N139" s="72"/>
      <c r="O139" s="79" t="s">
        <v>176</v>
      </c>
      <c r="P139" s="81">
        <v>43487.645370370374</v>
      </c>
      <c r="Q139" s="79" t="s">
        <v>343</v>
      </c>
      <c r="R139" s="82" t="s">
        <v>363</v>
      </c>
      <c r="S139" s="79" t="s">
        <v>375</v>
      </c>
      <c r="T139" s="79" t="s">
        <v>395</v>
      </c>
      <c r="U139" s="79"/>
      <c r="V139" s="82" t="s">
        <v>458</v>
      </c>
      <c r="W139" s="81">
        <v>43487.645370370374</v>
      </c>
      <c r="X139" s="82" t="s">
        <v>538</v>
      </c>
      <c r="Y139" s="79"/>
      <c r="Z139" s="79"/>
      <c r="AA139" s="85" t="s">
        <v>618</v>
      </c>
      <c r="AB139" s="79"/>
      <c r="AC139" s="79" t="b">
        <v>0</v>
      </c>
      <c r="AD139" s="79">
        <v>5</v>
      </c>
      <c r="AE139" s="85" t="s">
        <v>626</v>
      </c>
      <c r="AF139" s="79" t="b">
        <v>0</v>
      </c>
      <c r="AG139" s="79" t="s">
        <v>631</v>
      </c>
      <c r="AH139" s="79"/>
      <c r="AI139" s="85" t="s">
        <v>626</v>
      </c>
      <c r="AJ139" s="79" t="b">
        <v>0</v>
      </c>
      <c r="AK139" s="79">
        <v>1</v>
      </c>
      <c r="AL139" s="85" t="s">
        <v>626</v>
      </c>
      <c r="AM139" s="79" t="s">
        <v>633</v>
      </c>
      <c r="AN139" s="79" t="b">
        <v>0</v>
      </c>
      <c r="AO139" s="85" t="s">
        <v>618</v>
      </c>
      <c r="AP139" s="79" t="s">
        <v>176</v>
      </c>
      <c r="AQ139" s="79">
        <v>0</v>
      </c>
      <c r="AR139" s="79">
        <v>0</v>
      </c>
      <c r="AS139" s="79"/>
      <c r="AT139" s="79"/>
      <c r="AU139" s="79"/>
      <c r="AV139" s="79"/>
      <c r="AW139" s="79"/>
      <c r="AX139" s="79"/>
      <c r="AY139" s="79"/>
      <c r="AZ139" s="79"/>
      <c r="BA139">
        <v>7</v>
      </c>
      <c r="BB139" s="78" t="str">
        <f>REPLACE(INDEX(GroupVertices[Group],MATCH(Edges[[#This Row],[Vertex 1]],GroupVertices[Vertex],0)),1,1,"")</f>
        <v>6</v>
      </c>
      <c r="BC139" s="78" t="str">
        <f>REPLACE(INDEX(GroupVertices[Group],MATCH(Edges[[#This Row],[Vertex 2]],GroupVertices[Vertex],0)),1,1,"")</f>
        <v>6</v>
      </c>
      <c r="BD139" s="48">
        <v>1</v>
      </c>
      <c r="BE139" s="49">
        <v>2.4390243902439024</v>
      </c>
      <c r="BF139" s="48">
        <v>4</v>
      </c>
      <c r="BG139" s="49">
        <v>9.75609756097561</v>
      </c>
      <c r="BH139" s="48">
        <v>0</v>
      </c>
      <c r="BI139" s="49">
        <v>0</v>
      </c>
      <c r="BJ139" s="48">
        <v>36</v>
      </c>
      <c r="BK139" s="49">
        <v>87.8048780487805</v>
      </c>
      <c r="BL139" s="48">
        <v>41</v>
      </c>
    </row>
    <row r="140" spans="1:64" ht="15">
      <c r="A140" s="64" t="s">
        <v>247</v>
      </c>
      <c r="B140" s="64" t="s">
        <v>260</v>
      </c>
      <c r="C140" s="65" t="s">
        <v>1835</v>
      </c>
      <c r="D140" s="66">
        <v>6.5</v>
      </c>
      <c r="E140" s="67" t="s">
        <v>136</v>
      </c>
      <c r="F140" s="68">
        <v>23.5</v>
      </c>
      <c r="G140" s="65"/>
      <c r="H140" s="69"/>
      <c r="I140" s="70"/>
      <c r="J140" s="70"/>
      <c r="K140" s="34" t="s">
        <v>65</v>
      </c>
      <c r="L140" s="77">
        <v>140</v>
      </c>
      <c r="M140" s="77"/>
      <c r="N140" s="72"/>
      <c r="O140" s="79" t="s">
        <v>289</v>
      </c>
      <c r="P140" s="81">
        <v>43472.791863425926</v>
      </c>
      <c r="Q140" s="79" t="s">
        <v>315</v>
      </c>
      <c r="R140" s="82" t="s">
        <v>356</v>
      </c>
      <c r="S140" s="79" t="s">
        <v>366</v>
      </c>
      <c r="T140" s="79" t="s">
        <v>387</v>
      </c>
      <c r="U140" s="82" t="s">
        <v>400</v>
      </c>
      <c r="V140" s="82" t="s">
        <v>400</v>
      </c>
      <c r="W140" s="81">
        <v>43472.791863425926</v>
      </c>
      <c r="X140" s="82" t="s">
        <v>504</v>
      </c>
      <c r="Y140" s="79"/>
      <c r="Z140" s="79"/>
      <c r="AA140" s="85" t="s">
        <v>584</v>
      </c>
      <c r="AB140" s="79"/>
      <c r="AC140" s="79" t="b">
        <v>0</v>
      </c>
      <c r="AD140" s="79">
        <v>3</v>
      </c>
      <c r="AE140" s="85" t="s">
        <v>630</v>
      </c>
      <c r="AF140" s="79" t="b">
        <v>0</v>
      </c>
      <c r="AG140" s="79" t="s">
        <v>631</v>
      </c>
      <c r="AH140" s="79"/>
      <c r="AI140" s="85" t="s">
        <v>626</v>
      </c>
      <c r="AJ140" s="79" t="b">
        <v>0</v>
      </c>
      <c r="AK140" s="79">
        <v>1</v>
      </c>
      <c r="AL140" s="85" t="s">
        <v>626</v>
      </c>
      <c r="AM140" s="79" t="s">
        <v>639</v>
      </c>
      <c r="AN140" s="79" t="b">
        <v>0</v>
      </c>
      <c r="AO140" s="85" t="s">
        <v>584</v>
      </c>
      <c r="AP140" s="79" t="s">
        <v>648</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6</v>
      </c>
      <c r="BD140" s="48"/>
      <c r="BE140" s="49"/>
      <c r="BF140" s="48"/>
      <c r="BG140" s="49"/>
      <c r="BH140" s="48"/>
      <c r="BI140" s="49"/>
      <c r="BJ140" s="48"/>
      <c r="BK140" s="49"/>
      <c r="BL140" s="48"/>
    </row>
    <row r="141" spans="1:64" ht="15">
      <c r="A141" s="64" t="s">
        <v>247</v>
      </c>
      <c r="B141" s="64" t="s">
        <v>260</v>
      </c>
      <c r="C141" s="65" t="s">
        <v>1835</v>
      </c>
      <c r="D141" s="66">
        <v>6.5</v>
      </c>
      <c r="E141" s="67" t="s">
        <v>136</v>
      </c>
      <c r="F141" s="68">
        <v>23.5</v>
      </c>
      <c r="G141" s="65"/>
      <c r="H141" s="69"/>
      <c r="I141" s="70"/>
      <c r="J141" s="70"/>
      <c r="K141" s="34" t="s">
        <v>65</v>
      </c>
      <c r="L141" s="77">
        <v>141</v>
      </c>
      <c r="M141" s="77"/>
      <c r="N141" s="72"/>
      <c r="O141" s="79" t="s">
        <v>289</v>
      </c>
      <c r="P141" s="81">
        <v>43489.041712962964</v>
      </c>
      <c r="Q141" s="79" t="s">
        <v>316</v>
      </c>
      <c r="R141" s="82" t="s">
        <v>347</v>
      </c>
      <c r="S141" s="79" t="s">
        <v>366</v>
      </c>
      <c r="T141" s="79" t="s">
        <v>388</v>
      </c>
      <c r="U141" s="82" t="s">
        <v>401</v>
      </c>
      <c r="V141" s="82" t="s">
        <v>401</v>
      </c>
      <c r="W141" s="81">
        <v>43489.041712962964</v>
      </c>
      <c r="X141" s="82" t="s">
        <v>505</v>
      </c>
      <c r="Y141" s="79"/>
      <c r="Z141" s="79"/>
      <c r="AA141" s="85" t="s">
        <v>585</v>
      </c>
      <c r="AB141" s="79"/>
      <c r="AC141" s="79" t="b">
        <v>0</v>
      </c>
      <c r="AD141" s="79">
        <v>0</v>
      </c>
      <c r="AE141" s="85" t="s">
        <v>626</v>
      </c>
      <c r="AF141" s="79" t="b">
        <v>0</v>
      </c>
      <c r="AG141" s="79" t="s">
        <v>631</v>
      </c>
      <c r="AH141" s="79"/>
      <c r="AI141" s="85" t="s">
        <v>626</v>
      </c>
      <c r="AJ141" s="79" t="b">
        <v>0</v>
      </c>
      <c r="AK141" s="79">
        <v>1</v>
      </c>
      <c r="AL141" s="85" t="s">
        <v>626</v>
      </c>
      <c r="AM141" s="79" t="s">
        <v>639</v>
      </c>
      <c r="AN141" s="79" t="b">
        <v>0</v>
      </c>
      <c r="AO141" s="85" t="s">
        <v>585</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6</v>
      </c>
      <c r="BD141" s="48"/>
      <c r="BE141" s="49"/>
      <c r="BF141" s="48"/>
      <c r="BG141" s="49"/>
      <c r="BH141" s="48"/>
      <c r="BI141" s="49"/>
      <c r="BJ141" s="48"/>
      <c r="BK141" s="49"/>
      <c r="BL141" s="48"/>
    </row>
    <row r="142" spans="1:64" ht="15">
      <c r="A142" s="64" t="s">
        <v>257</v>
      </c>
      <c r="B142" s="64" t="s">
        <v>260</v>
      </c>
      <c r="C142" s="65" t="s">
        <v>1835</v>
      </c>
      <c r="D142" s="66">
        <v>6.5</v>
      </c>
      <c r="E142" s="67" t="s">
        <v>136</v>
      </c>
      <c r="F142" s="68">
        <v>23.5</v>
      </c>
      <c r="G142" s="65"/>
      <c r="H142" s="69"/>
      <c r="I142" s="70"/>
      <c r="J142" s="70"/>
      <c r="K142" s="34" t="s">
        <v>65</v>
      </c>
      <c r="L142" s="77">
        <v>142</v>
      </c>
      <c r="M142" s="77"/>
      <c r="N142" s="72"/>
      <c r="O142" s="79" t="s">
        <v>289</v>
      </c>
      <c r="P142" s="81">
        <v>43478.65001157407</v>
      </c>
      <c r="Q142" s="79" t="s">
        <v>334</v>
      </c>
      <c r="R142" s="82" t="s">
        <v>347</v>
      </c>
      <c r="S142" s="79" t="s">
        <v>366</v>
      </c>
      <c r="T142" s="79" t="s">
        <v>392</v>
      </c>
      <c r="U142" s="82" t="s">
        <v>415</v>
      </c>
      <c r="V142" s="82" t="s">
        <v>415</v>
      </c>
      <c r="W142" s="81">
        <v>43478.65001157407</v>
      </c>
      <c r="X142" s="82" t="s">
        <v>528</v>
      </c>
      <c r="Y142" s="79"/>
      <c r="Z142" s="79"/>
      <c r="AA142" s="85" t="s">
        <v>608</v>
      </c>
      <c r="AB142" s="79"/>
      <c r="AC142" s="79" t="b">
        <v>0</v>
      </c>
      <c r="AD142" s="79">
        <v>3</v>
      </c>
      <c r="AE142" s="85" t="s">
        <v>626</v>
      </c>
      <c r="AF142" s="79" t="b">
        <v>0</v>
      </c>
      <c r="AG142" s="79" t="s">
        <v>631</v>
      </c>
      <c r="AH142" s="79"/>
      <c r="AI142" s="85" t="s">
        <v>626</v>
      </c>
      <c r="AJ142" s="79" t="b">
        <v>0</v>
      </c>
      <c r="AK142" s="79">
        <v>8</v>
      </c>
      <c r="AL142" s="85" t="s">
        <v>626</v>
      </c>
      <c r="AM142" s="79" t="s">
        <v>639</v>
      </c>
      <c r="AN142" s="79" t="b">
        <v>0</v>
      </c>
      <c r="AO142" s="85" t="s">
        <v>608</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6</v>
      </c>
      <c r="BD142" s="48"/>
      <c r="BE142" s="49"/>
      <c r="BF142" s="48"/>
      <c r="BG142" s="49"/>
      <c r="BH142" s="48"/>
      <c r="BI142" s="49"/>
      <c r="BJ142" s="48"/>
      <c r="BK142" s="49"/>
      <c r="BL142" s="48"/>
    </row>
    <row r="143" spans="1:64" ht="15">
      <c r="A143" s="64" t="s">
        <v>257</v>
      </c>
      <c r="B143" s="64" t="s">
        <v>260</v>
      </c>
      <c r="C143" s="65" t="s">
        <v>1835</v>
      </c>
      <c r="D143" s="66">
        <v>6.5</v>
      </c>
      <c r="E143" s="67" t="s">
        <v>136</v>
      </c>
      <c r="F143" s="68">
        <v>23.5</v>
      </c>
      <c r="G143" s="65"/>
      <c r="H143" s="69"/>
      <c r="I143" s="70"/>
      <c r="J143" s="70"/>
      <c r="K143" s="34" t="s">
        <v>65</v>
      </c>
      <c r="L143" s="77">
        <v>143</v>
      </c>
      <c r="M143" s="77"/>
      <c r="N143" s="72"/>
      <c r="O143" s="79" t="s">
        <v>289</v>
      </c>
      <c r="P143" s="81">
        <v>43489.673680555556</v>
      </c>
      <c r="Q143" s="79" t="s">
        <v>336</v>
      </c>
      <c r="R143" s="82" t="s">
        <v>348</v>
      </c>
      <c r="S143" s="79" t="s">
        <v>366</v>
      </c>
      <c r="T143" s="79" t="s">
        <v>380</v>
      </c>
      <c r="U143" s="82" t="s">
        <v>416</v>
      </c>
      <c r="V143" s="82" t="s">
        <v>416</v>
      </c>
      <c r="W143" s="81">
        <v>43489.673680555556</v>
      </c>
      <c r="X143" s="82" t="s">
        <v>531</v>
      </c>
      <c r="Y143" s="79"/>
      <c r="Z143" s="79"/>
      <c r="AA143" s="85" t="s">
        <v>611</v>
      </c>
      <c r="AB143" s="79"/>
      <c r="AC143" s="79" t="b">
        <v>0</v>
      </c>
      <c r="AD143" s="79">
        <v>6</v>
      </c>
      <c r="AE143" s="85" t="s">
        <v>626</v>
      </c>
      <c r="AF143" s="79" t="b">
        <v>0</v>
      </c>
      <c r="AG143" s="79" t="s">
        <v>631</v>
      </c>
      <c r="AH143" s="79"/>
      <c r="AI143" s="85" t="s">
        <v>626</v>
      </c>
      <c r="AJ143" s="79" t="b">
        <v>0</v>
      </c>
      <c r="AK143" s="79">
        <v>4</v>
      </c>
      <c r="AL143" s="85" t="s">
        <v>626</v>
      </c>
      <c r="AM143" s="79" t="s">
        <v>639</v>
      </c>
      <c r="AN143" s="79" t="b">
        <v>0</v>
      </c>
      <c r="AO143" s="85" t="s">
        <v>611</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6</v>
      </c>
      <c r="BD143" s="48"/>
      <c r="BE143" s="49"/>
      <c r="BF143" s="48"/>
      <c r="BG143" s="49"/>
      <c r="BH143" s="48"/>
      <c r="BI143" s="49"/>
      <c r="BJ143" s="48"/>
      <c r="BK143" s="49"/>
      <c r="BL143" s="48"/>
    </row>
    <row r="144" spans="1:64" ht="15">
      <c r="A144" s="64" t="s">
        <v>257</v>
      </c>
      <c r="B144" s="64" t="s">
        <v>274</v>
      </c>
      <c r="C144" s="65" t="s">
        <v>1833</v>
      </c>
      <c r="D144" s="66">
        <v>3</v>
      </c>
      <c r="E144" s="67" t="s">
        <v>132</v>
      </c>
      <c r="F144" s="68">
        <v>35</v>
      </c>
      <c r="G144" s="65"/>
      <c r="H144" s="69"/>
      <c r="I144" s="70"/>
      <c r="J144" s="70"/>
      <c r="K144" s="34" t="s">
        <v>65</v>
      </c>
      <c r="L144" s="77">
        <v>144</v>
      </c>
      <c r="M144" s="77"/>
      <c r="N144" s="72"/>
      <c r="O144" s="79" t="s">
        <v>289</v>
      </c>
      <c r="P144" s="81">
        <v>43489.673680555556</v>
      </c>
      <c r="Q144" s="79" t="s">
        <v>336</v>
      </c>
      <c r="R144" s="82" t="s">
        <v>348</v>
      </c>
      <c r="S144" s="79" t="s">
        <v>366</v>
      </c>
      <c r="T144" s="79" t="s">
        <v>380</v>
      </c>
      <c r="U144" s="82" t="s">
        <v>416</v>
      </c>
      <c r="V144" s="82" t="s">
        <v>416</v>
      </c>
      <c r="W144" s="81">
        <v>43489.673680555556</v>
      </c>
      <c r="X144" s="82" t="s">
        <v>531</v>
      </c>
      <c r="Y144" s="79"/>
      <c r="Z144" s="79"/>
      <c r="AA144" s="85" t="s">
        <v>611</v>
      </c>
      <c r="AB144" s="79"/>
      <c r="AC144" s="79" t="b">
        <v>0</v>
      </c>
      <c r="AD144" s="79">
        <v>6</v>
      </c>
      <c r="AE144" s="85" t="s">
        <v>626</v>
      </c>
      <c r="AF144" s="79" t="b">
        <v>0</v>
      </c>
      <c r="AG144" s="79" t="s">
        <v>631</v>
      </c>
      <c r="AH144" s="79"/>
      <c r="AI144" s="85" t="s">
        <v>626</v>
      </c>
      <c r="AJ144" s="79" t="b">
        <v>0</v>
      </c>
      <c r="AK144" s="79">
        <v>4</v>
      </c>
      <c r="AL144" s="85" t="s">
        <v>626</v>
      </c>
      <c r="AM144" s="79" t="s">
        <v>639</v>
      </c>
      <c r="AN144" s="79" t="b">
        <v>0</v>
      </c>
      <c r="AO144" s="85" t="s">
        <v>611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5</v>
      </c>
      <c r="BD144" s="48"/>
      <c r="BE144" s="49"/>
      <c r="BF144" s="48"/>
      <c r="BG144" s="49"/>
      <c r="BH144" s="48"/>
      <c r="BI144" s="49"/>
      <c r="BJ144" s="48"/>
      <c r="BK144" s="49"/>
      <c r="BL144" s="48"/>
    </row>
    <row r="145" spans="1:64" ht="15">
      <c r="A145" s="64" t="s">
        <v>247</v>
      </c>
      <c r="B145" s="64" t="s">
        <v>267</v>
      </c>
      <c r="C145" s="65" t="s">
        <v>1833</v>
      </c>
      <c r="D145" s="66">
        <v>3</v>
      </c>
      <c r="E145" s="67" t="s">
        <v>132</v>
      </c>
      <c r="F145" s="68">
        <v>35</v>
      </c>
      <c r="G145" s="65"/>
      <c r="H145" s="69"/>
      <c r="I145" s="70"/>
      <c r="J145" s="70"/>
      <c r="K145" s="34" t="s">
        <v>65</v>
      </c>
      <c r="L145" s="77">
        <v>145</v>
      </c>
      <c r="M145" s="77"/>
      <c r="N145" s="72"/>
      <c r="O145" s="79" t="s">
        <v>290</v>
      </c>
      <c r="P145" s="81">
        <v>43472.791863425926</v>
      </c>
      <c r="Q145" s="79" t="s">
        <v>315</v>
      </c>
      <c r="R145" s="82" t="s">
        <v>356</v>
      </c>
      <c r="S145" s="79" t="s">
        <v>366</v>
      </c>
      <c r="T145" s="79" t="s">
        <v>387</v>
      </c>
      <c r="U145" s="82" t="s">
        <v>400</v>
      </c>
      <c r="V145" s="82" t="s">
        <v>400</v>
      </c>
      <c r="W145" s="81">
        <v>43472.791863425926</v>
      </c>
      <c r="X145" s="82" t="s">
        <v>504</v>
      </c>
      <c r="Y145" s="79"/>
      <c r="Z145" s="79"/>
      <c r="AA145" s="85" t="s">
        <v>584</v>
      </c>
      <c r="AB145" s="79"/>
      <c r="AC145" s="79" t="b">
        <v>0</v>
      </c>
      <c r="AD145" s="79">
        <v>3</v>
      </c>
      <c r="AE145" s="85" t="s">
        <v>630</v>
      </c>
      <c r="AF145" s="79" t="b">
        <v>0</v>
      </c>
      <c r="AG145" s="79" t="s">
        <v>631</v>
      </c>
      <c r="AH145" s="79"/>
      <c r="AI145" s="85" t="s">
        <v>626</v>
      </c>
      <c r="AJ145" s="79" t="b">
        <v>0</v>
      </c>
      <c r="AK145" s="79">
        <v>1</v>
      </c>
      <c r="AL145" s="85" t="s">
        <v>626</v>
      </c>
      <c r="AM145" s="79" t="s">
        <v>639</v>
      </c>
      <c r="AN145" s="79" t="b">
        <v>0</v>
      </c>
      <c r="AO145" s="85" t="s">
        <v>584</v>
      </c>
      <c r="AP145" s="79" t="s">
        <v>648</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257</v>
      </c>
      <c r="B146" s="64" t="s">
        <v>267</v>
      </c>
      <c r="C146" s="65" t="s">
        <v>1833</v>
      </c>
      <c r="D146" s="66">
        <v>3</v>
      </c>
      <c r="E146" s="67" t="s">
        <v>132</v>
      </c>
      <c r="F146" s="68">
        <v>35</v>
      </c>
      <c r="G146" s="65"/>
      <c r="H146" s="69"/>
      <c r="I146" s="70"/>
      <c r="J146" s="70"/>
      <c r="K146" s="34" t="s">
        <v>65</v>
      </c>
      <c r="L146" s="77">
        <v>146</v>
      </c>
      <c r="M146" s="77"/>
      <c r="N146" s="72"/>
      <c r="O146" s="79" t="s">
        <v>289</v>
      </c>
      <c r="P146" s="81">
        <v>43489.673680555556</v>
      </c>
      <c r="Q146" s="79" t="s">
        <v>336</v>
      </c>
      <c r="R146" s="82" t="s">
        <v>348</v>
      </c>
      <c r="S146" s="79" t="s">
        <v>366</v>
      </c>
      <c r="T146" s="79" t="s">
        <v>380</v>
      </c>
      <c r="U146" s="82" t="s">
        <v>416</v>
      </c>
      <c r="V146" s="82" t="s">
        <v>416</v>
      </c>
      <c r="W146" s="81">
        <v>43489.673680555556</v>
      </c>
      <c r="X146" s="82" t="s">
        <v>531</v>
      </c>
      <c r="Y146" s="79"/>
      <c r="Z146" s="79"/>
      <c r="AA146" s="85" t="s">
        <v>611</v>
      </c>
      <c r="AB146" s="79"/>
      <c r="AC146" s="79" t="b">
        <v>0</v>
      </c>
      <c r="AD146" s="79">
        <v>6</v>
      </c>
      <c r="AE146" s="85" t="s">
        <v>626</v>
      </c>
      <c r="AF146" s="79" t="b">
        <v>0</v>
      </c>
      <c r="AG146" s="79" t="s">
        <v>631</v>
      </c>
      <c r="AH146" s="79"/>
      <c r="AI146" s="85" t="s">
        <v>626</v>
      </c>
      <c r="AJ146" s="79" t="b">
        <v>0</v>
      </c>
      <c r="AK146" s="79">
        <v>4</v>
      </c>
      <c r="AL146" s="85" t="s">
        <v>626</v>
      </c>
      <c r="AM146" s="79" t="s">
        <v>639</v>
      </c>
      <c r="AN146" s="79" t="b">
        <v>0</v>
      </c>
      <c r="AO146" s="85" t="s">
        <v>611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2</v>
      </c>
      <c r="BD146" s="48"/>
      <c r="BE146" s="49"/>
      <c r="BF146" s="48"/>
      <c r="BG146" s="49"/>
      <c r="BH146" s="48"/>
      <c r="BI146" s="49"/>
      <c r="BJ146" s="48"/>
      <c r="BK146" s="49"/>
      <c r="BL146" s="48"/>
    </row>
    <row r="147" spans="1:64" ht="15">
      <c r="A147" s="64" t="s">
        <v>261</v>
      </c>
      <c r="B147" s="64" t="s">
        <v>257</v>
      </c>
      <c r="C147" s="65" t="s">
        <v>1833</v>
      </c>
      <c r="D147" s="66">
        <v>3</v>
      </c>
      <c r="E147" s="67" t="s">
        <v>132</v>
      </c>
      <c r="F147" s="68">
        <v>35</v>
      </c>
      <c r="G147" s="65"/>
      <c r="H147" s="69"/>
      <c r="I147" s="70"/>
      <c r="J147" s="70"/>
      <c r="K147" s="34" t="s">
        <v>65</v>
      </c>
      <c r="L147" s="77">
        <v>147</v>
      </c>
      <c r="M147" s="77"/>
      <c r="N147" s="72"/>
      <c r="O147" s="79" t="s">
        <v>289</v>
      </c>
      <c r="P147" s="81">
        <v>43489.679143518515</v>
      </c>
      <c r="Q147" s="79" t="s">
        <v>344</v>
      </c>
      <c r="R147" s="82" t="s">
        <v>348</v>
      </c>
      <c r="S147" s="79" t="s">
        <v>366</v>
      </c>
      <c r="T147" s="79"/>
      <c r="U147" s="79"/>
      <c r="V147" s="82" t="s">
        <v>459</v>
      </c>
      <c r="W147" s="81">
        <v>43489.679143518515</v>
      </c>
      <c r="X147" s="82" t="s">
        <v>539</v>
      </c>
      <c r="Y147" s="79"/>
      <c r="Z147" s="79"/>
      <c r="AA147" s="85" t="s">
        <v>619</v>
      </c>
      <c r="AB147" s="79"/>
      <c r="AC147" s="79" t="b">
        <v>0</v>
      </c>
      <c r="AD147" s="79">
        <v>0</v>
      </c>
      <c r="AE147" s="85" t="s">
        <v>626</v>
      </c>
      <c r="AF147" s="79" t="b">
        <v>0</v>
      </c>
      <c r="AG147" s="79" t="s">
        <v>631</v>
      </c>
      <c r="AH147" s="79"/>
      <c r="AI147" s="85" t="s">
        <v>626</v>
      </c>
      <c r="AJ147" s="79" t="b">
        <v>0</v>
      </c>
      <c r="AK147" s="79">
        <v>4</v>
      </c>
      <c r="AL147" s="85" t="s">
        <v>611</v>
      </c>
      <c r="AM147" s="79" t="s">
        <v>635</v>
      </c>
      <c r="AN147" s="79" t="b">
        <v>0</v>
      </c>
      <c r="AO147" s="85" t="s">
        <v>611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5.555555555555555</v>
      </c>
      <c r="BF147" s="48">
        <v>0</v>
      </c>
      <c r="BG147" s="49">
        <v>0</v>
      </c>
      <c r="BH147" s="48">
        <v>0</v>
      </c>
      <c r="BI147" s="49">
        <v>0</v>
      </c>
      <c r="BJ147" s="48">
        <v>17</v>
      </c>
      <c r="BK147" s="49">
        <v>94.44444444444444</v>
      </c>
      <c r="BL147" s="48">
        <v>18</v>
      </c>
    </row>
    <row r="148" spans="1:64" ht="15">
      <c r="A148" s="64" t="s">
        <v>262</v>
      </c>
      <c r="B148" s="64" t="s">
        <v>257</v>
      </c>
      <c r="C148" s="65" t="s">
        <v>1833</v>
      </c>
      <c r="D148" s="66">
        <v>3</v>
      </c>
      <c r="E148" s="67" t="s">
        <v>132</v>
      </c>
      <c r="F148" s="68">
        <v>35</v>
      </c>
      <c r="G148" s="65"/>
      <c r="H148" s="69"/>
      <c r="I148" s="70"/>
      <c r="J148" s="70"/>
      <c r="K148" s="34" t="s">
        <v>65</v>
      </c>
      <c r="L148" s="77">
        <v>148</v>
      </c>
      <c r="M148" s="77"/>
      <c r="N148" s="72"/>
      <c r="O148" s="79" t="s">
        <v>289</v>
      </c>
      <c r="P148" s="81">
        <v>43489.72928240741</v>
      </c>
      <c r="Q148" s="79" t="s">
        <v>344</v>
      </c>
      <c r="R148" s="82" t="s">
        <v>348</v>
      </c>
      <c r="S148" s="79" t="s">
        <v>366</v>
      </c>
      <c r="T148" s="79"/>
      <c r="U148" s="79"/>
      <c r="V148" s="82" t="s">
        <v>460</v>
      </c>
      <c r="W148" s="81">
        <v>43489.72928240741</v>
      </c>
      <c r="X148" s="82" t="s">
        <v>540</v>
      </c>
      <c r="Y148" s="79"/>
      <c r="Z148" s="79"/>
      <c r="AA148" s="85" t="s">
        <v>620</v>
      </c>
      <c r="AB148" s="79"/>
      <c r="AC148" s="79" t="b">
        <v>0</v>
      </c>
      <c r="AD148" s="79">
        <v>0</v>
      </c>
      <c r="AE148" s="85" t="s">
        <v>626</v>
      </c>
      <c r="AF148" s="79" t="b">
        <v>0</v>
      </c>
      <c r="AG148" s="79" t="s">
        <v>631</v>
      </c>
      <c r="AH148" s="79"/>
      <c r="AI148" s="85" t="s">
        <v>626</v>
      </c>
      <c r="AJ148" s="79" t="b">
        <v>0</v>
      </c>
      <c r="AK148" s="79">
        <v>4</v>
      </c>
      <c r="AL148" s="85" t="s">
        <v>611</v>
      </c>
      <c r="AM148" s="79" t="s">
        <v>635</v>
      </c>
      <c r="AN148" s="79" t="b">
        <v>0</v>
      </c>
      <c r="AO148" s="85" t="s">
        <v>611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5.555555555555555</v>
      </c>
      <c r="BF148" s="48">
        <v>0</v>
      </c>
      <c r="BG148" s="49">
        <v>0</v>
      </c>
      <c r="BH148" s="48">
        <v>0</v>
      </c>
      <c r="BI148" s="49">
        <v>0</v>
      </c>
      <c r="BJ148" s="48">
        <v>17</v>
      </c>
      <c r="BK148" s="49">
        <v>94.44444444444444</v>
      </c>
      <c r="BL148" s="48">
        <v>18</v>
      </c>
    </row>
    <row r="149" spans="1:64" ht="15">
      <c r="A149" s="64" t="s">
        <v>263</v>
      </c>
      <c r="B149" s="64" t="s">
        <v>257</v>
      </c>
      <c r="C149" s="65" t="s">
        <v>1833</v>
      </c>
      <c r="D149" s="66">
        <v>3</v>
      </c>
      <c r="E149" s="67" t="s">
        <v>132</v>
      </c>
      <c r="F149" s="68">
        <v>35</v>
      </c>
      <c r="G149" s="65"/>
      <c r="H149" s="69"/>
      <c r="I149" s="70"/>
      <c r="J149" s="70"/>
      <c r="K149" s="34" t="s">
        <v>65</v>
      </c>
      <c r="L149" s="77">
        <v>149</v>
      </c>
      <c r="M149" s="77"/>
      <c r="N149" s="72"/>
      <c r="O149" s="79" t="s">
        <v>289</v>
      </c>
      <c r="P149" s="81">
        <v>43489.7912037037</v>
      </c>
      <c r="Q149" s="79" t="s">
        <v>344</v>
      </c>
      <c r="R149" s="82" t="s">
        <v>348</v>
      </c>
      <c r="S149" s="79" t="s">
        <v>366</v>
      </c>
      <c r="T149" s="79"/>
      <c r="U149" s="79"/>
      <c r="V149" s="82" t="s">
        <v>461</v>
      </c>
      <c r="W149" s="81">
        <v>43489.7912037037</v>
      </c>
      <c r="X149" s="82" t="s">
        <v>541</v>
      </c>
      <c r="Y149" s="79"/>
      <c r="Z149" s="79"/>
      <c r="AA149" s="85" t="s">
        <v>621</v>
      </c>
      <c r="AB149" s="79"/>
      <c r="AC149" s="79" t="b">
        <v>0</v>
      </c>
      <c r="AD149" s="79">
        <v>0</v>
      </c>
      <c r="AE149" s="85" t="s">
        <v>626</v>
      </c>
      <c r="AF149" s="79" t="b">
        <v>0</v>
      </c>
      <c r="AG149" s="79" t="s">
        <v>631</v>
      </c>
      <c r="AH149" s="79"/>
      <c r="AI149" s="85" t="s">
        <v>626</v>
      </c>
      <c r="AJ149" s="79" t="b">
        <v>0</v>
      </c>
      <c r="AK149" s="79">
        <v>4</v>
      </c>
      <c r="AL149" s="85" t="s">
        <v>611</v>
      </c>
      <c r="AM149" s="79" t="s">
        <v>635</v>
      </c>
      <c r="AN149" s="79" t="b">
        <v>0</v>
      </c>
      <c r="AO149" s="85" t="s">
        <v>611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247</v>
      </c>
      <c r="B150" s="64" t="s">
        <v>257</v>
      </c>
      <c r="C150" s="65" t="s">
        <v>1835</v>
      </c>
      <c r="D150" s="66">
        <v>6.5</v>
      </c>
      <c r="E150" s="67" t="s">
        <v>136</v>
      </c>
      <c r="F150" s="68">
        <v>23.5</v>
      </c>
      <c r="G150" s="65"/>
      <c r="H150" s="69"/>
      <c r="I150" s="70"/>
      <c r="J150" s="70"/>
      <c r="K150" s="34" t="s">
        <v>65</v>
      </c>
      <c r="L150" s="77">
        <v>150</v>
      </c>
      <c r="M150" s="77"/>
      <c r="N150" s="72"/>
      <c r="O150" s="79" t="s">
        <v>289</v>
      </c>
      <c r="P150" s="81">
        <v>43472.791863425926</v>
      </c>
      <c r="Q150" s="79" t="s">
        <v>315</v>
      </c>
      <c r="R150" s="82" t="s">
        <v>356</v>
      </c>
      <c r="S150" s="79" t="s">
        <v>366</v>
      </c>
      <c r="T150" s="79" t="s">
        <v>387</v>
      </c>
      <c r="U150" s="82" t="s">
        <v>400</v>
      </c>
      <c r="V150" s="82" t="s">
        <v>400</v>
      </c>
      <c r="W150" s="81">
        <v>43472.791863425926</v>
      </c>
      <c r="X150" s="82" t="s">
        <v>504</v>
      </c>
      <c r="Y150" s="79"/>
      <c r="Z150" s="79"/>
      <c r="AA150" s="85" t="s">
        <v>584</v>
      </c>
      <c r="AB150" s="79"/>
      <c r="AC150" s="79" t="b">
        <v>0</v>
      </c>
      <c r="AD150" s="79">
        <v>3</v>
      </c>
      <c r="AE150" s="85" t="s">
        <v>630</v>
      </c>
      <c r="AF150" s="79" t="b">
        <v>0</v>
      </c>
      <c r="AG150" s="79" t="s">
        <v>631</v>
      </c>
      <c r="AH150" s="79"/>
      <c r="AI150" s="85" t="s">
        <v>626</v>
      </c>
      <c r="AJ150" s="79" t="b">
        <v>0</v>
      </c>
      <c r="AK150" s="79">
        <v>1</v>
      </c>
      <c r="AL150" s="85" t="s">
        <v>626</v>
      </c>
      <c r="AM150" s="79" t="s">
        <v>639</v>
      </c>
      <c r="AN150" s="79" t="b">
        <v>0</v>
      </c>
      <c r="AO150" s="85" t="s">
        <v>584</v>
      </c>
      <c r="AP150" s="79" t="s">
        <v>648</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1</v>
      </c>
      <c r="BD150" s="48"/>
      <c r="BE150" s="49"/>
      <c r="BF150" s="48"/>
      <c r="BG150" s="49"/>
      <c r="BH150" s="48"/>
      <c r="BI150" s="49"/>
      <c r="BJ150" s="48"/>
      <c r="BK150" s="49"/>
      <c r="BL150" s="48"/>
    </row>
    <row r="151" spans="1:64" ht="15">
      <c r="A151" s="64" t="s">
        <v>247</v>
      </c>
      <c r="B151" s="64" t="s">
        <v>257</v>
      </c>
      <c r="C151" s="65" t="s">
        <v>1835</v>
      </c>
      <c r="D151" s="66">
        <v>6.5</v>
      </c>
      <c r="E151" s="67" t="s">
        <v>136</v>
      </c>
      <c r="F151" s="68">
        <v>23.5</v>
      </c>
      <c r="G151" s="65"/>
      <c r="H151" s="69"/>
      <c r="I151" s="70"/>
      <c r="J151" s="70"/>
      <c r="K151" s="34" t="s">
        <v>65</v>
      </c>
      <c r="L151" s="77">
        <v>151</v>
      </c>
      <c r="M151" s="77"/>
      <c r="N151" s="72"/>
      <c r="O151" s="79" t="s">
        <v>289</v>
      </c>
      <c r="P151" s="81">
        <v>43489.041712962964</v>
      </c>
      <c r="Q151" s="79" t="s">
        <v>316</v>
      </c>
      <c r="R151" s="82" t="s">
        <v>347</v>
      </c>
      <c r="S151" s="79" t="s">
        <v>366</v>
      </c>
      <c r="T151" s="79" t="s">
        <v>388</v>
      </c>
      <c r="U151" s="82" t="s">
        <v>401</v>
      </c>
      <c r="V151" s="82" t="s">
        <v>401</v>
      </c>
      <c r="W151" s="81">
        <v>43489.041712962964</v>
      </c>
      <c r="X151" s="82" t="s">
        <v>505</v>
      </c>
      <c r="Y151" s="79"/>
      <c r="Z151" s="79"/>
      <c r="AA151" s="85" t="s">
        <v>585</v>
      </c>
      <c r="AB151" s="79"/>
      <c r="AC151" s="79" t="b">
        <v>0</v>
      </c>
      <c r="AD151" s="79">
        <v>0</v>
      </c>
      <c r="AE151" s="85" t="s">
        <v>626</v>
      </c>
      <c r="AF151" s="79" t="b">
        <v>0</v>
      </c>
      <c r="AG151" s="79" t="s">
        <v>631</v>
      </c>
      <c r="AH151" s="79"/>
      <c r="AI151" s="85" t="s">
        <v>626</v>
      </c>
      <c r="AJ151" s="79" t="b">
        <v>0</v>
      </c>
      <c r="AK151" s="79">
        <v>1</v>
      </c>
      <c r="AL151" s="85" t="s">
        <v>626</v>
      </c>
      <c r="AM151" s="79" t="s">
        <v>639</v>
      </c>
      <c r="AN151" s="79" t="b">
        <v>0</v>
      </c>
      <c r="AO151" s="85" t="s">
        <v>585</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1</v>
      </c>
      <c r="BD151" s="48"/>
      <c r="BE151" s="49"/>
      <c r="BF151" s="48"/>
      <c r="BG151" s="49"/>
      <c r="BH151" s="48"/>
      <c r="BI151" s="49"/>
      <c r="BJ151" s="48"/>
      <c r="BK151" s="49"/>
      <c r="BL151" s="48"/>
    </row>
    <row r="152" spans="1:64" ht="15">
      <c r="A152" s="64" t="s">
        <v>257</v>
      </c>
      <c r="B152" s="64" t="s">
        <v>268</v>
      </c>
      <c r="C152" s="65" t="s">
        <v>1833</v>
      </c>
      <c r="D152" s="66">
        <v>3</v>
      </c>
      <c r="E152" s="67" t="s">
        <v>132</v>
      </c>
      <c r="F152" s="68">
        <v>35</v>
      </c>
      <c r="G152" s="65"/>
      <c r="H152" s="69"/>
      <c r="I152" s="70"/>
      <c r="J152" s="70"/>
      <c r="K152" s="34" t="s">
        <v>65</v>
      </c>
      <c r="L152" s="77">
        <v>152</v>
      </c>
      <c r="M152" s="77"/>
      <c r="N152" s="72"/>
      <c r="O152" s="79" t="s">
        <v>289</v>
      </c>
      <c r="P152" s="81">
        <v>43478.65001157407</v>
      </c>
      <c r="Q152" s="79" t="s">
        <v>334</v>
      </c>
      <c r="R152" s="82" t="s">
        <v>347</v>
      </c>
      <c r="S152" s="79" t="s">
        <v>366</v>
      </c>
      <c r="T152" s="79" t="s">
        <v>392</v>
      </c>
      <c r="U152" s="82" t="s">
        <v>415</v>
      </c>
      <c r="V152" s="82" t="s">
        <v>415</v>
      </c>
      <c r="W152" s="81">
        <v>43478.65001157407</v>
      </c>
      <c r="X152" s="82" t="s">
        <v>528</v>
      </c>
      <c r="Y152" s="79"/>
      <c r="Z152" s="79"/>
      <c r="AA152" s="85" t="s">
        <v>608</v>
      </c>
      <c r="AB152" s="79"/>
      <c r="AC152" s="79" t="b">
        <v>0</v>
      </c>
      <c r="AD152" s="79">
        <v>3</v>
      </c>
      <c r="AE152" s="85" t="s">
        <v>626</v>
      </c>
      <c r="AF152" s="79" t="b">
        <v>0</v>
      </c>
      <c r="AG152" s="79" t="s">
        <v>631</v>
      </c>
      <c r="AH152" s="79"/>
      <c r="AI152" s="85" t="s">
        <v>626</v>
      </c>
      <c r="AJ152" s="79" t="b">
        <v>0</v>
      </c>
      <c r="AK152" s="79">
        <v>8</v>
      </c>
      <c r="AL152" s="85" t="s">
        <v>626</v>
      </c>
      <c r="AM152" s="79" t="s">
        <v>639</v>
      </c>
      <c r="AN152" s="79" t="b">
        <v>0</v>
      </c>
      <c r="AO152" s="85" t="s">
        <v>608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264</v>
      </c>
      <c r="B153" s="64" t="s">
        <v>257</v>
      </c>
      <c r="C153" s="65" t="s">
        <v>1833</v>
      </c>
      <c r="D153" s="66">
        <v>3</v>
      </c>
      <c r="E153" s="67" t="s">
        <v>132</v>
      </c>
      <c r="F153" s="68">
        <v>35</v>
      </c>
      <c r="G153" s="65"/>
      <c r="H153" s="69"/>
      <c r="I153" s="70"/>
      <c r="J153" s="70"/>
      <c r="K153" s="34" t="s">
        <v>65</v>
      </c>
      <c r="L153" s="77">
        <v>153</v>
      </c>
      <c r="M153" s="77"/>
      <c r="N153" s="72"/>
      <c r="O153" s="79" t="s">
        <v>289</v>
      </c>
      <c r="P153" s="81">
        <v>43489.869259259256</v>
      </c>
      <c r="Q153" s="79" t="s">
        <v>344</v>
      </c>
      <c r="R153" s="82" t="s">
        <v>348</v>
      </c>
      <c r="S153" s="79" t="s">
        <v>366</v>
      </c>
      <c r="T153" s="79"/>
      <c r="U153" s="79"/>
      <c r="V153" s="82" t="s">
        <v>462</v>
      </c>
      <c r="W153" s="81">
        <v>43489.869259259256</v>
      </c>
      <c r="X153" s="82" t="s">
        <v>542</v>
      </c>
      <c r="Y153" s="79"/>
      <c r="Z153" s="79"/>
      <c r="AA153" s="85" t="s">
        <v>622</v>
      </c>
      <c r="AB153" s="79"/>
      <c r="AC153" s="79" t="b">
        <v>0</v>
      </c>
      <c r="AD153" s="79">
        <v>0</v>
      </c>
      <c r="AE153" s="85" t="s">
        <v>626</v>
      </c>
      <c r="AF153" s="79" t="b">
        <v>0</v>
      </c>
      <c r="AG153" s="79" t="s">
        <v>631</v>
      </c>
      <c r="AH153" s="79"/>
      <c r="AI153" s="85" t="s">
        <v>626</v>
      </c>
      <c r="AJ153" s="79" t="b">
        <v>0</v>
      </c>
      <c r="AK153" s="79">
        <v>4</v>
      </c>
      <c r="AL153" s="85" t="s">
        <v>611</v>
      </c>
      <c r="AM153" s="79" t="s">
        <v>636</v>
      </c>
      <c r="AN153" s="79" t="b">
        <v>0</v>
      </c>
      <c r="AO153" s="85" t="s">
        <v>611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5.555555555555555</v>
      </c>
      <c r="BF153" s="48">
        <v>0</v>
      </c>
      <c r="BG153" s="49">
        <v>0</v>
      </c>
      <c r="BH153" s="48">
        <v>0</v>
      </c>
      <c r="BI153" s="49">
        <v>0</v>
      </c>
      <c r="BJ153" s="48">
        <v>17</v>
      </c>
      <c r="BK153" s="49">
        <v>94.44444444444444</v>
      </c>
      <c r="BL153" s="48">
        <v>18</v>
      </c>
    </row>
    <row r="154" spans="1:64" ht="15">
      <c r="A154" s="64" t="s">
        <v>247</v>
      </c>
      <c r="B154" s="64" t="s">
        <v>268</v>
      </c>
      <c r="C154" s="65" t="s">
        <v>1833</v>
      </c>
      <c r="D154" s="66">
        <v>3</v>
      </c>
      <c r="E154" s="67" t="s">
        <v>132</v>
      </c>
      <c r="F154" s="68">
        <v>35</v>
      </c>
      <c r="G154" s="65"/>
      <c r="H154" s="69"/>
      <c r="I154" s="70"/>
      <c r="J154" s="70"/>
      <c r="K154" s="34" t="s">
        <v>65</v>
      </c>
      <c r="L154" s="77">
        <v>154</v>
      </c>
      <c r="M154" s="77"/>
      <c r="N154" s="72"/>
      <c r="O154" s="79" t="s">
        <v>289</v>
      </c>
      <c r="P154" s="81">
        <v>43489.041712962964</v>
      </c>
      <c r="Q154" s="79" t="s">
        <v>316</v>
      </c>
      <c r="R154" s="82" t="s">
        <v>347</v>
      </c>
      <c r="S154" s="79" t="s">
        <v>366</v>
      </c>
      <c r="T154" s="79" t="s">
        <v>388</v>
      </c>
      <c r="U154" s="82" t="s">
        <v>401</v>
      </c>
      <c r="V154" s="82" t="s">
        <v>401</v>
      </c>
      <c r="W154" s="81">
        <v>43489.041712962964</v>
      </c>
      <c r="X154" s="82" t="s">
        <v>505</v>
      </c>
      <c r="Y154" s="79"/>
      <c r="Z154" s="79"/>
      <c r="AA154" s="85" t="s">
        <v>585</v>
      </c>
      <c r="AB154" s="79"/>
      <c r="AC154" s="79" t="b">
        <v>0</v>
      </c>
      <c r="AD154" s="79">
        <v>0</v>
      </c>
      <c r="AE154" s="85" t="s">
        <v>626</v>
      </c>
      <c r="AF154" s="79" t="b">
        <v>0</v>
      </c>
      <c r="AG154" s="79" t="s">
        <v>631</v>
      </c>
      <c r="AH154" s="79"/>
      <c r="AI154" s="85" t="s">
        <v>626</v>
      </c>
      <c r="AJ154" s="79" t="b">
        <v>0</v>
      </c>
      <c r="AK154" s="79">
        <v>1</v>
      </c>
      <c r="AL154" s="85" t="s">
        <v>626</v>
      </c>
      <c r="AM154" s="79" t="s">
        <v>639</v>
      </c>
      <c r="AN154" s="79" t="b">
        <v>0</v>
      </c>
      <c r="AO154" s="85" t="s">
        <v>585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1</v>
      </c>
      <c r="BD154" s="48"/>
      <c r="BE154" s="49"/>
      <c r="BF154" s="48"/>
      <c r="BG154" s="49"/>
      <c r="BH154" s="48"/>
      <c r="BI154" s="49"/>
      <c r="BJ154" s="48"/>
      <c r="BK154" s="49"/>
      <c r="BL154" s="48"/>
    </row>
    <row r="155" spans="1:64" ht="15">
      <c r="A155" s="64" t="s">
        <v>265</v>
      </c>
      <c r="B155" s="64" t="s">
        <v>268</v>
      </c>
      <c r="C155" s="65" t="s">
        <v>1833</v>
      </c>
      <c r="D155" s="66">
        <v>3</v>
      </c>
      <c r="E155" s="67" t="s">
        <v>132</v>
      </c>
      <c r="F155" s="68">
        <v>35</v>
      </c>
      <c r="G155" s="65"/>
      <c r="H155" s="69"/>
      <c r="I155" s="70"/>
      <c r="J155" s="70"/>
      <c r="K155" s="34" t="s">
        <v>65</v>
      </c>
      <c r="L155" s="77">
        <v>155</v>
      </c>
      <c r="M155" s="77"/>
      <c r="N155" s="72"/>
      <c r="O155" s="79" t="s">
        <v>289</v>
      </c>
      <c r="P155" s="81">
        <v>43489.94096064815</v>
      </c>
      <c r="Q155" s="79" t="s">
        <v>329</v>
      </c>
      <c r="R155" s="82" t="s">
        <v>347</v>
      </c>
      <c r="S155" s="79" t="s">
        <v>366</v>
      </c>
      <c r="T155" s="79" t="s">
        <v>390</v>
      </c>
      <c r="U155" s="79"/>
      <c r="V155" s="82" t="s">
        <v>463</v>
      </c>
      <c r="W155" s="81">
        <v>43489.94096064815</v>
      </c>
      <c r="X155" s="82" t="s">
        <v>543</v>
      </c>
      <c r="Y155" s="79"/>
      <c r="Z155" s="79"/>
      <c r="AA155" s="85" t="s">
        <v>623</v>
      </c>
      <c r="AB155" s="79"/>
      <c r="AC155" s="79" t="b">
        <v>0</v>
      </c>
      <c r="AD155" s="79">
        <v>0</v>
      </c>
      <c r="AE155" s="85" t="s">
        <v>626</v>
      </c>
      <c r="AF155" s="79" t="b">
        <v>0</v>
      </c>
      <c r="AG155" s="79" t="s">
        <v>631</v>
      </c>
      <c r="AH155" s="79"/>
      <c r="AI155" s="85" t="s">
        <v>626</v>
      </c>
      <c r="AJ155" s="79" t="b">
        <v>0</v>
      </c>
      <c r="AK155" s="79">
        <v>3</v>
      </c>
      <c r="AL155" s="85" t="s">
        <v>585</v>
      </c>
      <c r="AM155" s="79" t="s">
        <v>635</v>
      </c>
      <c r="AN155" s="79" t="b">
        <v>0</v>
      </c>
      <c r="AO155" s="85" t="s">
        <v>585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265</v>
      </c>
      <c r="B156" s="64" t="s">
        <v>247</v>
      </c>
      <c r="C156" s="65" t="s">
        <v>1833</v>
      </c>
      <c r="D156" s="66">
        <v>3</v>
      </c>
      <c r="E156" s="67" t="s">
        <v>132</v>
      </c>
      <c r="F156" s="68">
        <v>35</v>
      </c>
      <c r="G156" s="65"/>
      <c r="H156" s="69"/>
      <c r="I156" s="70"/>
      <c r="J156" s="70"/>
      <c r="K156" s="34" t="s">
        <v>65</v>
      </c>
      <c r="L156" s="77">
        <v>156</v>
      </c>
      <c r="M156" s="77"/>
      <c r="N156" s="72"/>
      <c r="O156" s="79" t="s">
        <v>289</v>
      </c>
      <c r="P156" s="81">
        <v>43489.94096064815</v>
      </c>
      <c r="Q156" s="79" t="s">
        <v>329</v>
      </c>
      <c r="R156" s="82" t="s">
        <v>347</v>
      </c>
      <c r="S156" s="79" t="s">
        <v>366</v>
      </c>
      <c r="T156" s="79" t="s">
        <v>390</v>
      </c>
      <c r="U156" s="79"/>
      <c r="V156" s="82" t="s">
        <v>463</v>
      </c>
      <c r="W156" s="81">
        <v>43489.94096064815</v>
      </c>
      <c r="X156" s="82" t="s">
        <v>543</v>
      </c>
      <c r="Y156" s="79"/>
      <c r="Z156" s="79"/>
      <c r="AA156" s="85" t="s">
        <v>623</v>
      </c>
      <c r="AB156" s="79"/>
      <c r="AC156" s="79" t="b">
        <v>0</v>
      </c>
      <c r="AD156" s="79">
        <v>0</v>
      </c>
      <c r="AE156" s="85" t="s">
        <v>626</v>
      </c>
      <c r="AF156" s="79" t="b">
        <v>0</v>
      </c>
      <c r="AG156" s="79" t="s">
        <v>631</v>
      </c>
      <c r="AH156" s="79"/>
      <c r="AI156" s="85" t="s">
        <v>626</v>
      </c>
      <c r="AJ156" s="79" t="b">
        <v>0</v>
      </c>
      <c r="AK156" s="79">
        <v>3</v>
      </c>
      <c r="AL156" s="85" t="s">
        <v>585</v>
      </c>
      <c r="AM156" s="79" t="s">
        <v>635</v>
      </c>
      <c r="AN156" s="79" t="b">
        <v>0</v>
      </c>
      <c r="AO156" s="85" t="s">
        <v>585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2</v>
      </c>
      <c r="BD156" s="48">
        <v>0</v>
      </c>
      <c r="BE156" s="49">
        <v>0</v>
      </c>
      <c r="BF156" s="48">
        <v>0</v>
      </c>
      <c r="BG156" s="49">
        <v>0</v>
      </c>
      <c r="BH156" s="48">
        <v>0</v>
      </c>
      <c r="BI156" s="49">
        <v>0</v>
      </c>
      <c r="BJ156" s="48">
        <v>15</v>
      </c>
      <c r="BK156" s="49">
        <v>100</v>
      </c>
      <c r="BL156"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R16" r:id="rId1" display="https://nodexlgraphgallery.org/Pages/Graph.aspx?graphID=181546"/>
    <hyperlink ref="R18" r:id="rId2" display="https://nodexlgraphgallery.org/Pages/Graph.aspx?graphID=181546"/>
    <hyperlink ref="R19" r:id="rId3" display="https://nodexlgraphgallery.org/Pages/Graph.aspx?graphID=181546"/>
    <hyperlink ref="R20" r:id="rId4" display="https://nodexlgraphgallery.org/Pages/Graph.aspx?graphID=181546"/>
    <hyperlink ref="R21" r:id="rId5" display="https://nodexlgraphgallery.org/Pages/Graph.aspx?graphID=181546"/>
    <hyperlink ref="R22" r:id="rId6" display="https://nodexlgraphgallery.org/Pages/Graph.aspx?graphID=181546"/>
    <hyperlink ref="R23" r:id="rId7" display="https://nodexlgraphgallery.org/Pages/Graph.aspx?graphID=181546"/>
    <hyperlink ref="R24" r:id="rId8" display="https://nodexlgraphgallery.org/Pages/Graph.aspx?graphID=181546"/>
    <hyperlink ref="R25" r:id="rId9" display="https://nodexlgraphgallery.org/Pages/Graph.aspx?graphID=181546"/>
    <hyperlink ref="R26" r:id="rId10" display="https://agilience.com/en/document/ene8ffe74a7b522d95bcaf2490fc7b86fed94f1e8f"/>
    <hyperlink ref="R27" r:id="rId11" display="https://agilience.com/en/document/ene8ffe74a7b522d95bcaf2490fc7b86fed94f1e8f"/>
    <hyperlink ref="R28" r:id="rId12" display="http://iiot-world.com/predictive-maintenance/7-business-reasons-to-develop-a-predictive-maintenance-program/"/>
    <hyperlink ref="R29" r:id="rId13" display="http://iiot-world.com/predictive-maintenance/7-business-reasons-to-develop-a-predictive-maintenance-program/"/>
    <hyperlink ref="R30" r:id="rId14" display="http://iiot-world.com/predictive-maintenance/7-business-reasons-to-develop-a-predictive-maintenance-program/"/>
    <hyperlink ref="R31" r:id="rId15" display="http://iiot-world.com/predictive-maintenance/7-business-reasons-to-develop-a-predictive-maintenance-program/"/>
    <hyperlink ref="R32" r:id="rId16" display="https://iiot-world.com/analytics/what-you-need-to-know-about-manufacturing-analytics/"/>
    <hyperlink ref="R33" r:id="rId17" display="https://iiot-world.com/analytics/what-you-need-to-know-about-manufacturing-analytics/"/>
    <hyperlink ref="R34" r:id="rId18" display="http://iiot-world.com/predictive-maintenance/7-business-reasons-to-develop-a-predictive-maintenance-program/"/>
    <hyperlink ref="R35" r:id="rId19" display="http://iiot-world.com/predictive-maintenance/7-business-reasons-to-develop-a-predictive-maintenance-program/"/>
    <hyperlink ref="R36" r:id="rId20" display="https://iiot-world.com/analytics/what-you-need-to-know-about-manufacturing-analytics/"/>
    <hyperlink ref="R37" r:id="rId21" display="https://iiot-world.com/analytics/what-you-need-to-know-about-manufacturing-analytics/"/>
    <hyperlink ref="R38" r:id="rId22" display="https://iiot-world.com/analytics/what-you-need-to-know-about-manufacturing-analytics/"/>
    <hyperlink ref="R39" r:id="rId23" display="https://iiot-world.com/analytics/what-you-need-to-know-about-manufacturing-analytics/"/>
    <hyperlink ref="R40" r:id="rId24" display="https://iiot-world.com/analytics/what-you-need-to-know-about-manufacturing-analytics/"/>
    <hyperlink ref="R41" r:id="rId25" display="https://iiot-world.com/analytics/what-you-need-to-know-about-manufacturing-analytics/"/>
    <hyperlink ref="R42" r:id="rId26" display="https://iiot-world.com/analytics/what-you-need-to-know-about-manufacturing-analytics/"/>
    <hyperlink ref="R43" r:id="rId27" display="http://iiot-world.com/predictive-maintenance/7-business-reasons-to-develop-a-predictive-maintenance-program/"/>
    <hyperlink ref="R44" r:id="rId28" display="http://iiot-world.com/predictive-maintenance/7-business-reasons-to-develop-a-predictive-maintenance-program/"/>
    <hyperlink ref="R45" r:id="rId29" display="http://iiot-world.com/predictive-maintenance/7-business-reasons-to-develop-a-predictive-maintenance-program/"/>
    <hyperlink ref="R46" r:id="rId30" display="http://iiot-world.com/predictive-maintenance/7-business-reasons-to-develop-a-predictive-maintenance-program/"/>
    <hyperlink ref="R47" r:id="rId31" display="http://iiot-world.com/predictive-maintenance/7-business-reasons-to-develop-a-predictive-maintenance-program/"/>
    <hyperlink ref="R48" r:id="rId32" display="http://iiot-world.com/predictive-maintenance/7-business-reasons-to-develop-a-predictive-maintenance-program/"/>
    <hyperlink ref="R49" r:id="rId33" display="https://pacanthro.org/2019/registration/"/>
    <hyperlink ref="R50" r:id="rId34" display="https://pacanthro.org/2019/registration/"/>
    <hyperlink ref="R51" r:id="rId35" display="http://iiot-world.com/predictive-maintenance/7-business-reasons-to-develop-a-predictive-maintenance-program/"/>
    <hyperlink ref="R52" r:id="rId36" display="http://iiot-world.com/predictive-maintenance/7-business-reasons-to-develop-a-predictive-maintenance-program/"/>
    <hyperlink ref="R53" r:id="rId37" display="http://iiot-world.com/predictive-maintenance/7-business-reasons-to-develop-a-predictive-maintenance-program/"/>
    <hyperlink ref="R54" r:id="rId38" display="http://iiot-world.com/predictive-maintenance/7-business-reasons-to-develop-a-predictive-maintenance-program/"/>
    <hyperlink ref="R55" r:id="rId39" display="http://iiot-world.com/predictive-maintenance/7-business-reasons-to-develop-a-predictive-maintenance-program/"/>
    <hyperlink ref="R56" r:id="rId40" display="http://iiot-world.com/predictive-maintenance/7-business-reasons-to-develop-a-predictive-maintenance-program/"/>
    <hyperlink ref="R57" r:id="rId41" display="http://iiot-world.com/predictive-maintenance/7-business-reasons-to-develop-a-predictive-maintenance-program/"/>
    <hyperlink ref="R58" r:id="rId42" display="http://iiot-world.com/predictive-maintenance/7-business-reasons-to-develop-a-predictive-maintenance-program/"/>
    <hyperlink ref="R59" r:id="rId43" display="http://iiot-world.com/predictive-maintenance/7-business-reasons-to-develop-a-predictive-maintenance-program/"/>
    <hyperlink ref="R60" r:id="rId44" display="http://iiot-world.com/predictive-maintenance/7-business-reasons-to-develop-a-predictive-maintenance-program/"/>
    <hyperlink ref="R63" r:id="rId45" display="https://twitter.com/pawcon/status/1085572865871605760"/>
    <hyperlink ref="R67" r:id="rId46" display="https://www.firstonlineuniversity.org/#/"/>
    <hyperlink ref="R68" r:id="rId47" display="https://1-risingmedia.com/newsletter/1544700997.html"/>
    <hyperlink ref="R69" r:id="rId48" display="https://predictiveanalyticsworld.de/en/industry4-0/muenchen2019/"/>
    <hyperlink ref="R70" r:id="rId49" display="https://predictiveanalyticsworld.de/en/industry4-0/muenchen2019/"/>
    <hyperlink ref="R71" r:id="rId50" display="https://twi.li/x9SgmI"/>
    <hyperlink ref="R73" r:id="rId51" display="https://www.deeplearningworld.com/las-vegas/workshops/r-bootcamp/"/>
    <hyperlink ref="R74" r:id="rId52" display="https://iiot-world.com/predictive-maintenance/machinemetrics-announces-11-3-million-series-a-funding-round/"/>
    <hyperlink ref="R75" r:id="rId53" display="https://iiot-world.com/predictive-maintenance/machinemetrics-announces-11-3-million-series-a-funding-round/"/>
    <hyperlink ref="R76" r:id="rId54" display="http://iiot-world.com/predictive-maintenance/7-business-reasons-to-develop-a-predictive-maintenance-program/"/>
    <hyperlink ref="R77" r:id="rId55" display="https://iiot-world.com/predictive-maintenance/machinemetrics-announces-11-3-million-series-a-funding-round/"/>
    <hyperlink ref="R78" r:id="rId56" display="http://iiot-world.com/predictive-maintenance/7-business-reasons-to-develop-a-predictive-maintenance-program/"/>
    <hyperlink ref="R79" r:id="rId57" display="https://iiot-world.com/predictive-maintenance/machinemetrics-announces-11-3-million-series-a-funding-round/"/>
    <hyperlink ref="R80" r:id="rId58" display="http://iiot-world.com/predictive-maintenance/7-business-reasons-to-develop-a-predictive-maintenance-program/"/>
    <hyperlink ref="R81" r:id="rId59" display="https://pacanthro.org/2019/registration/"/>
    <hyperlink ref="R82" r:id="rId60" display="https://pacanthro.org/2019/registration/"/>
    <hyperlink ref="R94" r:id="rId61" display="http://iiot-world.com/predictive-maintenance/7-business-reasons-to-develop-a-predictive-maintenance-program/"/>
    <hyperlink ref="R95" r:id="rId62" display="http://iiot-world.com/predictive-maintenance/7-business-reasons-to-develop-a-predictive-maintenance-program/"/>
    <hyperlink ref="R96" r:id="rId63" display="http://iiot-world.com/predictive-maintenance/7-business-reasons-to-develop-a-predictive-maintenance-program/"/>
    <hyperlink ref="R97" r:id="rId64" display="http://iiot-world.com/predictive-maintenance/7-business-reasons-to-develop-a-predictive-maintenance-program/"/>
    <hyperlink ref="R109" r:id="rId65" display="http://iiot-world.com/predictive-maintenance/7-business-reasons-to-develop-a-predictive-maintenance-program/"/>
    <hyperlink ref="R110" r:id="rId66" display="http://iiot-world.com/predictive-maintenance/7-business-reasons-to-develop-a-predictive-maintenance-program/"/>
    <hyperlink ref="R111" r:id="rId67" display="http://iiot-world.com/predictive-maintenance/7-business-reasons-to-develop-a-predictive-maintenance-program/"/>
    <hyperlink ref="R112" r:id="rId68" display="http://iiot-world.com/predictive-maintenance/7-business-reasons-to-develop-a-predictive-maintenance-program/"/>
    <hyperlink ref="R113" r:id="rId69" display="http://iiot-world.com/predictive-maintenance/7-business-reasons-to-develop-a-predictive-maintenance-program/"/>
    <hyperlink ref="R114" r:id="rId70" display="https://iiot-world.com/predictive-maintenance/machinemetrics-announces-11-3-million-series-a-funding-round/"/>
    <hyperlink ref="R115" r:id="rId71" display="http://iiot-world.com/predictive-maintenance/7-business-reasons-to-develop-a-predictive-maintenance-program/"/>
    <hyperlink ref="R116" r:id="rId72" display="http://iiot-world.com/predictive-maintenance/7-business-reasons-to-develop-a-predictive-maintenance-program/"/>
    <hyperlink ref="R117" r:id="rId73" display="http://iiot-world.com/predictive-maintenance/7-business-reasons-to-develop-a-predictive-maintenance-program/"/>
    <hyperlink ref="R118" r:id="rId74" display="http://iiot-world.com/predictive-maintenance/7-business-reasons-to-develop-a-predictive-maintenance-program/"/>
    <hyperlink ref="R119" r:id="rId75" display="https://iiot-world.com/predictive-maintenance/machinemetrics-announces-11-3-million-series-a-funding-round/"/>
    <hyperlink ref="R120" r:id="rId76" display="http://iiot-world.com/predictive-maintenance/7-business-reasons-to-develop-a-predictive-maintenance-program/"/>
    <hyperlink ref="R121" r:id="rId77" display="http://iiot-world.com/predictive-maintenance/7-business-reasons-to-develop-a-predictive-maintenance-program/"/>
    <hyperlink ref="R122" r:id="rId78" display="http://iiot-world.com/predictive-maintenance/7-business-reasons-to-develop-a-predictive-maintenance-program/"/>
    <hyperlink ref="R123" r:id="rId79" display="http://iiot-world.com/predictive-maintenance/7-business-reasons-to-develop-a-predictive-maintenance-program/"/>
    <hyperlink ref="R124" r:id="rId80" display="http://iiot-world.com/predictive-maintenance/7-business-reasons-to-develop-a-predictive-maintenance-program/"/>
    <hyperlink ref="R125" r:id="rId81" display="http://iiot-world.com/predictive-maintenance/7-business-reasons-to-develop-a-predictive-maintenance-program/"/>
    <hyperlink ref="R126" r:id="rId82" display="https://iiot-world.com/predictive-maintenance/machinemetrics-announces-11-3-million-series-a-funding-round/"/>
    <hyperlink ref="R127" r:id="rId83" display="https://iiot-world.com/predictive-maintenance/machinemetrics-announces-11-3-million-series-a-funding-round/"/>
    <hyperlink ref="R128" r:id="rId84" display="https://iiot-world.com/predictive-maintenance/machinemetrics-announces-11-3-million-series-a-funding-round/"/>
    <hyperlink ref="R129" r:id="rId85" display="https://iiot-world.com/analytics/what-you-need-to-know-about-manufacturing-analytics/"/>
    <hyperlink ref="R130" r:id="rId86" display="https://iiot-world.com/analytics/what-you-need-to-know-about-manufacturing-analytics/"/>
    <hyperlink ref="R131" r:id="rId87" display="https://iiot-world.com/analytics/what-you-need-to-know-about-manufacturing-analytics/"/>
    <hyperlink ref="R132" r:id="rId88" display="https://iiot-world.com/analytics/what-you-need-to-know-about-manufacturing-analytics/"/>
    <hyperlink ref="R133" r:id="rId89" display="https://www.youtube.com/watch?v=AOB6vcwFL-I&amp;feature=youtu.be"/>
    <hyperlink ref="R134" r:id="rId90" display="https://1-risingmedia.com/newsletter/1546424243.html"/>
    <hyperlink ref="R135" r:id="rId91" display="https://1-risingmedia.com/newsletter/1547441821.html"/>
    <hyperlink ref="R136" r:id="rId92" display="https://1-risingmedia.com/newsletter/1547441821.html"/>
    <hyperlink ref="R137" r:id="rId93" display="https://1-risingmedia.com/newsletter/1547173180.html"/>
    <hyperlink ref="R138" r:id="rId94" display="https://1-risingmedia.com/newsletter/1547173180.html"/>
    <hyperlink ref="R139" r:id="rId95" display="https://www.youtube.com/watch?v=xnKkHaALj1U&amp;feature=youtu.be"/>
    <hyperlink ref="R140" r:id="rId96" display="https://iiot-world.com/predictive-maintenance/machinemetrics-announces-11-3-million-series-a-funding-round/"/>
    <hyperlink ref="R141" r:id="rId97" display="http://iiot-world.com/predictive-maintenance/7-business-reasons-to-develop-a-predictive-maintenance-program/"/>
    <hyperlink ref="R142" r:id="rId98" display="http://iiot-world.com/predictive-maintenance/7-business-reasons-to-develop-a-predictive-maintenance-program/"/>
    <hyperlink ref="R143" r:id="rId99" display="https://iiot-world.com/analytics/what-you-need-to-know-about-manufacturing-analytics/"/>
    <hyperlink ref="R144" r:id="rId100" display="https://iiot-world.com/analytics/what-you-need-to-know-about-manufacturing-analytics/"/>
    <hyperlink ref="R145" r:id="rId101" display="https://iiot-world.com/predictive-maintenance/machinemetrics-announces-11-3-million-series-a-funding-round/"/>
    <hyperlink ref="R146" r:id="rId102" display="https://iiot-world.com/analytics/what-you-need-to-know-about-manufacturing-analytics/"/>
    <hyperlink ref="R147" r:id="rId103" display="https://iiot-world.com/analytics/what-you-need-to-know-about-manufacturing-analytics/"/>
    <hyperlink ref="R148" r:id="rId104" display="https://iiot-world.com/analytics/what-you-need-to-know-about-manufacturing-analytics/"/>
    <hyperlink ref="R149" r:id="rId105" display="https://iiot-world.com/analytics/what-you-need-to-know-about-manufacturing-analytics/"/>
    <hyperlink ref="R150" r:id="rId106" display="https://iiot-world.com/predictive-maintenance/machinemetrics-announces-11-3-million-series-a-funding-round/"/>
    <hyperlink ref="R151" r:id="rId107" display="http://iiot-world.com/predictive-maintenance/7-business-reasons-to-develop-a-predictive-maintenance-program/"/>
    <hyperlink ref="R152" r:id="rId108" display="http://iiot-world.com/predictive-maintenance/7-business-reasons-to-develop-a-predictive-maintenance-program/"/>
    <hyperlink ref="R153" r:id="rId109" display="https://iiot-world.com/analytics/what-you-need-to-know-about-manufacturing-analytics/"/>
    <hyperlink ref="R154" r:id="rId110" display="http://iiot-world.com/predictive-maintenance/7-business-reasons-to-develop-a-predictive-maintenance-program/"/>
    <hyperlink ref="R155" r:id="rId111" display="http://iiot-world.com/predictive-maintenance/7-business-reasons-to-develop-a-predictive-maintenance-program/"/>
    <hyperlink ref="R156" r:id="rId112" display="http://iiot-world.com/predictive-maintenance/7-business-reasons-to-develop-a-predictive-maintenance-program/"/>
    <hyperlink ref="U3" r:id="rId113" display="https://pbs.twimg.com/media/DpAYNc6W4AAHrHH.jpg"/>
    <hyperlink ref="U4" r:id="rId114" display="https://pbs.twimg.com/media/DpAYNc6W4AAHrHH.jpg"/>
    <hyperlink ref="U32" r:id="rId115" display="https://pbs.twimg.com/media/Dwz2veEXgAAXhqX.jpg"/>
    <hyperlink ref="U33" r:id="rId116" display="https://pbs.twimg.com/media/Dwz2veEXgAAXhqX.jpg"/>
    <hyperlink ref="U36" r:id="rId117" display="https://pbs.twimg.com/media/Dwz2veEXgAAXhqX.jpg"/>
    <hyperlink ref="U37" r:id="rId118" display="https://pbs.twimg.com/media/Dwz2veEXgAAXhqX.jpg"/>
    <hyperlink ref="U38" r:id="rId119" display="https://pbs.twimg.com/media/Dwz2veEXgAAXhqX.jpg"/>
    <hyperlink ref="U39" r:id="rId120" display="https://pbs.twimg.com/media/Dwz2veEXgAAXhqX.jpg"/>
    <hyperlink ref="U40" r:id="rId121" display="https://pbs.twimg.com/media/Dwz2veEXgAAXhqX.jpg"/>
    <hyperlink ref="U41" r:id="rId122" display="https://pbs.twimg.com/media/Dwz2veEXgAAXhqX.jpg"/>
    <hyperlink ref="U69" r:id="rId123" display="https://pbs.twimg.com/media/Dxb__5XX4AA_pLv.jpg"/>
    <hyperlink ref="U71" r:id="rId124" display="https://pbs.twimg.com/media/DxcUUEmWoAMd2jV.jpg"/>
    <hyperlink ref="U74" r:id="rId125" display="https://pbs.twimg.com/media/DwVItX6WkAIhe4n.jpg"/>
    <hyperlink ref="U75" r:id="rId126" display="https://pbs.twimg.com/media/DwVItX6WkAIhe4n.jpg"/>
    <hyperlink ref="U76" r:id="rId127" display="https://pbs.twimg.com/media/Dxo0fqwWsAMxMpY.jpg"/>
    <hyperlink ref="U77" r:id="rId128" display="https://pbs.twimg.com/media/DwVItX6WkAIhe4n.jpg"/>
    <hyperlink ref="U78" r:id="rId129" display="https://pbs.twimg.com/media/Dxo0fqwWsAMxMpY.jpg"/>
    <hyperlink ref="U79" r:id="rId130" display="https://pbs.twimg.com/media/DwVItX6WkAIhe4n.jpg"/>
    <hyperlink ref="U80" r:id="rId131" display="https://pbs.twimg.com/media/Dxo0fqwWsAMxMpY.jpg"/>
    <hyperlink ref="U83" r:id="rId132" display="https://pbs.twimg.com/media/DwjWj2lXQAAjNNR.jpg"/>
    <hyperlink ref="U84" r:id="rId133" display="https://pbs.twimg.com/media/DwtptF_XgAMP7Fx.jpg"/>
    <hyperlink ref="U85" r:id="rId134" display="https://pbs.twimg.com/media/Dw0FuXrXcAE_d90.jpg"/>
    <hyperlink ref="U86" r:id="rId135" display="https://pbs.twimg.com/media/Dw5PSfEXgAA5VAg.jpg"/>
    <hyperlink ref="U87" r:id="rId136" display="https://pbs.twimg.com/media/Dw-Y658X4AAz11g.jpg"/>
    <hyperlink ref="U88" r:id="rId137" display="https://pbs.twimg.com/media/DxHZquPVAAIYifx.jpg"/>
    <hyperlink ref="U89" r:id="rId138" display="https://pbs.twimg.com/media/DxRs3CPXcAIutn4.jpg"/>
    <hyperlink ref="U90" r:id="rId139" display="https://pbs.twimg.com/media/DxW2b4tWsAAfy4_.jpg"/>
    <hyperlink ref="U91" r:id="rId140" display="https://pbs.twimg.com/media/DxicCBuWoAAXCPa.jpg"/>
    <hyperlink ref="U92" r:id="rId141" display="https://pbs.twimg.com/media/DxnlnHrX4AYPXJc.jpg"/>
    <hyperlink ref="U93" r:id="rId142" display="https://pbs.twimg.com/media/Dxo3_vJWsAA_Z4l.jpg"/>
    <hyperlink ref="U101" r:id="rId143" display="https://pbs.twimg.com/media/DwruHDzUUAEtElL.jpg"/>
    <hyperlink ref="U103" r:id="rId144" display="https://pbs.twimg.com/media/DwruHDzUUAEtElL.jpg"/>
    <hyperlink ref="U104" r:id="rId145" display="https://pbs.twimg.com/media/Dxp_EYhVYAAaYc0.jpg"/>
    <hyperlink ref="U106" r:id="rId146" display="https://pbs.twimg.com/media/Dxp_EYhVYAAaYc0.jpg"/>
    <hyperlink ref="U111" r:id="rId147" display="https://pbs.twimg.com/media/Dxo0fqwWsAMxMpY.jpg"/>
    <hyperlink ref="U112" r:id="rId148" display="https://pbs.twimg.com/media/DwzTfuYX4AE8hmE.jpg"/>
    <hyperlink ref="U113" r:id="rId149" display="https://pbs.twimg.com/media/DwzTfuYX4AE8hmE.jpg"/>
    <hyperlink ref="U114" r:id="rId150" display="https://pbs.twimg.com/media/DwVItX6WkAIhe4n.jpg"/>
    <hyperlink ref="U115" r:id="rId151" display="https://pbs.twimg.com/media/Dxo0fqwWsAMxMpY.jpg"/>
    <hyperlink ref="U116" r:id="rId152" display="https://pbs.twimg.com/media/DwzTfuYX4AE8hmE.jpg"/>
    <hyperlink ref="U119" r:id="rId153" display="https://pbs.twimg.com/media/DwVItX6WkAIhe4n.jpg"/>
    <hyperlink ref="U120" r:id="rId154" display="https://pbs.twimg.com/media/Dxo0fqwWsAMxMpY.jpg"/>
    <hyperlink ref="U121" r:id="rId155" display="https://pbs.twimg.com/media/DwzTfuYX4AE8hmE.jpg"/>
    <hyperlink ref="U122" r:id="rId156" display="https://pbs.twimg.com/media/Dxo0fqwWsAMxMpY.jpg"/>
    <hyperlink ref="U123" r:id="rId157" display="https://pbs.twimg.com/media/DwzTfuYX4AE8hmE.jpg"/>
    <hyperlink ref="U124" r:id="rId158" display="https://pbs.twimg.com/media/Dxo0fqwWsAMxMpY.jpg"/>
    <hyperlink ref="U125" r:id="rId159" display="https://pbs.twimg.com/media/DwzTfuYX4AE8hmE.jpg"/>
    <hyperlink ref="U128" r:id="rId160" display="https://pbs.twimg.com/media/DwVItX6WkAIhe4n.jpg"/>
    <hyperlink ref="U129" r:id="rId161" display="https://pbs.twimg.com/media/DxsEySqX0AEPZGh.jpg"/>
    <hyperlink ref="U130" r:id="rId162" display="https://pbs.twimg.com/media/DxsEySqX0AEPZGh.jpg"/>
    <hyperlink ref="U131" r:id="rId163" display="https://pbs.twimg.com/media/DxsEySqX0AEPZGh.jpg"/>
    <hyperlink ref="U132" r:id="rId164" display="https://pbs.twimg.com/media/DxsEySqX0AEPZGh.jpg"/>
    <hyperlink ref="U140" r:id="rId165" display="https://pbs.twimg.com/media/DwVItX6WkAIhe4n.jpg"/>
    <hyperlink ref="U141" r:id="rId166" display="https://pbs.twimg.com/media/Dxo0fqwWsAMxMpY.jpg"/>
    <hyperlink ref="U142" r:id="rId167" display="https://pbs.twimg.com/media/DwzTfuYX4AE8hmE.jpg"/>
    <hyperlink ref="U143" r:id="rId168" display="https://pbs.twimg.com/media/DxsEySqX0AEPZGh.jpg"/>
    <hyperlink ref="U144" r:id="rId169" display="https://pbs.twimg.com/media/DxsEySqX0AEPZGh.jpg"/>
    <hyperlink ref="U145" r:id="rId170" display="https://pbs.twimg.com/media/DwVItX6WkAIhe4n.jpg"/>
    <hyperlink ref="U146" r:id="rId171" display="https://pbs.twimg.com/media/DxsEySqX0AEPZGh.jpg"/>
    <hyperlink ref="U150" r:id="rId172" display="https://pbs.twimg.com/media/DwVItX6WkAIhe4n.jpg"/>
    <hyperlink ref="U151" r:id="rId173" display="https://pbs.twimg.com/media/Dxo0fqwWsAMxMpY.jpg"/>
    <hyperlink ref="U152" r:id="rId174" display="https://pbs.twimg.com/media/DwzTfuYX4AE8hmE.jpg"/>
    <hyperlink ref="U154" r:id="rId175" display="https://pbs.twimg.com/media/Dxo0fqwWsAMxMpY.jpg"/>
    <hyperlink ref="V3" r:id="rId176" display="https://pbs.twimg.com/media/DpAYNc6W4AAHrHH.jpg"/>
    <hyperlink ref="V4" r:id="rId177" display="https://pbs.twimg.com/media/DpAYNc6W4AAHrHH.jpg"/>
    <hyperlink ref="V5" r:id="rId178" display="http://pbs.twimg.com/profile_images/1077126645109026821/2lZmYJRD_normal.jpg"/>
    <hyperlink ref="V6" r:id="rId179" display="http://pbs.twimg.com/profile_images/1059838367221768192/dJUM82N8_normal.jpg"/>
    <hyperlink ref="V7" r:id="rId180" display="http://pbs.twimg.com/profile_images/1059838367221768192/dJUM82N8_normal.jpg"/>
    <hyperlink ref="V8" r:id="rId181" display="http://pbs.twimg.com/profile_images/1080334444223811584/WkOaLM8T_normal.jpg"/>
    <hyperlink ref="V9" r:id="rId182" display="http://pbs.twimg.com/profile_images/1080334444223811584/WkOaLM8T_normal.jpg"/>
    <hyperlink ref="V10" r:id="rId183" display="http://pbs.twimg.com/profile_images/978668004236967936/yfQzRJUz_normal.jpg"/>
    <hyperlink ref="V11" r:id="rId184" display="http://pbs.twimg.com/profile_images/978668004236967936/yfQzRJUz_normal.jpg"/>
    <hyperlink ref="V12" r:id="rId185" display="http://pbs.twimg.com/profile_images/1074221705843757056/1CquWm-n_normal.jpg"/>
    <hyperlink ref="V13" r:id="rId186" display="http://pbs.twimg.com/profile_images/1074221705843757056/1CquWm-n_normal.jpg"/>
    <hyperlink ref="V14" r:id="rId187" display="http://pbs.twimg.com/profile_images/1083943239432847360/4WnL3b7e_normal.jpg"/>
    <hyperlink ref="V15" r:id="rId188" display="http://pbs.twimg.com/profile_images/1083943239432847360/4WnL3b7e_normal.jpg"/>
    <hyperlink ref="V16" r:id="rId189" display="http://pbs.twimg.com/profile_images/985495411564695552/i90ppaeE_normal.jpg"/>
    <hyperlink ref="V17" r:id="rId190" display="http://pbs.twimg.com/profile_images/1038120227643392000/swGEZNPj_normal.jpg"/>
    <hyperlink ref="V18" r:id="rId191" display="http://pbs.twimg.com/profile_images/985495411564695552/i90ppaeE_normal.jpg"/>
    <hyperlink ref="V19" r:id="rId192" display="http://pbs.twimg.com/profile_images/985495411564695552/i90ppaeE_normal.jpg"/>
    <hyperlink ref="V20" r:id="rId193" display="http://pbs.twimg.com/profile_images/985495411564695552/i90ppaeE_normal.jpg"/>
    <hyperlink ref="V21" r:id="rId194" display="http://pbs.twimg.com/profile_images/985495411564695552/i90ppaeE_normal.jpg"/>
    <hyperlink ref="V22" r:id="rId195" display="http://pbs.twimg.com/profile_images/985495411564695552/i90ppaeE_normal.jpg"/>
    <hyperlink ref="V23" r:id="rId196" display="http://pbs.twimg.com/profile_images/985495411564695552/i90ppaeE_normal.jpg"/>
    <hyperlink ref="V24" r:id="rId197" display="http://pbs.twimg.com/profile_images/985495411564695552/i90ppaeE_normal.jpg"/>
    <hyperlink ref="V25" r:id="rId198" display="http://pbs.twimg.com/profile_images/985495411564695552/i90ppaeE_normal.jpg"/>
    <hyperlink ref="V26" r:id="rId199" display="http://pbs.twimg.com/profile_images/985495411564695552/i90ppaeE_normal.jpg"/>
    <hyperlink ref="V27" r:id="rId200" display="http://pbs.twimg.com/profile_images/985495411564695552/i90ppaeE_normal.jpg"/>
    <hyperlink ref="V28" r:id="rId201" display="http://pbs.twimg.com/profile_images/378800000382679758/53586888b72ffcd73e0b4b372c4b3853_normal.jpeg"/>
    <hyperlink ref="V29" r:id="rId202" display="http://pbs.twimg.com/profile_images/378800000382679758/53586888b72ffcd73e0b4b372c4b3853_normal.jpeg"/>
    <hyperlink ref="V30" r:id="rId203" display="http://pbs.twimg.com/profile_images/686262456126205952/wCla5uWm_normal.jpg"/>
    <hyperlink ref="V31" r:id="rId204" display="http://pbs.twimg.com/profile_images/686262456126205952/wCla5uWm_normal.jpg"/>
    <hyperlink ref="V32" r:id="rId205" display="https://pbs.twimg.com/media/Dwz2veEXgAAXhqX.jpg"/>
    <hyperlink ref="V33" r:id="rId206" display="https://pbs.twimg.com/media/Dwz2veEXgAAXhqX.jpg"/>
    <hyperlink ref="V34" r:id="rId207" display="http://pbs.twimg.com/profile_images/977952086079000581/GS-bOB5g_normal.jpg"/>
    <hyperlink ref="V35" r:id="rId208" display="http://pbs.twimg.com/profile_images/977952086079000581/GS-bOB5g_normal.jpg"/>
    <hyperlink ref="V36" r:id="rId209" display="https://pbs.twimg.com/media/Dwz2veEXgAAXhqX.jpg"/>
    <hyperlink ref="V37" r:id="rId210" display="https://pbs.twimg.com/media/Dwz2veEXgAAXhqX.jpg"/>
    <hyperlink ref="V38" r:id="rId211" display="https://pbs.twimg.com/media/Dwz2veEXgAAXhqX.jpg"/>
    <hyperlink ref="V39" r:id="rId212" display="https://pbs.twimg.com/media/Dwz2veEXgAAXhqX.jpg"/>
    <hyperlink ref="V40" r:id="rId213" display="https://pbs.twimg.com/media/Dwz2veEXgAAXhqX.jpg"/>
    <hyperlink ref="V41" r:id="rId214" display="https://pbs.twimg.com/media/Dwz2veEXgAAXhqX.jpg"/>
    <hyperlink ref="V42" r:id="rId215" display="http://pbs.twimg.com/profile_images/3113428962/b4ebc91607f19c71fa1bd5a443ec9bb4_normal.jpeg"/>
    <hyperlink ref="V43" r:id="rId216" display="http://pbs.twimg.com/profile_images/848516517637574656/99h3FOIN_normal.jpg"/>
    <hyperlink ref="V44" r:id="rId217" display="http://pbs.twimg.com/profile_images/848516517637574656/99h3FOIN_normal.jpg"/>
    <hyperlink ref="V45" r:id="rId218" display="http://pbs.twimg.com/profile_images/890339433102364673/2Q_3M8a6_normal.jpg"/>
    <hyperlink ref="V46" r:id="rId219" display="http://pbs.twimg.com/profile_images/890339433102364673/2Q_3M8a6_normal.jpg"/>
    <hyperlink ref="V47" r:id="rId220" display="http://pbs.twimg.com/profile_images/981154412600143874/ZH5UYa0p_normal.jpg"/>
    <hyperlink ref="V48" r:id="rId221" display="http://pbs.twimg.com/profile_images/981154412600143874/ZH5UYa0p_normal.jpg"/>
    <hyperlink ref="V49" r:id="rId222" display="http://pbs.twimg.com/profile_images/689554074136477696/xSxd_U8Y_normal.jpg"/>
    <hyperlink ref="V50" r:id="rId223" display="http://pbs.twimg.com/profile_images/1083516934832803840/xjcMPIie_normal.jpg"/>
    <hyperlink ref="V51" r:id="rId224" display="http://pbs.twimg.com/profile_images/898670662809788416/PX6614Gr_normal.jpg"/>
    <hyperlink ref="V52" r:id="rId225" display="http://pbs.twimg.com/profile_images/898670662809788416/PX6614Gr_normal.jpg"/>
    <hyperlink ref="V53" r:id="rId226" display="http://pbs.twimg.com/profile_images/2598498480/Maddy_normal.JPG"/>
    <hyperlink ref="V54" r:id="rId227" display="http://pbs.twimg.com/profile_images/2598498480/Maddy_normal.JPG"/>
    <hyperlink ref="V55" r:id="rId228" display="http://pbs.twimg.com/profile_images/965925144727379968/L77Pww5n_normal.jpg"/>
    <hyperlink ref="V56" r:id="rId229" display="http://pbs.twimg.com/profile_images/965925144727379968/L77Pww5n_normal.jpg"/>
    <hyperlink ref="V57" r:id="rId230" display="http://pbs.twimg.com/profile_images/1064133083828506628/JsuVU09N_normal.jpg"/>
    <hyperlink ref="V58" r:id="rId231" display="http://pbs.twimg.com/profile_images/1064133083828506628/JsuVU09N_normal.jpg"/>
    <hyperlink ref="V59" r:id="rId232" display="http://pbs.twimg.com/profile_images/896527919689990144/SWreKGBD_normal.jpg"/>
    <hyperlink ref="V60" r:id="rId233" display="http://pbs.twimg.com/profile_images/896527919689990144/SWreKGBD_normal.jpg"/>
    <hyperlink ref="V61" r:id="rId234" display="http://pbs.twimg.com/profile_images/1084244072238202881/ehYizmWP_normal.jpg"/>
    <hyperlink ref="V62" r:id="rId235" display="http://pbs.twimg.com/profile_images/1033645456306458624/K7uIEHSL_normal.jpg"/>
    <hyperlink ref="V63" r:id="rId236" display="http://pbs.twimg.com/profile_images/813751051559968768/Y4nn8q1X_normal.jpg"/>
    <hyperlink ref="V64" r:id="rId237" display="http://pbs.twimg.com/profile_images/813751051559968768/Y4nn8q1X_normal.jpg"/>
    <hyperlink ref="V65" r:id="rId238" display="http://pbs.twimg.com/profile_images/813751051559968768/Y4nn8q1X_normal.jpg"/>
    <hyperlink ref="V66" r:id="rId239" display="http://pbs.twimg.com/profile_images/340310945/crazyData_withTricorder_normal.jpeg"/>
    <hyperlink ref="V67" r:id="rId240" display="http://pbs.twimg.com/profile_images/986838244686938112/STSpmvva_normal.jpg"/>
    <hyperlink ref="V68" r:id="rId241" display="http://pbs.twimg.com/profile_images/1082557574665379841/aojcB38A_normal.jpg"/>
    <hyperlink ref="V69" r:id="rId242" display="https://pbs.twimg.com/media/Dxb__5XX4AA_pLv.jpg"/>
    <hyperlink ref="V70" r:id="rId243" display="http://pbs.twimg.com/profile_images/998946821664751616/xnu1YSF7_normal.jpg"/>
    <hyperlink ref="V71" r:id="rId244" display="https://pbs.twimg.com/media/DxcUUEmWoAMd2jV.jpg"/>
    <hyperlink ref="V72" r:id="rId245" display="http://pbs.twimg.com/profile_images/297414601/jk_normal.jpg"/>
    <hyperlink ref="V73" r:id="rId246" display="http://pbs.twimg.com/profile_images/1013059633198587904/ycqwKbcz_normal.jpg"/>
    <hyperlink ref="V74" r:id="rId247" display="https://pbs.twimg.com/media/DwVItX6WkAIhe4n.jpg"/>
    <hyperlink ref="V75" r:id="rId248" display="https://pbs.twimg.com/media/DwVItX6WkAIhe4n.jpg"/>
    <hyperlink ref="V76" r:id="rId249" display="https://pbs.twimg.com/media/Dxo0fqwWsAMxMpY.jpg"/>
    <hyperlink ref="V77" r:id="rId250" display="https://pbs.twimg.com/media/DwVItX6WkAIhe4n.jpg"/>
    <hyperlink ref="V78" r:id="rId251" display="https://pbs.twimg.com/media/Dxo0fqwWsAMxMpY.jpg"/>
    <hyperlink ref="V79" r:id="rId252" display="https://pbs.twimg.com/media/DwVItX6WkAIhe4n.jpg"/>
    <hyperlink ref="V80" r:id="rId253" display="https://pbs.twimg.com/media/Dxo0fqwWsAMxMpY.jpg"/>
    <hyperlink ref="V81" r:id="rId254" display="http://pbs.twimg.com/profile_images/479683651446128640/rM9ZBmSG_normal.png"/>
    <hyperlink ref="V82" r:id="rId255" display="http://pbs.twimg.com/profile_images/1017421836223516674/qhaWuuRb_normal.jpg"/>
    <hyperlink ref="V83" r:id="rId256" display="https://pbs.twimg.com/media/DwjWj2lXQAAjNNR.jpg"/>
    <hyperlink ref="V84" r:id="rId257" display="https://pbs.twimg.com/media/DwtptF_XgAMP7Fx.jpg"/>
    <hyperlink ref="V85" r:id="rId258" display="https://pbs.twimg.com/media/Dw0FuXrXcAE_d90.jpg"/>
    <hyperlink ref="V86" r:id="rId259" display="https://pbs.twimg.com/media/Dw5PSfEXgAA5VAg.jpg"/>
    <hyperlink ref="V87" r:id="rId260" display="https://pbs.twimg.com/media/Dw-Y658X4AAz11g.jpg"/>
    <hyperlink ref="V88" r:id="rId261" display="https://pbs.twimg.com/media/DxHZquPVAAIYifx.jpg"/>
    <hyperlink ref="V89" r:id="rId262" display="https://pbs.twimg.com/media/DxRs3CPXcAIutn4.jpg"/>
    <hyperlink ref="V90" r:id="rId263" display="https://pbs.twimg.com/media/DxW2b4tWsAAfy4_.jpg"/>
    <hyperlink ref="V91" r:id="rId264" display="https://pbs.twimg.com/media/DxicCBuWoAAXCPa.jpg"/>
    <hyperlink ref="V92" r:id="rId265" display="https://pbs.twimg.com/media/DxnlnHrX4AYPXJc.jpg"/>
    <hyperlink ref="V93" r:id="rId266" display="https://pbs.twimg.com/media/Dxo3_vJWsAA_Z4l.jpg"/>
    <hyperlink ref="V94" r:id="rId267" display="http://pbs.twimg.com/profile_images/1040573396398956544/BetojiRw_normal.jpg"/>
    <hyperlink ref="V95" r:id="rId268" display="http://pbs.twimg.com/profile_images/1040573396398956544/BetojiRw_normal.jpg"/>
    <hyperlink ref="V96" r:id="rId269" display="http://pbs.twimg.com/profile_images/1040573396398956544/BetojiRw_normal.jpg"/>
    <hyperlink ref="V97" r:id="rId270" display="http://pbs.twimg.com/profile_images/1040573396398956544/BetojiRw_normal.jpg"/>
    <hyperlink ref="V98" r:id="rId271" display="http://pbs.twimg.com/profile_images/705808676054048768/6V6XIbvO_normal.jpg"/>
    <hyperlink ref="V99" r:id="rId272" display="http://pbs.twimg.com/profile_images/968520673537679360/z6_mww-K_normal.jpg"/>
    <hyperlink ref="V100" r:id="rId273" display="http://pbs.twimg.com/profile_images/968520673537679360/z6_mww-K_normal.jpg"/>
    <hyperlink ref="V101" r:id="rId274" display="https://pbs.twimg.com/media/DwruHDzUUAEtElL.jpg"/>
    <hyperlink ref="V102" r:id="rId275" display="http://pbs.twimg.com/profile_images/720243282119241728/Ccbk2P3M_normal.jpg"/>
    <hyperlink ref="V103" r:id="rId276" display="https://pbs.twimg.com/media/DwruHDzUUAEtElL.jpg"/>
    <hyperlink ref="V104" r:id="rId277" display="https://pbs.twimg.com/media/Dxp_EYhVYAAaYc0.jpg"/>
    <hyperlink ref="V105" r:id="rId278" display="http://pbs.twimg.com/profile_images/949117777431773184/UV-86_sz_normal.jpg"/>
    <hyperlink ref="V106" r:id="rId279" display="https://pbs.twimg.com/media/Dxp_EYhVYAAaYc0.jpg"/>
    <hyperlink ref="V107" r:id="rId280" display="http://pbs.twimg.com/profile_images/949117777431773184/UV-86_sz_normal.jpg"/>
    <hyperlink ref="V108" r:id="rId281" display="http://pbs.twimg.com/profile_images/949117777431773184/UV-86_sz_normal.jpg"/>
    <hyperlink ref="V109" r:id="rId282" display="http://pbs.twimg.com/profile_images/469239697537921024/Vft9508h_normal.jpeg"/>
    <hyperlink ref="V110" r:id="rId283" display="http://pbs.twimg.com/profile_images/469239697537921024/Vft9508h_normal.jpeg"/>
    <hyperlink ref="V111" r:id="rId284" display="https://pbs.twimg.com/media/Dxo0fqwWsAMxMpY.jpg"/>
    <hyperlink ref="V112" r:id="rId285" display="https://pbs.twimg.com/media/DwzTfuYX4AE8hmE.jpg"/>
    <hyperlink ref="V113" r:id="rId286" display="https://pbs.twimg.com/media/DwzTfuYX4AE8hmE.jpg"/>
    <hyperlink ref="V114" r:id="rId287" display="https://pbs.twimg.com/media/DwVItX6WkAIhe4n.jpg"/>
    <hyperlink ref="V115" r:id="rId288" display="https://pbs.twimg.com/media/Dxo0fqwWsAMxMpY.jpg"/>
    <hyperlink ref="V116" r:id="rId289" display="https://pbs.twimg.com/media/DwzTfuYX4AE8hmE.jpg"/>
    <hyperlink ref="V117" r:id="rId290" display="http://pbs.twimg.com/profile_images/732482833407582210/TDe-Ph8r_normal.jpg"/>
    <hyperlink ref="V118" r:id="rId291" display="http://pbs.twimg.com/profile_images/732482833407582210/TDe-Ph8r_normal.jpg"/>
    <hyperlink ref="V119" r:id="rId292" display="https://pbs.twimg.com/media/DwVItX6WkAIhe4n.jpg"/>
    <hyperlink ref="V120" r:id="rId293" display="https://pbs.twimg.com/media/Dxo0fqwWsAMxMpY.jpg"/>
    <hyperlink ref="V121" r:id="rId294" display="https://pbs.twimg.com/media/DwzTfuYX4AE8hmE.jpg"/>
    <hyperlink ref="V122" r:id="rId295" display="https://pbs.twimg.com/media/Dxo0fqwWsAMxMpY.jpg"/>
    <hyperlink ref="V123" r:id="rId296" display="https://pbs.twimg.com/media/DwzTfuYX4AE8hmE.jpg"/>
    <hyperlink ref="V124" r:id="rId297" display="https://pbs.twimg.com/media/Dxo0fqwWsAMxMpY.jpg"/>
    <hyperlink ref="V125" r:id="rId298" display="https://pbs.twimg.com/media/DwzTfuYX4AE8hmE.jpg"/>
    <hyperlink ref="V126" r:id="rId299" display="http://pbs.twimg.com/profile_images/975114008301789184/rOaCSOdl_normal.jpg"/>
    <hyperlink ref="V127" r:id="rId300" display="http://pbs.twimg.com/profile_images/975114008301789184/rOaCSOdl_normal.jpg"/>
    <hyperlink ref="V128" r:id="rId301" display="https://pbs.twimg.com/media/DwVItX6WkAIhe4n.jpg"/>
    <hyperlink ref="V129" r:id="rId302" display="https://pbs.twimg.com/media/DxsEySqX0AEPZGh.jpg"/>
    <hyperlink ref="V130" r:id="rId303" display="https://pbs.twimg.com/media/DxsEySqX0AEPZGh.jpg"/>
    <hyperlink ref="V131" r:id="rId304" display="https://pbs.twimg.com/media/DxsEySqX0AEPZGh.jpg"/>
    <hyperlink ref="V132" r:id="rId305" display="https://pbs.twimg.com/media/DxsEySqX0AEPZGh.jpg"/>
    <hyperlink ref="V133" r:id="rId306" display="http://pbs.twimg.com/profile_images/1082557217398812673/4Nf9OfpG_normal.jpg"/>
    <hyperlink ref="V134" r:id="rId307" display="http://pbs.twimg.com/profile_images/1082557217398812673/4Nf9OfpG_normal.jpg"/>
    <hyperlink ref="V135" r:id="rId308" display="http://pbs.twimg.com/profile_images/1082557217398812673/4Nf9OfpG_normal.jpg"/>
    <hyperlink ref="V136" r:id="rId309" display="http://pbs.twimg.com/profile_images/1082557217398812673/4Nf9OfpG_normal.jpg"/>
    <hyperlink ref="V137" r:id="rId310" display="http://pbs.twimg.com/profile_images/1082557217398812673/4Nf9OfpG_normal.jpg"/>
    <hyperlink ref="V138" r:id="rId311" display="http://pbs.twimg.com/profile_images/1082557217398812673/4Nf9OfpG_normal.jpg"/>
    <hyperlink ref="V139" r:id="rId312" display="http://pbs.twimg.com/profile_images/1082557217398812673/4Nf9OfpG_normal.jpg"/>
    <hyperlink ref="V140" r:id="rId313" display="https://pbs.twimg.com/media/DwVItX6WkAIhe4n.jpg"/>
    <hyperlink ref="V141" r:id="rId314" display="https://pbs.twimg.com/media/Dxo0fqwWsAMxMpY.jpg"/>
    <hyperlink ref="V142" r:id="rId315" display="https://pbs.twimg.com/media/DwzTfuYX4AE8hmE.jpg"/>
    <hyperlink ref="V143" r:id="rId316" display="https://pbs.twimg.com/media/DxsEySqX0AEPZGh.jpg"/>
    <hyperlink ref="V144" r:id="rId317" display="https://pbs.twimg.com/media/DxsEySqX0AEPZGh.jpg"/>
    <hyperlink ref="V145" r:id="rId318" display="https://pbs.twimg.com/media/DwVItX6WkAIhe4n.jpg"/>
    <hyperlink ref="V146" r:id="rId319" display="https://pbs.twimg.com/media/DxsEySqX0AEPZGh.jpg"/>
    <hyperlink ref="V147" r:id="rId320" display="http://pbs.twimg.com/profile_images/1052257766017048577/2zNqNVCe_normal.jpg"/>
    <hyperlink ref="V148" r:id="rId321" display="http://pbs.twimg.com/profile_images/446568814914699264/RQrSEogl_normal.png"/>
    <hyperlink ref="V149" r:id="rId322" display="http://pbs.twimg.com/profile_images/903434851570855940/HD_ouAB4_normal.jpg"/>
    <hyperlink ref="V150" r:id="rId323" display="https://pbs.twimg.com/media/DwVItX6WkAIhe4n.jpg"/>
    <hyperlink ref="V151" r:id="rId324" display="https://pbs.twimg.com/media/Dxo0fqwWsAMxMpY.jpg"/>
    <hyperlink ref="V152" r:id="rId325" display="https://pbs.twimg.com/media/DwzTfuYX4AE8hmE.jpg"/>
    <hyperlink ref="V153" r:id="rId326" display="http://pbs.twimg.com/profile_images/559281793015107584/6GEutACr_normal.jpeg"/>
    <hyperlink ref="V154" r:id="rId327" display="https://pbs.twimg.com/media/Dxo0fqwWsAMxMpY.jpg"/>
    <hyperlink ref="V155" r:id="rId328" display="http://pbs.twimg.com/profile_images/1325197875/Bauchi_Mask_normal.gif"/>
    <hyperlink ref="V156" r:id="rId329" display="http://pbs.twimg.com/profile_images/1325197875/Bauchi_Mask_normal.gif"/>
    <hyperlink ref="X3" r:id="rId330" display="https://twitter.com/#!/marketingbi/status/1049367218113404929"/>
    <hyperlink ref="X4" r:id="rId331" display="https://twitter.com/#!/amelielbains/status/1083597000250191872"/>
    <hyperlink ref="X5" r:id="rId332" display="https://twitter.com/#!/fluixserg/status/1083942873479884800"/>
    <hyperlink ref="X6" r:id="rId333" display="https://twitter.com/#!/avalon_cruz/status/1083962065297895425"/>
    <hyperlink ref="X7" r:id="rId334" display="https://twitter.com/#!/avalon_cruz/status/1083962065297895425"/>
    <hyperlink ref="X8" r:id="rId335" display="https://twitter.com/#!/avi_tiger/status/1083963348125810690"/>
    <hyperlink ref="X9" r:id="rId336" display="https://twitter.com/#!/avi_tiger/status/1083963348125810690"/>
    <hyperlink ref="X10" r:id="rId337" display="https://twitter.com/#!/growlcoon/status/1083986210446397441"/>
    <hyperlink ref="X11" r:id="rId338" display="https://twitter.com/#!/growlcoon/status/1083986210446397441"/>
    <hyperlink ref="X12" r:id="rId339" display="https://twitter.com/#!/_mechanicalcat_/status/1083990342754430978"/>
    <hyperlink ref="X13" r:id="rId340" display="https://twitter.com/#!/_mechanicalcat_/status/1083990342754430978"/>
    <hyperlink ref="X14" r:id="rId341" display="https://twitter.com/#!/banditraccoon1/status/1083945992272007168"/>
    <hyperlink ref="X15" r:id="rId342" display="https://twitter.com/#!/banditraccoon1/status/1083945992272007168"/>
    <hyperlink ref="X16" r:id="rId343" display="https://twitter.com/#!/fmfrancoise/status/1083814124436500481"/>
    <hyperlink ref="X17" r:id="rId344" display="https://twitter.com/#!/demetriustrader/status/1084251799542886401"/>
    <hyperlink ref="X18" r:id="rId345" display="https://twitter.com/#!/fmfrancoise/status/1083814124436500481"/>
    <hyperlink ref="X19" r:id="rId346" display="https://twitter.com/#!/fmfrancoise/status/1083814124436500481"/>
    <hyperlink ref="X20" r:id="rId347" display="https://twitter.com/#!/fmfrancoise/status/1083814124436500481"/>
    <hyperlink ref="X21" r:id="rId348" display="https://twitter.com/#!/fmfrancoise/status/1083814124436500481"/>
    <hyperlink ref="X22" r:id="rId349" display="https://twitter.com/#!/fmfrancoise/status/1083814124436500481"/>
    <hyperlink ref="X23" r:id="rId350" display="https://twitter.com/#!/fmfrancoise/status/1083814124436500481"/>
    <hyperlink ref="X24" r:id="rId351" display="https://twitter.com/#!/fmfrancoise/status/1083814124436500481"/>
    <hyperlink ref="X25" r:id="rId352" display="https://twitter.com/#!/fmfrancoise/status/1083814124436500481"/>
    <hyperlink ref="X26" r:id="rId353" display="https://twitter.com/#!/fmfrancoise/status/1084041212137562114"/>
    <hyperlink ref="X27" r:id="rId354" display="https://twitter.com/#!/fmfrancoise/status/1084395428769120256"/>
    <hyperlink ref="X28" r:id="rId355" display="https://twitter.com/#!/bigdatabra/status/1084474852029988865"/>
    <hyperlink ref="X29" r:id="rId356" display="https://twitter.com/#!/bigdatabra/status/1084474852029988865"/>
    <hyperlink ref="X30" r:id="rId357" display="https://twitter.com/#!/trippbraden/status/1084476029626998784"/>
    <hyperlink ref="X31" r:id="rId358" display="https://twitter.com/#!/trippbraden/status/1084476029626998784"/>
    <hyperlink ref="X32" r:id="rId359" display="https://twitter.com/#!/crudinschi/status/1084512907445108737"/>
    <hyperlink ref="X33" r:id="rId360" display="https://twitter.com/#!/crudinschi/status/1084512907445108737"/>
    <hyperlink ref="X34" r:id="rId361" display="https://twitter.com/#!/konnektify/status/1084527570912071681"/>
    <hyperlink ref="X35" r:id="rId362" display="https://twitter.com/#!/konnektify/status/1084527570912071681"/>
    <hyperlink ref="X36" r:id="rId363" display="https://twitter.com/#!/crudinschi/status/1084512907445108737"/>
    <hyperlink ref="X37" r:id="rId364" display="https://twitter.com/#!/crudinschi/status/1084512907445108737"/>
    <hyperlink ref="X38" r:id="rId365" display="https://twitter.com/#!/crudinschi/status/1084512907445108737"/>
    <hyperlink ref="X39" r:id="rId366" display="https://twitter.com/#!/crudinschi/status/1084512907445108737"/>
    <hyperlink ref="X40" r:id="rId367" display="https://twitter.com/#!/crudinschi/status/1084512907445108737"/>
    <hyperlink ref="X41" r:id="rId368" display="https://twitter.com/#!/crudinschi/status/1084512907445108737"/>
    <hyperlink ref="X42" r:id="rId369" display="https://twitter.com/#!/dilger1joe/status/1084530199901945857"/>
    <hyperlink ref="X43" r:id="rId370" display="https://twitter.com/#!/webjframework/status/1084536875413585925"/>
    <hyperlink ref="X44" r:id="rId371" display="https://twitter.com/#!/webjframework/status/1084536875413585925"/>
    <hyperlink ref="X45" r:id="rId372" display="https://twitter.com/#!/sethsvillage/status/1084558877620928514"/>
    <hyperlink ref="X46" r:id="rId373" display="https://twitter.com/#!/sethsvillage/status/1084558877620928514"/>
    <hyperlink ref="X47" r:id="rId374" display="https://twitter.com/#!/erepairlab/status/1084577788575866880"/>
    <hyperlink ref="X48" r:id="rId375" display="https://twitter.com/#!/erepairlab/status/1084577788575866880"/>
    <hyperlink ref="X49" r:id="rId376" display="https://twitter.com/#!/spectrumfox/status/1084656868771848192"/>
    <hyperlink ref="X50" r:id="rId377" display="https://twitter.com/#!/jasperlope/status/1084657677823668224"/>
    <hyperlink ref="X51" r:id="rId378" display="https://twitter.com/#!/bcmachlearn/status/1084709870870454273"/>
    <hyperlink ref="X52" r:id="rId379" display="https://twitter.com/#!/bcmachlearn/status/1084709870870454273"/>
    <hyperlink ref="X53" r:id="rId380" display="https://twitter.com/#!/manishwankar/status/1084735147734315008"/>
    <hyperlink ref="X54" r:id="rId381" display="https://twitter.com/#!/manishwankar/status/1084735147734315008"/>
    <hyperlink ref="X55" r:id="rId382" display="https://twitter.com/#!/thomassimon471/status/1084745950856441856"/>
    <hyperlink ref="X56" r:id="rId383" display="https://twitter.com/#!/thomassimon471/status/1084745950856441856"/>
    <hyperlink ref="X57" r:id="rId384" display="https://twitter.com/#!/zamnet/status/1084877903203057666"/>
    <hyperlink ref="X58" r:id="rId385" display="https://twitter.com/#!/zamnet/status/1084877903203057666"/>
    <hyperlink ref="X59" r:id="rId386" display="https://twitter.com/#!/aibrbctn/status/1086048820893548544"/>
    <hyperlink ref="X60" r:id="rId387" display="https://twitter.com/#!/aibrbctn/status/1086048820893548544"/>
    <hyperlink ref="X61" r:id="rId388" display="https://twitter.com/#!/jouskadevil/status/1086102083881713664"/>
    <hyperlink ref="X62" r:id="rId389" display="https://twitter.com/#!/pardoe_ai/status/1086199241427566592"/>
    <hyperlink ref="X63" r:id="rId390" display="https://twitter.com/#!/predictanalytic/status/1085573384698613760"/>
    <hyperlink ref="X64" r:id="rId391" display="https://twitter.com/#!/predictanalytic/status/1086015596158902272"/>
    <hyperlink ref="X65" r:id="rId392" display="https://twitter.com/#!/predictanalytic/status/1086297435494789121"/>
    <hyperlink ref="X66" r:id="rId393" display="https://twitter.com/#!/datasbestfriend/status/1086673599090446338"/>
    <hyperlink ref="X67" r:id="rId394" display="https://twitter.com/#!/firstonlineuniv/status/1086895248406528000"/>
    <hyperlink ref="X68" r:id="rId395" display="https://twitter.com/#!/pawdeutschland/status/1086189950687723520"/>
    <hyperlink ref="X69" r:id="rId396" display="https://twitter.com/#!/pawdeutschland/status/1087337834799923200"/>
    <hyperlink ref="X70" r:id="rId397" display="https://twitter.com/#!/msarozz/status/1087338085728350209"/>
    <hyperlink ref="X71" r:id="rId398" display="https://twitter.com/#!/salomonoli/status/1087360172815802368"/>
    <hyperlink ref="X72" r:id="rId399" display="https://twitter.com/#!/jckobz/status/1087452842430914560"/>
    <hyperlink ref="X73" r:id="rId400" display="https://twitter.com/#!/blodge8/status/1088138597985849344"/>
    <hyperlink ref="X74" r:id="rId401" display="https://twitter.com/#!/fogorosandrei/status/1082351231530618882"/>
    <hyperlink ref="X75" r:id="rId402" display="https://twitter.com/#!/fogorosandrei/status/1082351231530618882"/>
    <hyperlink ref="X76" r:id="rId403" display="https://twitter.com/#!/fogorosandrei/status/1088239980055576577"/>
    <hyperlink ref="X77" r:id="rId404" display="https://twitter.com/#!/fogorosandrei/status/1082351231530618882"/>
    <hyperlink ref="X78" r:id="rId405" display="https://twitter.com/#!/fogorosandrei/status/1088239980055576577"/>
    <hyperlink ref="X79" r:id="rId406" display="https://twitter.com/#!/fogorosandrei/status/1082351231530618882"/>
    <hyperlink ref="X80" r:id="rId407" display="https://twitter.com/#!/fogorosandrei/status/1088239980055576577"/>
    <hyperlink ref="X81" r:id="rId408" display="https://twitter.com/#!/pacanthro/status/1084656832008806403"/>
    <hyperlink ref="X82" r:id="rId409" display="https://twitter.com/#!/bluehasia/status/1084659075474804736"/>
    <hyperlink ref="X83" r:id="rId410" display="https://twitter.com/#!/bluehasia/status/1083351626344222720"/>
    <hyperlink ref="X84" r:id="rId411" display="https://twitter.com/#!/bluehasia/status/1084076361566818306"/>
    <hyperlink ref="X85" r:id="rId412" display="https://twitter.com/#!/bluehasia/status/1084529384499933184"/>
    <hyperlink ref="X86" r:id="rId413" display="https://twitter.com/#!/bluehasia/status/1084891742988632066"/>
    <hyperlink ref="X87" r:id="rId414" display="https://twitter.com/#!/bluehasia/status/1085254175225716738"/>
    <hyperlink ref="X88" r:id="rId415" display="https://twitter.com/#!/bluehasia/status/1085888317919559680"/>
    <hyperlink ref="X89" r:id="rId416" display="https://twitter.com/#!/bluehasia/status/1086613107265413120"/>
    <hyperlink ref="X90" r:id="rId417" display="https://twitter.com/#!/bluehasia/status/1086975479586930688"/>
    <hyperlink ref="X91" r:id="rId418" display="https://twitter.com/#!/bluehasia/status/1087790872303988736"/>
    <hyperlink ref="X92" r:id="rId419" display="https://twitter.com/#!/bluehasia/status/1088153248618475527"/>
    <hyperlink ref="X93" r:id="rId420" display="https://twitter.com/#!/bluehasia/status/1088243832196608001"/>
    <hyperlink ref="X94" r:id="rId421" display="https://twitter.com/#!/edgeiotai/status/1084536190286659584"/>
    <hyperlink ref="X95" r:id="rId422" display="https://twitter.com/#!/edgeiotai/status/1084536190286659584"/>
    <hyperlink ref="X96" r:id="rId423" display="https://twitter.com/#!/edgeiotai/status/1088248104061669377"/>
    <hyperlink ref="X97" r:id="rId424" display="https://twitter.com/#!/edgeiotai/status/1088248104061669377"/>
    <hyperlink ref="X98" r:id="rId425" display="https://twitter.com/#!/a1mit/status/1088309810091708416"/>
    <hyperlink ref="X99" r:id="rId426" display="https://twitter.com/#!/chatahspots/status/1083949812288909312"/>
    <hyperlink ref="X100" r:id="rId427" display="https://twitter.com/#!/chatahspots/status/1083949812288909312"/>
    <hyperlink ref="X101" r:id="rId428" display="https://twitter.com/#!/varekwolf/status/1083940712897343488"/>
    <hyperlink ref="X102" r:id="rId429" display="https://twitter.com/#!/bycats4cats/status/1084146717392547840"/>
    <hyperlink ref="X103" r:id="rId430" display="https://twitter.com/#!/varekwolf/status/1083940712897343488"/>
    <hyperlink ref="X104" r:id="rId431" display="https://twitter.com/#!/varekwolf/status/1088322136442253312"/>
    <hyperlink ref="X105" r:id="rId432" display="https://twitter.com/#!/fursuitpictures/status/1088325218777456641"/>
    <hyperlink ref="X106" r:id="rId433" display="https://twitter.com/#!/varekwolf/status/1088322136442253312"/>
    <hyperlink ref="X107" r:id="rId434" display="https://twitter.com/#!/fursuitpictures/status/1088325218777456641"/>
    <hyperlink ref="X108" r:id="rId435" display="https://twitter.com/#!/fursuitpictures/status/1088325218777456641"/>
    <hyperlink ref="X109" r:id="rId436" display="https://twitter.com/#!/004nino/status/1088463368166490112"/>
    <hyperlink ref="X110" r:id="rId437" display="https://twitter.com/#!/004nino/status/1088463368166490112"/>
    <hyperlink ref="X111" r:id="rId438" display="https://twitter.com/#!/fogorosandrei/status/1088239980055576577"/>
    <hyperlink ref="X112" r:id="rId439" display="https://twitter.com/#!/iiot_world/status/1084474153913274370"/>
    <hyperlink ref="X113" r:id="rId440" display="https://twitter.com/#!/iiot_world/status/1084474153913274370"/>
    <hyperlink ref="X114" r:id="rId441" display="https://twitter.com/#!/fogorosandrei/status/1082351231530618882"/>
    <hyperlink ref="X115" r:id="rId442" display="https://twitter.com/#!/fogorosandrei/status/1088239980055576577"/>
    <hyperlink ref="X116" r:id="rId443" display="https://twitter.com/#!/iiot_world/status/1084474153913274370"/>
    <hyperlink ref="X117" r:id="rId444" display="https://twitter.com/#!/andi_staub/status/1084527158557659136"/>
    <hyperlink ref="X118" r:id="rId445" display="https://twitter.com/#!/andi_staub/status/1084527158557659136"/>
    <hyperlink ref="X119" r:id="rId446" display="https://twitter.com/#!/fogorosandrei/status/1082351231530618882"/>
    <hyperlink ref="X120" r:id="rId447" display="https://twitter.com/#!/fogorosandrei/status/1088239980055576577"/>
    <hyperlink ref="X121" r:id="rId448" display="https://twitter.com/#!/iiot_world/status/1084474153913274370"/>
    <hyperlink ref="X122" r:id="rId449" display="https://twitter.com/#!/fogorosandrei/status/1088239980055576577"/>
    <hyperlink ref="X123" r:id="rId450" display="https://twitter.com/#!/iiot_world/status/1084474153913274370"/>
    <hyperlink ref="X124" r:id="rId451" display="https://twitter.com/#!/fogorosandrei/status/1088239980055576577"/>
    <hyperlink ref="X125" r:id="rId452" display="https://twitter.com/#!/iiot_world/status/1084474153913274370"/>
    <hyperlink ref="X126" r:id="rId453" display="https://twitter.com/#!/yvesmulkers/status/1085930805011103746"/>
    <hyperlink ref="X127" r:id="rId454" display="https://twitter.com/#!/yvesmulkers/status/1085930805011103746"/>
    <hyperlink ref="X128" r:id="rId455" display="https://twitter.com/#!/fogorosandrei/status/1082351231530618882"/>
    <hyperlink ref="X129" r:id="rId456" display="https://twitter.com/#!/iiot_world/status/1088468998881202176"/>
    <hyperlink ref="X130" r:id="rId457" display="https://twitter.com/#!/iiot_world/status/1088468998881202176"/>
    <hyperlink ref="X131" r:id="rId458" display="https://twitter.com/#!/iiot_world/status/1088468998881202176"/>
    <hyperlink ref="X132" r:id="rId459" display="https://twitter.com/#!/iiot_world/status/1088468998881202176"/>
    <hyperlink ref="X133" r:id="rId460" display="https://twitter.com/#!/pawcon/status/1084857713480224771"/>
    <hyperlink ref="X134" r:id="rId461" display="https://twitter.com/#!/pawcon/status/1085572865871605760"/>
    <hyperlink ref="X135" r:id="rId462" display="https://twitter.com/#!/pawcon/status/1085658057898569729"/>
    <hyperlink ref="X136" r:id="rId463" display="https://twitter.com/#!/pawcon/status/1086015497013886976"/>
    <hyperlink ref="X137" r:id="rId464" display="https://twitter.com/#!/pawcon/status/1086020566384025600"/>
    <hyperlink ref="X138" r:id="rId465" display="https://twitter.com/#!/pawcon/status/1086297372668309509"/>
    <hyperlink ref="X139" r:id="rId466" display="https://twitter.com/#!/pawcon/status/1087733963471220736"/>
    <hyperlink ref="X140" r:id="rId467" display="https://twitter.com/#!/fogorosandrei/status/1082351231530618882"/>
    <hyperlink ref="X141" r:id="rId468" display="https://twitter.com/#!/fogorosandrei/status/1088239980055576577"/>
    <hyperlink ref="X142" r:id="rId469" display="https://twitter.com/#!/iiot_world/status/1084474153913274370"/>
    <hyperlink ref="X143" r:id="rId470" display="https://twitter.com/#!/iiot_world/status/1088468998881202176"/>
    <hyperlink ref="X144" r:id="rId471" display="https://twitter.com/#!/iiot_world/status/1088468998881202176"/>
    <hyperlink ref="X145" r:id="rId472" display="https://twitter.com/#!/fogorosandrei/status/1082351231530618882"/>
    <hyperlink ref="X146" r:id="rId473" display="https://twitter.com/#!/iiot_world/status/1088468998881202176"/>
    <hyperlink ref="X147" r:id="rId474" display="https://twitter.com/#!/indigobunting_3/status/1088470979100192770"/>
    <hyperlink ref="X148" r:id="rId475" display="https://twitter.com/#!/survivingwithan/status/1088489147642376195"/>
    <hyperlink ref="X149" r:id="rId476" display="https://twitter.com/#!/alternative200/status/1088511587911155712"/>
    <hyperlink ref="X150" r:id="rId477" display="https://twitter.com/#!/fogorosandrei/status/1082351231530618882"/>
    <hyperlink ref="X151" r:id="rId478" display="https://twitter.com/#!/fogorosandrei/status/1088239980055576577"/>
    <hyperlink ref="X152" r:id="rId479" display="https://twitter.com/#!/iiot_world/status/1084474153913274370"/>
    <hyperlink ref="X153" r:id="rId480" display="https://twitter.com/#!/fankych/status/1088539871843516416"/>
    <hyperlink ref="X154" r:id="rId481" display="https://twitter.com/#!/fogorosandrei/status/1088239980055576577"/>
    <hyperlink ref="X155" r:id="rId482" display="https://twitter.com/#!/nbeltran/status/1088565855649234944"/>
    <hyperlink ref="X156" r:id="rId483" display="https://twitter.com/#!/nbeltran/status/1088565855649234944"/>
  </hyperlinks>
  <printOptions/>
  <pageMargins left="0.7" right="0.7" top="0.75" bottom="0.75" header="0.3" footer="0.3"/>
  <pageSetup horizontalDpi="600" verticalDpi="600" orientation="portrait" r:id="rId487"/>
  <legacyDrawing r:id="rId485"/>
  <tableParts>
    <tablePart r:id="rId4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1686</v>
      </c>
      <c r="B1" s="13" t="s">
        <v>1762</v>
      </c>
      <c r="C1" s="13" t="s">
        <v>1763</v>
      </c>
      <c r="D1" s="13" t="s">
        <v>144</v>
      </c>
      <c r="E1" s="13" t="s">
        <v>1765</v>
      </c>
      <c r="F1" s="13" t="s">
        <v>1766</v>
      </c>
      <c r="G1" s="13" t="s">
        <v>1767</v>
      </c>
    </row>
    <row r="2" spans="1:7" ht="15">
      <c r="A2" s="78" t="s">
        <v>1364</v>
      </c>
      <c r="B2" s="78">
        <v>47</v>
      </c>
      <c r="C2" s="121">
        <v>0.027151935297515885</v>
      </c>
      <c r="D2" s="78" t="s">
        <v>1764</v>
      </c>
      <c r="E2" s="78"/>
      <c r="F2" s="78"/>
      <c r="G2" s="78"/>
    </row>
    <row r="3" spans="1:7" ht="15">
      <c r="A3" s="78" t="s">
        <v>1365</v>
      </c>
      <c r="B3" s="78">
        <v>12</v>
      </c>
      <c r="C3" s="121">
        <v>0.006932409012131716</v>
      </c>
      <c r="D3" s="78" t="s">
        <v>1764</v>
      </c>
      <c r="E3" s="78"/>
      <c r="F3" s="78"/>
      <c r="G3" s="78"/>
    </row>
    <row r="4" spans="1:7" ht="15">
      <c r="A4" s="78" t="s">
        <v>1366</v>
      </c>
      <c r="B4" s="78">
        <v>0</v>
      </c>
      <c r="C4" s="121">
        <v>0</v>
      </c>
      <c r="D4" s="78" t="s">
        <v>1764</v>
      </c>
      <c r="E4" s="78"/>
      <c r="F4" s="78"/>
      <c r="G4" s="78"/>
    </row>
    <row r="5" spans="1:7" ht="15">
      <c r="A5" s="78" t="s">
        <v>1367</v>
      </c>
      <c r="B5" s="78">
        <v>1672</v>
      </c>
      <c r="C5" s="121">
        <v>0.9659156556903524</v>
      </c>
      <c r="D5" s="78" t="s">
        <v>1764</v>
      </c>
      <c r="E5" s="78"/>
      <c r="F5" s="78"/>
      <c r="G5" s="78"/>
    </row>
    <row r="6" spans="1:7" ht="15">
      <c r="A6" s="78" t="s">
        <v>1368</v>
      </c>
      <c r="B6" s="78">
        <v>1731</v>
      </c>
      <c r="C6" s="121">
        <v>1</v>
      </c>
      <c r="D6" s="78" t="s">
        <v>1764</v>
      </c>
      <c r="E6" s="78"/>
      <c r="F6" s="78"/>
      <c r="G6" s="78"/>
    </row>
    <row r="7" spans="1:7" ht="15">
      <c r="A7" s="84" t="s">
        <v>260</v>
      </c>
      <c r="B7" s="84">
        <v>54</v>
      </c>
      <c r="C7" s="122">
        <v>0.009126177724738754</v>
      </c>
      <c r="D7" s="84" t="s">
        <v>1764</v>
      </c>
      <c r="E7" s="84" t="b">
        <v>0</v>
      </c>
      <c r="F7" s="84" t="b">
        <v>0</v>
      </c>
      <c r="G7" s="84" t="b">
        <v>0</v>
      </c>
    </row>
    <row r="8" spans="1:7" ht="15">
      <c r="A8" s="84" t="s">
        <v>1356</v>
      </c>
      <c r="B8" s="84">
        <v>28</v>
      </c>
      <c r="C8" s="122">
        <v>0.012346220318510856</v>
      </c>
      <c r="D8" s="84" t="s">
        <v>1764</v>
      </c>
      <c r="E8" s="84" t="b">
        <v>0</v>
      </c>
      <c r="F8" s="84" t="b">
        <v>0</v>
      </c>
      <c r="G8" s="84" t="b">
        <v>0</v>
      </c>
    </row>
    <row r="9" spans="1:7" ht="15">
      <c r="A9" s="84" t="s">
        <v>1330</v>
      </c>
      <c r="B9" s="84">
        <v>24</v>
      </c>
      <c r="C9" s="122">
        <v>0.012155388751647423</v>
      </c>
      <c r="D9" s="84" t="s">
        <v>1764</v>
      </c>
      <c r="E9" s="84" t="b">
        <v>0</v>
      </c>
      <c r="F9" s="84" t="b">
        <v>0</v>
      </c>
      <c r="G9" s="84" t="b">
        <v>0</v>
      </c>
    </row>
    <row r="10" spans="1:7" ht="15">
      <c r="A10" s="84" t="s">
        <v>1369</v>
      </c>
      <c r="B10" s="84">
        <v>20</v>
      </c>
      <c r="C10" s="122">
        <v>0.01087732594991802</v>
      </c>
      <c r="D10" s="84" t="s">
        <v>1764</v>
      </c>
      <c r="E10" s="84" t="b">
        <v>0</v>
      </c>
      <c r="F10" s="84" t="b">
        <v>0</v>
      </c>
      <c r="G10" s="84" t="b">
        <v>0</v>
      </c>
    </row>
    <row r="11" spans="1:7" ht="15">
      <c r="A11" s="84" t="s">
        <v>257</v>
      </c>
      <c r="B11" s="84">
        <v>20</v>
      </c>
      <c r="C11" s="122">
        <v>0.01087732594991802</v>
      </c>
      <c r="D11" s="84" t="s">
        <v>1764</v>
      </c>
      <c r="E11" s="84" t="b">
        <v>0</v>
      </c>
      <c r="F11" s="84" t="b">
        <v>0</v>
      </c>
      <c r="G11" s="84" t="b">
        <v>0</v>
      </c>
    </row>
    <row r="12" spans="1:7" ht="15">
      <c r="A12" s="84" t="s">
        <v>1391</v>
      </c>
      <c r="B12" s="84">
        <v>19</v>
      </c>
      <c r="C12" s="122">
        <v>0.01414116176869201</v>
      </c>
      <c r="D12" s="84" t="s">
        <v>1764</v>
      </c>
      <c r="E12" s="84" t="b">
        <v>0</v>
      </c>
      <c r="F12" s="84" t="b">
        <v>0</v>
      </c>
      <c r="G12" s="84" t="b">
        <v>0</v>
      </c>
    </row>
    <row r="13" spans="1:7" ht="15">
      <c r="A13" s="84" t="s">
        <v>1371</v>
      </c>
      <c r="B13" s="84">
        <v>18</v>
      </c>
      <c r="C13" s="122">
        <v>0.010533617591685165</v>
      </c>
      <c r="D13" s="84" t="s">
        <v>1764</v>
      </c>
      <c r="E13" s="84" t="b">
        <v>0</v>
      </c>
      <c r="F13" s="84" t="b">
        <v>0</v>
      </c>
      <c r="G13" s="84" t="b">
        <v>0</v>
      </c>
    </row>
    <row r="14" spans="1:7" ht="15">
      <c r="A14" s="84" t="s">
        <v>1372</v>
      </c>
      <c r="B14" s="84">
        <v>18</v>
      </c>
      <c r="C14" s="122">
        <v>0.010533617591685165</v>
      </c>
      <c r="D14" s="84" t="s">
        <v>1764</v>
      </c>
      <c r="E14" s="84" t="b">
        <v>0</v>
      </c>
      <c r="F14" s="84" t="b">
        <v>0</v>
      </c>
      <c r="G14" s="84" t="b">
        <v>0</v>
      </c>
    </row>
    <row r="15" spans="1:7" ht="15">
      <c r="A15" s="84" t="s">
        <v>1373</v>
      </c>
      <c r="B15" s="84">
        <v>18</v>
      </c>
      <c r="C15" s="122">
        <v>0.010533617591685165</v>
      </c>
      <c r="D15" s="84" t="s">
        <v>1764</v>
      </c>
      <c r="E15" s="84" t="b">
        <v>0</v>
      </c>
      <c r="F15" s="84" t="b">
        <v>0</v>
      </c>
      <c r="G15" s="84" t="b">
        <v>0</v>
      </c>
    </row>
    <row r="16" spans="1:7" ht="15">
      <c r="A16" s="84" t="s">
        <v>1374</v>
      </c>
      <c r="B16" s="84">
        <v>18</v>
      </c>
      <c r="C16" s="122">
        <v>0.010533617591685165</v>
      </c>
      <c r="D16" s="84" t="s">
        <v>1764</v>
      </c>
      <c r="E16" s="84" t="b">
        <v>0</v>
      </c>
      <c r="F16" s="84" t="b">
        <v>0</v>
      </c>
      <c r="G16" s="84" t="b">
        <v>0</v>
      </c>
    </row>
    <row r="17" spans="1:7" ht="15">
      <c r="A17" s="84" t="s">
        <v>268</v>
      </c>
      <c r="B17" s="84">
        <v>18</v>
      </c>
      <c r="C17" s="122">
        <v>0.010533617591685165</v>
      </c>
      <c r="D17" s="84" t="s">
        <v>1764</v>
      </c>
      <c r="E17" s="84" t="b">
        <v>0</v>
      </c>
      <c r="F17" s="84" t="b">
        <v>0</v>
      </c>
      <c r="G17" s="84" t="b">
        <v>0</v>
      </c>
    </row>
    <row r="18" spans="1:7" ht="15">
      <c r="A18" s="84" t="s">
        <v>1375</v>
      </c>
      <c r="B18" s="84">
        <v>16</v>
      </c>
      <c r="C18" s="122">
        <v>0.010102547488144807</v>
      </c>
      <c r="D18" s="84" t="s">
        <v>1764</v>
      </c>
      <c r="E18" s="84" t="b">
        <v>0</v>
      </c>
      <c r="F18" s="84" t="b">
        <v>0</v>
      </c>
      <c r="G18" s="84" t="b">
        <v>0</v>
      </c>
    </row>
    <row r="19" spans="1:7" ht="15">
      <c r="A19" s="84" t="s">
        <v>379</v>
      </c>
      <c r="B19" s="84">
        <v>14</v>
      </c>
      <c r="C19" s="122">
        <v>0.009573141209026087</v>
      </c>
      <c r="D19" s="84" t="s">
        <v>1764</v>
      </c>
      <c r="E19" s="84" t="b">
        <v>0</v>
      </c>
      <c r="F19" s="84" t="b">
        <v>0</v>
      </c>
      <c r="G19" s="84" t="b">
        <v>0</v>
      </c>
    </row>
    <row r="20" spans="1:7" ht="15">
      <c r="A20" s="84" t="s">
        <v>1687</v>
      </c>
      <c r="B20" s="84">
        <v>13</v>
      </c>
      <c r="C20" s="122">
        <v>0.009267304653031968</v>
      </c>
      <c r="D20" s="84" t="s">
        <v>1764</v>
      </c>
      <c r="E20" s="84" t="b">
        <v>0</v>
      </c>
      <c r="F20" s="84" t="b">
        <v>0</v>
      </c>
      <c r="G20" s="84" t="b">
        <v>0</v>
      </c>
    </row>
    <row r="21" spans="1:7" ht="15">
      <c r="A21" s="84" t="s">
        <v>1394</v>
      </c>
      <c r="B21" s="84">
        <v>13</v>
      </c>
      <c r="C21" s="122">
        <v>0.009267304653031968</v>
      </c>
      <c r="D21" s="84" t="s">
        <v>1764</v>
      </c>
      <c r="E21" s="84" t="b">
        <v>0</v>
      </c>
      <c r="F21" s="84" t="b">
        <v>0</v>
      </c>
      <c r="G21" s="84" t="b">
        <v>0</v>
      </c>
    </row>
    <row r="22" spans="1:7" ht="15">
      <c r="A22" s="84" t="s">
        <v>389</v>
      </c>
      <c r="B22" s="84">
        <v>12</v>
      </c>
      <c r="C22" s="122">
        <v>0.00893126006443706</v>
      </c>
      <c r="D22" s="84" t="s">
        <v>1764</v>
      </c>
      <c r="E22" s="84" t="b">
        <v>0</v>
      </c>
      <c r="F22" s="84" t="b">
        <v>0</v>
      </c>
      <c r="G22" s="84" t="b">
        <v>0</v>
      </c>
    </row>
    <row r="23" spans="1:7" ht="15">
      <c r="A23" s="84" t="s">
        <v>1396</v>
      </c>
      <c r="B23" s="84">
        <v>12</v>
      </c>
      <c r="C23" s="122">
        <v>0.00893126006443706</v>
      </c>
      <c r="D23" s="84" t="s">
        <v>1764</v>
      </c>
      <c r="E23" s="84" t="b">
        <v>0</v>
      </c>
      <c r="F23" s="84" t="b">
        <v>0</v>
      </c>
      <c r="G23" s="84" t="b">
        <v>0</v>
      </c>
    </row>
    <row r="24" spans="1:7" ht="15">
      <c r="A24" s="84" t="s">
        <v>1398</v>
      </c>
      <c r="B24" s="84">
        <v>12</v>
      </c>
      <c r="C24" s="122">
        <v>0.00893126006443706</v>
      </c>
      <c r="D24" s="84" t="s">
        <v>1764</v>
      </c>
      <c r="E24" s="84" t="b">
        <v>0</v>
      </c>
      <c r="F24" s="84" t="b">
        <v>0</v>
      </c>
      <c r="G24" s="84" t="b">
        <v>0</v>
      </c>
    </row>
    <row r="25" spans="1:7" ht="15">
      <c r="A25" s="84" t="s">
        <v>1392</v>
      </c>
      <c r="B25" s="84">
        <v>12</v>
      </c>
      <c r="C25" s="122">
        <v>0.00893126006443706</v>
      </c>
      <c r="D25" s="84" t="s">
        <v>1764</v>
      </c>
      <c r="E25" s="84" t="b">
        <v>0</v>
      </c>
      <c r="F25" s="84" t="b">
        <v>0</v>
      </c>
      <c r="G25" s="84" t="b">
        <v>0</v>
      </c>
    </row>
    <row r="26" spans="1:7" ht="15">
      <c r="A26" s="84" t="s">
        <v>1378</v>
      </c>
      <c r="B26" s="84">
        <v>11</v>
      </c>
      <c r="C26" s="122">
        <v>0.008562484480732524</v>
      </c>
      <c r="D26" s="84" t="s">
        <v>1764</v>
      </c>
      <c r="E26" s="84" t="b">
        <v>0</v>
      </c>
      <c r="F26" s="84" t="b">
        <v>0</v>
      </c>
      <c r="G26" s="84" t="b">
        <v>0</v>
      </c>
    </row>
    <row r="27" spans="1:7" ht="15">
      <c r="A27" s="84" t="s">
        <v>1406</v>
      </c>
      <c r="B27" s="84">
        <v>11</v>
      </c>
      <c r="C27" s="122">
        <v>0.008562484480732524</v>
      </c>
      <c r="D27" s="84" t="s">
        <v>1764</v>
      </c>
      <c r="E27" s="84" t="b">
        <v>0</v>
      </c>
      <c r="F27" s="84" t="b">
        <v>0</v>
      </c>
      <c r="G27" s="84" t="b">
        <v>0</v>
      </c>
    </row>
    <row r="28" spans="1:7" ht="15">
      <c r="A28" s="84" t="s">
        <v>1393</v>
      </c>
      <c r="B28" s="84">
        <v>11</v>
      </c>
      <c r="C28" s="122">
        <v>0.008562484480732524</v>
      </c>
      <c r="D28" s="84" t="s">
        <v>1764</v>
      </c>
      <c r="E28" s="84" t="b">
        <v>0</v>
      </c>
      <c r="F28" s="84" t="b">
        <v>0</v>
      </c>
      <c r="G28" s="84" t="b">
        <v>0</v>
      </c>
    </row>
    <row r="29" spans="1:7" ht="15">
      <c r="A29" s="84" t="s">
        <v>1395</v>
      </c>
      <c r="B29" s="84">
        <v>11</v>
      </c>
      <c r="C29" s="122">
        <v>0.008562484480732524</v>
      </c>
      <c r="D29" s="84" t="s">
        <v>1764</v>
      </c>
      <c r="E29" s="84" t="b">
        <v>0</v>
      </c>
      <c r="F29" s="84" t="b">
        <v>0</v>
      </c>
      <c r="G29" s="84" t="b">
        <v>0</v>
      </c>
    </row>
    <row r="30" spans="1:7" ht="15">
      <c r="A30" s="84" t="s">
        <v>1397</v>
      </c>
      <c r="B30" s="84">
        <v>11</v>
      </c>
      <c r="C30" s="122">
        <v>0.008562484480732524</v>
      </c>
      <c r="D30" s="84" t="s">
        <v>1764</v>
      </c>
      <c r="E30" s="84" t="b">
        <v>0</v>
      </c>
      <c r="F30" s="84" t="b">
        <v>0</v>
      </c>
      <c r="G30" s="84" t="b">
        <v>0</v>
      </c>
    </row>
    <row r="31" spans="1:7" ht="15">
      <c r="A31" s="84" t="s">
        <v>1688</v>
      </c>
      <c r="B31" s="84">
        <v>11</v>
      </c>
      <c r="C31" s="122">
        <v>0.008562484480732524</v>
      </c>
      <c r="D31" s="84" t="s">
        <v>1764</v>
      </c>
      <c r="E31" s="84" t="b">
        <v>0</v>
      </c>
      <c r="F31" s="84" t="b">
        <v>0</v>
      </c>
      <c r="G31" s="84" t="b">
        <v>0</v>
      </c>
    </row>
    <row r="32" spans="1:7" ht="15">
      <c r="A32" s="84" t="s">
        <v>1325</v>
      </c>
      <c r="B32" s="84">
        <v>10</v>
      </c>
      <c r="C32" s="122">
        <v>0.008157994462438515</v>
      </c>
      <c r="D32" s="84" t="s">
        <v>1764</v>
      </c>
      <c r="E32" s="84" t="b">
        <v>0</v>
      </c>
      <c r="F32" s="84" t="b">
        <v>0</v>
      </c>
      <c r="G32" s="84" t="b">
        <v>0</v>
      </c>
    </row>
    <row r="33" spans="1:7" ht="15">
      <c r="A33" s="84" t="s">
        <v>1326</v>
      </c>
      <c r="B33" s="84">
        <v>10</v>
      </c>
      <c r="C33" s="122">
        <v>0.008157994462438515</v>
      </c>
      <c r="D33" s="84" t="s">
        <v>1764</v>
      </c>
      <c r="E33" s="84" t="b">
        <v>0</v>
      </c>
      <c r="F33" s="84" t="b">
        <v>0</v>
      </c>
      <c r="G33" s="84" t="b">
        <v>0</v>
      </c>
    </row>
    <row r="34" spans="1:7" ht="15">
      <c r="A34" s="84" t="s">
        <v>1385</v>
      </c>
      <c r="B34" s="84">
        <v>10</v>
      </c>
      <c r="C34" s="122">
        <v>0.008157994462438515</v>
      </c>
      <c r="D34" s="84" t="s">
        <v>1764</v>
      </c>
      <c r="E34" s="84" t="b">
        <v>0</v>
      </c>
      <c r="F34" s="84" t="b">
        <v>0</v>
      </c>
      <c r="G34" s="84" t="b">
        <v>0</v>
      </c>
    </row>
    <row r="35" spans="1:7" ht="15">
      <c r="A35" s="84" t="s">
        <v>1327</v>
      </c>
      <c r="B35" s="84">
        <v>10</v>
      </c>
      <c r="C35" s="122">
        <v>0.008157994462438515</v>
      </c>
      <c r="D35" s="84" t="s">
        <v>1764</v>
      </c>
      <c r="E35" s="84" t="b">
        <v>0</v>
      </c>
      <c r="F35" s="84" t="b">
        <v>0</v>
      </c>
      <c r="G35" s="84" t="b">
        <v>0</v>
      </c>
    </row>
    <row r="36" spans="1:7" ht="15">
      <c r="A36" s="84" t="s">
        <v>1386</v>
      </c>
      <c r="B36" s="84">
        <v>10</v>
      </c>
      <c r="C36" s="122">
        <v>0.008157994462438515</v>
      </c>
      <c r="D36" s="84" t="s">
        <v>1764</v>
      </c>
      <c r="E36" s="84" t="b">
        <v>0</v>
      </c>
      <c r="F36" s="84" t="b">
        <v>0</v>
      </c>
      <c r="G36" s="84" t="b">
        <v>0</v>
      </c>
    </row>
    <row r="37" spans="1:7" ht="15">
      <c r="A37" s="84" t="s">
        <v>1328</v>
      </c>
      <c r="B37" s="84">
        <v>10</v>
      </c>
      <c r="C37" s="122">
        <v>0.008157994462438515</v>
      </c>
      <c r="D37" s="84" t="s">
        <v>1764</v>
      </c>
      <c r="E37" s="84" t="b">
        <v>0</v>
      </c>
      <c r="F37" s="84" t="b">
        <v>0</v>
      </c>
      <c r="G37" s="84" t="b">
        <v>0</v>
      </c>
    </row>
    <row r="38" spans="1:7" ht="15">
      <c r="A38" s="84" t="s">
        <v>1689</v>
      </c>
      <c r="B38" s="84">
        <v>10</v>
      </c>
      <c r="C38" s="122">
        <v>0.008157994462438515</v>
      </c>
      <c r="D38" s="84" t="s">
        <v>1764</v>
      </c>
      <c r="E38" s="84" t="b">
        <v>0</v>
      </c>
      <c r="F38" s="84" t="b">
        <v>0</v>
      </c>
      <c r="G38" s="84" t="b">
        <v>0</v>
      </c>
    </row>
    <row r="39" spans="1:7" ht="15">
      <c r="A39" s="84" t="s">
        <v>1329</v>
      </c>
      <c r="B39" s="84">
        <v>9</v>
      </c>
      <c r="C39" s="122">
        <v>0.007714207134574137</v>
      </c>
      <c r="D39" s="84" t="s">
        <v>1764</v>
      </c>
      <c r="E39" s="84" t="b">
        <v>0</v>
      </c>
      <c r="F39" s="84" t="b">
        <v>0</v>
      </c>
      <c r="G39" s="84" t="b">
        <v>0</v>
      </c>
    </row>
    <row r="40" spans="1:7" ht="15">
      <c r="A40" s="84" t="s">
        <v>1405</v>
      </c>
      <c r="B40" s="84">
        <v>9</v>
      </c>
      <c r="C40" s="122">
        <v>0.008130081300813009</v>
      </c>
      <c r="D40" s="84" t="s">
        <v>1764</v>
      </c>
      <c r="E40" s="84" t="b">
        <v>0</v>
      </c>
      <c r="F40" s="84" t="b">
        <v>0</v>
      </c>
      <c r="G40" s="84" t="b">
        <v>0</v>
      </c>
    </row>
    <row r="41" spans="1:7" ht="15">
      <c r="A41" s="84" t="s">
        <v>253</v>
      </c>
      <c r="B41" s="84">
        <v>8</v>
      </c>
      <c r="C41" s="122">
        <v>0.007226738934056007</v>
      </c>
      <c r="D41" s="84" t="s">
        <v>1764</v>
      </c>
      <c r="E41" s="84" t="b">
        <v>0</v>
      </c>
      <c r="F41" s="84" t="b">
        <v>0</v>
      </c>
      <c r="G41" s="84" t="b">
        <v>0</v>
      </c>
    </row>
    <row r="42" spans="1:7" ht="15">
      <c r="A42" s="84" t="s">
        <v>1387</v>
      </c>
      <c r="B42" s="84">
        <v>8</v>
      </c>
      <c r="C42" s="122">
        <v>0.007226738934056007</v>
      </c>
      <c r="D42" s="84" t="s">
        <v>1764</v>
      </c>
      <c r="E42" s="84" t="b">
        <v>0</v>
      </c>
      <c r="F42" s="84" t="b">
        <v>0</v>
      </c>
      <c r="G42" s="84" t="b">
        <v>0</v>
      </c>
    </row>
    <row r="43" spans="1:7" ht="15">
      <c r="A43" s="84" t="s">
        <v>1388</v>
      </c>
      <c r="B43" s="84">
        <v>8</v>
      </c>
      <c r="C43" s="122">
        <v>0.007226738934056007</v>
      </c>
      <c r="D43" s="84" t="s">
        <v>1764</v>
      </c>
      <c r="E43" s="84" t="b">
        <v>0</v>
      </c>
      <c r="F43" s="84" t="b">
        <v>0</v>
      </c>
      <c r="G43" s="84" t="b">
        <v>0</v>
      </c>
    </row>
    <row r="44" spans="1:7" ht="15">
      <c r="A44" s="84" t="s">
        <v>1389</v>
      </c>
      <c r="B44" s="84">
        <v>8</v>
      </c>
      <c r="C44" s="122">
        <v>0.007226738934056007</v>
      </c>
      <c r="D44" s="84" t="s">
        <v>1764</v>
      </c>
      <c r="E44" s="84" t="b">
        <v>0</v>
      </c>
      <c r="F44" s="84" t="b">
        <v>0</v>
      </c>
      <c r="G44" s="84" t="b">
        <v>0</v>
      </c>
    </row>
    <row r="45" spans="1:7" ht="15">
      <c r="A45" s="84" t="s">
        <v>254</v>
      </c>
      <c r="B45" s="84">
        <v>8</v>
      </c>
      <c r="C45" s="122">
        <v>0.007226738934056007</v>
      </c>
      <c r="D45" s="84" t="s">
        <v>1764</v>
      </c>
      <c r="E45" s="84" t="b">
        <v>0</v>
      </c>
      <c r="F45" s="84" t="b">
        <v>0</v>
      </c>
      <c r="G45" s="84" t="b">
        <v>0</v>
      </c>
    </row>
    <row r="46" spans="1:7" ht="15">
      <c r="A46" s="84" t="s">
        <v>1421</v>
      </c>
      <c r="B46" s="84">
        <v>8</v>
      </c>
      <c r="C46" s="122">
        <v>0.007226738934056007</v>
      </c>
      <c r="D46" s="84" t="s">
        <v>1764</v>
      </c>
      <c r="E46" s="84" t="b">
        <v>0</v>
      </c>
      <c r="F46" s="84" t="b">
        <v>0</v>
      </c>
      <c r="G46" s="84" t="b">
        <v>0</v>
      </c>
    </row>
    <row r="47" spans="1:7" ht="15">
      <c r="A47" s="84" t="s">
        <v>1690</v>
      </c>
      <c r="B47" s="84">
        <v>8</v>
      </c>
      <c r="C47" s="122">
        <v>0.007226738934056007</v>
      </c>
      <c r="D47" s="84" t="s">
        <v>1764</v>
      </c>
      <c r="E47" s="84" t="b">
        <v>0</v>
      </c>
      <c r="F47" s="84" t="b">
        <v>0</v>
      </c>
      <c r="G47" s="84" t="b">
        <v>0</v>
      </c>
    </row>
    <row r="48" spans="1:7" ht="15">
      <c r="A48" s="84" t="s">
        <v>1691</v>
      </c>
      <c r="B48" s="84">
        <v>8</v>
      </c>
      <c r="C48" s="122">
        <v>0.007226738934056007</v>
      </c>
      <c r="D48" s="84" t="s">
        <v>1764</v>
      </c>
      <c r="E48" s="84" t="b">
        <v>0</v>
      </c>
      <c r="F48" s="84" t="b">
        <v>0</v>
      </c>
      <c r="G48" s="84" t="b">
        <v>0</v>
      </c>
    </row>
    <row r="49" spans="1:7" ht="15">
      <c r="A49" s="84" t="s">
        <v>1692</v>
      </c>
      <c r="B49" s="84">
        <v>8</v>
      </c>
      <c r="C49" s="122">
        <v>0.007226738934056007</v>
      </c>
      <c r="D49" s="84" t="s">
        <v>1764</v>
      </c>
      <c r="E49" s="84" t="b">
        <v>0</v>
      </c>
      <c r="F49" s="84" t="b">
        <v>0</v>
      </c>
      <c r="G49" s="84" t="b">
        <v>0</v>
      </c>
    </row>
    <row r="50" spans="1:7" ht="15">
      <c r="A50" s="84" t="s">
        <v>1693</v>
      </c>
      <c r="B50" s="84">
        <v>8</v>
      </c>
      <c r="C50" s="122">
        <v>0.007226738934056007</v>
      </c>
      <c r="D50" s="84" t="s">
        <v>1764</v>
      </c>
      <c r="E50" s="84" t="b">
        <v>1</v>
      </c>
      <c r="F50" s="84" t="b">
        <v>0</v>
      </c>
      <c r="G50" s="84" t="b">
        <v>0</v>
      </c>
    </row>
    <row r="51" spans="1:7" ht="15">
      <c r="A51" s="84" t="s">
        <v>1694</v>
      </c>
      <c r="B51" s="84">
        <v>8</v>
      </c>
      <c r="C51" s="122">
        <v>0.007226738934056007</v>
      </c>
      <c r="D51" s="84" t="s">
        <v>1764</v>
      </c>
      <c r="E51" s="84" t="b">
        <v>0</v>
      </c>
      <c r="F51" s="84" t="b">
        <v>0</v>
      </c>
      <c r="G51" s="84" t="b">
        <v>0</v>
      </c>
    </row>
    <row r="52" spans="1:7" ht="15">
      <c r="A52" s="84" t="s">
        <v>1695</v>
      </c>
      <c r="B52" s="84">
        <v>8</v>
      </c>
      <c r="C52" s="122">
        <v>0.007226738934056007</v>
      </c>
      <c r="D52" s="84" t="s">
        <v>1764</v>
      </c>
      <c r="E52" s="84" t="b">
        <v>0</v>
      </c>
      <c r="F52" s="84" t="b">
        <v>0</v>
      </c>
      <c r="G52" s="84" t="b">
        <v>0</v>
      </c>
    </row>
    <row r="53" spans="1:7" ht="15">
      <c r="A53" s="84" t="s">
        <v>1400</v>
      </c>
      <c r="B53" s="84">
        <v>7</v>
      </c>
      <c r="C53" s="122">
        <v>0.006690102645748697</v>
      </c>
      <c r="D53" s="84" t="s">
        <v>1764</v>
      </c>
      <c r="E53" s="84" t="b">
        <v>0</v>
      </c>
      <c r="F53" s="84" t="b">
        <v>0</v>
      </c>
      <c r="G53" s="84" t="b">
        <v>0</v>
      </c>
    </row>
    <row r="54" spans="1:7" ht="15">
      <c r="A54" s="84" t="s">
        <v>1525</v>
      </c>
      <c r="B54" s="84">
        <v>7</v>
      </c>
      <c r="C54" s="122">
        <v>0.006690102645748697</v>
      </c>
      <c r="D54" s="84" t="s">
        <v>1764</v>
      </c>
      <c r="E54" s="84" t="b">
        <v>0</v>
      </c>
      <c r="F54" s="84" t="b">
        <v>0</v>
      </c>
      <c r="G54" s="84" t="b">
        <v>0</v>
      </c>
    </row>
    <row r="55" spans="1:7" ht="15">
      <c r="A55" s="84" t="s">
        <v>1696</v>
      </c>
      <c r="B55" s="84">
        <v>7</v>
      </c>
      <c r="C55" s="122">
        <v>0.006690102645748697</v>
      </c>
      <c r="D55" s="84" t="s">
        <v>1764</v>
      </c>
      <c r="E55" s="84" t="b">
        <v>0</v>
      </c>
      <c r="F55" s="84" t="b">
        <v>0</v>
      </c>
      <c r="G55" s="84" t="b">
        <v>0</v>
      </c>
    </row>
    <row r="56" spans="1:7" ht="15">
      <c r="A56" s="84" t="s">
        <v>1404</v>
      </c>
      <c r="B56" s="84">
        <v>7</v>
      </c>
      <c r="C56" s="122">
        <v>0.006690102645748697</v>
      </c>
      <c r="D56" s="84" t="s">
        <v>1764</v>
      </c>
      <c r="E56" s="84" t="b">
        <v>0</v>
      </c>
      <c r="F56" s="84" t="b">
        <v>0</v>
      </c>
      <c r="G56" s="84" t="b">
        <v>0</v>
      </c>
    </row>
    <row r="57" spans="1:7" ht="15">
      <c r="A57" s="84" t="s">
        <v>1412</v>
      </c>
      <c r="B57" s="84">
        <v>6</v>
      </c>
      <c r="C57" s="122">
        <v>0.006526395569950812</v>
      </c>
      <c r="D57" s="84" t="s">
        <v>1764</v>
      </c>
      <c r="E57" s="84" t="b">
        <v>0</v>
      </c>
      <c r="F57" s="84" t="b">
        <v>0</v>
      </c>
      <c r="G57" s="84" t="b">
        <v>0</v>
      </c>
    </row>
    <row r="58" spans="1:7" ht="15">
      <c r="A58" s="84" t="s">
        <v>247</v>
      </c>
      <c r="B58" s="84">
        <v>5</v>
      </c>
      <c r="C58" s="122">
        <v>0.00543866297495901</v>
      </c>
      <c r="D58" s="84" t="s">
        <v>1764</v>
      </c>
      <c r="E58" s="84" t="b">
        <v>0</v>
      </c>
      <c r="F58" s="84" t="b">
        <v>0</v>
      </c>
      <c r="G58" s="84" t="b">
        <v>0</v>
      </c>
    </row>
    <row r="59" spans="1:7" ht="15">
      <c r="A59" s="84" t="s">
        <v>1331</v>
      </c>
      <c r="B59" s="84">
        <v>5</v>
      </c>
      <c r="C59" s="122">
        <v>0.00543866297495901</v>
      </c>
      <c r="D59" s="84" t="s">
        <v>1764</v>
      </c>
      <c r="E59" s="84" t="b">
        <v>0</v>
      </c>
      <c r="F59" s="84" t="b">
        <v>0</v>
      </c>
      <c r="G59" s="84" t="b">
        <v>0</v>
      </c>
    </row>
    <row r="60" spans="1:7" ht="15">
      <c r="A60" s="84" t="s">
        <v>1697</v>
      </c>
      <c r="B60" s="84">
        <v>5</v>
      </c>
      <c r="C60" s="122">
        <v>0.00543866297495901</v>
      </c>
      <c r="D60" s="84" t="s">
        <v>1764</v>
      </c>
      <c r="E60" s="84" t="b">
        <v>0</v>
      </c>
      <c r="F60" s="84" t="b">
        <v>0</v>
      </c>
      <c r="G60" s="84" t="b">
        <v>0</v>
      </c>
    </row>
    <row r="61" spans="1:7" ht="15">
      <c r="A61" s="84" t="s">
        <v>1698</v>
      </c>
      <c r="B61" s="84">
        <v>5</v>
      </c>
      <c r="C61" s="122">
        <v>0.00543866297495901</v>
      </c>
      <c r="D61" s="84" t="s">
        <v>1764</v>
      </c>
      <c r="E61" s="84" t="b">
        <v>0</v>
      </c>
      <c r="F61" s="84" t="b">
        <v>0</v>
      </c>
      <c r="G61" s="84" t="b">
        <v>0</v>
      </c>
    </row>
    <row r="62" spans="1:7" ht="15">
      <c r="A62" s="84" t="s">
        <v>1699</v>
      </c>
      <c r="B62" s="84">
        <v>5</v>
      </c>
      <c r="C62" s="122">
        <v>0.00543866297495901</v>
      </c>
      <c r="D62" s="84" t="s">
        <v>1764</v>
      </c>
      <c r="E62" s="84" t="b">
        <v>0</v>
      </c>
      <c r="F62" s="84" t="b">
        <v>0</v>
      </c>
      <c r="G62" s="84" t="b">
        <v>0</v>
      </c>
    </row>
    <row r="63" spans="1:7" ht="15">
      <c r="A63" s="84" t="s">
        <v>1700</v>
      </c>
      <c r="B63" s="84">
        <v>5</v>
      </c>
      <c r="C63" s="122">
        <v>0.00543866297495901</v>
      </c>
      <c r="D63" s="84" t="s">
        <v>1764</v>
      </c>
      <c r="E63" s="84" t="b">
        <v>0</v>
      </c>
      <c r="F63" s="84" t="b">
        <v>0</v>
      </c>
      <c r="G63" s="84" t="b">
        <v>0</v>
      </c>
    </row>
    <row r="64" spans="1:7" ht="15">
      <c r="A64" s="84" t="s">
        <v>1701</v>
      </c>
      <c r="B64" s="84">
        <v>5</v>
      </c>
      <c r="C64" s="122">
        <v>0.00543866297495901</v>
      </c>
      <c r="D64" s="84" t="s">
        <v>1764</v>
      </c>
      <c r="E64" s="84" t="b">
        <v>1</v>
      </c>
      <c r="F64" s="84" t="b">
        <v>0</v>
      </c>
      <c r="G64" s="84" t="b">
        <v>0</v>
      </c>
    </row>
    <row r="65" spans="1:7" ht="15">
      <c r="A65" s="84" t="s">
        <v>267</v>
      </c>
      <c r="B65" s="84">
        <v>5</v>
      </c>
      <c r="C65" s="122">
        <v>0.00543866297495901</v>
      </c>
      <c r="D65" s="84" t="s">
        <v>1764</v>
      </c>
      <c r="E65" s="84" t="b">
        <v>0</v>
      </c>
      <c r="F65" s="84" t="b">
        <v>0</v>
      </c>
      <c r="G65" s="84" t="b">
        <v>0</v>
      </c>
    </row>
    <row r="66" spans="1:7" ht="15">
      <c r="A66" s="84" t="s">
        <v>1346</v>
      </c>
      <c r="B66" s="84">
        <v>5</v>
      </c>
      <c r="C66" s="122">
        <v>0.00543866297495901</v>
      </c>
      <c r="D66" s="84" t="s">
        <v>1764</v>
      </c>
      <c r="E66" s="84" t="b">
        <v>0</v>
      </c>
      <c r="F66" s="84" t="b">
        <v>0</v>
      </c>
      <c r="G66" s="84" t="b">
        <v>0</v>
      </c>
    </row>
    <row r="67" spans="1:7" ht="15">
      <c r="A67" s="84" t="s">
        <v>1348</v>
      </c>
      <c r="B67" s="84">
        <v>5</v>
      </c>
      <c r="C67" s="122">
        <v>0.005876377577524757</v>
      </c>
      <c r="D67" s="84" t="s">
        <v>1764</v>
      </c>
      <c r="E67" s="84" t="b">
        <v>0</v>
      </c>
      <c r="F67" s="84" t="b">
        <v>0</v>
      </c>
      <c r="G67" s="84" t="b">
        <v>0</v>
      </c>
    </row>
    <row r="68" spans="1:7" ht="15">
      <c r="A68" s="84" t="s">
        <v>1411</v>
      </c>
      <c r="B68" s="84">
        <v>4</v>
      </c>
      <c r="C68" s="122">
        <v>0.0047011020620198055</v>
      </c>
      <c r="D68" s="84" t="s">
        <v>1764</v>
      </c>
      <c r="E68" s="84" t="b">
        <v>1</v>
      </c>
      <c r="F68" s="84" t="b">
        <v>0</v>
      </c>
      <c r="G68" s="84" t="b">
        <v>0</v>
      </c>
    </row>
    <row r="69" spans="1:7" ht="15">
      <c r="A69" s="84" t="s">
        <v>1413</v>
      </c>
      <c r="B69" s="84">
        <v>4</v>
      </c>
      <c r="C69" s="122">
        <v>0.0047011020620198055</v>
      </c>
      <c r="D69" s="84" t="s">
        <v>1764</v>
      </c>
      <c r="E69" s="84" t="b">
        <v>0</v>
      </c>
      <c r="F69" s="84" t="b">
        <v>0</v>
      </c>
      <c r="G69" s="84" t="b">
        <v>0</v>
      </c>
    </row>
    <row r="70" spans="1:7" ht="15">
      <c r="A70" s="84" t="s">
        <v>1414</v>
      </c>
      <c r="B70" s="84">
        <v>4</v>
      </c>
      <c r="C70" s="122">
        <v>0.0047011020620198055</v>
      </c>
      <c r="D70" s="84" t="s">
        <v>1764</v>
      </c>
      <c r="E70" s="84" t="b">
        <v>0</v>
      </c>
      <c r="F70" s="84" t="b">
        <v>0</v>
      </c>
      <c r="G70" s="84" t="b">
        <v>0</v>
      </c>
    </row>
    <row r="71" spans="1:7" ht="15">
      <c r="A71" s="84" t="s">
        <v>1407</v>
      </c>
      <c r="B71" s="84">
        <v>4</v>
      </c>
      <c r="C71" s="122">
        <v>0.0047011020620198055</v>
      </c>
      <c r="D71" s="84" t="s">
        <v>1764</v>
      </c>
      <c r="E71" s="84" t="b">
        <v>0</v>
      </c>
      <c r="F71" s="84" t="b">
        <v>0</v>
      </c>
      <c r="G71" s="84" t="b">
        <v>0</v>
      </c>
    </row>
    <row r="72" spans="1:7" ht="15">
      <c r="A72" s="84" t="s">
        <v>1408</v>
      </c>
      <c r="B72" s="84">
        <v>4</v>
      </c>
      <c r="C72" s="122">
        <v>0.0047011020620198055</v>
      </c>
      <c r="D72" s="84" t="s">
        <v>1764</v>
      </c>
      <c r="E72" s="84" t="b">
        <v>0</v>
      </c>
      <c r="F72" s="84" t="b">
        <v>0</v>
      </c>
      <c r="G72" s="84" t="b">
        <v>0</v>
      </c>
    </row>
    <row r="73" spans="1:7" ht="15">
      <c r="A73" s="84" t="s">
        <v>1409</v>
      </c>
      <c r="B73" s="84">
        <v>4</v>
      </c>
      <c r="C73" s="122">
        <v>0.0047011020620198055</v>
      </c>
      <c r="D73" s="84" t="s">
        <v>1764</v>
      </c>
      <c r="E73" s="84" t="b">
        <v>0</v>
      </c>
      <c r="F73" s="84" t="b">
        <v>0</v>
      </c>
      <c r="G73" s="84" t="b">
        <v>0</v>
      </c>
    </row>
    <row r="74" spans="1:7" ht="15">
      <c r="A74" s="84" t="s">
        <v>1344</v>
      </c>
      <c r="B74" s="84">
        <v>4</v>
      </c>
      <c r="C74" s="122">
        <v>0.0047011020620198055</v>
      </c>
      <c r="D74" s="84" t="s">
        <v>1764</v>
      </c>
      <c r="E74" s="84" t="b">
        <v>0</v>
      </c>
      <c r="F74" s="84" t="b">
        <v>0</v>
      </c>
      <c r="G74" s="84" t="b">
        <v>0</v>
      </c>
    </row>
    <row r="75" spans="1:7" ht="15">
      <c r="A75" s="84" t="s">
        <v>1422</v>
      </c>
      <c r="B75" s="84">
        <v>4</v>
      </c>
      <c r="C75" s="122">
        <v>0.0047011020620198055</v>
      </c>
      <c r="D75" s="84" t="s">
        <v>1764</v>
      </c>
      <c r="E75" s="84" t="b">
        <v>0</v>
      </c>
      <c r="F75" s="84" t="b">
        <v>0</v>
      </c>
      <c r="G75" s="84" t="b">
        <v>0</v>
      </c>
    </row>
    <row r="76" spans="1:7" ht="15">
      <c r="A76" s="84" t="s">
        <v>248</v>
      </c>
      <c r="B76" s="84">
        <v>4</v>
      </c>
      <c r="C76" s="122">
        <v>0.0047011020620198055</v>
      </c>
      <c r="D76" s="84" t="s">
        <v>1764</v>
      </c>
      <c r="E76" s="84" t="b">
        <v>0</v>
      </c>
      <c r="F76" s="84" t="b">
        <v>0</v>
      </c>
      <c r="G76" s="84" t="b">
        <v>0</v>
      </c>
    </row>
    <row r="77" spans="1:7" ht="15">
      <c r="A77" s="84" t="s">
        <v>1702</v>
      </c>
      <c r="B77" s="84">
        <v>4</v>
      </c>
      <c r="C77" s="122">
        <v>0.0047011020620198055</v>
      </c>
      <c r="D77" s="84" t="s">
        <v>1764</v>
      </c>
      <c r="E77" s="84" t="b">
        <v>0</v>
      </c>
      <c r="F77" s="84" t="b">
        <v>0</v>
      </c>
      <c r="G77" s="84" t="b">
        <v>0</v>
      </c>
    </row>
    <row r="78" spans="1:7" ht="15">
      <c r="A78" s="84" t="s">
        <v>1703</v>
      </c>
      <c r="B78" s="84">
        <v>4</v>
      </c>
      <c r="C78" s="122">
        <v>0.0047011020620198055</v>
      </c>
      <c r="D78" s="84" t="s">
        <v>1764</v>
      </c>
      <c r="E78" s="84" t="b">
        <v>0</v>
      </c>
      <c r="F78" s="84" t="b">
        <v>0</v>
      </c>
      <c r="G78" s="84" t="b">
        <v>0</v>
      </c>
    </row>
    <row r="79" spans="1:7" ht="15">
      <c r="A79" s="84" t="s">
        <v>1704</v>
      </c>
      <c r="B79" s="84">
        <v>4</v>
      </c>
      <c r="C79" s="122">
        <v>0.0047011020620198055</v>
      </c>
      <c r="D79" s="84" t="s">
        <v>1764</v>
      </c>
      <c r="E79" s="84" t="b">
        <v>0</v>
      </c>
      <c r="F79" s="84" t="b">
        <v>0</v>
      </c>
      <c r="G79" s="84" t="b">
        <v>0</v>
      </c>
    </row>
    <row r="80" spans="1:7" ht="15">
      <c r="A80" s="84" t="s">
        <v>1705</v>
      </c>
      <c r="B80" s="84">
        <v>4</v>
      </c>
      <c r="C80" s="122">
        <v>0.0047011020620198055</v>
      </c>
      <c r="D80" s="84" t="s">
        <v>1764</v>
      </c>
      <c r="E80" s="84" t="b">
        <v>0</v>
      </c>
      <c r="F80" s="84" t="b">
        <v>0</v>
      </c>
      <c r="G80" s="84" t="b">
        <v>0</v>
      </c>
    </row>
    <row r="81" spans="1:7" ht="15">
      <c r="A81" s="84" t="s">
        <v>1706</v>
      </c>
      <c r="B81" s="84">
        <v>4</v>
      </c>
      <c r="C81" s="122">
        <v>0.0047011020620198055</v>
      </c>
      <c r="D81" s="84" t="s">
        <v>1764</v>
      </c>
      <c r="E81" s="84" t="b">
        <v>0</v>
      </c>
      <c r="F81" s="84" t="b">
        <v>0</v>
      </c>
      <c r="G81" s="84" t="b">
        <v>0</v>
      </c>
    </row>
    <row r="82" spans="1:7" ht="15">
      <c r="A82" s="84" t="s">
        <v>1707</v>
      </c>
      <c r="B82" s="84">
        <v>4</v>
      </c>
      <c r="C82" s="122">
        <v>0.0047011020620198055</v>
      </c>
      <c r="D82" s="84" t="s">
        <v>1764</v>
      </c>
      <c r="E82" s="84" t="b">
        <v>0</v>
      </c>
      <c r="F82" s="84" t="b">
        <v>0</v>
      </c>
      <c r="G82" s="84" t="b">
        <v>0</v>
      </c>
    </row>
    <row r="83" spans="1:7" ht="15">
      <c r="A83" s="84" t="s">
        <v>1708</v>
      </c>
      <c r="B83" s="84">
        <v>4</v>
      </c>
      <c r="C83" s="122">
        <v>0.0047011020620198055</v>
      </c>
      <c r="D83" s="84" t="s">
        <v>1764</v>
      </c>
      <c r="E83" s="84" t="b">
        <v>0</v>
      </c>
      <c r="F83" s="84" t="b">
        <v>0</v>
      </c>
      <c r="G83" s="84" t="b">
        <v>0</v>
      </c>
    </row>
    <row r="84" spans="1:7" ht="15">
      <c r="A84" s="84" t="s">
        <v>1709</v>
      </c>
      <c r="B84" s="84">
        <v>4</v>
      </c>
      <c r="C84" s="122">
        <v>0.0047011020620198055</v>
      </c>
      <c r="D84" s="84" t="s">
        <v>1764</v>
      </c>
      <c r="E84" s="84" t="b">
        <v>0</v>
      </c>
      <c r="F84" s="84" t="b">
        <v>0</v>
      </c>
      <c r="G84" s="84" t="b">
        <v>0</v>
      </c>
    </row>
    <row r="85" spans="1:7" ht="15">
      <c r="A85" s="84" t="s">
        <v>1710</v>
      </c>
      <c r="B85" s="84">
        <v>4</v>
      </c>
      <c r="C85" s="122">
        <v>0.0047011020620198055</v>
      </c>
      <c r="D85" s="84" t="s">
        <v>1764</v>
      </c>
      <c r="E85" s="84" t="b">
        <v>0</v>
      </c>
      <c r="F85" s="84" t="b">
        <v>0</v>
      </c>
      <c r="G85" s="84" t="b">
        <v>0</v>
      </c>
    </row>
    <row r="86" spans="1:7" ht="15">
      <c r="A86" s="84" t="s">
        <v>1711</v>
      </c>
      <c r="B86" s="84">
        <v>4</v>
      </c>
      <c r="C86" s="122">
        <v>0.0047011020620198055</v>
      </c>
      <c r="D86" s="84" t="s">
        <v>1764</v>
      </c>
      <c r="E86" s="84" t="b">
        <v>0</v>
      </c>
      <c r="F86" s="84" t="b">
        <v>0</v>
      </c>
      <c r="G86" s="84" t="b">
        <v>0</v>
      </c>
    </row>
    <row r="87" spans="1:7" ht="15">
      <c r="A87" s="84" t="s">
        <v>1712</v>
      </c>
      <c r="B87" s="84">
        <v>4</v>
      </c>
      <c r="C87" s="122">
        <v>0.0047011020620198055</v>
      </c>
      <c r="D87" s="84" t="s">
        <v>1764</v>
      </c>
      <c r="E87" s="84" t="b">
        <v>0</v>
      </c>
      <c r="F87" s="84" t="b">
        <v>0</v>
      </c>
      <c r="G87" s="84" t="b">
        <v>0</v>
      </c>
    </row>
    <row r="88" spans="1:7" ht="15">
      <c r="A88" s="84" t="s">
        <v>1713</v>
      </c>
      <c r="B88" s="84">
        <v>4</v>
      </c>
      <c r="C88" s="122">
        <v>0.0047011020620198055</v>
      </c>
      <c r="D88" s="84" t="s">
        <v>1764</v>
      </c>
      <c r="E88" s="84" t="b">
        <v>0</v>
      </c>
      <c r="F88" s="84" t="b">
        <v>0</v>
      </c>
      <c r="G88" s="84" t="b">
        <v>0</v>
      </c>
    </row>
    <row r="89" spans="1:7" ht="15">
      <c r="A89" s="84" t="s">
        <v>1714</v>
      </c>
      <c r="B89" s="84">
        <v>3</v>
      </c>
      <c r="C89" s="122">
        <v>0.0038644139085969678</v>
      </c>
      <c r="D89" s="84" t="s">
        <v>1764</v>
      </c>
      <c r="E89" s="84" t="b">
        <v>0</v>
      </c>
      <c r="F89" s="84" t="b">
        <v>0</v>
      </c>
      <c r="G89" s="84" t="b">
        <v>0</v>
      </c>
    </row>
    <row r="90" spans="1:7" ht="15">
      <c r="A90" s="84" t="s">
        <v>1333</v>
      </c>
      <c r="B90" s="84">
        <v>3</v>
      </c>
      <c r="C90" s="122">
        <v>0.0038644139085969678</v>
      </c>
      <c r="D90" s="84" t="s">
        <v>1764</v>
      </c>
      <c r="E90" s="84" t="b">
        <v>0</v>
      </c>
      <c r="F90" s="84" t="b">
        <v>0</v>
      </c>
      <c r="G90" s="84" t="b">
        <v>0</v>
      </c>
    </row>
    <row r="91" spans="1:7" ht="15">
      <c r="A91" s="84" t="s">
        <v>1334</v>
      </c>
      <c r="B91" s="84">
        <v>3</v>
      </c>
      <c r="C91" s="122">
        <v>0.0038644139085969678</v>
      </c>
      <c r="D91" s="84" t="s">
        <v>1764</v>
      </c>
      <c r="E91" s="84" t="b">
        <v>0</v>
      </c>
      <c r="F91" s="84" t="b">
        <v>0</v>
      </c>
      <c r="G91" s="84" t="b">
        <v>0</v>
      </c>
    </row>
    <row r="92" spans="1:7" ht="15">
      <c r="A92" s="84" t="s">
        <v>1379</v>
      </c>
      <c r="B92" s="84">
        <v>3</v>
      </c>
      <c r="C92" s="122">
        <v>0.0038644139085969678</v>
      </c>
      <c r="D92" s="84" t="s">
        <v>1764</v>
      </c>
      <c r="E92" s="84" t="b">
        <v>0</v>
      </c>
      <c r="F92" s="84" t="b">
        <v>0</v>
      </c>
      <c r="G92" s="84" t="b">
        <v>0</v>
      </c>
    </row>
    <row r="93" spans="1:7" ht="15">
      <c r="A93" s="84" t="s">
        <v>1380</v>
      </c>
      <c r="B93" s="84">
        <v>3</v>
      </c>
      <c r="C93" s="122">
        <v>0.0038644139085969678</v>
      </c>
      <c r="D93" s="84" t="s">
        <v>1764</v>
      </c>
      <c r="E93" s="84" t="b">
        <v>0</v>
      </c>
      <c r="F93" s="84" t="b">
        <v>0</v>
      </c>
      <c r="G93" s="84" t="b">
        <v>0</v>
      </c>
    </row>
    <row r="94" spans="1:7" ht="15">
      <c r="A94" s="84" t="s">
        <v>1381</v>
      </c>
      <c r="B94" s="84">
        <v>3</v>
      </c>
      <c r="C94" s="122">
        <v>0.0038644139085969678</v>
      </c>
      <c r="D94" s="84" t="s">
        <v>1764</v>
      </c>
      <c r="E94" s="84" t="b">
        <v>0</v>
      </c>
      <c r="F94" s="84" t="b">
        <v>0</v>
      </c>
      <c r="G94" s="84" t="b">
        <v>0</v>
      </c>
    </row>
    <row r="95" spans="1:7" ht="15">
      <c r="A95" s="84" t="s">
        <v>258</v>
      </c>
      <c r="B95" s="84">
        <v>3</v>
      </c>
      <c r="C95" s="122">
        <v>0.0038644139085969678</v>
      </c>
      <c r="D95" s="84" t="s">
        <v>1764</v>
      </c>
      <c r="E95" s="84" t="b">
        <v>0</v>
      </c>
      <c r="F95" s="84" t="b">
        <v>0</v>
      </c>
      <c r="G95" s="84" t="b">
        <v>0</v>
      </c>
    </row>
    <row r="96" spans="1:7" ht="15">
      <c r="A96" s="84" t="s">
        <v>286</v>
      </c>
      <c r="B96" s="84">
        <v>3</v>
      </c>
      <c r="C96" s="122">
        <v>0.0038644139085969678</v>
      </c>
      <c r="D96" s="84" t="s">
        <v>1764</v>
      </c>
      <c r="E96" s="84" t="b">
        <v>0</v>
      </c>
      <c r="F96" s="84" t="b">
        <v>0</v>
      </c>
      <c r="G96" s="84" t="b">
        <v>0</v>
      </c>
    </row>
    <row r="97" spans="1:7" ht="15">
      <c r="A97" s="84" t="s">
        <v>1415</v>
      </c>
      <c r="B97" s="84">
        <v>3</v>
      </c>
      <c r="C97" s="122">
        <v>0.0038644139085969678</v>
      </c>
      <c r="D97" s="84" t="s">
        <v>1764</v>
      </c>
      <c r="E97" s="84" t="b">
        <v>0</v>
      </c>
      <c r="F97" s="84" t="b">
        <v>0</v>
      </c>
      <c r="G97" s="84" t="b">
        <v>0</v>
      </c>
    </row>
    <row r="98" spans="1:7" ht="15">
      <c r="A98" s="84" t="s">
        <v>1715</v>
      </c>
      <c r="B98" s="84">
        <v>3</v>
      </c>
      <c r="C98" s="122">
        <v>0.0038644139085969678</v>
      </c>
      <c r="D98" s="84" t="s">
        <v>1764</v>
      </c>
      <c r="E98" s="84" t="b">
        <v>0</v>
      </c>
      <c r="F98" s="84" t="b">
        <v>0</v>
      </c>
      <c r="G98" s="84" t="b">
        <v>0</v>
      </c>
    </row>
    <row r="99" spans="1:7" ht="15">
      <c r="A99" s="84" t="s">
        <v>1716</v>
      </c>
      <c r="B99" s="84">
        <v>3</v>
      </c>
      <c r="C99" s="122">
        <v>0.0038644139085969678</v>
      </c>
      <c r="D99" s="84" t="s">
        <v>1764</v>
      </c>
      <c r="E99" s="84" t="b">
        <v>0</v>
      </c>
      <c r="F99" s="84" t="b">
        <v>0</v>
      </c>
      <c r="G99" s="84" t="b">
        <v>0</v>
      </c>
    </row>
    <row r="100" spans="1:7" ht="15">
      <c r="A100" s="84" t="s">
        <v>1717</v>
      </c>
      <c r="B100" s="84">
        <v>3</v>
      </c>
      <c r="C100" s="122">
        <v>0.0038644139085969678</v>
      </c>
      <c r="D100" s="84" t="s">
        <v>1764</v>
      </c>
      <c r="E100" s="84" t="b">
        <v>0</v>
      </c>
      <c r="F100" s="84" t="b">
        <v>0</v>
      </c>
      <c r="G100" s="84" t="b">
        <v>0</v>
      </c>
    </row>
    <row r="101" spans="1:7" ht="15">
      <c r="A101" s="84" t="s">
        <v>1718</v>
      </c>
      <c r="B101" s="84">
        <v>3</v>
      </c>
      <c r="C101" s="122">
        <v>0.0038644139085969678</v>
      </c>
      <c r="D101" s="84" t="s">
        <v>1764</v>
      </c>
      <c r="E101" s="84" t="b">
        <v>0</v>
      </c>
      <c r="F101" s="84" t="b">
        <v>0</v>
      </c>
      <c r="G101" s="84" t="b">
        <v>0</v>
      </c>
    </row>
    <row r="102" spans="1:7" ht="15">
      <c r="A102" s="84" t="s">
        <v>1719</v>
      </c>
      <c r="B102" s="84">
        <v>3</v>
      </c>
      <c r="C102" s="122">
        <v>0.0038644139085969678</v>
      </c>
      <c r="D102" s="84" t="s">
        <v>1764</v>
      </c>
      <c r="E102" s="84" t="b">
        <v>0</v>
      </c>
      <c r="F102" s="84" t="b">
        <v>0</v>
      </c>
      <c r="G102" s="84" t="b">
        <v>0</v>
      </c>
    </row>
    <row r="103" spans="1:7" ht="15">
      <c r="A103" s="84" t="s">
        <v>1720</v>
      </c>
      <c r="B103" s="84">
        <v>3</v>
      </c>
      <c r="C103" s="122">
        <v>0.0038644139085969678</v>
      </c>
      <c r="D103" s="84" t="s">
        <v>1764</v>
      </c>
      <c r="E103" s="84" t="b">
        <v>0</v>
      </c>
      <c r="F103" s="84" t="b">
        <v>0</v>
      </c>
      <c r="G103" s="84" t="b">
        <v>0</v>
      </c>
    </row>
    <row r="104" spans="1:7" ht="15">
      <c r="A104" s="84" t="s">
        <v>1721</v>
      </c>
      <c r="B104" s="84">
        <v>3</v>
      </c>
      <c r="C104" s="122">
        <v>0.0038644139085969678</v>
      </c>
      <c r="D104" s="84" t="s">
        <v>1764</v>
      </c>
      <c r="E104" s="84" t="b">
        <v>0</v>
      </c>
      <c r="F104" s="84" t="b">
        <v>0</v>
      </c>
      <c r="G104" s="84" t="b">
        <v>0</v>
      </c>
    </row>
    <row r="105" spans="1:7" ht="15">
      <c r="A105" s="84" t="s">
        <v>1722</v>
      </c>
      <c r="B105" s="84">
        <v>3</v>
      </c>
      <c r="C105" s="122">
        <v>0.0038644139085969678</v>
      </c>
      <c r="D105" s="84" t="s">
        <v>1764</v>
      </c>
      <c r="E105" s="84" t="b">
        <v>0</v>
      </c>
      <c r="F105" s="84" t="b">
        <v>1</v>
      </c>
      <c r="G105" s="84" t="b">
        <v>0</v>
      </c>
    </row>
    <row r="106" spans="1:7" ht="15">
      <c r="A106" s="84" t="s">
        <v>274</v>
      </c>
      <c r="B106" s="84">
        <v>2</v>
      </c>
      <c r="C106" s="122">
        <v>0.0028944173285058035</v>
      </c>
      <c r="D106" s="84" t="s">
        <v>1764</v>
      </c>
      <c r="E106" s="84" t="b">
        <v>0</v>
      </c>
      <c r="F106" s="84" t="b">
        <v>0</v>
      </c>
      <c r="G106" s="84" t="b">
        <v>0</v>
      </c>
    </row>
    <row r="107" spans="1:7" ht="15">
      <c r="A107" s="84" t="s">
        <v>273</v>
      </c>
      <c r="B107" s="84">
        <v>2</v>
      </c>
      <c r="C107" s="122">
        <v>0.0028944173285058035</v>
      </c>
      <c r="D107" s="84" t="s">
        <v>1764</v>
      </c>
      <c r="E107" s="84" t="b">
        <v>0</v>
      </c>
      <c r="F107" s="84" t="b">
        <v>0</v>
      </c>
      <c r="G107" s="84" t="b">
        <v>0</v>
      </c>
    </row>
    <row r="108" spans="1:7" ht="15">
      <c r="A108" s="84" t="s">
        <v>272</v>
      </c>
      <c r="B108" s="84">
        <v>2</v>
      </c>
      <c r="C108" s="122">
        <v>0.0028944173285058035</v>
      </c>
      <c r="D108" s="84" t="s">
        <v>1764</v>
      </c>
      <c r="E108" s="84" t="b">
        <v>0</v>
      </c>
      <c r="F108" s="84" t="b">
        <v>0</v>
      </c>
      <c r="G108" s="84" t="b">
        <v>0</v>
      </c>
    </row>
    <row r="109" spans="1:7" ht="15">
      <c r="A109" s="84" t="s">
        <v>271</v>
      </c>
      <c r="B109" s="84">
        <v>2</v>
      </c>
      <c r="C109" s="122">
        <v>0.0028944173285058035</v>
      </c>
      <c r="D109" s="84" t="s">
        <v>1764</v>
      </c>
      <c r="E109" s="84" t="b">
        <v>0</v>
      </c>
      <c r="F109" s="84" t="b">
        <v>0</v>
      </c>
      <c r="G109" s="84" t="b">
        <v>0</v>
      </c>
    </row>
    <row r="110" spans="1:7" ht="15">
      <c r="A110" s="84" t="s">
        <v>259</v>
      </c>
      <c r="B110" s="84">
        <v>2</v>
      </c>
      <c r="C110" s="122">
        <v>0.0028944173285058035</v>
      </c>
      <c r="D110" s="84" t="s">
        <v>1764</v>
      </c>
      <c r="E110" s="84" t="b">
        <v>0</v>
      </c>
      <c r="F110" s="84" t="b">
        <v>0</v>
      </c>
      <c r="G110" s="84" t="b">
        <v>0</v>
      </c>
    </row>
    <row r="111" spans="1:7" ht="15">
      <c r="A111" s="84" t="s">
        <v>1377</v>
      </c>
      <c r="B111" s="84">
        <v>2</v>
      </c>
      <c r="C111" s="122">
        <v>0.0028944173285058035</v>
      </c>
      <c r="D111" s="84" t="s">
        <v>1764</v>
      </c>
      <c r="E111" s="84" t="b">
        <v>0</v>
      </c>
      <c r="F111" s="84" t="b">
        <v>0</v>
      </c>
      <c r="G111" s="84" t="b">
        <v>0</v>
      </c>
    </row>
    <row r="112" spans="1:7" ht="15">
      <c r="A112" s="84" t="s">
        <v>1382</v>
      </c>
      <c r="B112" s="84">
        <v>2</v>
      </c>
      <c r="C112" s="122">
        <v>0.0028944173285058035</v>
      </c>
      <c r="D112" s="84" t="s">
        <v>1764</v>
      </c>
      <c r="E112" s="84" t="b">
        <v>0</v>
      </c>
      <c r="F112" s="84" t="b">
        <v>0</v>
      </c>
      <c r="G112" s="84" t="b">
        <v>0</v>
      </c>
    </row>
    <row r="113" spans="1:7" ht="15">
      <c r="A113" s="84" t="s">
        <v>1383</v>
      </c>
      <c r="B113" s="84">
        <v>2</v>
      </c>
      <c r="C113" s="122">
        <v>0.0028944173285058035</v>
      </c>
      <c r="D113" s="84" t="s">
        <v>1764</v>
      </c>
      <c r="E113" s="84" t="b">
        <v>0</v>
      </c>
      <c r="F113" s="84" t="b">
        <v>0</v>
      </c>
      <c r="G113" s="84" t="b">
        <v>0</v>
      </c>
    </row>
    <row r="114" spans="1:7" ht="15">
      <c r="A114" s="84" t="s">
        <v>280</v>
      </c>
      <c r="B114" s="84">
        <v>2</v>
      </c>
      <c r="C114" s="122">
        <v>0.0028944173285058035</v>
      </c>
      <c r="D114" s="84" t="s">
        <v>1764</v>
      </c>
      <c r="E114" s="84" t="b">
        <v>0</v>
      </c>
      <c r="F114" s="84" t="b">
        <v>0</v>
      </c>
      <c r="G114" s="84" t="b">
        <v>0</v>
      </c>
    </row>
    <row r="115" spans="1:7" ht="15">
      <c r="A115" s="84" t="s">
        <v>281</v>
      </c>
      <c r="B115" s="84">
        <v>2</v>
      </c>
      <c r="C115" s="122">
        <v>0.0028944173285058035</v>
      </c>
      <c r="D115" s="84" t="s">
        <v>1764</v>
      </c>
      <c r="E115" s="84" t="b">
        <v>0</v>
      </c>
      <c r="F115" s="84" t="b">
        <v>0</v>
      </c>
      <c r="G115" s="84" t="b">
        <v>0</v>
      </c>
    </row>
    <row r="116" spans="1:7" ht="15">
      <c r="A116" s="84" t="s">
        <v>1335</v>
      </c>
      <c r="B116" s="84">
        <v>2</v>
      </c>
      <c r="C116" s="122">
        <v>0.0028944173285058035</v>
      </c>
      <c r="D116" s="84" t="s">
        <v>1764</v>
      </c>
      <c r="E116" s="84" t="b">
        <v>0</v>
      </c>
      <c r="F116" s="84" t="b">
        <v>0</v>
      </c>
      <c r="G116" s="84" t="b">
        <v>0</v>
      </c>
    </row>
    <row r="117" spans="1:7" ht="15">
      <c r="A117" s="84" t="s">
        <v>1336</v>
      </c>
      <c r="B117" s="84">
        <v>2</v>
      </c>
      <c r="C117" s="122">
        <v>0.0028944173285058035</v>
      </c>
      <c r="D117" s="84" t="s">
        <v>1764</v>
      </c>
      <c r="E117" s="84" t="b">
        <v>0</v>
      </c>
      <c r="F117" s="84" t="b">
        <v>0</v>
      </c>
      <c r="G117" s="84" t="b">
        <v>0</v>
      </c>
    </row>
    <row r="118" spans="1:7" ht="15">
      <c r="A118" s="84" t="s">
        <v>1337</v>
      </c>
      <c r="B118" s="84">
        <v>2</v>
      </c>
      <c r="C118" s="122">
        <v>0.0028944173285058035</v>
      </c>
      <c r="D118" s="84" t="s">
        <v>1764</v>
      </c>
      <c r="E118" s="84" t="b">
        <v>0</v>
      </c>
      <c r="F118" s="84" t="b">
        <v>0</v>
      </c>
      <c r="G118" s="84" t="b">
        <v>0</v>
      </c>
    </row>
    <row r="119" spans="1:7" ht="15">
      <c r="A119" s="84" t="s">
        <v>288</v>
      </c>
      <c r="B119" s="84">
        <v>2</v>
      </c>
      <c r="C119" s="122">
        <v>0.0028944173285058035</v>
      </c>
      <c r="D119" s="84" t="s">
        <v>1764</v>
      </c>
      <c r="E119" s="84" t="b">
        <v>0</v>
      </c>
      <c r="F119" s="84" t="b">
        <v>0</v>
      </c>
      <c r="G119" s="84" t="b">
        <v>0</v>
      </c>
    </row>
    <row r="120" spans="1:7" ht="15">
      <c r="A120" s="84" t="s">
        <v>287</v>
      </c>
      <c r="B120" s="84">
        <v>2</v>
      </c>
      <c r="C120" s="122">
        <v>0.0028944173285058035</v>
      </c>
      <c r="D120" s="84" t="s">
        <v>1764</v>
      </c>
      <c r="E120" s="84" t="b">
        <v>0</v>
      </c>
      <c r="F120" s="84" t="b">
        <v>0</v>
      </c>
      <c r="G120" s="84" t="b">
        <v>0</v>
      </c>
    </row>
    <row r="121" spans="1:7" ht="15">
      <c r="A121" s="84" t="s">
        <v>284</v>
      </c>
      <c r="B121" s="84">
        <v>2</v>
      </c>
      <c r="C121" s="122">
        <v>0.0028944173285058035</v>
      </c>
      <c r="D121" s="84" t="s">
        <v>1764</v>
      </c>
      <c r="E121" s="84" t="b">
        <v>0</v>
      </c>
      <c r="F121" s="84" t="b">
        <v>0</v>
      </c>
      <c r="G121" s="84" t="b">
        <v>0</v>
      </c>
    </row>
    <row r="122" spans="1:7" ht="15">
      <c r="A122" s="84" t="s">
        <v>1723</v>
      </c>
      <c r="B122" s="84">
        <v>2</v>
      </c>
      <c r="C122" s="122">
        <v>0.0028944173285058035</v>
      </c>
      <c r="D122" s="84" t="s">
        <v>1764</v>
      </c>
      <c r="E122" s="84" t="b">
        <v>0</v>
      </c>
      <c r="F122" s="84" t="b">
        <v>0</v>
      </c>
      <c r="G122" s="84" t="b">
        <v>0</v>
      </c>
    </row>
    <row r="123" spans="1:7" ht="15">
      <c r="A123" s="84" t="s">
        <v>1724</v>
      </c>
      <c r="B123" s="84">
        <v>2</v>
      </c>
      <c r="C123" s="122">
        <v>0.0028944173285058035</v>
      </c>
      <c r="D123" s="84" t="s">
        <v>1764</v>
      </c>
      <c r="E123" s="84" t="b">
        <v>0</v>
      </c>
      <c r="F123" s="84" t="b">
        <v>0</v>
      </c>
      <c r="G123" s="84" t="b">
        <v>0</v>
      </c>
    </row>
    <row r="124" spans="1:7" ht="15">
      <c r="A124" s="84" t="s">
        <v>1725</v>
      </c>
      <c r="B124" s="84">
        <v>2</v>
      </c>
      <c r="C124" s="122">
        <v>0.0028944173285058035</v>
      </c>
      <c r="D124" s="84" t="s">
        <v>1764</v>
      </c>
      <c r="E124" s="84" t="b">
        <v>0</v>
      </c>
      <c r="F124" s="84" t="b">
        <v>0</v>
      </c>
      <c r="G124" s="84" t="b">
        <v>0</v>
      </c>
    </row>
    <row r="125" spans="1:7" ht="15">
      <c r="A125" s="84" t="s">
        <v>283</v>
      </c>
      <c r="B125" s="84">
        <v>2</v>
      </c>
      <c r="C125" s="122">
        <v>0.0028944173285058035</v>
      </c>
      <c r="D125" s="84" t="s">
        <v>1764</v>
      </c>
      <c r="E125" s="84" t="b">
        <v>0</v>
      </c>
      <c r="F125" s="84" t="b">
        <v>0</v>
      </c>
      <c r="G125" s="84" t="b">
        <v>0</v>
      </c>
    </row>
    <row r="126" spans="1:7" ht="15">
      <c r="A126" s="84" t="s">
        <v>1726</v>
      </c>
      <c r="B126" s="84">
        <v>2</v>
      </c>
      <c r="C126" s="122">
        <v>0.0028944173285058035</v>
      </c>
      <c r="D126" s="84" t="s">
        <v>1764</v>
      </c>
      <c r="E126" s="84" t="b">
        <v>0</v>
      </c>
      <c r="F126" s="84" t="b">
        <v>0</v>
      </c>
      <c r="G126" s="84" t="b">
        <v>0</v>
      </c>
    </row>
    <row r="127" spans="1:7" ht="15">
      <c r="A127" s="84" t="s">
        <v>282</v>
      </c>
      <c r="B127" s="84">
        <v>2</v>
      </c>
      <c r="C127" s="122">
        <v>0.0028944173285058035</v>
      </c>
      <c r="D127" s="84" t="s">
        <v>1764</v>
      </c>
      <c r="E127" s="84" t="b">
        <v>0</v>
      </c>
      <c r="F127" s="84" t="b">
        <v>0</v>
      </c>
      <c r="G127" s="84" t="b">
        <v>0</v>
      </c>
    </row>
    <row r="128" spans="1:7" ht="15">
      <c r="A128" s="84" t="s">
        <v>1727</v>
      </c>
      <c r="B128" s="84">
        <v>2</v>
      </c>
      <c r="C128" s="122">
        <v>0.0028944173285058035</v>
      </c>
      <c r="D128" s="84" t="s">
        <v>1764</v>
      </c>
      <c r="E128" s="84" t="b">
        <v>0</v>
      </c>
      <c r="F128" s="84" t="b">
        <v>0</v>
      </c>
      <c r="G128" s="84" t="b">
        <v>0</v>
      </c>
    </row>
    <row r="129" spans="1:7" ht="15">
      <c r="A129" s="84" t="s">
        <v>1728</v>
      </c>
      <c r="B129" s="84">
        <v>2</v>
      </c>
      <c r="C129" s="122">
        <v>0.0028944173285058035</v>
      </c>
      <c r="D129" s="84" t="s">
        <v>1764</v>
      </c>
      <c r="E129" s="84" t="b">
        <v>0</v>
      </c>
      <c r="F129" s="84" t="b">
        <v>0</v>
      </c>
      <c r="G129" s="84" t="b">
        <v>0</v>
      </c>
    </row>
    <row r="130" spans="1:7" ht="15">
      <c r="A130" s="84" t="s">
        <v>1729</v>
      </c>
      <c r="B130" s="84">
        <v>2</v>
      </c>
      <c r="C130" s="122">
        <v>0.0028944173285058035</v>
      </c>
      <c r="D130" s="84" t="s">
        <v>1764</v>
      </c>
      <c r="E130" s="84" t="b">
        <v>1</v>
      </c>
      <c r="F130" s="84" t="b">
        <v>0</v>
      </c>
      <c r="G130" s="84" t="b">
        <v>0</v>
      </c>
    </row>
    <row r="131" spans="1:7" ht="15">
      <c r="A131" s="84" t="s">
        <v>1730</v>
      </c>
      <c r="B131" s="84">
        <v>2</v>
      </c>
      <c r="C131" s="122">
        <v>0.0028944173285058035</v>
      </c>
      <c r="D131" s="84" t="s">
        <v>1764</v>
      </c>
      <c r="E131" s="84" t="b">
        <v>0</v>
      </c>
      <c r="F131" s="84" t="b">
        <v>0</v>
      </c>
      <c r="G131" s="84" t="b">
        <v>0</v>
      </c>
    </row>
    <row r="132" spans="1:7" ht="15">
      <c r="A132" s="84" t="s">
        <v>242</v>
      </c>
      <c r="B132" s="84">
        <v>2</v>
      </c>
      <c r="C132" s="122">
        <v>0.0028944173285058035</v>
      </c>
      <c r="D132" s="84" t="s">
        <v>1764</v>
      </c>
      <c r="E132" s="84" t="b">
        <v>0</v>
      </c>
      <c r="F132" s="84" t="b">
        <v>0</v>
      </c>
      <c r="G132" s="84" t="b">
        <v>0</v>
      </c>
    </row>
    <row r="133" spans="1:7" ht="15">
      <c r="A133" s="84" t="s">
        <v>1416</v>
      </c>
      <c r="B133" s="84">
        <v>2</v>
      </c>
      <c r="C133" s="122">
        <v>0.0028944173285058035</v>
      </c>
      <c r="D133" s="84" t="s">
        <v>1764</v>
      </c>
      <c r="E133" s="84" t="b">
        <v>0</v>
      </c>
      <c r="F133" s="84" t="b">
        <v>0</v>
      </c>
      <c r="G133" s="84" t="b">
        <v>0</v>
      </c>
    </row>
    <row r="134" spans="1:7" ht="15">
      <c r="A134" s="84" t="s">
        <v>1417</v>
      </c>
      <c r="B134" s="84">
        <v>2</v>
      </c>
      <c r="C134" s="122">
        <v>0.0028944173285058035</v>
      </c>
      <c r="D134" s="84" t="s">
        <v>1764</v>
      </c>
      <c r="E134" s="84" t="b">
        <v>0</v>
      </c>
      <c r="F134" s="84" t="b">
        <v>0</v>
      </c>
      <c r="G134" s="84" t="b">
        <v>0</v>
      </c>
    </row>
    <row r="135" spans="1:7" ht="15">
      <c r="A135" s="84" t="s">
        <v>1731</v>
      </c>
      <c r="B135" s="84">
        <v>2</v>
      </c>
      <c r="C135" s="122">
        <v>0.0028944173285058035</v>
      </c>
      <c r="D135" s="84" t="s">
        <v>1764</v>
      </c>
      <c r="E135" s="84" t="b">
        <v>1</v>
      </c>
      <c r="F135" s="84" t="b">
        <v>0</v>
      </c>
      <c r="G135" s="84" t="b">
        <v>0</v>
      </c>
    </row>
    <row r="136" spans="1:7" ht="15">
      <c r="A136" s="84" t="s">
        <v>1732</v>
      </c>
      <c r="B136" s="84">
        <v>2</v>
      </c>
      <c r="C136" s="122">
        <v>0.0028944173285058035</v>
      </c>
      <c r="D136" s="84" t="s">
        <v>1764</v>
      </c>
      <c r="E136" s="84" t="b">
        <v>0</v>
      </c>
      <c r="F136" s="84" t="b">
        <v>0</v>
      </c>
      <c r="G136" s="84" t="b">
        <v>0</v>
      </c>
    </row>
    <row r="137" spans="1:7" ht="15">
      <c r="A137" s="84" t="s">
        <v>1733</v>
      </c>
      <c r="B137" s="84">
        <v>2</v>
      </c>
      <c r="C137" s="122">
        <v>0.0034382836260017043</v>
      </c>
      <c r="D137" s="84" t="s">
        <v>1764</v>
      </c>
      <c r="E137" s="84" t="b">
        <v>0</v>
      </c>
      <c r="F137" s="84" t="b">
        <v>0</v>
      </c>
      <c r="G137" s="84" t="b">
        <v>0</v>
      </c>
    </row>
    <row r="138" spans="1:7" ht="15">
      <c r="A138" s="84" t="s">
        <v>1734</v>
      </c>
      <c r="B138" s="84">
        <v>2</v>
      </c>
      <c r="C138" s="122">
        <v>0.0034382836260017043</v>
      </c>
      <c r="D138" s="84" t="s">
        <v>1764</v>
      </c>
      <c r="E138" s="84" t="b">
        <v>0</v>
      </c>
      <c r="F138" s="84" t="b">
        <v>0</v>
      </c>
      <c r="G138" s="84" t="b">
        <v>0</v>
      </c>
    </row>
    <row r="139" spans="1:7" ht="15">
      <c r="A139" s="84" t="s">
        <v>1735</v>
      </c>
      <c r="B139" s="84">
        <v>2</v>
      </c>
      <c r="C139" s="122">
        <v>0.0034382836260017043</v>
      </c>
      <c r="D139" s="84" t="s">
        <v>1764</v>
      </c>
      <c r="E139" s="84" t="b">
        <v>0</v>
      </c>
      <c r="F139" s="84" t="b">
        <v>0</v>
      </c>
      <c r="G139" s="84" t="b">
        <v>0</v>
      </c>
    </row>
    <row r="140" spans="1:7" ht="15">
      <c r="A140" s="84" t="s">
        <v>1736</v>
      </c>
      <c r="B140" s="84">
        <v>2</v>
      </c>
      <c r="C140" s="122">
        <v>0.0028944173285058035</v>
      </c>
      <c r="D140" s="84" t="s">
        <v>1764</v>
      </c>
      <c r="E140" s="84" t="b">
        <v>0</v>
      </c>
      <c r="F140" s="84" t="b">
        <v>0</v>
      </c>
      <c r="G140" s="84" t="b">
        <v>0</v>
      </c>
    </row>
    <row r="141" spans="1:7" ht="15">
      <c r="A141" s="84" t="s">
        <v>1737</v>
      </c>
      <c r="B141" s="84">
        <v>2</v>
      </c>
      <c r="C141" s="122">
        <v>0.0028944173285058035</v>
      </c>
      <c r="D141" s="84" t="s">
        <v>1764</v>
      </c>
      <c r="E141" s="84" t="b">
        <v>0</v>
      </c>
      <c r="F141" s="84" t="b">
        <v>0</v>
      </c>
      <c r="G141" s="84" t="b">
        <v>0</v>
      </c>
    </row>
    <row r="142" spans="1:7" ht="15">
      <c r="A142" s="84" t="s">
        <v>1738</v>
      </c>
      <c r="B142" s="84">
        <v>2</v>
      </c>
      <c r="C142" s="122">
        <v>0.0028944173285058035</v>
      </c>
      <c r="D142" s="84" t="s">
        <v>1764</v>
      </c>
      <c r="E142" s="84" t="b">
        <v>0</v>
      </c>
      <c r="F142" s="84" t="b">
        <v>0</v>
      </c>
      <c r="G142" s="84" t="b">
        <v>0</v>
      </c>
    </row>
    <row r="143" spans="1:7" ht="15">
      <c r="A143" s="84" t="s">
        <v>1739</v>
      </c>
      <c r="B143" s="84">
        <v>2</v>
      </c>
      <c r="C143" s="122">
        <v>0.0028944173285058035</v>
      </c>
      <c r="D143" s="84" t="s">
        <v>1764</v>
      </c>
      <c r="E143" s="84" t="b">
        <v>0</v>
      </c>
      <c r="F143" s="84" t="b">
        <v>0</v>
      </c>
      <c r="G143" s="84" t="b">
        <v>0</v>
      </c>
    </row>
    <row r="144" spans="1:7" ht="15">
      <c r="A144" s="84" t="s">
        <v>1740</v>
      </c>
      <c r="B144" s="84">
        <v>2</v>
      </c>
      <c r="C144" s="122">
        <v>0.0028944173285058035</v>
      </c>
      <c r="D144" s="84" t="s">
        <v>1764</v>
      </c>
      <c r="E144" s="84" t="b">
        <v>1</v>
      </c>
      <c r="F144" s="84" t="b">
        <v>0</v>
      </c>
      <c r="G144" s="84" t="b">
        <v>0</v>
      </c>
    </row>
    <row r="145" spans="1:7" ht="15">
      <c r="A145" s="84" t="s">
        <v>1741</v>
      </c>
      <c r="B145" s="84">
        <v>2</v>
      </c>
      <c r="C145" s="122">
        <v>0.0028944173285058035</v>
      </c>
      <c r="D145" s="84" t="s">
        <v>1764</v>
      </c>
      <c r="E145" s="84" t="b">
        <v>1</v>
      </c>
      <c r="F145" s="84" t="b">
        <v>0</v>
      </c>
      <c r="G145" s="84" t="b">
        <v>0</v>
      </c>
    </row>
    <row r="146" spans="1:7" ht="15">
      <c r="A146" s="84" t="s">
        <v>1742</v>
      </c>
      <c r="B146" s="84">
        <v>2</v>
      </c>
      <c r="C146" s="122">
        <v>0.0028944173285058035</v>
      </c>
      <c r="D146" s="84" t="s">
        <v>1764</v>
      </c>
      <c r="E146" s="84" t="b">
        <v>0</v>
      </c>
      <c r="F146" s="84" t="b">
        <v>0</v>
      </c>
      <c r="G146" s="84" t="b">
        <v>0</v>
      </c>
    </row>
    <row r="147" spans="1:7" ht="15">
      <c r="A147" s="84" t="s">
        <v>1347</v>
      </c>
      <c r="B147" s="84">
        <v>2</v>
      </c>
      <c r="C147" s="122">
        <v>0.0028944173285058035</v>
      </c>
      <c r="D147" s="84" t="s">
        <v>1764</v>
      </c>
      <c r="E147" s="84" t="b">
        <v>0</v>
      </c>
      <c r="F147" s="84" t="b">
        <v>0</v>
      </c>
      <c r="G147" s="84" t="b">
        <v>0</v>
      </c>
    </row>
    <row r="148" spans="1:7" ht="15">
      <c r="A148" s="84" t="s">
        <v>1743</v>
      </c>
      <c r="B148" s="84">
        <v>2</v>
      </c>
      <c r="C148" s="122">
        <v>0.0028944173285058035</v>
      </c>
      <c r="D148" s="84" t="s">
        <v>1764</v>
      </c>
      <c r="E148" s="84" t="b">
        <v>0</v>
      </c>
      <c r="F148" s="84" t="b">
        <v>0</v>
      </c>
      <c r="G148" s="84" t="b">
        <v>0</v>
      </c>
    </row>
    <row r="149" spans="1:7" ht="15">
      <c r="A149" s="84" t="s">
        <v>1744</v>
      </c>
      <c r="B149" s="84">
        <v>2</v>
      </c>
      <c r="C149" s="122">
        <v>0.0028944173285058035</v>
      </c>
      <c r="D149" s="84" t="s">
        <v>1764</v>
      </c>
      <c r="E149" s="84" t="b">
        <v>0</v>
      </c>
      <c r="F149" s="84" t="b">
        <v>0</v>
      </c>
      <c r="G149" s="84" t="b">
        <v>0</v>
      </c>
    </row>
    <row r="150" spans="1:7" ht="15">
      <c r="A150" s="84" t="s">
        <v>1745</v>
      </c>
      <c r="B150" s="84">
        <v>2</v>
      </c>
      <c r="C150" s="122">
        <v>0.0028944173285058035</v>
      </c>
      <c r="D150" s="84" t="s">
        <v>1764</v>
      </c>
      <c r="E150" s="84" t="b">
        <v>0</v>
      </c>
      <c r="F150" s="84" t="b">
        <v>0</v>
      </c>
      <c r="G150" s="84" t="b">
        <v>0</v>
      </c>
    </row>
    <row r="151" spans="1:7" ht="15">
      <c r="A151" s="84" t="s">
        <v>1746</v>
      </c>
      <c r="B151" s="84">
        <v>2</v>
      </c>
      <c r="C151" s="122">
        <v>0.0028944173285058035</v>
      </c>
      <c r="D151" s="84" t="s">
        <v>1764</v>
      </c>
      <c r="E151" s="84" t="b">
        <v>0</v>
      </c>
      <c r="F151" s="84" t="b">
        <v>0</v>
      </c>
      <c r="G151" s="84" t="b">
        <v>0</v>
      </c>
    </row>
    <row r="152" spans="1:7" ht="15">
      <c r="A152" s="84" t="s">
        <v>1747</v>
      </c>
      <c r="B152" s="84">
        <v>2</v>
      </c>
      <c r="C152" s="122">
        <v>0.0028944173285058035</v>
      </c>
      <c r="D152" s="84" t="s">
        <v>1764</v>
      </c>
      <c r="E152" s="84" t="b">
        <v>0</v>
      </c>
      <c r="F152" s="84" t="b">
        <v>0</v>
      </c>
      <c r="G152" s="84" t="b">
        <v>0</v>
      </c>
    </row>
    <row r="153" spans="1:7" ht="15">
      <c r="A153" s="84" t="s">
        <v>1748</v>
      </c>
      <c r="B153" s="84">
        <v>2</v>
      </c>
      <c r="C153" s="122">
        <v>0.0028944173285058035</v>
      </c>
      <c r="D153" s="84" t="s">
        <v>1764</v>
      </c>
      <c r="E153" s="84" t="b">
        <v>0</v>
      </c>
      <c r="F153" s="84" t="b">
        <v>0</v>
      </c>
      <c r="G153" s="84" t="b">
        <v>0</v>
      </c>
    </row>
    <row r="154" spans="1:7" ht="15">
      <c r="A154" s="84" t="s">
        <v>1749</v>
      </c>
      <c r="B154" s="84">
        <v>2</v>
      </c>
      <c r="C154" s="122">
        <v>0.0028944173285058035</v>
      </c>
      <c r="D154" s="84" t="s">
        <v>1764</v>
      </c>
      <c r="E154" s="84" t="b">
        <v>0</v>
      </c>
      <c r="F154" s="84" t="b">
        <v>0</v>
      </c>
      <c r="G154" s="84" t="b">
        <v>0</v>
      </c>
    </row>
    <row r="155" spans="1:7" ht="15">
      <c r="A155" s="84" t="s">
        <v>1401</v>
      </c>
      <c r="B155" s="84">
        <v>2</v>
      </c>
      <c r="C155" s="122">
        <v>0.0028944173285058035</v>
      </c>
      <c r="D155" s="84" t="s">
        <v>1764</v>
      </c>
      <c r="E155" s="84" t="b">
        <v>1</v>
      </c>
      <c r="F155" s="84" t="b">
        <v>0</v>
      </c>
      <c r="G155" s="84" t="b">
        <v>0</v>
      </c>
    </row>
    <row r="156" spans="1:7" ht="15">
      <c r="A156" s="84" t="s">
        <v>1402</v>
      </c>
      <c r="B156" s="84">
        <v>2</v>
      </c>
      <c r="C156" s="122">
        <v>0.0028944173285058035</v>
      </c>
      <c r="D156" s="84" t="s">
        <v>1764</v>
      </c>
      <c r="E156" s="84" t="b">
        <v>0</v>
      </c>
      <c r="F156" s="84" t="b">
        <v>0</v>
      </c>
      <c r="G156" s="84" t="b">
        <v>0</v>
      </c>
    </row>
    <row r="157" spans="1:7" ht="15">
      <c r="A157" s="84" t="s">
        <v>249</v>
      </c>
      <c r="B157" s="84">
        <v>2</v>
      </c>
      <c r="C157" s="122">
        <v>0.0028944173285058035</v>
      </c>
      <c r="D157" s="84" t="s">
        <v>1764</v>
      </c>
      <c r="E157" s="84" t="b">
        <v>0</v>
      </c>
      <c r="F157" s="84" t="b">
        <v>0</v>
      </c>
      <c r="G157" s="84" t="b">
        <v>0</v>
      </c>
    </row>
    <row r="158" spans="1:7" ht="15">
      <c r="A158" s="84" t="s">
        <v>1750</v>
      </c>
      <c r="B158" s="84">
        <v>2</v>
      </c>
      <c r="C158" s="122">
        <v>0.0028944173285058035</v>
      </c>
      <c r="D158" s="84" t="s">
        <v>1764</v>
      </c>
      <c r="E158" s="84" t="b">
        <v>0</v>
      </c>
      <c r="F158" s="84" t="b">
        <v>0</v>
      </c>
      <c r="G158" s="84" t="b">
        <v>0</v>
      </c>
    </row>
    <row r="159" spans="1:7" ht="15">
      <c r="A159" s="84" t="s">
        <v>1751</v>
      </c>
      <c r="B159" s="84">
        <v>2</v>
      </c>
      <c r="C159" s="122">
        <v>0.0028944173285058035</v>
      </c>
      <c r="D159" s="84" t="s">
        <v>1764</v>
      </c>
      <c r="E159" s="84" t="b">
        <v>0</v>
      </c>
      <c r="F159" s="84" t="b">
        <v>0</v>
      </c>
      <c r="G159" s="84" t="b">
        <v>0</v>
      </c>
    </row>
    <row r="160" spans="1:7" ht="15">
      <c r="A160" s="84" t="s">
        <v>1752</v>
      </c>
      <c r="B160" s="84">
        <v>2</v>
      </c>
      <c r="C160" s="122">
        <v>0.0028944173285058035</v>
      </c>
      <c r="D160" s="84" t="s">
        <v>1764</v>
      </c>
      <c r="E160" s="84" t="b">
        <v>0</v>
      </c>
      <c r="F160" s="84" t="b">
        <v>0</v>
      </c>
      <c r="G160" s="84" t="b">
        <v>0</v>
      </c>
    </row>
    <row r="161" spans="1:7" ht="15">
      <c r="A161" s="84" t="s">
        <v>1753</v>
      </c>
      <c r="B161" s="84">
        <v>2</v>
      </c>
      <c r="C161" s="122">
        <v>0.0028944173285058035</v>
      </c>
      <c r="D161" s="84" t="s">
        <v>1764</v>
      </c>
      <c r="E161" s="84" t="b">
        <v>0</v>
      </c>
      <c r="F161" s="84" t="b">
        <v>0</v>
      </c>
      <c r="G161" s="84" t="b">
        <v>0</v>
      </c>
    </row>
    <row r="162" spans="1:7" ht="15">
      <c r="A162" s="84" t="s">
        <v>1754</v>
      </c>
      <c r="B162" s="84">
        <v>2</v>
      </c>
      <c r="C162" s="122">
        <v>0.0028944173285058035</v>
      </c>
      <c r="D162" s="84" t="s">
        <v>1764</v>
      </c>
      <c r="E162" s="84" t="b">
        <v>0</v>
      </c>
      <c r="F162" s="84" t="b">
        <v>0</v>
      </c>
      <c r="G162" s="84" t="b">
        <v>0</v>
      </c>
    </row>
    <row r="163" spans="1:7" ht="15">
      <c r="A163" s="84" t="s">
        <v>1755</v>
      </c>
      <c r="B163" s="84">
        <v>2</v>
      </c>
      <c r="C163" s="122">
        <v>0.0028944173285058035</v>
      </c>
      <c r="D163" s="84" t="s">
        <v>1764</v>
      </c>
      <c r="E163" s="84" t="b">
        <v>0</v>
      </c>
      <c r="F163" s="84" t="b">
        <v>0</v>
      </c>
      <c r="G163" s="84" t="b">
        <v>0</v>
      </c>
    </row>
    <row r="164" spans="1:7" ht="15">
      <c r="A164" s="84" t="s">
        <v>1756</v>
      </c>
      <c r="B164" s="84">
        <v>2</v>
      </c>
      <c r="C164" s="122">
        <v>0.0028944173285058035</v>
      </c>
      <c r="D164" s="84" t="s">
        <v>1764</v>
      </c>
      <c r="E164" s="84" t="b">
        <v>0</v>
      </c>
      <c r="F164" s="84" t="b">
        <v>0</v>
      </c>
      <c r="G164" s="84" t="b">
        <v>0</v>
      </c>
    </row>
    <row r="165" spans="1:7" ht="15">
      <c r="A165" s="84" t="s">
        <v>1757</v>
      </c>
      <c r="B165" s="84">
        <v>2</v>
      </c>
      <c r="C165" s="122">
        <v>0.0028944173285058035</v>
      </c>
      <c r="D165" s="84" t="s">
        <v>1764</v>
      </c>
      <c r="E165" s="84" t="b">
        <v>0</v>
      </c>
      <c r="F165" s="84" t="b">
        <v>0</v>
      </c>
      <c r="G165" s="84" t="b">
        <v>0</v>
      </c>
    </row>
    <row r="166" spans="1:7" ht="15">
      <c r="A166" s="84" t="s">
        <v>1758</v>
      </c>
      <c r="B166" s="84">
        <v>2</v>
      </c>
      <c r="C166" s="122">
        <v>0.0028944173285058035</v>
      </c>
      <c r="D166" s="84" t="s">
        <v>1764</v>
      </c>
      <c r="E166" s="84" t="b">
        <v>0</v>
      </c>
      <c r="F166" s="84" t="b">
        <v>0</v>
      </c>
      <c r="G166" s="84" t="b">
        <v>0</v>
      </c>
    </row>
    <row r="167" spans="1:7" ht="15">
      <c r="A167" s="84" t="s">
        <v>1759</v>
      </c>
      <c r="B167" s="84">
        <v>2</v>
      </c>
      <c r="C167" s="122">
        <v>0.0028944173285058035</v>
      </c>
      <c r="D167" s="84" t="s">
        <v>1764</v>
      </c>
      <c r="E167" s="84" t="b">
        <v>0</v>
      </c>
      <c r="F167" s="84" t="b">
        <v>0</v>
      </c>
      <c r="G167" s="84" t="b">
        <v>0</v>
      </c>
    </row>
    <row r="168" spans="1:7" ht="15">
      <c r="A168" s="84" t="s">
        <v>1760</v>
      </c>
      <c r="B168" s="84">
        <v>2</v>
      </c>
      <c r="C168" s="122">
        <v>0.0034382836260017043</v>
      </c>
      <c r="D168" s="84" t="s">
        <v>1764</v>
      </c>
      <c r="E168" s="84" t="b">
        <v>0</v>
      </c>
      <c r="F168" s="84" t="b">
        <v>0</v>
      </c>
      <c r="G168" s="84" t="b">
        <v>0</v>
      </c>
    </row>
    <row r="169" spans="1:7" ht="15">
      <c r="A169" s="84" t="s">
        <v>1761</v>
      </c>
      <c r="B169" s="84">
        <v>2</v>
      </c>
      <c r="C169" s="122">
        <v>0.0028944173285058035</v>
      </c>
      <c r="D169" s="84" t="s">
        <v>1764</v>
      </c>
      <c r="E169" s="84" t="b">
        <v>0</v>
      </c>
      <c r="F169" s="84" t="b">
        <v>0</v>
      </c>
      <c r="G169" s="84" t="b">
        <v>0</v>
      </c>
    </row>
    <row r="170" spans="1:7" ht="15">
      <c r="A170" s="84" t="s">
        <v>1423</v>
      </c>
      <c r="B170" s="84">
        <v>2</v>
      </c>
      <c r="C170" s="122">
        <v>0.0028944173285058035</v>
      </c>
      <c r="D170" s="84" t="s">
        <v>1764</v>
      </c>
      <c r="E170" s="84" t="b">
        <v>0</v>
      </c>
      <c r="F170" s="84" t="b">
        <v>0</v>
      </c>
      <c r="G170" s="84" t="b">
        <v>0</v>
      </c>
    </row>
    <row r="171" spans="1:7" ht="15">
      <c r="A171" s="84" t="s">
        <v>1371</v>
      </c>
      <c r="B171" s="84">
        <v>17</v>
      </c>
      <c r="C171" s="122">
        <v>0.007675620607043748</v>
      </c>
      <c r="D171" s="84" t="s">
        <v>1243</v>
      </c>
      <c r="E171" s="84" t="b">
        <v>0</v>
      </c>
      <c r="F171" s="84" t="b">
        <v>0</v>
      </c>
      <c r="G171" s="84" t="b">
        <v>0</v>
      </c>
    </row>
    <row r="172" spans="1:7" ht="15">
      <c r="A172" s="84" t="s">
        <v>1369</v>
      </c>
      <c r="B172" s="84">
        <v>17</v>
      </c>
      <c r="C172" s="122">
        <v>0.007675620607043748</v>
      </c>
      <c r="D172" s="84" t="s">
        <v>1243</v>
      </c>
      <c r="E172" s="84" t="b">
        <v>0</v>
      </c>
      <c r="F172" s="84" t="b">
        <v>0</v>
      </c>
      <c r="G172" s="84" t="b">
        <v>0</v>
      </c>
    </row>
    <row r="173" spans="1:7" ht="15">
      <c r="A173" s="84" t="s">
        <v>1372</v>
      </c>
      <c r="B173" s="84">
        <v>17</v>
      </c>
      <c r="C173" s="122">
        <v>0.007675620607043748</v>
      </c>
      <c r="D173" s="84" t="s">
        <v>1243</v>
      </c>
      <c r="E173" s="84" t="b">
        <v>0</v>
      </c>
      <c r="F173" s="84" t="b">
        <v>0</v>
      </c>
      <c r="G173" s="84" t="b">
        <v>0</v>
      </c>
    </row>
    <row r="174" spans="1:7" ht="15">
      <c r="A174" s="84" t="s">
        <v>1373</v>
      </c>
      <c r="B174" s="84">
        <v>17</v>
      </c>
      <c r="C174" s="122">
        <v>0.007675620607043748</v>
      </c>
      <c r="D174" s="84" t="s">
        <v>1243</v>
      </c>
      <c r="E174" s="84" t="b">
        <v>0</v>
      </c>
      <c r="F174" s="84" t="b">
        <v>0</v>
      </c>
      <c r="G174" s="84" t="b">
        <v>0</v>
      </c>
    </row>
    <row r="175" spans="1:7" ht="15">
      <c r="A175" s="84" t="s">
        <v>1374</v>
      </c>
      <c r="B175" s="84">
        <v>17</v>
      </c>
      <c r="C175" s="122">
        <v>0.007675620607043748</v>
      </c>
      <c r="D175" s="84" t="s">
        <v>1243</v>
      </c>
      <c r="E175" s="84" t="b">
        <v>0</v>
      </c>
      <c r="F175" s="84" t="b">
        <v>0</v>
      </c>
      <c r="G175" s="84" t="b">
        <v>0</v>
      </c>
    </row>
    <row r="176" spans="1:7" ht="15">
      <c r="A176" s="84" t="s">
        <v>268</v>
      </c>
      <c r="B176" s="84">
        <v>17</v>
      </c>
      <c r="C176" s="122">
        <v>0.007675620607043748</v>
      </c>
      <c r="D176" s="84" t="s">
        <v>1243</v>
      </c>
      <c r="E176" s="84" t="b">
        <v>0</v>
      </c>
      <c r="F176" s="84" t="b">
        <v>0</v>
      </c>
      <c r="G176" s="84" t="b">
        <v>0</v>
      </c>
    </row>
    <row r="177" spans="1:7" ht="15">
      <c r="A177" s="84" t="s">
        <v>257</v>
      </c>
      <c r="B177" s="84">
        <v>17</v>
      </c>
      <c r="C177" s="122">
        <v>0.007675620607043748</v>
      </c>
      <c r="D177" s="84" t="s">
        <v>1243</v>
      </c>
      <c r="E177" s="84" t="b">
        <v>0</v>
      </c>
      <c r="F177" s="84" t="b">
        <v>0</v>
      </c>
      <c r="G177" s="84" t="b">
        <v>0</v>
      </c>
    </row>
    <row r="178" spans="1:7" ht="15">
      <c r="A178" s="84" t="s">
        <v>1356</v>
      </c>
      <c r="B178" s="84">
        <v>14</v>
      </c>
      <c r="C178" s="122">
        <v>0.011081149322643365</v>
      </c>
      <c r="D178" s="84" t="s">
        <v>1243</v>
      </c>
      <c r="E178" s="84" t="b">
        <v>0</v>
      </c>
      <c r="F178" s="84" t="b">
        <v>0</v>
      </c>
      <c r="G178" s="84" t="b">
        <v>0</v>
      </c>
    </row>
    <row r="179" spans="1:7" ht="15">
      <c r="A179" s="84" t="s">
        <v>1375</v>
      </c>
      <c r="B179" s="84">
        <v>14</v>
      </c>
      <c r="C179" s="122">
        <v>0.011081149322643365</v>
      </c>
      <c r="D179" s="84" t="s">
        <v>1243</v>
      </c>
      <c r="E179" s="84" t="b">
        <v>0</v>
      </c>
      <c r="F179" s="84" t="b">
        <v>0</v>
      </c>
      <c r="G179" s="84" t="b">
        <v>0</v>
      </c>
    </row>
    <row r="180" spans="1:7" ht="15">
      <c r="A180" s="84" t="s">
        <v>379</v>
      </c>
      <c r="B180" s="84">
        <v>14</v>
      </c>
      <c r="C180" s="122">
        <v>0.011081149322643365</v>
      </c>
      <c r="D180" s="84" t="s">
        <v>1243</v>
      </c>
      <c r="E180" s="84" t="b">
        <v>0</v>
      </c>
      <c r="F180" s="84" t="b">
        <v>0</v>
      </c>
      <c r="G180" s="84" t="b">
        <v>0</v>
      </c>
    </row>
    <row r="181" spans="1:7" ht="15">
      <c r="A181" s="84" t="s">
        <v>1687</v>
      </c>
      <c r="B181" s="84">
        <v>13</v>
      </c>
      <c r="C181" s="122">
        <v>0.01197673899475727</v>
      </c>
      <c r="D181" s="84" t="s">
        <v>1243</v>
      </c>
      <c r="E181" s="84" t="b">
        <v>0</v>
      </c>
      <c r="F181" s="84" t="b">
        <v>0</v>
      </c>
      <c r="G181" s="84" t="b">
        <v>0</v>
      </c>
    </row>
    <row r="182" spans="1:7" ht="15">
      <c r="A182" s="84" t="s">
        <v>1325</v>
      </c>
      <c r="B182" s="84">
        <v>5</v>
      </c>
      <c r="C182" s="122">
        <v>0.012972836219479585</v>
      </c>
      <c r="D182" s="84" t="s">
        <v>1243</v>
      </c>
      <c r="E182" s="84" t="b">
        <v>0</v>
      </c>
      <c r="F182" s="84" t="b">
        <v>0</v>
      </c>
      <c r="G182" s="84" t="b">
        <v>0</v>
      </c>
    </row>
    <row r="183" spans="1:7" ht="15">
      <c r="A183" s="84" t="s">
        <v>1326</v>
      </c>
      <c r="B183" s="84">
        <v>5</v>
      </c>
      <c r="C183" s="122">
        <v>0.012972836219479585</v>
      </c>
      <c r="D183" s="84" t="s">
        <v>1243</v>
      </c>
      <c r="E183" s="84" t="b">
        <v>0</v>
      </c>
      <c r="F183" s="84" t="b">
        <v>0</v>
      </c>
      <c r="G183" s="84" t="b">
        <v>0</v>
      </c>
    </row>
    <row r="184" spans="1:7" ht="15">
      <c r="A184" s="84" t="s">
        <v>1697</v>
      </c>
      <c r="B184" s="84">
        <v>5</v>
      </c>
      <c r="C184" s="122">
        <v>0.012972836219479585</v>
      </c>
      <c r="D184" s="84" t="s">
        <v>1243</v>
      </c>
      <c r="E184" s="84" t="b">
        <v>0</v>
      </c>
      <c r="F184" s="84" t="b">
        <v>0</v>
      </c>
      <c r="G184" s="84" t="b">
        <v>0</v>
      </c>
    </row>
    <row r="185" spans="1:7" ht="15">
      <c r="A185" s="84" t="s">
        <v>1400</v>
      </c>
      <c r="B185" s="84">
        <v>5</v>
      </c>
      <c r="C185" s="122">
        <v>0.012972836219479585</v>
      </c>
      <c r="D185" s="84" t="s">
        <v>1243</v>
      </c>
      <c r="E185" s="84" t="b">
        <v>0</v>
      </c>
      <c r="F185" s="84" t="b">
        <v>0</v>
      </c>
      <c r="G185" s="84" t="b">
        <v>0</v>
      </c>
    </row>
    <row r="186" spans="1:7" ht="15">
      <c r="A186" s="84" t="s">
        <v>1330</v>
      </c>
      <c r="B186" s="84">
        <v>5</v>
      </c>
      <c r="C186" s="122">
        <v>0.012972836219479585</v>
      </c>
      <c r="D186" s="84" t="s">
        <v>1243</v>
      </c>
      <c r="E186" s="84" t="b">
        <v>0</v>
      </c>
      <c r="F186" s="84" t="b">
        <v>0</v>
      </c>
      <c r="G186" s="84" t="b">
        <v>0</v>
      </c>
    </row>
    <row r="187" spans="1:7" ht="15">
      <c r="A187" s="84" t="s">
        <v>1698</v>
      </c>
      <c r="B187" s="84">
        <v>5</v>
      </c>
      <c r="C187" s="122">
        <v>0.012972836219479585</v>
      </c>
      <c r="D187" s="84" t="s">
        <v>1243</v>
      </c>
      <c r="E187" s="84" t="b">
        <v>0</v>
      </c>
      <c r="F187" s="84" t="b">
        <v>0</v>
      </c>
      <c r="G187" s="84" t="b">
        <v>0</v>
      </c>
    </row>
    <row r="188" spans="1:7" ht="15">
      <c r="A188" s="84" t="s">
        <v>1699</v>
      </c>
      <c r="B188" s="84">
        <v>5</v>
      </c>
      <c r="C188" s="122">
        <v>0.012972836219479585</v>
      </c>
      <c r="D188" s="84" t="s">
        <v>1243</v>
      </c>
      <c r="E188" s="84" t="b">
        <v>0</v>
      </c>
      <c r="F188" s="84" t="b">
        <v>0</v>
      </c>
      <c r="G188" s="84" t="b">
        <v>0</v>
      </c>
    </row>
    <row r="189" spans="1:7" ht="15">
      <c r="A189" s="84" t="s">
        <v>1700</v>
      </c>
      <c r="B189" s="84">
        <v>5</v>
      </c>
      <c r="C189" s="122">
        <v>0.012972836219479585</v>
      </c>
      <c r="D189" s="84" t="s">
        <v>1243</v>
      </c>
      <c r="E189" s="84" t="b">
        <v>0</v>
      </c>
      <c r="F189" s="84" t="b">
        <v>0</v>
      </c>
      <c r="G189" s="84" t="b">
        <v>0</v>
      </c>
    </row>
    <row r="190" spans="1:7" ht="15">
      <c r="A190" s="84" t="s">
        <v>1701</v>
      </c>
      <c r="B190" s="84">
        <v>5</v>
      </c>
      <c r="C190" s="122">
        <v>0.012972836219479585</v>
      </c>
      <c r="D190" s="84" t="s">
        <v>1243</v>
      </c>
      <c r="E190" s="84" t="b">
        <v>1</v>
      </c>
      <c r="F190" s="84" t="b">
        <v>0</v>
      </c>
      <c r="G190" s="84" t="b">
        <v>0</v>
      </c>
    </row>
    <row r="191" spans="1:7" ht="15">
      <c r="A191" s="84" t="s">
        <v>1331</v>
      </c>
      <c r="B191" s="84">
        <v>4</v>
      </c>
      <c r="C191" s="122">
        <v>0.011941333701520063</v>
      </c>
      <c r="D191" s="84" t="s">
        <v>1243</v>
      </c>
      <c r="E191" s="84" t="b">
        <v>0</v>
      </c>
      <c r="F191" s="84" t="b">
        <v>0</v>
      </c>
      <c r="G191" s="84" t="b">
        <v>0</v>
      </c>
    </row>
    <row r="192" spans="1:7" ht="15">
      <c r="A192" s="84" t="s">
        <v>247</v>
      </c>
      <c r="B192" s="84">
        <v>3</v>
      </c>
      <c r="C192" s="122">
        <v>0.010467355960917869</v>
      </c>
      <c r="D192" s="84" t="s">
        <v>1243</v>
      </c>
      <c r="E192" s="84" t="b">
        <v>0</v>
      </c>
      <c r="F192" s="84" t="b">
        <v>0</v>
      </c>
      <c r="G192" s="84" t="b">
        <v>0</v>
      </c>
    </row>
    <row r="193" spans="1:7" ht="15">
      <c r="A193" s="84" t="s">
        <v>1714</v>
      </c>
      <c r="B193" s="84">
        <v>3</v>
      </c>
      <c r="C193" s="122">
        <v>0.010467355960917869</v>
      </c>
      <c r="D193" s="84" t="s">
        <v>1243</v>
      </c>
      <c r="E193" s="84" t="b">
        <v>0</v>
      </c>
      <c r="F193" s="84" t="b">
        <v>0</v>
      </c>
      <c r="G193" s="84" t="b">
        <v>0</v>
      </c>
    </row>
    <row r="194" spans="1:7" ht="15">
      <c r="A194" s="84" t="s">
        <v>260</v>
      </c>
      <c r="B194" s="84">
        <v>2</v>
      </c>
      <c r="C194" s="122">
        <v>0.00839832810611472</v>
      </c>
      <c r="D194" s="84" t="s">
        <v>1243</v>
      </c>
      <c r="E194" s="84" t="b">
        <v>0</v>
      </c>
      <c r="F194" s="84" t="b">
        <v>0</v>
      </c>
      <c r="G194" s="84" t="b">
        <v>0</v>
      </c>
    </row>
    <row r="195" spans="1:7" ht="15">
      <c r="A195" s="84" t="s">
        <v>1325</v>
      </c>
      <c r="B195" s="84">
        <v>3</v>
      </c>
      <c r="C195" s="122">
        <v>0</v>
      </c>
      <c r="D195" s="84" t="s">
        <v>1244</v>
      </c>
      <c r="E195" s="84" t="b">
        <v>0</v>
      </c>
      <c r="F195" s="84" t="b">
        <v>0</v>
      </c>
      <c r="G195" s="84" t="b">
        <v>0</v>
      </c>
    </row>
    <row r="196" spans="1:7" ht="15">
      <c r="A196" s="84" t="s">
        <v>267</v>
      </c>
      <c r="B196" s="84">
        <v>2</v>
      </c>
      <c r="C196" s="122">
        <v>0.006403318511115681</v>
      </c>
      <c r="D196" s="84" t="s">
        <v>1244</v>
      </c>
      <c r="E196" s="84" t="b">
        <v>0</v>
      </c>
      <c r="F196" s="84" t="b">
        <v>0</v>
      </c>
      <c r="G196" s="84" t="b">
        <v>0</v>
      </c>
    </row>
    <row r="197" spans="1:7" ht="15">
      <c r="A197" s="84" t="s">
        <v>1377</v>
      </c>
      <c r="B197" s="84">
        <v>2</v>
      </c>
      <c r="C197" s="122">
        <v>0.006403318511115681</v>
      </c>
      <c r="D197" s="84" t="s">
        <v>1244</v>
      </c>
      <c r="E197" s="84" t="b">
        <v>0</v>
      </c>
      <c r="F197" s="84" t="b">
        <v>0</v>
      </c>
      <c r="G197" s="84" t="b">
        <v>0</v>
      </c>
    </row>
    <row r="198" spans="1:7" ht="15">
      <c r="A198" s="84" t="s">
        <v>1378</v>
      </c>
      <c r="B198" s="84">
        <v>2</v>
      </c>
      <c r="C198" s="122">
        <v>0.006403318511115681</v>
      </c>
      <c r="D198" s="84" t="s">
        <v>1244</v>
      </c>
      <c r="E198" s="84" t="b">
        <v>0</v>
      </c>
      <c r="F198" s="84" t="b">
        <v>0</v>
      </c>
      <c r="G198" s="84" t="b">
        <v>0</v>
      </c>
    </row>
    <row r="199" spans="1:7" ht="15">
      <c r="A199" s="84" t="s">
        <v>1379</v>
      </c>
      <c r="B199" s="84">
        <v>2</v>
      </c>
      <c r="C199" s="122">
        <v>0.006403318511115681</v>
      </c>
      <c r="D199" s="84" t="s">
        <v>1244</v>
      </c>
      <c r="E199" s="84" t="b">
        <v>0</v>
      </c>
      <c r="F199" s="84" t="b">
        <v>0</v>
      </c>
      <c r="G199" s="84" t="b">
        <v>0</v>
      </c>
    </row>
    <row r="200" spans="1:7" ht="15">
      <c r="A200" s="84" t="s">
        <v>1380</v>
      </c>
      <c r="B200" s="84">
        <v>2</v>
      </c>
      <c r="C200" s="122">
        <v>0.006403318511115681</v>
      </c>
      <c r="D200" s="84" t="s">
        <v>1244</v>
      </c>
      <c r="E200" s="84" t="b">
        <v>0</v>
      </c>
      <c r="F200" s="84" t="b">
        <v>0</v>
      </c>
      <c r="G200" s="84" t="b">
        <v>0</v>
      </c>
    </row>
    <row r="201" spans="1:7" ht="15">
      <c r="A201" s="84" t="s">
        <v>1381</v>
      </c>
      <c r="B201" s="84">
        <v>2</v>
      </c>
      <c r="C201" s="122">
        <v>0.006403318511115681</v>
      </c>
      <c r="D201" s="84" t="s">
        <v>1244</v>
      </c>
      <c r="E201" s="84" t="b">
        <v>0</v>
      </c>
      <c r="F201" s="84" t="b">
        <v>0</v>
      </c>
      <c r="G201" s="84" t="b">
        <v>0</v>
      </c>
    </row>
    <row r="202" spans="1:7" ht="15">
      <c r="A202" s="84" t="s">
        <v>1382</v>
      </c>
      <c r="B202" s="84">
        <v>2</v>
      </c>
      <c r="C202" s="122">
        <v>0.006403318511115681</v>
      </c>
      <c r="D202" s="84" t="s">
        <v>1244</v>
      </c>
      <c r="E202" s="84" t="b">
        <v>0</v>
      </c>
      <c r="F202" s="84" t="b">
        <v>0</v>
      </c>
      <c r="G202" s="84" t="b">
        <v>0</v>
      </c>
    </row>
    <row r="203" spans="1:7" ht="15">
      <c r="A203" s="84" t="s">
        <v>1383</v>
      </c>
      <c r="B203" s="84">
        <v>2</v>
      </c>
      <c r="C203" s="122">
        <v>0.006403318511115681</v>
      </c>
      <c r="D203" s="84" t="s">
        <v>1244</v>
      </c>
      <c r="E203" s="84" t="b">
        <v>0</v>
      </c>
      <c r="F203" s="84" t="b">
        <v>0</v>
      </c>
      <c r="G203" s="84" t="b">
        <v>0</v>
      </c>
    </row>
    <row r="204" spans="1:7" ht="15">
      <c r="A204" s="84" t="s">
        <v>1330</v>
      </c>
      <c r="B204" s="84">
        <v>2</v>
      </c>
      <c r="C204" s="122">
        <v>0.006403318511115681</v>
      </c>
      <c r="D204" s="84" t="s">
        <v>1244</v>
      </c>
      <c r="E204" s="84" t="b">
        <v>0</v>
      </c>
      <c r="F204" s="84" t="b">
        <v>0</v>
      </c>
      <c r="G204" s="84" t="b">
        <v>0</v>
      </c>
    </row>
    <row r="205" spans="1:7" ht="15">
      <c r="A205" s="84" t="s">
        <v>1326</v>
      </c>
      <c r="B205" s="84">
        <v>2</v>
      </c>
      <c r="C205" s="122">
        <v>0.006403318511115681</v>
      </c>
      <c r="D205" s="84" t="s">
        <v>1244</v>
      </c>
      <c r="E205" s="84" t="b">
        <v>0</v>
      </c>
      <c r="F205" s="84" t="b">
        <v>0</v>
      </c>
      <c r="G205" s="84" t="b">
        <v>0</v>
      </c>
    </row>
    <row r="206" spans="1:7" ht="15">
      <c r="A206" s="84" t="s">
        <v>260</v>
      </c>
      <c r="B206" s="84">
        <v>2</v>
      </c>
      <c r="C206" s="122">
        <v>0.006403318511115681</v>
      </c>
      <c r="D206" s="84" t="s">
        <v>1244</v>
      </c>
      <c r="E206" s="84" t="b">
        <v>0</v>
      </c>
      <c r="F206" s="84" t="b">
        <v>0</v>
      </c>
      <c r="G206" s="84" t="b">
        <v>0</v>
      </c>
    </row>
    <row r="207" spans="1:7" ht="15">
      <c r="A207" s="84" t="s">
        <v>258</v>
      </c>
      <c r="B207" s="84">
        <v>2</v>
      </c>
      <c r="C207" s="122">
        <v>0.006403318511115681</v>
      </c>
      <c r="D207" s="84" t="s">
        <v>1244</v>
      </c>
      <c r="E207" s="84" t="b">
        <v>0</v>
      </c>
      <c r="F207" s="84" t="b">
        <v>0</v>
      </c>
      <c r="G207" s="84" t="b">
        <v>0</v>
      </c>
    </row>
    <row r="208" spans="1:7" ht="15">
      <c r="A208" s="84" t="s">
        <v>286</v>
      </c>
      <c r="B208" s="84">
        <v>2</v>
      </c>
      <c r="C208" s="122">
        <v>0.006403318511115681</v>
      </c>
      <c r="D208" s="84" t="s">
        <v>1244</v>
      </c>
      <c r="E208" s="84" t="b">
        <v>0</v>
      </c>
      <c r="F208" s="84" t="b">
        <v>0</v>
      </c>
      <c r="G208" s="84" t="b">
        <v>0</v>
      </c>
    </row>
    <row r="209" spans="1:7" ht="15">
      <c r="A209" s="84" t="s">
        <v>280</v>
      </c>
      <c r="B209" s="84">
        <v>2</v>
      </c>
      <c r="C209" s="122">
        <v>0.006403318511115681</v>
      </c>
      <c r="D209" s="84" t="s">
        <v>1244</v>
      </c>
      <c r="E209" s="84" t="b">
        <v>0</v>
      </c>
      <c r="F209" s="84" t="b">
        <v>0</v>
      </c>
      <c r="G209" s="84" t="b">
        <v>0</v>
      </c>
    </row>
    <row r="210" spans="1:7" ht="15">
      <c r="A210" s="84" t="s">
        <v>281</v>
      </c>
      <c r="B210" s="84">
        <v>2</v>
      </c>
      <c r="C210" s="122">
        <v>0.006403318511115681</v>
      </c>
      <c r="D210" s="84" t="s">
        <v>1244</v>
      </c>
      <c r="E210" s="84" t="b">
        <v>0</v>
      </c>
      <c r="F210" s="84" t="b">
        <v>0</v>
      </c>
      <c r="G210" s="84" t="b">
        <v>0</v>
      </c>
    </row>
    <row r="211" spans="1:7" ht="15">
      <c r="A211" s="84" t="s">
        <v>257</v>
      </c>
      <c r="B211" s="84">
        <v>2</v>
      </c>
      <c r="C211" s="122">
        <v>0.006403318511115681</v>
      </c>
      <c r="D211" s="84" t="s">
        <v>1244</v>
      </c>
      <c r="E211" s="84" t="b">
        <v>0</v>
      </c>
      <c r="F211" s="84" t="b">
        <v>0</v>
      </c>
      <c r="G211" s="84" t="b">
        <v>0</v>
      </c>
    </row>
    <row r="212" spans="1:7" ht="15">
      <c r="A212" s="84" t="s">
        <v>260</v>
      </c>
      <c r="B212" s="84">
        <v>10</v>
      </c>
      <c r="C212" s="122">
        <v>0</v>
      </c>
      <c r="D212" s="84" t="s">
        <v>1245</v>
      </c>
      <c r="E212" s="84" t="b">
        <v>0</v>
      </c>
      <c r="F212" s="84" t="b">
        <v>0</v>
      </c>
      <c r="G212" s="84" t="b">
        <v>0</v>
      </c>
    </row>
    <row r="213" spans="1:7" ht="15">
      <c r="A213" s="84" t="s">
        <v>1385</v>
      </c>
      <c r="B213" s="84">
        <v>10</v>
      </c>
      <c r="C213" s="122">
        <v>0</v>
      </c>
      <c r="D213" s="84" t="s">
        <v>1245</v>
      </c>
      <c r="E213" s="84" t="b">
        <v>0</v>
      </c>
      <c r="F213" s="84" t="b">
        <v>0</v>
      </c>
      <c r="G213" s="84" t="b">
        <v>0</v>
      </c>
    </row>
    <row r="214" spans="1:7" ht="15">
      <c r="A214" s="84" t="s">
        <v>1327</v>
      </c>
      <c r="B214" s="84">
        <v>10</v>
      </c>
      <c r="C214" s="122">
        <v>0</v>
      </c>
      <c r="D214" s="84" t="s">
        <v>1245</v>
      </c>
      <c r="E214" s="84" t="b">
        <v>0</v>
      </c>
      <c r="F214" s="84" t="b">
        <v>0</v>
      </c>
      <c r="G214" s="84" t="b">
        <v>0</v>
      </c>
    </row>
    <row r="215" spans="1:7" ht="15">
      <c r="A215" s="84" t="s">
        <v>1386</v>
      </c>
      <c r="B215" s="84">
        <v>10</v>
      </c>
      <c r="C215" s="122">
        <v>0</v>
      </c>
      <c r="D215" s="84" t="s">
        <v>1245</v>
      </c>
      <c r="E215" s="84" t="b">
        <v>0</v>
      </c>
      <c r="F215" s="84" t="b">
        <v>0</v>
      </c>
      <c r="G215" s="84" t="b">
        <v>0</v>
      </c>
    </row>
    <row r="216" spans="1:7" ht="15">
      <c r="A216" s="84" t="s">
        <v>1328</v>
      </c>
      <c r="B216" s="84">
        <v>10</v>
      </c>
      <c r="C216" s="122">
        <v>0</v>
      </c>
      <c r="D216" s="84" t="s">
        <v>1245</v>
      </c>
      <c r="E216" s="84" t="b">
        <v>0</v>
      </c>
      <c r="F216" s="84" t="b">
        <v>0</v>
      </c>
      <c r="G216" s="84" t="b">
        <v>0</v>
      </c>
    </row>
    <row r="217" spans="1:7" ht="15">
      <c r="A217" s="84" t="s">
        <v>253</v>
      </c>
      <c r="B217" s="84">
        <v>8</v>
      </c>
      <c r="C217" s="122">
        <v>0.006153016698924217</v>
      </c>
      <c r="D217" s="84" t="s">
        <v>1245</v>
      </c>
      <c r="E217" s="84" t="b">
        <v>0</v>
      </c>
      <c r="F217" s="84" t="b">
        <v>0</v>
      </c>
      <c r="G217" s="84" t="b">
        <v>0</v>
      </c>
    </row>
    <row r="218" spans="1:7" ht="15">
      <c r="A218" s="84" t="s">
        <v>1387</v>
      </c>
      <c r="B218" s="84">
        <v>8</v>
      </c>
      <c r="C218" s="122">
        <v>0.006153016698924217</v>
      </c>
      <c r="D218" s="84" t="s">
        <v>1245</v>
      </c>
      <c r="E218" s="84" t="b">
        <v>0</v>
      </c>
      <c r="F218" s="84" t="b">
        <v>0</v>
      </c>
      <c r="G218" s="84" t="b">
        <v>0</v>
      </c>
    </row>
    <row r="219" spans="1:7" ht="15">
      <c r="A219" s="84" t="s">
        <v>1388</v>
      </c>
      <c r="B219" s="84">
        <v>8</v>
      </c>
      <c r="C219" s="122">
        <v>0.006153016698924217</v>
      </c>
      <c r="D219" s="84" t="s">
        <v>1245</v>
      </c>
      <c r="E219" s="84" t="b">
        <v>0</v>
      </c>
      <c r="F219" s="84" t="b">
        <v>0</v>
      </c>
      <c r="G219" s="84" t="b">
        <v>0</v>
      </c>
    </row>
    <row r="220" spans="1:7" ht="15">
      <c r="A220" s="84" t="s">
        <v>1389</v>
      </c>
      <c r="B220" s="84">
        <v>8</v>
      </c>
      <c r="C220" s="122">
        <v>0.006153016698924217</v>
      </c>
      <c r="D220" s="84" t="s">
        <v>1245</v>
      </c>
      <c r="E220" s="84" t="b">
        <v>0</v>
      </c>
      <c r="F220" s="84" t="b">
        <v>0</v>
      </c>
      <c r="G220" s="84" t="b">
        <v>0</v>
      </c>
    </row>
    <row r="221" spans="1:7" ht="15">
      <c r="A221" s="84" t="s">
        <v>1378</v>
      </c>
      <c r="B221" s="84">
        <v>8</v>
      </c>
      <c r="C221" s="122">
        <v>0.006153016698924217</v>
      </c>
      <c r="D221" s="84" t="s">
        <v>1245</v>
      </c>
      <c r="E221" s="84" t="b">
        <v>0</v>
      </c>
      <c r="F221" s="84" t="b">
        <v>0</v>
      </c>
      <c r="G221" s="84" t="b">
        <v>0</v>
      </c>
    </row>
    <row r="222" spans="1:7" ht="15">
      <c r="A222" s="84" t="s">
        <v>1329</v>
      </c>
      <c r="B222" s="84">
        <v>8</v>
      </c>
      <c r="C222" s="122">
        <v>0.006153016698924217</v>
      </c>
      <c r="D222" s="84" t="s">
        <v>1245</v>
      </c>
      <c r="E222" s="84" t="b">
        <v>0</v>
      </c>
      <c r="F222" s="84" t="b">
        <v>0</v>
      </c>
      <c r="G222" s="84" t="b">
        <v>0</v>
      </c>
    </row>
    <row r="223" spans="1:7" ht="15">
      <c r="A223" s="84" t="s">
        <v>254</v>
      </c>
      <c r="B223" s="84">
        <v>8</v>
      </c>
      <c r="C223" s="122">
        <v>0.006153016698924217</v>
      </c>
      <c r="D223" s="84" t="s">
        <v>1245</v>
      </c>
      <c r="E223" s="84" t="b">
        <v>0</v>
      </c>
      <c r="F223" s="84" t="b">
        <v>0</v>
      </c>
      <c r="G223" s="84" t="b">
        <v>0</v>
      </c>
    </row>
    <row r="224" spans="1:7" ht="15">
      <c r="A224" s="84" t="s">
        <v>1525</v>
      </c>
      <c r="B224" s="84">
        <v>7</v>
      </c>
      <c r="C224" s="122">
        <v>0.008605664443652399</v>
      </c>
      <c r="D224" s="84" t="s">
        <v>1245</v>
      </c>
      <c r="E224" s="84" t="b">
        <v>0</v>
      </c>
      <c r="F224" s="84" t="b">
        <v>0</v>
      </c>
      <c r="G224" s="84" t="b">
        <v>0</v>
      </c>
    </row>
    <row r="225" spans="1:7" ht="15">
      <c r="A225" s="84" t="s">
        <v>1723</v>
      </c>
      <c r="B225" s="84">
        <v>2</v>
      </c>
      <c r="C225" s="122">
        <v>0.011094761973587601</v>
      </c>
      <c r="D225" s="84" t="s">
        <v>1245</v>
      </c>
      <c r="E225" s="84" t="b">
        <v>0</v>
      </c>
      <c r="F225" s="84" t="b">
        <v>0</v>
      </c>
      <c r="G225" s="84" t="b">
        <v>0</v>
      </c>
    </row>
    <row r="226" spans="1:7" ht="15">
      <c r="A226" s="84" t="s">
        <v>1724</v>
      </c>
      <c r="B226" s="84">
        <v>2</v>
      </c>
      <c r="C226" s="122">
        <v>0.011094761973587601</v>
      </c>
      <c r="D226" s="84" t="s">
        <v>1245</v>
      </c>
      <c r="E226" s="84" t="b">
        <v>0</v>
      </c>
      <c r="F226" s="84" t="b">
        <v>0</v>
      </c>
      <c r="G226" s="84" t="b">
        <v>0</v>
      </c>
    </row>
    <row r="227" spans="1:7" ht="15">
      <c r="A227" s="84" t="s">
        <v>1725</v>
      </c>
      <c r="B227" s="84">
        <v>2</v>
      </c>
      <c r="C227" s="122">
        <v>0.011094761973587601</v>
      </c>
      <c r="D227" s="84" t="s">
        <v>1245</v>
      </c>
      <c r="E227" s="84" t="b">
        <v>0</v>
      </c>
      <c r="F227" s="84" t="b">
        <v>0</v>
      </c>
      <c r="G227" s="84" t="b">
        <v>0</v>
      </c>
    </row>
    <row r="228" spans="1:7" ht="15">
      <c r="A228" s="84" t="s">
        <v>283</v>
      </c>
      <c r="B228" s="84">
        <v>2</v>
      </c>
      <c r="C228" s="122">
        <v>0.011094761973587601</v>
      </c>
      <c r="D228" s="84" t="s">
        <v>1245</v>
      </c>
      <c r="E228" s="84" t="b">
        <v>0</v>
      </c>
      <c r="F228" s="84" t="b">
        <v>0</v>
      </c>
      <c r="G228" s="84" t="b">
        <v>0</v>
      </c>
    </row>
    <row r="229" spans="1:7" ht="15">
      <c r="A229" s="84" t="s">
        <v>1726</v>
      </c>
      <c r="B229" s="84">
        <v>2</v>
      </c>
      <c r="C229" s="122">
        <v>0.011094761973587601</v>
      </c>
      <c r="D229" s="84" t="s">
        <v>1245</v>
      </c>
      <c r="E229" s="84" t="b">
        <v>0</v>
      </c>
      <c r="F229" s="84" t="b">
        <v>0</v>
      </c>
      <c r="G229" s="84" t="b">
        <v>0</v>
      </c>
    </row>
    <row r="230" spans="1:7" ht="15">
      <c r="A230" s="84" t="s">
        <v>282</v>
      </c>
      <c r="B230" s="84">
        <v>2</v>
      </c>
      <c r="C230" s="122">
        <v>0.011094761973587601</v>
      </c>
      <c r="D230" s="84" t="s">
        <v>1245</v>
      </c>
      <c r="E230" s="84" t="b">
        <v>0</v>
      </c>
      <c r="F230" s="84" t="b">
        <v>0</v>
      </c>
      <c r="G230" s="84" t="b">
        <v>0</v>
      </c>
    </row>
    <row r="231" spans="1:7" ht="15">
      <c r="A231" s="84" t="s">
        <v>260</v>
      </c>
      <c r="B231" s="84">
        <v>22</v>
      </c>
      <c r="C231" s="122">
        <v>0</v>
      </c>
      <c r="D231" s="84" t="s">
        <v>1246</v>
      </c>
      <c r="E231" s="84" t="b">
        <v>0</v>
      </c>
      <c r="F231" s="84" t="b">
        <v>0</v>
      </c>
      <c r="G231" s="84" t="b">
        <v>0</v>
      </c>
    </row>
    <row r="232" spans="1:7" ht="15">
      <c r="A232" s="84" t="s">
        <v>1391</v>
      </c>
      <c r="B232" s="84">
        <v>19</v>
      </c>
      <c r="C232" s="122">
        <v>0.013423968925830483</v>
      </c>
      <c r="D232" s="84" t="s">
        <v>1246</v>
      </c>
      <c r="E232" s="84" t="b">
        <v>0</v>
      </c>
      <c r="F232" s="84" t="b">
        <v>0</v>
      </c>
      <c r="G232" s="84" t="b">
        <v>0</v>
      </c>
    </row>
    <row r="233" spans="1:7" ht="15">
      <c r="A233" s="84" t="s">
        <v>389</v>
      </c>
      <c r="B233" s="84">
        <v>12</v>
      </c>
      <c r="C233" s="122">
        <v>0.00847829616368241</v>
      </c>
      <c r="D233" s="84" t="s">
        <v>1246</v>
      </c>
      <c r="E233" s="84" t="b">
        <v>0</v>
      </c>
      <c r="F233" s="84" t="b">
        <v>0</v>
      </c>
      <c r="G233" s="84" t="b">
        <v>0</v>
      </c>
    </row>
    <row r="234" spans="1:7" ht="15">
      <c r="A234" s="84" t="s">
        <v>1392</v>
      </c>
      <c r="B234" s="84">
        <v>12</v>
      </c>
      <c r="C234" s="122">
        <v>0.00847829616368241</v>
      </c>
      <c r="D234" s="84" t="s">
        <v>1246</v>
      </c>
      <c r="E234" s="84" t="b">
        <v>0</v>
      </c>
      <c r="F234" s="84" t="b">
        <v>0</v>
      </c>
      <c r="G234" s="84" t="b">
        <v>0</v>
      </c>
    </row>
    <row r="235" spans="1:7" ht="15">
      <c r="A235" s="84" t="s">
        <v>1393</v>
      </c>
      <c r="B235" s="84">
        <v>11</v>
      </c>
      <c r="C235" s="122">
        <v>0.009095574571857699</v>
      </c>
      <c r="D235" s="84" t="s">
        <v>1246</v>
      </c>
      <c r="E235" s="84" t="b">
        <v>0</v>
      </c>
      <c r="F235" s="84" t="b">
        <v>0</v>
      </c>
      <c r="G235" s="84" t="b">
        <v>0</v>
      </c>
    </row>
    <row r="236" spans="1:7" ht="15">
      <c r="A236" s="84" t="s">
        <v>1394</v>
      </c>
      <c r="B236" s="84">
        <v>11</v>
      </c>
      <c r="C236" s="122">
        <v>0.009095574571857699</v>
      </c>
      <c r="D236" s="84" t="s">
        <v>1246</v>
      </c>
      <c r="E236" s="84" t="b">
        <v>0</v>
      </c>
      <c r="F236" s="84" t="b">
        <v>0</v>
      </c>
      <c r="G236" s="84" t="b">
        <v>0</v>
      </c>
    </row>
    <row r="237" spans="1:7" ht="15">
      <c r="A237" s="84" t="s">
        <v>1395</v>
      </c>
      <c r="B237" s="84">
        <v>11</v>
      </c>
      <c r="C237" s="122">
        <v>0.009095574571857699</v>
      </c>
      <c r="D237" s="84" t="s">
        <v>1246</v>
      </c>
      <c r="E237" s="84" t="b">
        <v>0</v>
      </c>
      <c r="F237" s="84" t="b">
        <v>0</v>
      </c>
      <c r="G237" s="84" t="b">
        <v>0</v>
      </c>
    </row>
    <row r="238" spans="1:7" ht="15">
      <c r="A238" s="84" t="s">
        <v>1396</v>
      </c>
      <c r="B238" s="84">
        <v>11</v>
      </c>
      <c r="C238" s="122">
        <v>0.009095574571857699</v>
      </c>
      <c r="D238" s="84" t="s">
        <v>1246</v>
      </c>
      <c r="E238" s="84" t="b">
        <v>0</v>
      </c>
      <c r="F238" s="84" t="b">
        <v>0</v>
      </c>
      <c r="G238" s="84" t="b">
        <v>0</v>
      </c>
    </row>
    <row r="239" spans="1:7" ht="15">
      <c r="A239" s="84" t="s">
        <v>1397</v>
      </c>
      <c r="B239" s="84">
        <v>11</v>
      </c>
      <c r="C239" s="122">
        <v>0.009095574571857699</v>
      </c>
      <c r="D239" s="84" t="s">
        <v>1246</v>
      </c>
      <c r="E239" s="84" t="b">
        <v>0</v>
      </c>
      <c r="F239" s="84" t="b">
        <v>0</v>
      </c>
      <c r="G239" s="84" t="b">
        <v>0</v>
      </c>
    </row>
    <row r="240" spans="1:7" ht="15">
      <c r="A240" s="84" t="s">
        <v>1398</v>
      </c>
      <c r="B240" s="84">
        <v>11</v>
      </c>
      <c r="C240" s="122">
        <v>0.009095574571857699</v>
      </c>
      <c r="D240" s="84" t="s">
        <v>1246</v>
      </c>
      <c r="E240" s="84" t="b">
        <v>0</v>
      </c>
      <c r="F240" s="84" t="b">
        <v>0</v>
      </c>
      <c r="G240" s="84" t="b">
        <v>0</v>
      </c>
    </row>
    <row r="241" spans="1:7" ht="15">
      <c r="A241" s="84" t="s">
        <v>1688</v>
      </c>
      <c r="B241" s="84">
        <v>11</v>
      </c>
      <c r="C241" s="122">
        <v>0.009095574571857699</v>
      </c>
      <c r="D241" s="84" t="s">
        <v>1246</v>
      </c>
      <c r="E241" s="84" t="b">
        <v>0</v>
      </c>
      <c r="F241" s="84" t="b">
        <v>0</v>
      </c>
      <c r="G241" s="84" t="b">
        <v>0</v>
      </c>
    </row>
    <row r="242" spans="1:7" ht="15">
      <c r="A242" s="84" t="s">
        <v>1690</v>
      </c>
      <c r="B242" s="84">
        <v>8</v>
      </c>
      <c r="C242" s="122">
        <v>0.010138598947058283</v>
      </c>
      <c r="D242" s="84" t="s">
        <v>1246</v>
      </c>
      <c r="E242" s="84" t="b">
        <v>0</v>
      </c>
      <c r="F242" s="84" t="b">
        <v>0</v>
      </c>
      <c r="G242" s="84" t="b">
        <v>0</v>
      </c>
    </row>
    <row r="243" spans="1:7" ht="15">
      <c r="A243" s="84" t="s">
        <v>1691</v>
      </c>
      <c r="B243" s="84">
        <v>8</v>
      </c>
      <c r="C243" s="122">
        <v>0.010138598947058283</v>
      </c>
      <c r="D243" s="84" t="s">
        <v>1246</v>
      </c>
      <c r="E243" s="84" t="b">
        <v>0</v>
      </c>
      <c r="F243" s="84" t="b">
        <v>0</v>
      </c>
      <c r="G243" s="84" t="b">
        <v>0</v>
      </c>
    </row>
    <row r="244" spans="1:7" ht="15">
      <c r="A244" s="84" t="s">
        <v>1692</v>
      </c>
      <c r="B244" s="84">
        <v>8</v>
      </c>
      <c r="C244" s="122">
        <v>0.010138598947058283</v>
      </c>
      <c r="D244" s="84" t="s">
        <v>1246</v>
      </c>
      <c r="E244" s="84" t="b">
        <v>0</v>
      </c>
      <c r="F244" s="84" t="b">
        <v>0</v>
      </c>
      <c r="G244" s="84" t="b">
        <v>0</v>
      </c>
    </row>
    <row r="245" spans="1:7" ht="15">
      <c r="A245" s="84" t="s">
        <v>1693</v>
      </c>
      <c r="B245" s="84">
        <v>8</v>
      </c>
      <c r="C245" s="122">
        <v>0.010138598947058283</v>
      </c>
      <c r="D245" s="84" t="s">
        <v>1246</v>
      </c>
      <c r="E245" s="84" t="b">
        <v>1</v>
      </c>
      <c r="F245" s="84" t="b">
        <v>0</v>
      </c>
      <c r="G245" s="84" t="b">
        <v>0</v>
      </c>
    </row>
    <row r="246" spans="1:7" ht="15">
      <c r="A246" s="84" t="s">
        <v>1689</v>
      </c>
      <c r="B246" s="84">
        <v>8</v>
      </c>
      <c r="C246" s="122">
        <v>0.010138598947058283</v>
      </c>
      <c r="D246" s="84" t="s">
        <v>1246</v>
      </c>
      <c r="E246" s="84" t="b">
        <v>0</v>
      </c>
      <c r="F246" s="84" t="b">
        <v>0</v>
      </c>
      <c r="G246" s="84" t="b">
        <v>0</v>
      </c>
    </row>
    <row r="247" spans="1:7" ht="15">
      <c r="A247" s="84" t="s">
        <v>1694</v>
      </c>
      <c r="B247" s="84">
        <v>8</v>
      </c>
      <c r="C247" s="122">
        <v>0.010138598947058283</v>
      </c>
      <c r="D247" s="84" t="s">
        <v>1246</v>
      </c>
      <c r="E247" s="84" t="b">
        <v>0</v>
      </c>
      <c r="F247" s="84" t="b">
        <v>0</v>
      </c>
      <c r="G247" s="84" t="b">
        <v>0</v>
      </c>
    </row>
    <row r="248" spans="1:7" ht="15">
      <c r="A248" s="84" t="s">
        <v>1695</v>
      </c>
      <c r="B248" s="84">
        <v>8</v>
      </c>
      <c r="C248" s="122">
        <v>0.010138598947058283</v>
      </c>
      <c r="D248" s="84" t="s">
        <v>1246</v>
      </c>
      <c r="E248" s="84" t="b">
        <v>0</v>
      </c>
      <c r="F248" s="84" t="b">
        <v>0</v>
      </c>
      <c r="G248" s="84" t="b">
        <v>0</v>
      </c>
    </row>
    <row r="249" spans="1:7" ht="15">
      <c r="A249" s="84" t="s">
        <v>248</v>
      </c>
      <c r="B249" s="84">
        <v>4</v>
      </c>
      <c r="C249" s="122">
        <v>0.008904076488356928</v>
      </c>
      <c r="D249" s="84" t="s">
        <v>1246</v>
      </c>
      <c r="E249" s="84" t="b">
        <v>0</v>
      </c>
      <c r="F249" s="84" t="b">
        <v>0</v>
      </c>
      <c r="G249" s="84" t="b">
        <v>0</v>
      </c>
    </row>
    <row r="250" spans="1:7" ht="15">
      <c r="A250" s="84" t="s">
        <v>1702</v>
      </c>
      <c r="B250" s="84">
        <v>4</v>
      </c>
      <c r="C250" s="122">
        <v>0.008904076488356928</v>
      </c>
      <c r="D250" s="84" t="s">
        <v>1246</v>
      </c>
      <c r="E250" s="84" t="b">
        <v>0</v>
      </c>
      <c r="F250" s="84" t="b">
        <v>0</v>
      </c>
      <c r="G250" s="84" t="b">
        <v>0</v>
      </c>
    </row>
    <row r="251" spans="1:7" ht="15">
      <c r="A251" s="84" t="s">
        <v>1703</v>
      </c>
      <c r="B251" s="84">
        <v>4</v>
      </c>
      <c r="C251" s="122">
        <v>0.008904076488356928</v>
      </c>
      <c r="D251" s="84" t="s">
        <v>1246</v>
      </c>
      <c r="E251" s="84" t="b">
        <v>0</v>
      </c>
      <c r="F251" s="84" t="b">
        <v>0</v>
      </c>
      <c r="G251" s="84" t="b">
        <v>0</v>
      </c>
    </row>
    <row r="252" spans="1:7" ht="15">
      <c r="A252" s="84" t="s">
        <v>1696</v>
      </c>
      <c r="B252" s="84">
        <v>4</v>
      </c>
      <c r="C252" s="122">
        <v>0.008904076488356928</v>
      </c>
      <c r="D252" s="84" t="s">
        <v>1246</v>
      </c>
      <c r="E252" s="84" t="b">
        <v>0</v>
      </c>
      <c r="F252" s="84" t="b">
        <v>0</v>
      </c>
      <c r="G252" s="84" t="b">
        <v>0</v>
      </c>
    </row>
    <row r="253" spans="1:7" ht="15">
      <c r="A253" s="84" t="s">
        <v>1704</v>
      </c>
      <c r="B253" s="84">
        <v>4</v>
      </c>
      <c r="C253" s="122">
        <v>0.008904076488356928</v>
      </c>
      <c r="D253" s="84" t="s">
        <v>1246</v>
      </c>
      <c r="E253" s="84" t="b">
        <v>0</v>
      </c>
      <c r="F253" s="84" t="b">
        <v>0</v>
      </c>
      <c r="G253" s="84" t="b">
        <v>0</v>
      </c>
    </row>
    <row r="254" spans="1:7" ht="15">
      <c r="A254" s="84" t="s">
        <v>1705</v>
      </c>
      <c r="B254" s="84">
        <v>4</v>
      </c>
      <c r="C254" s="122">
        <v>0.008904076488356928</v>
      </c>
      <c r="D254" s="84" t="s">
        <v>1246</v>
      </c>
      <c r="E254" s="84" t="b">
        <v>0</v>
      </c>
      <c r="F254" s="84" t="b">
        <v>0</v>
      </c>
      <c r="G254" s="84" t="b">
        <v>0</v>
      </c>
    </row>
    <row r="255" spans="1:7" ht="15">
      <c r="A255" s="84" t="s">
        <v>1421</v>
      </c>
      <c r="B255" s="84">
        <v>4</v>
      </c>
      <c r="C255" s="122">
        <v>0.008904076488356928</v>
      </c>
      <c r="D255" s="84" t="s">
        <v>1246</v>
      </c>
      <c r="E255" s="84" t="b">
        <v>0</v>
      </c>
      <c r="F255" s="84" t="b">
        <v>0</v>
      </c>
      <c r="G255" s="84" t="b">
        <v>0</v>
      </c>
    </row>
    <row r="256" spans="1:7" ht="15">
      <c r="A256" s="84" t="s">
        <v>1706</v>
      </c>
      <c r="B256" s="84">
        <v>4</v>
      </c>
      <c r="C256" s="122">
        <v>0.008904076488356928</v>
      </c>
      <c r="D256" s="84" t="s">
        <v>1246</v>
      </c>
      <c r="E256" s="84" t="b">
        <v>0</v>
      </c>
      <c r="F256" s="84" t="b">
        <v>0</v>
      </c>
      <c r="G256" s="84" t="b">
        <v>0</v>
      </c>
    </row>
    <row r="257" spans="1:7" ht="15">
      <c r="A257" s="84" t="s">
        <v>1707</v>
      </c>
      <c r="B257" s="84">
        <v>4</v>
      </c>
      <c r="C257" s="122">
        <v>0.008904076488356928</v>
      </c>
      <c r="D257" s="84" t="s">
        <v>1246</v>
      </c>
      <c r="E257" s="84" t="b">
        <v>0</v>
      </c>
      <c r="F257" s="84" t="b">
        <v>0</v>
      </c>
      <c r="G257" s="84" t="b">
        <v>0</v>
      </c>
    </row>
    <row r="258" spans="1:7" ht="15">
      <c r="A258" s="84" t="s">
        <v>1708</v>
      </c>
      <c r="B258" s="84">
        <v>4</v>
      </c>
      <c r="C258" s="122">
        <v>0.008904076488356928</v>
      </c>
      <c r="D258" s="84" t="s">
        <v>1246</v>
      </c>
      <c r="E258" s="84" t="b">
        <v>0</v>
      </c>
      <c r="F258" s="84" t="b">
        <v>0</v>
      </c>
      <c r="G258" s="84" t="b">
        <v>0</v>
      </c>
    </row>
    <row r="259" spans="1:7" ht="15">
      <c r="A259" s="84" t="s">
        <v>1709</v>
      </c>
      <c r="B259" s="84">
        <v>4</v>
      </c>
      <c r="C259" s="122">
        <v>0.008904076488356928</v>
      </c>
      <c r="D259" s="84" t="s">
        <v>1246</v>
      </c>
      <c r="E259" s="84" t="b">
        <v>0</v>
      </c>
      <c r="F259" s="84" t="b">
        <v>0</v>
      </c>
      <c r="G259" s="84" t="b">
        <v>0</v>
      </c>
    </row>
    <row r="260" spans="1:7" ht="15">
      <c r="A260" s="84" t="s">
        <v>1710</v>
      </c>
      <c r="B260" s="84">
        <v>4</v>
      </c>
      <c r="C260" s="122">
        <v>0.008904076488356928</v>
      </c>
      <c r="D260" s="84" t="s">
        <v>1246</v>
      </c>
      <c r="E260" s="84" t="b">
        <v>0</v>
      </c>
      <c r="F260" s="84" t="b">
        <v>0</v>
      </c>
      <c r="G260" s="84" t="b">
        <v>0</v>
      </c>
    </row>
    <row r="261" spans="1:7" ht="15">
      <c r="A261" s="84" t="s">
        <v>1711</v>
      </c>
      <c r="B261" s="84">
        <v>4</v>
      </c>
      <c r="C261" s="122">
        <v>0.008904076488356928</v>
      </c>
      <c r="D261" s="84" t="s">
        <v>1246</v>
      </c>
      <c r="E261" s="84" t="b">
        <v>0</v>
      </c>
      <c r="F261" s="84" t="b">
        <v>0</v>
      </c>
      <c r="G261" s="84" t="b">
        <v>0</v>
      </c>
    </row>
    <row r="262" spans="1:7" ht="15">
      <c r="A262" s="84" t="s">
        <v>1712</v>
      </c>
      <c r="B262" s="84">
        <v>4</v>
      </c>
      <c r="C262" s="122">
        <v>0.008904076488356928</v>
      </c>
      <c r="D262" s="84" t="s">
        <v>1246</v>
      </c>
      <c r="E262" s="84" t="b">
        <v>0</v>
      </c>
      <c r="F262" s="84" t="b">
        <v>0</v>
      </c>
      <c r="G262" s="84" t="b">
        <v>0</v>
      </c>
    </row>
    <row r="263" spans="1:7" ht="15">
      <c r="A263" s="84" t="s">
        <v>1713</v>
      </c>
      <c r="B263" s="84">
        <v>4</v>
      </c>
      <c r="C263" s="122">
        <v>0.008904076488356928</v>
      </c>
      <c r="D263" s="84" t="s">
        <v>1246</v>
      </c>
      <c r="E263" s="84" t="b">
        <v>0</v>
      </c>
      <c r="F263" s="84" t="b">
        <v>0</v>
      </c>
      <c r="G263" s="84" t="b">
        <v>0</v>
      </c>
    </row>
    <row r="264" spans="1:7" ht="15">
      <c r="A264" s="84" t="s">
        <v>1330</v>
      </c>
      <c r="B264" s="84">
        <v>3</v>
      </c>
      <c r="C264" s="122">
        <v>0.007871739563162282</v>
      </c>
      <c r="D264" s="84" t="s">
        <v>1246</v>
      </c>
      <c r="E264" s="84" t="b">
        <v>0</v>
      </c>
      <c r="F264" s="84" t="b">
        <v>0</v>
      </c>
      <c r="G264" s="84" t="b">
        <v>0</v>
      </c>
    </row>
    <row r="265" spans="1:7" ht="15">
      <c r="A265" s="84" t="s">
        <v>249</v>
      </c>
      <c r="B265" s="84">
        <v>2</v>
      </c>
      <c r="C265" s="122">
        <v>0.006369426751592357</v>
      </c>
      <c r="D265" s="84" t="s">
        <v>1246</v>
      </c>
      <c r="E265" s="84" t="b">
        <v>0</v>
      </c>
      <c r="F265" s="84" t="b">
        <v>0</v>
      </c>
      <c r="G265" s="84" t="b">
        <v>0</v>
      </c>
    </row>
    <row r="266" spans="1:7" ht="15">
      <c r="A266" s="84" t="s">
        <v>1356</v>
      </c>
      <c r="B266" s="84">
        <v>2</v>
      </c>
      <c r="C266" s="122">
        <v>0.006369426751592357</v>
      </c>
      <c r="D266" s="84" t="s">
        <v>1246</v>
      </c>
      <c r="E266" s="84" t="b">
        <v>0</v>
      </c>
      <c r="F266" s="84" t="b">
        <v>0</v>
      </c>
      <c r="G266" s="84" t="b">
        <v>0</v>
      </c>
    </row>
    <row r="267" spans="1:7" ht="15">
      <c r="A267" s="84" t="s">
        <v>1756</v>
      </c>
      <c r="B267" s="84">
        <v>2</v>
      </c>
      <c r="C267" s="122">
        <v>0.006369426751592357</v>
      </c>
      <c r="D267" s="84" t="s">
        <v>1246</v>
      </c>
      <c r="E267" s="84" t="b">
        <v>0</v>
      </c>
      <c r="F267" s="84" t="b">
        <v>0</v>
      </c>
      <c r="G267" s="84" t="b">
        <v>0</v>
      </c>
    </row>
    <row r="268" spans="1:7" ht="15">
      <c r="A268" s="84" t="s">
        <v>1757</v>
      </c>
      <c r="B268" s="84">
        <v>2</v>
      </c>
      <c r="C268" s="122">
        <v>0.006369426751592357</v>
      </c>
      <c r="D268" s="84" t="s">
        <v>1246</v>
      </c>
      <c r="E268" s="84" t="b">
        <v>0</v>
      </c>
      <c r="F268" s="84" t="b">
        <v>0</v>
      </c>
      <c r="G268" s="84" t="b">
        <v>0</v>
      </c>
    </row>
    <row r="269" spans="1:7" ht="15">
      <c r="A269" s="84" t="s">
        <v>1758</v>
      </c>
      <c r="B269" s="84">
        <v>2</v>
      </c>
      <c r="C269" s="122">
        <v>0.006369426751592357</v>
      </c>
      <c r="D269" s="84" t="s">
        <v>1246</v>
      </c>
      <c r="E269" s="84" t="b">
        <v>0</v>
      </c>
      <c r="F269" s="84" t="b">
        <v>0</v>
      </c>
      <c r="G269" s="84" t="b">
        <v>0</v>
      </c>
    </row>
    <row r="270" spans="1:7" ht="15">
      <c r="A270" s="84" t="s">
        <v>1759</v>
      </c>
      <c r="B270" s="84">
        <v>2</v>
      </c>
      <c r="C270" s="122">
        <v>0.006369426751592357</v>
      </c>
      <c r="D270" s="84" t="s">
        <v>1246</v>
      </c>
      <c r="E270" s="84" t="b">
        <v>0</v>
      </c>
      <c r="F270" s="84" t="b">
        <v>0</v>
      </c>
      <c r="G270" s="84" t="b">
        <v>0</v>
      </c>
    </row>
    <row r="271" spans="1:7" ht="15">
      <c r="A271" s="84" t="s">
        <v>1722</v>
      </c>
      <c r="B271" s="84">
        <v>2</v>
      </c>
      <c r="C271" s="122">
        <v>0.006369426751592357</v>
      </c>
      <c r="D271" s="84" t="s">
        <v>1246</v>
      </c>
      <c r="E271" s="84" t="b">
        <v>0</v>
      </c>
      <c r="F271" s="84" t="b">
        <v>1</v>
      </c>
      <c r="G271" s="84" t="b">
        <v>0</v>
      </c>
    </row>
    <row r="272" spans="1:7" ht="15">
      <c r="A272" s="84" t="s">
        <v>1761</v>
      </c>
      <c r="B272" s="84">
        <v>2</v>
      </c>
      <c r="C272" s="122">
        <v>0.006369426751592357</v>
      </c>
      <c r="D272" s="84" t="s">
        <v>1246</v>
      </c>
      <c r="E272" s="84" t="b">
        <v>0</v>
      </c>
      <c r="F272" s="84" t="b">
        <v>0</v>
      </c>
      <c r="G272" s="84" t="b">
        <v>0</v>
      </c>
    </row>
    <row r="273" spans="1:7" ht="15">
      <c r="A273" s="84" t="s">
        <v>1760</v>
      </c>
      <c r="B273" s="84">
        <v>2</v>
      </c>
      <c r="C273" s="122">
        <v>0.00828681525900625</v>
      </c>
      <c r="D273" s="84" t="s">
        <v>1246</v>
      </c>
      <c r="E273" s="84" t="b">
        <v>0</v>
      </c>
      <c r="F273" s="84" t="b">
        <v>0</v>
      </c>
      <c r="G273" s="84" t="b">
        <v>0</v>
      </c>
    </row>
    <row r="274" spans="1:7" ht="15">
      <c r="A274" s="84" t="s">
        <v>1405</v>
      </c>
      <c r="B274" s="84">
        <v>2</v>
      </c>
      <c r="C274" s="122">
        <v>0.00828681525900625</v>
      </c>
      <c r="D274" s="84" t="s">
        <v>1246</v>
      </c>
      <c r="E274" s="84" t="b">
        <v>0</v>
      </c>
      <c r="F274" s="84" t="b">
        <v>0</v>
      </c>
      <c r="G274" s="84" t="b">
        <v>0</v>
      </c>
    </row>
    <row r="275" spans="1:7" ht="15">
      <c r="A275" s="84" t="s">
        <v>1400</v>
      </c>
      <c r="B275" s="84">
        <v>2</v>
      </c>
      <c r="C275" s="122">
        <v>0</v>
      </c>
      <c r="D275" s="84" t="s">
        <v>1247</v>
      </c>
      <c r="E275" s="84" t="b">
        <v>0</v>
      </c>
      <c r="F275" s="84" t="b">
        <v>0</v>
      </c>
      <c r="G275" s="84" t="b">
        <v>0</v>
      </c>
    </row>
    <row r="276" spans="1:7" ht="15">
      <c r="A276" s="84" t="s">
        <v>1330</v>
      </c>
      <c r="B276" s="84">
        <v>2</v>
      </c>
      <c r="C276" s="122">
        <v>0</v>
      </c>
      <c r="D276" s="84" t="s">
        <v>1247</v>
      </c>
      <c r="E276" s="84" t="b">
        <v>0</v>
      </c>
      <c r="F276" s="84" t="b">
        <v>0</v>
      </c>
      <c r="G276" s="84" t="b">
        <v>0</v>
      </c>
    </row>
    <row r="277" spans="1:7" ht="15">
      <c r="A277" s="84" t="s">
        <v>1401</v>
      </c>
      <c r="B277" s="84">
        <v>2</v>
      </c>
      <c r="C277" s="122">
        <v>0</v>
      </c>
      <c r="D277" s="84" t="s">
        <v>1247</v>
      </c>
      <c r="E277" s="84" t="b">
        <v>1</v>
      </c>
      <c r="F277" s="84" t="b">
        <v>0</v>
      </c>
      <c r="G277" s="84" t="b">
        <v>0</v>
      </c>
    </row>
    <row r="278" spans="1:7" ht="15">
      <c r="A278" s="84" t="s">
        <v>1402</v>
      </c>
      <c r="B278" s="84">
        <v>2</v>
      </c>
      <c r="C278" s="122">
        <v>0</v>
      </c>
      <c r="D278" s="84" t="s">
        <v>1247</v>
      </c>
      <c r="E278" s="84" t="b">
        <v>0</v>
      </c>
      <c r="F278" s="84" t="b">
        <v>0</v>
      </c>
      <c r="G278" s="84" t="b">
        <v>0</v>
      </c>
    </row>
    <row r="279" spans="1:7" ht="15">
      <c r="A279" s="84" t="s">
        <v>1326</v>
      </c>
      <c r="B279" s="84">
        <v>2</v>
      </c>
      <c r="C279" s="122">
        <v>0</v>
      </c>
      <c r="D279" s="84" t="s">
        <v>1247</v>
      </c>
      <c r="E279" s="84" t="b">
        <v>0</v>
      </c>
      <c r="F279" s="84" t="b">
        <v>0</v>
      </c>
      <c r="G279" s="84" t="b">
        <v>0</v>
      </c>
    </row>
    <row r="280" spans="1:7" ht="15">
      <c r="A280" s="84" t="s">
        <v>1333</v>
      </c>
      <c r="B280" s="84">
        <v>2</v>
      </c>
      <c r="C280" s="122">
        <v>0</v>
      </c>
      <c r="D280" s="84" t="s">
        <v>1247</v>
      </c>
      <c r="E280" s="84" t="b">
        <v>0</v>
      </c>
      <c r="F280" s="84" t="b">
        <v>0</v>
      </c>
      <c r="G280" s="84" t="b">
        <v>0</v>
      </c>
    </row>
    <row r="281" spans="1:7" ht="15">
      <c r="A281" s="84" t="s">
        <v>260</v>
      </c>
      <c r="B281" s="84">
        <v>9</v>
      </c>
      <c r="C281" s="122">
        <v>0.007150784008993069</v>
      </c>
      <c r="D281" s="84" t="s">
        <v>1248</v>
      </c>
      <c r="E281" s="84" t="b">
        <v>0</v>
      </c>
      <c r="F281" s="84" t="b">
        <v>0</v>
      </c>
      <c r="G281" s="84" t="b">
        <v>0</v>
      </c>
    </row>
    <row r="282" spans="1:7" ht="15">
      <c r="A282" s="84" t="s">
        <v>1404</v>
      </c>
      <c r="B282" s="84">
        <v>7</v>
      </c>
      <c r="C282" s="122">
        <v>0.009362772069890845</v>
      </c>
      <c r="D282" s="84" t="s">
        <v>1248</v>
      </c>
      <c r="E282" s="84" t="b">
        <v>0</v>
      </c>
      <c r="F282" s="84" t="b">
        <v>0</v>
      </c>
      <c r="G282" s="84" t="b">
        <v>0</v>
      </c>
    </row>
    <row r="283" spans="1:7" ht="15">
      <c r="A283" s="84" t="s">
        <v>1405</v>
      </c>
      <c r="B283" s="84">
        <v>7</v>
      </c>
      <c r="C283" s="122">
        <v>0.009362772069890845</v>
      </c>
      <c r="D283" s="84" t="s">
        <v>1248</v>
      </c>
      <c r="E283" s="84" t="b">
        <v>0</v>
      </c>
      <c r="F283" s="84" t="b">
        <v>0</v>
      </c>
      <c r="G283" s="84" t="b">
        <v>0</v>
      </c>
    </row>
    <row r="284" spans="1:7" ht="15">
      <c r="A284" s="84" t="s">
        <v>1330</v>
      </c>
      <c r="B284" s="84">
        <v>6</v>
      </c>
      <c r="C284" s="122">
        <v>0.010023644833528151</v>
      </c>
      <c r="D284" s="84" t="s">
        <v>1248</v>
      </c>
      <c r="E284" s="84" t="b">
        <v>0</v>
      </c>
      <c r="F284" s="84" t="b">
        <v>0</v>
      </c>
      <c r="G284" s="84" t="b">
        <v>0</v>
      </c>
    </row>
    <row r="285" spans="1:7" ht="15">
      <c r="A285" s="84" t="s">
        <v>1406</v>
      </c>
      <c r="B285" s="84">
        <v>6</v>
      </c>
      <c r="C285" s="122">
        <v>0.010023644833528151</v>
      </c>
      <c r="D285" s="84" t="s">
        <v>1248</v>
      </c>
      <c r="E285" s="84" t="b">
        <v>0</v>
      </c>
      <c r="F285" s="84" t="b">
        <v>0</v>
      </c>
      <c r="G285" s="84" t="b">
        <v>0</v>
      </c>
    </row>
    <row r="286" spans="1:7" ht="15">
      <c r="A286" s="84" t="s">
        <v>1356</v>
      </c>
      <c r="B286" s="84">
        <v>5</v>
      </c>
      <c r="C286" s="122">
        <v>0.010322720098776567</v>
      </c>
      <c r="D286" s="84" t="s">
        <v>1248</v>
      </c>
      <c r="E286" s="84" t="b">
        <v>0</v>
      </c>
      <c r="F286" s="84" t="b">
        <v>0</v>
      </c>
      <c r="G286" s="84" t="b">
        <v>0</v>
      </c>
    </row>
    <row r="287" spans="1:7" ht="15">
      <c r="A287" s="84" t="s">
        <v>1407</v>
      </c>
      <c r="B287" s="84">
        <v>4</v>
      </c>
      <c r="C287" s="122">
        <v>0.010186733551818395</v>
      </c>
      <c r="D287" s="84" t="s">
        <v>1248</v>
      </c>
      <c r="E287" s="84" t="b">
        <v>0</v>
      </c>
      <c r="F287" s="84" t="b">
        <v>0</v>
      </c>
      <c r="G287" s="84" t="b">
        <v>0</v>
      </c>
    </row>
    <row r="288" spans="1:7" ht="15">
      <c r="A288" s="84" t="s">
        <v>1408</v>
      </c>
      <c r="B288" s="84">
        <v>4</v>
      </c>
      <c r="C288" s="122">
        <v>0.010186733551818395</v>
      </c>
      <c r="D288" s="84" t="s">
        <v>1248</v>
      </c>
      <c r="E288" s="84" t="b">
        <v>0</v>
      </c>
      <c r="F288" s="84" t="b">
        <v>0</v>
      </c>
      <c r="G288" s="84" t="b">
        <v>0</v>
      </c>
    </row>
    <row r="289" spans="1:7" ht="15">
      <c r="A289" s="84" t="s">
        <v>1409</v>
      </c>
      <c r="B289" s="84">
        <v>4</v>
      </c>
      <c r="C289" s="122">
        <v>0.010186733551818395</v>
      </c>
      <c r="D289" s="84" t="s">
        <v>1248</v>
      </c>
      <c r="E289" s="84" t="b">
        <v>0</v>
      </c>
      <c r="F289" s="84" t="b">
        <v>0</v>
      </c>
      <c r="G289" s="84" t="b">
        <v>0</v>
      </c>
    </row>
    <row r="290" spans="1:7" ht="15">
      <c r="A290" s="84" t="s">
        <v>1348</v>
      </c>
      <c r="B290" s="84">
        <v>3</v>
      </c>
      <c r="C290" s="122">
        <v>0.012133035173773964</v>
      </c>
      <c r="D290" s="84" t="s">
        <v>1248</v>
      </c>
      <c r="E290" s="84" t="b">
        <v>0</v>
      </c>
      <c r="F290" s="84" t="b">
        <v>0</v>
      </c>
      <c r="G290" s="84" t="b">
        <v>0</v>
      </c>
    </row>
    <row r="291" spans="1:7" ht="15">
      <c r="A291" s="84" t="s">
        <v>1718</v>
      </c>
      <c r="B291" s="84">
        <v>3</v>
      </c>
      <c r="C291" s="122">
        <v>0.009504807426674243</v>
      </c>
      <c r="D291" s="84" t="s">
        <v>1248</v>
      </c>
      <c r="E291" s="84" t="b">
        <v>0</v>
      </c>
      <c r="F291" s="84" t="b">
        <v>0</v>
      </c>
      <c r="G291" s="84" t="b">
        <v>0</v>
      </c>
    </row>
    <row r="292" spans="1:7" ht="15">
      <c r="A292" s="84" t="s">
        <v>1719</v>
      </c>
      <c r="B292" s="84">
        <v>3</v>
      </c>
      <c r="C292" s="122">
        <v>0.009504807426674243</v>
      </c>
      <c r="D292" s="84" t="s">
        <v>1248</v>
      </c>
      <c r="E292" s="84" t="b">
        <v>0</v>
      </c>
      <c r="F292" s="84" t="b">
        <v>0</v>
      </c>
      <c r="G292" s="84" t="b">
        <v>0</v>
      </c>
    </row>
    <row r="293" spans="1:7" ht="15">
      <c r="A293" s="84" t="s">
        <v>1720</v>
      </c>
      <c r="B293" s="84">
        <v>3</v>
      </c>
      <c r="C293" s="122">
        <v>0.009504807426674243</v>
      </c>
      <c r="D293" s="84" t="s">
        <v>1248</v>
      </c>
      <c r="E293" s="84" t="b">
        <v>0</v>
      </c>
      <c r="F293" s="84" t="b">
        <v>0</v>
      </c>
      <c r="G293" s="84" t="b">
        <v>0</v>
      </c>
    </row>
    <row r="294" spans="1:7" ht="15">
      <c r="A294" s="84" t="s">
        <v>1721</v>
      </c>
      <c r="B294" s="84">
        <v>3</v>
      </c>
      <c r="C294" s="122">
        <v>0.009504807426674243</v>
      </c>
      <c r="D294" s="84" t="s">
        <v>1248</v>
      </c>
      <c r="E294" s="84" t="b">
        <v>0</v>
      </c>
      <c r="F294" s="84" t="b">
        <v>0</v>
      </c>
      <c r="G294" s="84" t="b">
        <v>0</v>
      </c>
    </row>
    <row r="295" spans="1:7" ht="15">
      <c r="A295" s="84" t="s">
        <v>1716</v>
      </c>
      <c r="B295" s="84">
        <v>3</v>
      </c>
      <c r="C295" s="122">
        <v>0.009504807426674243</v>
      </c>
      <c r="D295" s="84" t="s">
        <v>1248</v>
      </c>
      <c r="E295" s="84" t="b">
        <v>0</v>
      </c>
      <c r="F295" s="84" t="b">
        <v>0</v>
      </c>
      <c r="G295" s="84" t="b">
        <v>0</v>
      </c>
    </row>
    <row r="296" spans="1:7" ht="15">
      <c r="A296" s="84" t="s">
        <v>1717</v>
      </c>
      <c r="B296" s="84">
        <v>3</v>
      </c>
      <c r="C296" s="122">
        <v>0.009504807426674243</v>
      </c>
      <c r="D296" s="84" t="s">
        <v>1248</v>
      </c>
      <c r="E296" s="84" t="b">
        <v>0</v>
      </c>
      <c r="F296" s="84" t="b">
        <v>0</v>
      </c>
      <c r="G296" s="84" t="b">
        <v>0</v>
      </c>
    </row>
    <row r="297" spans="1:7" ht="15">
      <c r="A297" s="84" t="s">
        <v>1750</v>
      </c>
      <c r="B297" s="84">
        <v>2</v>
      </c>
      <c r="C297" s="122">
        <v>0.008088690115849308</v>
      </c>
      <c r="D297" s="84" t="s">
        <v>1248</v>
      </c>
      <c r="E297" s="84" t="b">
        <v>0</v>
      </c>
      <c r="F297" s="84" t="b">
        <v>0</v>
      </c>
      <c r="G297" s="84" t="b">
        <v>0</v>
      </c>
    </row>
    <row r="298" spans="1:7" ht="15">
      <c r="A298" s="84" t="s">
        <v>1751</v>
      </c>
      <c r="B298" s="84">
        <v>2</v>
      </c>
      <c r="C298" s="122">
        <v>0.008088690115849308</v>
      </c>
      <c r="D298" s="84" t="s">
        <v>1248</v>
      </c>
      <c r="E298" s="84" t="b">
        <v>0</v>
      </c>
      <c r="F298" s="84" t="b">
        <v>0</v>
      </c>
      <c r="G298" s="84" t="b">
        <v>0</v>
      </c>
    </row>
    <row r="299" spans="1:7" ht="15">
      <c r="A299" s="84" t="s">
        <v>1752</v>
      </c>
      <c r="B299" s="84">
        <v>2</v>
      </c>
      <c r="C299" s="122">
        <v>0.008088690115849308</v>
      </c>
      <c r="D299" s="84" t="s">
        <v>1248</v>
      </c>
      <c r="E299" s="84" t="b">
        <v>0</v>
      </c>
      <c r="F299" s="84" t="b">
        <v>0</v>
      </c>
      <c r="G299" s="84" t="b">
        <v>0</v>
      </c>
    </row>
    <row r="300" spans="1:7" ht="15">
      <c r="A300" s="84" t="s">
        <v>1753</v>
      </c>
      <c r="B300" s="84">
        <v>2</v>
      </c>
      <c r="C300" s="122">
        <v>0.008088690115849308</v>
      </c>
      <c r="D300" s="84" t="s">
        <v>1248</v>
      </c>
      <c r="E300" s="84" t="b">
        <v>0</v>
      </c>
      <c r="F300" s="84" t="b">
        <v>0</v>
      </c>
      <c r="G300" s="84" t="b">
        <v>0</v>
      </c>
    </row>
    <row r="301" spans="1:7" ht="15">
      <c r="A301" s="84" t="s">
        <v>1754</v>
      </c>
      <c r="B301" s="84">
        <v>2</v>
      </c>
      <c r="C301" s="122">
        <v>0.008088690115849308</v>
      </c>
      <c r="D301" s="84" t="s">
        <v>1248</v>
      </c>
      <c r="E301" s="84" t="b">
        <v>0</v>
      </c>
      <c r="F301" s="84" t="b">
        <v>0</v>
      </c>
      <c r="G301" s="84" t="b">
        <v>0</v>
      </c>
    </row>
    <row r="302" spans="1:7" ht="15">
      <c r="A302" s="84" t="s">
        <v>1344</v>
      </c>
      <c r="B302" s="84">
        <v>2</v>
      </c>
      <c r="C302" s="122">
        <v>0.008088690115849308</v>
      </c>
      <c r="D302" s="84" t="s">
        <v>1248</v>
      </c>
      <c r="E302" s="84" t="b">
        <v>0</v>
      </c>
      <c r="F302" s="84" t="b">
        <v>0</v>
      </c>
      <c r="G302" s="84" t="b">
        <v>0</v>
      </c>
    </row>
    <row r="303" spans="1:7" ht="15">
      <c r="A303" s="84" t="s">
        <v>1742</v>
      </c>
      <c r="B303" s="84">
        <v>2</v>
      </c>
      <c r="C303" s="122">
        <v>0.008088690115849308</v>
      </c>
      <c r="D303" s="84" t="s">
        <v>1248</v>
      </c>
      <c r="E303" s="84" t="b">
        <v>0</v>
      </c>
      <c r="F303" s="84" t="b">
        <v>0</v>
      </c>
      <c r="G303" s="84" t="b">
        <v>0</v>
      </c>
    </row>
    <row r="304" spans="1:7" ht="15">
      <c r="A304" s="84" t="s">
        <v>1696</v>
      </c>
      <c r="B304" s="84">
        <v>2</v>
      </c>
      <c r="C304" s="122">
        <v>0.008088690115849308</v>
      </c>
      <c r="D304" s="84" t="s">
        <v>1248</v>
      </c>
      <c r="E304" s="84" t="b">
        <v>0</v>
      </c>
      <c r="F304" s="84" t="b">
        <v>0</v>
      </c>
      <c r="G304" s="84" t="b">
        <v>0</v>
      </c>
    </row>
    <row r="305" spans="1:7" ht="15">
      <c r="A305" s="84" t="s">
        <v>1741</v>
      </c>
      <c r="B305" s="84">
        <v>2</v>
      </c>
      <c r="C305" s="122">
        <v>0.008088690115849308</v>
      </c>
      <c r="D305" s="84" t="s">
        <v>1248</v>
      </c>
      <c r="E305" s="84" t="b">
        <v>1</v>
      </c>
      <c r="F305" s="84" t="b">
        <v>0</v>
      </c>
      <c r="G305" s="84" t="b">
        <v>0</v>
      </c>
    </row>
    <row r="306" spans="1:7" ht="15">
      <c r="A306" s="84" t="s">
        <v>1369</v>
      </c>
      <c r="B306" s="84">
        <v>2</v>
      </c>
      <c r="C306" s="122">
        <v>0.008088690115849308</v>
      </c>
      <c r="D306" s="84" t="s">
        <v>1248</v>
      </c>
      <c r="E306" s="84" t="b">
        <v>0</v>
      </c>
      <c r="F306" s="84" t="b">
        <v>0</v>
      </c>
      <c r="G306" s="84" t="b">
        <v>0</v>
      </c>
    </row>
    <row r="307" spans="1:7" ht="15">
      <c r="A307" s="84" t="s">
        <v>1755</v>
      </c>
      <c r="B307" s="84">
        <v>2</v>
      </c>
      <c r="C307" s="122">
        <v>0.008088690115849308</v>
      </c>
      <c r="D307" s="84" t="s">
        <v>1248</v>
      </c>
      <c r="E307" s="84" t="b">
        <v>0</v>
      </c>
      <c r="F307" s="84" t="b">
        <v>0</v>
      </c>
      <c r="G307" s="84" t="b">
        <v>0</v>
      </c>
    </row>
    <row r="308" spans="1:7" ht="15">
      <c r="A308" s="84" t="s">
        <v>1727</v>
      </c>
      <c r="B308" s="84">
        <v>2</v>
      </c>
      <c r="C308" s="122">
        <v>0.008088690115849308</v>
      </c>
      <c r="D308" s="84" t="s">
        <v>1248</v>
      </c>
      <c r="E308" s="84" t="b">
        <v>0</v>
      </c>
      <c r="F308" s="84" t="b">
        <v>0</v>
      </c>
      <c r="G308" s="84" t="b">
        <v>0</v>
      </c>
    </row>
    <row r="309" spans="1:7" ht="15">
      <c r="A309" s="84" t="s">
        <v>1737</v>
      </c>
      <c r="B309" s="84">
        <v>2</v>
      </c>
      <c r="C309" s="122">
        <v>0.008088690115849308</v>
      </c>
      <c r="D309" s="84" t="s">
        <v>1248</v>
      </c>
      <c r="E309" s="84" t="b">
        <v>0</v>
      </c>
      <c r="F309" s="84" t="b">
        <v>0</v>
      </c>
      <c r="G309" s="84" t="b">
        <v>0</v>
      </c>
    </row>
    <row r="310" spans="1:7" ht="15">
      <c r="A310" s="84" t="s">
        <v>1738</v>
      </c>
      <c r="B310" s="84">
        <v>2</v>
      </c>
      <c r="C310" s="122">
        <v>0.008088690115849308</v>
      </c>
      <c r="D310" s="84" t="s">
        <v>1248</v>
      </c>
      <c r="E310" s="84" t="b">
        <v>0</v>
      </c>
      <c r="F310" s="84" t="b">
        <v>0</v>
      </c>
      <c r="G310" s="84" t="b">
        <v>0</v>
      </c>
    </row>
    <row r="311" spans="1:7" ht="15">
      <c r="A311" s="84" t="s">
        <v>1739</v>
      </c>
      <c r="B311" s="84">
        <v>2</v>
      </c>
      <c r="C311" s="122">
        <v>0.008088690115849308</v>
      </c>
      <c r="D311" s="84" t="s">
        <v>1248</v>
      </c>
      <c r="E311" s="84" t="b">
        <v>0</v>
      </c>
      <c r="F311" s="84" t="b">
        <v>0</v>
      </c>
      <c r="G311" s="84" t="b">
        <v>0</v>
      </c>
    </row>
    <row r="312" spans="1:7" ht="15">
      <c r="A312" s="84" t="s">
        <v>1689</v>
      </c>
      <c r="B312" s="84">
        <v>2</v>
      </c>
      <c r="C312" s="122">
        <v>0.008088690115849308</v>
      </c>
      <c r="D312" s="84" t="s">
        <v>1248</v>
      </c>
      <c r="E312" s="84" t="b">
        <v>0</v>
      </c>
      <c r="F312" s="84" t="b">
        <v>0</v>
      </c>
      <c r="G312" s="84" t="b">
        <v>0</v>
      </c>
    </row>
    <row r="313" spans="1:7" ht="15">
      <c r="A313" s="84" t="s">
        <v>1740</v>
      </c>
      <c r="B313" s="84">
        <v>2</v>
      </c>
      <c r="C313" s="122">
        <v>0.008088690115849308</v>
      </c>
      <c r="D313" s="84" t="s">
        <v>1248</v>
      </c>
      <c r="E313" s="84" t="b">
        <v>1</v>
      </c>
      <c r="F313" s="84" t="b">
        <v>0</v>
      </c>
      <c r="G313" s="84" t="b">
        <v>0</v>
      </c>
    </row>
    <row r="314" spans="1:7" ht="15">
      <c r="A314" s="84" t="s">
        <v>1733</v>
      </c>
      <c r="B314" s="84">
        <v>2</v>
      </c>
      <c r="C314" s="122">
        <v>0.01108401345578942</v>
      </c>
      <c r="D314" s="84" t="s">
        <v>1248</v>
      </c>
      <c r="E314" s="84" t="b">
        <v>0</v>
      </c>
      <c r="F314" s="84" t="b">
        <v>0</v>
      </c>
      <c r="G314" s="84" t="b">
        <v>0</v>
      </c>
    </row>
    <row r="315" spans="1:7" ht="15">
      <c r="A315" s="84" t="s">
        <v>1734</v>
      </c>
      <c r="B315" s="84">
        <v>2</v>
      </c>
      <c r="C315" s="122">
        <v>0.01108401345578942</v>
      </c>
      <c r="D315" s="84" t="s">
        <v>1248</v>
      </c>
      <c r="E315" s="84" t="b">
        <v>0</v>
      </c>
      <c r="F315" s="84" t="b">
        <v>0</v>
      </c>
      <c r="G315" s="84" t="b">
        <v>0</v>
      </c>
    </row>
    <row r="316" spans="1:7" ht="15">
      <c r="A316" s="84" t="s">
        <v>1735</v>
      </c>
      <c r="B316" s="84">
        <v>2</v>
      </c>
      <c r="C316" s="122">
        <v>0.01108401345578942</v>
      </c>
      <c r="D316" s="84" t="s">
        <v>1248</v>
      </c>
      <c r="E316" s="84" t="b">
        <v>0</v>
      </c>
      <c r="F316" s="84" t="b">
        <v>0</v>
      </c>
      <c r="G316" s="84" t="b">
        <v>0</v>
      </c>
    </row>
    <row r="317" spans="1:7" ht="15">
      <c r="A317" s="84" t="s">
        <v>1411</v>
      </c>
      <c r="B317" s="84">
        <v>4</v>
      </c>
      <c r="C317" s="122">
        <v>0</v>
      </c>
      <c r="D317" s="84" t="s">
        <v>1249</v>
      </c>
      <c r="E317" s="84" t="b">
        <v>1</v>
      </c>
      <c r="F317" s="84" t="b">
        <v>0</v>
      </c>
      <c r="G317" s="84" t="b">
        <v>0</v>
      </c>
    </row>
    <row r="318" spans="1:7" ht="15">
      <c r="A318" s="84" t="s">
        <v>1412</v>
      </c>
      <c r="B318" s="84">
        <v>4</v>
      </c>
      <c r="C318" s="122">
        <v>0</v>
      </c>
      <c r="D318" s="84" t="s">
        <v>1249</v>
      </c>
      <c r="E318" s="84" t="b">
        <v>0</v>
      </c>
      <c r="F318" s="84" t="b">
        <v>0</v>
      </c>
      <c r="G318" s="84" t="b">
        <v>0</v>
      </c>
    </row>
    <row r="319" spans="1:7" ht="15">
      <c r="A319" s="84" t="s">
        <v>1413</v>
      </c>
      <c r="B319" s="84">
        <v>4</v>
      </c>
      <c r="C319" s="122">
        <v>0</v>
      </c>
      <c r="D319" s="84" t="s">
        <v>1249</v>
      </c>
      <c r="E319" s="84" t="b">
        <v>0</v>
      </c>
      <c r="F319" s="84" t="b">
        <v>0</v>
      </c>
      <c r="G319" s="84" t="b">
        <v>0</v>
      </c>
    </row>
    <row r="320" spans="1:7" ht="15">
      <c r="A320" s="84" t="s">
        <v>1414</v>
      </c>
      <c r="B320" s="84">
        <v>4</v>
      </c>
      <c r="C320" s="122">
        <v>0</v>
      </c>
      <c r="D320" s="84" t="s">
        <v>1249</v>
      </c>
      <c r="E320" s="84" t="b">
        <v>0</v>
      </c>
      <c r="F320" s="84" t="b">
        <v>0</v>
      </c>
      <c r="G320" s="84" t="b">
        <v>0</v>
      </c>
    </row>
    <row r="321" spans="1:7" ht="15">
      <c r="A321" s="84" t="s">
        <v>260</v>
      </c>
      <c r="B321" s="84">
        <v>3</v>
      </c>
      <c r="C321" s="122">
        <v>0.005205780692012497</v>
      </c>
      <c r="D321" s="84" t="s">
        <v>1249</v>
      </c>
      <c r="E321" s="84" t="b">
        <v>0</v>
      </c>
      <c r="F321" s="84" t="b">
        <v>0</v>
      </c>
      <c r="G321" s="84" t="b">
        <v>0</v>
      </c>
    </row>
    <row r="322" spans="1:7" ht="15">
      <c r="A322" s="84" t="s">
        <v>1346</v>
      </c>
      <c r="B322" s="84">
        <v>3</v>
      </c>
      <c r="C322" s="122">
        <v>0.005205780692012497</v>
      </c>
      <c r="D322" s="84" t="s">
        <v>1249</v>
      </c>
      <c r="E322" s="84" t="b">
        <v>0</v>
      </c>
      <c r="F322" s="84" t="b">
        <v>0</v>
      </c>
      <c r="G322" s="84" t="b">
        <v>0</v>
      </c>
    </row>
    <row r="323" spans="1:7" ht="15">
      <c r="A323" s="84" t="s">
        <v>242</v>
      </c>
      <c r="B323" s="84">
        <v>2</v>
      </c>
      <c r="C323" s="122">
        <v>0.008361944323999478</v>
      </c>
      <c r="D323" s="84" t="s">
        <v>1249</v>
      </c>
      <c r="E323" s="84" t="b">
        <v>0</v>
      </c>
      <c r="F323" s="84" t="b">
        <v>0</v>
      </c>
      <c r="G323" s="84" t="b">
        <v>0</v>
      </c>
    </row>
    <row r="324" spans="1:7" ht="15">
      <c r="A324" s="84" t="s">
        <v>1415</v>
      </c>
      <c r="B324" s="84">
        <v>2</v>
      </c>
      <c r="C324" s="122">
        <v>0.008361944323999478</v>
      </c>
      <c r="D324" s="84" t="s">
        <v>1249</v>
      </c>
      <c r="E324" s="84" t="b">
        <v>0</v>
      </c>
      <c r="F324" s="84" t="b">
        <v>0</v>
      </c>
      <c r="G324" s="84" t="b">
        <v>0</v>
      </c>
    </row>
    <row r="325" spans="1:7" ht="15">
      <c r="A325" s="84" t="s">
        <v>1416</v>
      </c>
      <c r="B325" s="84">
        <v>2</v>
      </c>
      <c r="C325" s="122">
        <v>0.008361944323999478</v>
      </c>
      <c r="D325" s="84" t="s">
        <v>1249</v>
      </c>
      <c r="E325" s="84" t="b">
        <v>0</v>
      </c>
      <c r="F325" s="84" t="b">
        <v>0</v>
      </c>
      <c r="G325" s="84" t="b">
        <v>0</v>
      </c>
    </row>
    <row r="326" spans="1:7" ht="15">
      <c r="A326" s="84" t="s">
        <v>1417</v>
      </c>
      <c r="B326" s="84">
        <v>2</v>
      </c>
      <c r="C326" s="122">
        <v>0.008361944323999478</v>
      </c>
      <c r="D326" s="84" t="s">
        <v>1249</v>
      </c>
      <c r="E326" s="84" t="b">
        <v>0</v>
      </c>
      <c r="F326" s="84" t="b">
        <v>0</v>
      </c>
      <c r="G326" s="84" t="b">
        <v>0</v>
      </c>
    </row>
    <row r="327" spans="1:7" ht="15">
      <c r="A327" s="84" t="s">
        <v>1731</v>
      </c>
      <c r="B327" s="84">
        <v>2</v>
      </c>
      <c r="C327" s="122">
        <v>0.008361944323999478</v>
      </c>
      <c r="D327" s="84" t="s">
        <v>1249</v>
      </c>
      <c r="E327" s="84" t="b">
        <v>1</v>
      </c>
      <c r="F327" s="84" t="b">
        <v>0</v>
      </c>
      <c r="G327" s="84" t="b">
        <v>0</v>
      </c>
    </row>
    <row r="328" spans="1:7" ht="15">
      <c r="A328" s="84" t="s">
        <v>1344</v>
      </c>
      <c r="B328" s="84">
        <v>2</v>
      </c>
      <c r="C328" s="122">
        <v>0.008361944323999478</v>
      </c>
      <c r="D328" s="84" t="s">
        <v>1249</v>
      </c>
      <c r="E328" s="84" t="b">
        <v>0</v>
      </c>
      <c r="F328" s="84" t="b">
        <v>0</v>
      </c>
      <c r="G328" s="84" t="b">
        <v>0</v>
      </c>
    </row>
    <row r="329" spans="1:7" ht="15">
      <c r="A329" s="84" t="s">
        <v>1348</v>
      </c>
      <c r="B329" s="84">
        <v>2</v>
      </c>
      <c r="C329" s="122">
        <v>0.008361944323999478</v>
      </c>
      <c r="D329" s="84" t="s">
        <v>1249</v>
      </c>
      <c r="E329" s="84" t="b">
        <v>0</v>
      </c>
      <c r="F329" s="84" t="b">
        <v>0</v>
      </c>
      <c r="G329" s="84" t="b">
        <v>0</v>
      </c>
    </row>
    <row r="330" spans="1:7" ht="15">
      <c r="A330" s="84" t="s">
        <v>1743</v>
      </c>
      <c r="B330" s="84">
        <v>2</v>
      </c>
      <c r="C330" s="122">
        <v>0.008361944323999478</v>
      </c>
      <c r="D330" s="84" t="s">
        <v>1249</v>
      </c>
      <c r="E330" s="84" t="b">
        <v>0</v>
      </c>
      <c r="F330" s="84" t="b">
        <v>0</v>
      </c>
      <c r="G330" s="84" t="b">
        <v>0</v>
      </c>
    </row>
    <row r="331" spans="1:7" ht="15">
      <c r="A331" s="84" t="s">
        <v>1744</v>
      </c>
      <c r="B331" s="84">
        <v>2</v>
      </c>
      <c r="C331" s="122">
        <v>0.008361944323999478</v>
      </c>
      <c r="D331" s="84" t="s">
        <v>1249</v>
      </c>
      <c r="E331" s="84" t="b">
        <v>0</v>
      </c>
      <c r="F331" s="84" t="b">
        <v>0</v>
      </c>
      <c r="G331" s="84" t="b">
        <v>0</v>
      </c>
    </row>
    <row r="332" spans="1:7" ht="15">
      <c r="A332" s="84" t="s">
        <v>1745</v>
      </c>
      <c r="B332" s="84">
        <v>2</v>
      </c>
      <c r="C332" s="122">
        <v>0.008361944323999478</v>
      </c>
      <c r="D332" s="84" t="s">
        <v>1249</v>
      </c>
      <c r="E332" s="84" t="b">
        <v>0</v>
      </c>
      <c r="F332" s="84" t="b">
        <v>0</v>
      </c>
      <c r="G332" s="84" t="b">
        <v>0</v>
      </c>
    </row>
    <row r="333" spans="1:7" ht="15">
      <c r="A333" s="84" t="s">
        <v>1422</v>
      </c>
      <c r="B333" s="84">
        <v>2</v>
      </c>
      <c r="C333" s="122">
        <v>0.008361944323999478</v>
      </c>
      <c r="D333" s="84" t="s">
        <v>1249</v>
      </c>
      <c r="E333" s="84" t="b">
        <v>0</v>
      </c>
      <c r="F333" s="84" t="b">
        <v>0</v>
      </c>
      <c r="G333" s="84" t="b">
        <v>0</v>
      </c>
    </row>
    <row r="334" spans="1:7" ht="15">
      <c r="A334" s="84" t="s">
        <v>1746</v>
      </c>
      <c r="B334" s="84">
        <v>2</v>
      </c>
      <c r="C334" s="122">
        <v>0.008361944323999478</v>
      </c>
      <c r="D334" s="84" t="s">
        <v>1249</v>
      </c>
      <c r="E334" s="84" t="b">
        <v>0</v>
      </c>
      <c r="F334" s="84" t="b">
        <v>0</v>
      </c>
      <c r="G334" s="84" t="b">
        <v>0</v>
      </c>
    </row>
    <row r="335" spans="1:7" ht="15">
      <c r="A335" s="84" t="s">
        <v>1747</v>
      </c>
      <c r="B335" s="84">
        <v>2</v>
      </c>
      <c r="C335" s="122">
        <v>0.008361944323999478</v>
      </c>
      <c r="D335" s="84" t="s">
        <v>1249</v>
      </c>
      <c r="E335" s="84" t="b">
        <v>0</v>
      </c>
      <c r="F335" s="84" t="b">
        <v>0</v>
      </c>
      <c r="G335" s="84" t="b">
        <v>0</v>
      </c>
    </row>
    <row r="336" spans="1:7" ht="15">
      <c r="A336" s="84" t="s">
        <v>1748</v>
      </c>
      <c r="B336" s="84">
        <v>2</v>
      </c>
      <c r="C336" s="122">
        <v>0.008361944323999478</v>
      </c>
      <c r="D336" s="84" t="s">
        <v>1249</v>
      </c>
      <c r="E336" s="84" t="b">
        <v>0</v>
      </c>
      <c r="F336" s="84" t="b">
        <v>0</v>
      </c>
      <c r="G336" s="84" t="b">
        <v>0</v>
      </c>
    </row>
    <row r="337" spans="1:7" ht="15">
      <c r="A337" s="84" t="s">
        <v>1406</v>
      </c>
      <c r="B337" s="84">
        <v>2</v>
      </c>
      <c r="C337" s="122">
        <v>0.008361944323999478</v>
      </c>
      <c r="D337" s="84" t="s">
        <v>1249</v>
      </c>
      <c r="E337" s="84" t="b">
        <v>0</v>
      </c>
      <c r="F337" s="84" t="b">
        <v>0</v>
      </c>
      <c r="G337" s="84" t="b">
        <v>0</v>
      </c>
    </row>
    <row r="338" spans="1:7" ht="15">
      <c r="A338" s="84" t="s">
        <v>1394</v>
      </c>
      <c r="B338" s="84">
        <v>2</v>
      </c>
      <c r="C338" s="122">
        <v>0.008361944323999478</v>
      </c>
      <c r="D338" s="84" t="s">
        <v>1249</v>
      </c>
      <c r="E338" s="84" t="b">
        <v>0</v>
      </c>
      <c r="F338" s="84" t="b">
        <v>0</v>
      </c>
      <c r="G338" s="84" t="b">
        <v>0</v>
      </c>
    </row>
    <row r="339" spans="1:7" ht="15">
      <c r="A339" s="84" t="s">
        <v>1356</v>
      </c>
      <c r="B339" s="84">
        <v>2</v>
      </c>
      <c r="C339" s="122">
        <v>0.008361944323999478</v>
      </c>
      <c r="D339" s="84" t="s">
        <v>1249</v>
      </c>
      <c r="E339" s="84" t="b">
        <v>0</v>
      </c>
      <c r="F339" s="84" t="b">
        <v>0</v>
      </c>
      <c r="G339" s="84" t="b">
        <v>0</v>
      </c>
    </row>
    <row r="340" spans="1:7" ht="15">
      <c r="A340" s="84" t="s">
        <v>1375</v>
      </c>
      <c r="B340" s="84">
        <v>2</v>
      </c>
      <c r="C340" s="122">
        <v>0.008361944323999478</v>
      </c>
      <c r="D340" s="84" t="s">
        <v>1249</v>
      </c>
      <c r="E340" s="84" t="b">
        <v>0</v>
      </c>
      <c r="F340" s="84" t="b">
        <v>0</v>
      </c>
      <c r="G340" s="84" t="b">
        <v>0</v>
      </c>
    </row>
    <row r="341" spans="1:7" ht="15">
      <c r="A341" s="84" t="s">
        <v>1412</v>
      </c>
      <c r="B341" s="84">
        <v>2</v>
      </c>
      <c r="C341" s="122">
        <v>0</v>
      </c>
      <c r="D341" s="84" t="s">
        <v>1250</v>
      </c>
      <c r="E341" s="84" t="b">
        <v>0</v>
      </c>
      <c r="F341" s="84" t="b">
        <v>0</v>
      </c>
      <c r="G341" s="84" t="b">
        <v>0</v>
      </c>
    </row>
    <row r="342" spans="1:7" ht="15">
      <c r="A342" s="84" t="s">
        <v>1356</v>
      </c>
      <c r="B342" s="84">
        <v>4</v>
      </c>
      <c r="C342" s="122">
        <v>0</v>
      </c>
      <c r="D342" s="84" t="s">
        <v>1252</v>
      </c>
      <c r="E342" s="84" t="b">
        <v>0</v>
      </c>
      <c r="F342" s="84" t="b">
        <v>0</v>
      </c>
      <c r="G342" s="84" t="b">
        <v>0</v>
      </c>
    </row>
    <row r="343" spans="1:7" ht="15">
      <c r="A343" s="84" t="s">
        <v>1330</v>
      </c>
      <c r="B343" s="84">
        <v>4</v>
      </c>
      <c r="C343" s="122">
        <v>0</v>
      </c>
      <c r="D343" s="84" t="s">
        <v>1252</v>
      </c>
      <c r="E343" s="84" t="b">
        <v>0</v>
      </c>
      <c r="F343" s="84" t="b">
        <v>0</v>
      </c>
      <c r="G343" s="84" t="b">
        <v>0</v>
      </c>
    </row>
    <row r="344" spans="1:7" ht="15">
      <c r="A344" s="84" t="s">
        <v>1421</v>
      </c>
      <c r="B344" s="84">
        <v>2</v>
      </c>
      <c r="C344" s="122">
        <v>0</v>
      </c>
      <c r="D344" s="84" t="s">
        <v>1252</v>
      </c>
      <c r="E344" s="84" t="b">
        <v>0</v>
      </c>
      <c r="F344" s="84" t="b">
        <v>0</v>
      </c>
      <c r="G344" s="84" t="b">
        <v>0</v>
      </c>
    </row>
    <row r="345" spans="1:7" ht="15">
      <c r="A345" s="84" t="s">
        <v>1422</v>
      </c>
      <c r="B345" s="84">
        <v>2</v>
      </c>
      <c r="C345" s="122">
        <v>0</v>
      </c>
      <c r="D345" s="84" t="s">
        <v>1252</v>
      </c>
      <c r="E345" s="84" t="b">
        <v>0</v>
      </c>
      <c r="F345" s="84" t="b">
        <v>0</v>
      </c>
      <c r="G345" s="84" t="b">
        <v>0</v>
      </c>
    </row>
    <row r="346" spans="1:7" ht="15">
      <c r="A346" s="84" t="s">
        <v>1406</v>
      </c>
      <c r="B346" s="84">
        <v>2</v>
      </c>
      <c r="C346" s="122">
        <v>0</v>
      </c>
      <c r="D346" s="84" t="s">
        <v>1252</v>
      </c>
      <c r="E346" s="84" t="b">
        <v>0</v>
      </c>
      <c r="F346" s="84" t="b">
        <v>0</v>
      </c>
      <c r="G346" s="84" t="b">
        <v>0</v>
      </c>
    </row>
    <row r="347" spans="1:7" ht="15">
      <c r="A347" s="84" t="s">
        <v>1423</v>
      </c>
      <c r="B347" s="84">
        <v>2</v>
      </c>
      <c r="C347" s="122">
        <v>0</v>
      </c>
      <c r="D347" s="84" t="s">
        <v>1252</v>
      </c>
      <c r="E347" s="84" t="b">
        <v>0</v>
      </c>
      <c r="F347" s="84" t="b">
        <v>0</v>
      </c>
      <c r="G347" s="84" t="b">
        <v>0</v>
      </c>
    </row>
    <row r="348" spans="1:7" ht="15">
      <c r="A348" s="84" t="s">
        <v>260</v>
      </c>
      <c r="B348" s="84">
        <v>2</v>
      </c>
      <c r="C348" s="122">
        <v>0</v>
      </c>
      <c r="D348" s="84" t="s">
        <v>1252</v>
      </c>
      <c r="E348" s="84" t="b">
        <v>0</v>
      </c>
      <c r="F348" s="84" t="b">
        <v>0</v>
      </c>
      <c r="G348" s="84" t="b">
        <v>0</v>
      </c>
    </row>
    <row r="349" spans="1:7" ht="15">
      <c r="A349" s="84" t="s">
        <v>260</v>
      </c>
      <c r="B349" s="84">
        <v>2</v>
      </c>
      <c r="C349" s="122">
        <v>0</v>
      </c>
      <c r="D349" s="84" t="s">
        <v>1253</v>
      </c>
      <c r="E349" s="84" t="b">
        <v>0</v>
      </c>
      <c r="F349" s="84" t="b">
        <v>0</v>
      </c>
      <c r="G34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1768</v>
      </c>
      <c r="B1" s="13" t="s">
        <v>1769</v>
      </c>
      <c r="C1" s="13" t="s">
        <v>1762</v>
      </c>
      <c r="D1" s="13" t="s">
        <v>1763</v>
      </c>
      <c r="E1" s="13" t="s">
        <v>1770</v>
      </c>
      <c r="F1" s="13" t="s">
        <v>144</v>
      </c>
      <c r="G1" s="13" t="s">
        <v>1771</v>
      </c>
      <c r="H1" s="13" t="s">
        <v>1772</v>
      </c>
      <c r="I1" s="13" t="s">
        <v>1773</v>
      </c>
      <c r="J1" s="13" t="s">
        <v>1774</v>
      </c>
      <c r="K1" s="13" t="s">
        <v>1775</v>
      </c>
      <c r="L1" s="13" t="s">
        <v>1776</v>
      </c>
    </row>
    <row r="2" spans="1:12" ht="15">
      <c r="A2" s="84" t="s">
        <v>1371</v>
      </c>
      <c r="B2" s="84" t="s">
        <v>1369</v>
      </c>
      <c r="C2" s="84">
        <v>18</v>
      </c>
      <c r="D2" s="122">
        <v>0.010533617591685165</v>
      </c>
      <c r="E2" s="122">
        <v>1.7105404479332968</v>
      </c>
      <c r="F2" s="84" t="s">
        <v>1764</v>
      </c>
      <c r="G2" s="84" t="b">
        <v>0</v>
      </c>
      <c r="H2" s="84" t="b">
        <v>0</v>
      </c>
      <c r="I2" s="84" t="b">
        <v>0</v>
      </c>
      <c r="J2" s="84" t="b">
        <v>0</v>
      </c>
      <c r="K2" s="84" t="b">
        <v>0</v>
      </c>
      <c r="L2" s="84" t="b">
        <v>0</v>
      </c>
    </row>
    <row r="3" spans="1:12" ht="15">
      <c r="A3" s="84" t="s">
        <v>1369</v>
      </c>
      <c r="B3" s="84" t="s">
        <v>1372</v>
      </c>
      <c r="C3" s="84">
        <v>18</v>
      </c>
      <c r="D3" s="122">
        <v>0.010533617591685165</v>
      </c>
      <c r="E3" s="122">
        <v>1.7328168426444492</v>
      </c>
      <c r="F3" s="84" t="s">
        <v>1764</v>
      </c>
      <c r="G3" s="84" t="b">
        <v>0</v>
      </c>
      <c r="H3" s="84" t="b">
        <v>0</v>
      </c>
      <c r="I3" s="84" t="b">
        <v>0</v>
      </c>
      <c r="J3" s="84" t="b">
        <v>0</v>
      </c>
      <c r="K3" s="84" t="b">
        <v>0</v>
      </c>
      <c r="L3" s="84" t="b">
        <v>0</v>
      </c>
    </row>
    <row r="4" spans="1:12" ht="15">
      <c r="A4" s="84" t="s">
        <v>1372</v>
      </c>
      <c r="B4" s="84" t="s">
        <v>1373</v>
      </c>
      <c r="C4" s="84">
        <v>18</v>
      </c>
      <c r="D4" s="122">
        <v>0.010533617591685165</v>
      </c>
      <c r="E4" s="122">
        <v>1.756297938493972</v>
      </c>
      <c r="F4" s="84" t="s">
        <v>1764</v>
      </c>
      <c r="G4" s="84" t="b">
        <v>0</v>
      </c>
      <c r="H4" s="84" t="b">
        <v>0</v>
      </c>
      <c r="I4" s="84" t="b">
        <v>0</v>
      </c>
      <c r="J4" s="84" t="b">
        <v>0</v>
      </c>
      <c r="K4" s="84" t="b">
        <v>0</v>
      </c>
      <c r="L4" s="84" t="b">
        <v>0</v>
      </c>
    </row>
    <row r="5" spans="1:12" ht="15">
      <c r="A5" s="84" t="s">
        <v>1374</v>
      </c>
      <c r="B5" s="84" t="s">
        <v>268</v>
      </c>
      <c r="C5" s="84">
        <v>18</v>
      </c>
      <c r="D5" s="122">
        <v>0.010533617591685165</v>
      </c>
      <c r="E5" s="122">
        <v>1.756297938493972</v>
      </c>
      <c r="F5" s="84" t="s">
        <v>1764</v>
      </c>
      <c r="G5" s="84" t="b">
        <v>0</v>
      </c>
      <c r="H5" s="84" t="b">
        <v>0</v>
      </c>
      <c r="I5" s="84" t="b">
        <v>0</v>
      </c>
      <c r="J5" s="84" t="b">
        <v>0</v>
      </c>
      <c r="K5" s="84" t="b">
        <v>0</v>
      </c>
      <c r="L5" s="84" t="b">
        <v>0</v>
      </c>
    </row>
    <row r="6" spans="1:12" ht="15">
      <c r="A6" s="84" t="s">
        <v>1356</v>
      </c>
      <c r="B6" s="84" t="s">
        <v>1375</v>
      </c>
      <c r="C6" s="84">
        <v>16</v>
      </c>
      <c r="D6" s="122">
        <v>0.010102547488144807</v>
      </c>
      <c r="E6" s="122">
        <v>1.5965970956264601</v>
      </c>
      <c r="F6" s="84" t="s">
        <v>1764</v>
      </c>
      <c r="G6" s="84" t="b">
        <v>0</v>
      </c>
      <c r="H6" s="84" t="b">
        <v>0</v>
      </c>
      <c r="I6" s="84" t="b">
        <v>0</v>
      </c>
      <c r="J6" s="84" t="b">
        <v>0</v>
      </c>
      <c r="K6" s="84" t="b">
        <v>0</v>
      </c>
      <c r="L6" s="84" t="b">
        <v>0</v>
      </c>
    </row>
    <row r="7" spans="1:12" ht="15">
      <c r="A7" s="84" t="s">
        <v>1373</v>
      </c>
      <c r="B7" s="84" t="s">
        <v>1356</v>
      </c>
      <c r="C7" s="84">
        <v>14</v>
      </c>
      <c r="D7" s="122">
        <v>0.009573141209026087</v>
      </c>
      <c r="E7" s="122">
        <v>1.5222147324606041</v>
      </c>
      <c r="F7" s="84" t="s">
        <v>1764</v>
      </c>
      <c r="G7" s="84" t="b">
        <v>0</v>
      </c>
      <c r="H7" s="84" t="b">
        <v>0</v>
      </c>
      <c r="I7" s="84" t="b">
        <v>0</v>
      </c>
      <c r="J7" s="84" t="b">
        <v>0</v>
      </c>
      <c r="K7" s="84" t="b">
        <v>0</v>
      </c>
      <c r="L7" s="84" t="b">
        <v>0</v>
      </c>
    </row>
    <row r="8" spans="1:12" ht="15">
      <c r="A8" s="84" t="s">
        <v>1375</v>
      </c>
      <c r="B8" s="84" t="s">
        <v>1374</v>
      </c>
      <c r="C8" s="84">
        <v>14</v>
      </c>
      <c r="D8" s="122">
        <v>0.009573141209026087</v>
      </c>
      <c r="E8" s="122">
        <v>1.726334715116529</v>
      </c>
      <c r="F8" s="84" t="s">
        <v>1764</v>
      </c>
      <c r="G8" s="84" t="b">
        <v>0</v>
      </c>
      <c r="H8" s="84" t="b">
        <v>0</v>
      </c>
      <c r="I8" s="84" t="b">
        <v>0</v>
      </c>
      <c r="J8" s="84" t="b">
        <v>0</v>
      </c>
      <c r="K8" s="84" t="b">
        <v>0</v>
      </c>
      <c r="L8" s="84" t="b">
        <v>0</v>
      </c>
    </row>
    <row r="9" spans="1:12" ht="15">
      <c r="A9" s="84" t="s">
        <v>268</v>
      </c>
      <c r="B9" s="84" t="s">
        <v>379</v>
      </c>
      <c r="C9" s="84">
        <v>14</v>
      </c>
      <c r="D9" s="122">
        <v>0.009573141209026087</v>
      </c>
      <c r="E9" s="122">
        <v>1.756297938493972</v>
      </c>
      <c r="F9" s="84" t="s">
        <v>1764</v>
      </c>
      <c r="G9" s="84" t="b">
        <v>0</v>
      </c>
      <c r="H9" s="84" t="b">
        <v>0</v>
      </c>
      <c r="I9" s="84" t="b">
        <v>0</v>
      </c>
      <c r="J9" s="84" t="b">
        <v>0</v>
      </c>
      <c r="K9" s="84" t="b">
        <v>0</v>
      </c>
      <c r="L9" s="84" t="b">
        <v>0</v>
      </c>
    </row>
    <row r="10" spans="1:12" ht="15">
      <c r="A10" s="84" t="s">
        <v>257</v>
      </c>
      <c r="B10" s="84" t="s">
        <v>1371</v>
      </c>
      <c r="C10" s="84">
        <v>13</v>
      </c>
      <c r="D10" s="122">
        <v>0.009267304653031968</v>
      </c>
      <c r="E10" s="122">
        <v>1.6426402122953612</v>
      </c>
      <c r="F10" s="84" t="s">
        <v>1764</v>
      </c>
      <c r="G10" s="84" t="b">
        <v>0</v>
      </c>
      <c r="H10" s="84" t="b">
        <v>0</v>
      </c>
      <c r="I10" s="84" t="b">
        <v>0</v>
      </c>
      <c r="J10" s="84" t="b">
        <v>0</v>
      </c>
      <c r="K10" s="84" t="b">
        <v>0</v>
      </c>
      <c r="L10" s="84" t="b">
        <v>0</v>
      </c>
    </row>
    <row r="11" spans="1:12" ht="15">
      <c r="A11" s="84" t="s">
        <v>379</v>
      </c>
      <c r="B11" s="84" t="s">
        <v>1687</v>
      </c>
      <c r="C11" s="84">
        <v>13</v>
      </c>
      <c r="D11" s="122">
        <v>0.009267304653031968</v>
      </c>
      <c r="E11" s="122">
        <v>1.8654424079190401</v>
      </c>
      <c r="F11" s="84" t="s">
        <v>1764</v>
      </c>
      <c r="G11" s="84" t="b">
        <v>0</v>
      </c>
      <c r="H11" s="84" t="b">
        <v>0</v>
      </c>
      <c r="I11" s="84" t="b">
        <v>0</v>
      </c>
      <c r="J11" s="84" t="b">
        <v>0</v>
      </c>
      <c r="K11" s="84" t="b">
        <v>0</v>
      </c>
      <c r="L11" s="84" t="b">
        <v>0</v>
      </c>
    </row>
    <row r="12" spans="1:12" ht="15">
      <c r="A12" s="84" t="s">
        <v>260</v>
      </c>
      <c r="B12" s="84" t="s">
        <v>1392</v>
      </c>
      <c r="C12" s="84">
        <v>12</v>
      </c>
      <c r="D12" s="122">
        <v>0.00893126006443706</v>
      </c>
      <c r="E12" s="122">
        <v>1.330329206221691</v>
      </c>
      <c r="F12" s="84" t="s">
        <v>1764</v>
      </c>
      <c r="G12" s="84" t="b">
        <v>0</v>
      </c>
      <c r="H12" s="84" t="b">
        <v>0</v>
      </c>
      <c r="I12" s="84" t="b">
        <v>0</v>
      </c>
      <c r="J12" s="84" t="b">
        <v>0</v>
      </c>
      <c r="K12" s="84" t="b">
        <v>0</v>
      </c>
      <c r="L12" s="84" t="b">
        <v>0</v>
      </c>
    </row>
    <row r="13" spans="1:12" ht="15">
      <c r="A13" s="84" t="s">
        <v>389</v>
      </c>
      <c r="B13" s="84" t="s">
        <v>1393</v>
      </c>
      <c r="C13" s="84">
        <v>11</v>
      </c>
      <c r="D13" s="122">
        <v>0.008562484480732524</v>
      </c>
      <c r="E13" s="122">
        <v>1.9323891975496534</v>
      </c>
      <c r="F13" s="84" t="s">
        <v>1764</v>
      </c>
      <c r="G13" s="84" t="b">
        <v>0</v>
      </c>
      <c r="H13" s="84" t="b">
        <v>0</v>
      </c>
      <c r="I13" s="84" t="b">
        <v>0</v>
      </c>
      <c r="J13" s="84" t="b">
        <v>0</v>
      </c>
      <c r="K13" s="84" t="b">
        <v>0</v>
      </c>
      <c r="L13" s="84" t="b">
        <v>0</v>
      </c>
    </row>
    <row r="14" spans="1:12" ht="15">
      <c r="A14" s="84" t="s">
        <v>1393</v>
      </c>
      <c r="B14" s="84" t="s">
        <v>1394</v>
      </c>
      <c r="C14" s="84">
        <v>11</v>
      </c>
      <c r="D14" s="122">
        <v>0.008562484480732524</v>
      </c>
      <c r="E14" s="122">
        <v>1.8976270912904414</v>
      </c>
      <c r="F14" s="84" t="s">
        <v>1764</v>
      </c>
      <c r="G14" s="84" t="b">
        <v>0</v>
      </c>
      <c r="H14" s="84" t="b">
        <v>0</v>
      </c>
      <c r="I14" s="84" t="b">
        <v>0</v>
      </c>
      <c r="J14" s="84" t="b">
        <v>0</v>
      </c>
      <c r="K14" s="84" t="b">
        <v>0</v>
      </c>
      <c r="L14" s="84" t="b">
        <v>0</v>
      </c>
    </row>
    <row r="15" spans="1:12" ht="15">
      <c r="A15" s="84" t="s">
        <v>1394</v>
      </c>
      <c r="B15" s="84" t="s">
        <v>1395</v>
      </c>
      <c r="C15" s="84">
        <v>11</v>
      </c>
      <c r="D15" s="122">
        <v>0.008562484480732524</v>
      </c>
      <c r="E15" s="122">
        <v>1.8976270912904414</v>
      </c>
      <c r="F15" s="84" t="s">
        <v>1764</v>
      </c>
      <c r="G15" s="84" t="b">
        <v>0</v>
      </c>
      <c r="H15" s="84" t="b">
        <v>0</v>
      </c>
      <c r="I15" s="84" t="b">
        <v>0</v>
      </c>
      <c r="J15" s="84" t="b">
        <v>0</v>
      </c>
      <c r="K15" s="84" t="b">
        <v>0</v>
      </c>
      <c r="L15" s="84" t="b">
        <v>0</v>
      </c>
    </row>
    <row r="16" spans="1:12" ht="15">
      <c r="A16" s="84" t="s">
        <v>1395</v>
      </c>
      <c r="B16" s="84" t="s">
        <v>1396</v>
      </c>
      <c r="C16" s="84">
        <v>11</v>
      </c>
      <c r="D16" s="122">
        <v>0.008562484480732524</v>
      </c>
      <c r="E16" s="122">
        <v>1.9323891975496534</v>
      </c>
      <c r="F16" s="84" t="s">
        <v>1764</v>
      </c>
      <c r="G16" s="84" t="b">
        <v>0</v>
      </c>
      <c r="H16" s="84" t="b">
        <v>0</v>
      </c>
      <c r="I16" s="84" t="b">
        <v>0</v>
      </c>
      <c r="J16" s="84" t="b">
        <v>0</v>
      </c>
      <c r="K16" s="84" t="b">
        <v>0</v>
      </c>
      <c r="L16" s="84" t="b">
        <v>0</v>
      </c>
    </row>
    <row r="17" spans="1:12" ht="15">
      <c r="A17" s="84" t="s">
        <v>1391</v>
      </c>
      <c r="B17" s="84" t="s">
        <v>1397</v>
      </c>
      <c r="C17" s="84">
        <v>11</v>
      </c>
      <c r="D17" s="122">
        <v>0.008562484480732524</v>
      </c>
      <c r="E17" s="122">
        <v>1.7328168426444492</v>
      </c>
      <c r="F17" s="84" t="s">
        <v>1764</v>
      </c>
      <c r="G17" s="84" t="b">
        <v>0</v>
      </c>
      <c r="H17" s="84" t="b">
        <v>0</v>
      </c>
      <c r="I17" s="84" t="b">
        <v>0</v>
      </c>
      <c r="J17" s="84" t="b">
        <v>0</v>
      </c>
      <c r="K17" s="84" t="b">
        <v>0</v>
      </c>
      <c r="L17" s="84" t="b">
        <v>0</v>
      </c>
    </row>
    <row r="18" spans="1:12" ht="15">
      <c r="A18" s="84" t="s">
        <v>1397</v>
      </c>
      <c r="B18" s="84" t="s">
        <v>1398</v>
      </c>
      <c r="C18" s="84">
        <v>11</v>
      </c>
      <c r="D18" s="122">
        <v>0.008562484480732524</v>
      </c>
      <c r="E18" s="122">
        <v>1.9323891975496534</v>
      </c>
      <c r="F18" s="84" t="s">
        <v>1764</v>
      </c>
      <c r="G18" s="84" t="b">
        <v>0</v>
      </c>
      <c r="H18" s="84" t="b">
        <v>0</v>
      </c>
      <c r="I18" s="84" t="b">
        <v>0</v>
      </c>
      <c r="J18" s="84" t="b">
        <v>0</v>
      </c>
      <c r="K18" s="84" t="b">
        <v>0</v>
      </c>
      <c r="L18" s="84" t="b">
        <v>0</v>
      </c>
    </row>
    <row r="19" spans="1:12" ht="15">
      <c r="A19" s="84" t="s">
        <v>1398</v>
      </c>
      <c r="B19" s="84" t="s">
        <v>1688</v>
      </c>
      <c r="C19" s="84">
        <v>11</v>
      </c>
      <c r="D19" s="122">
        <v>0.008562484480732524</v>
      </c>
      <c r="E19" s="122">
        <v>1.9323891975496534</v>
      </c>
      <c r="F19" s="84" t="s">
        <v>1764</v>
      </c>
      <c r="G19" s="84" t="b">
        <v>0</v>
      </c>
      <c r="H19" s="84" t="b">
        <v>0</v>
      </c>
      <c r="I19" s="84" t="b">
        <v>0</v>
      </c>
      <c r="J19" s="84" t="b">
        <v>0</v>
      </c>
      <c r="K19" s="84" t="b">
        <v>0</v>
      </c>
      <c r="L19" s="84" t="b">
        <v>0</v>
      </c>
    </row>
    <row r="20" spans="1:12" ht="15">
      <c r="A20" s="84" t="s">
        <v>260</v>
      </c>
      <c r="B20" s="84" t="s">
        <v>1385</v>
      </c>
      <c r="C20" s="84">
        <v>10</v>
      </c>
      <c r="D20" s="122">
        <v>0.008157994462438515</v>
      </c>
      <c r="E20" s="122">
        <v>1.330329206221691</v>
      </c>
      <c r="F20" s="84" t="s">
        <v>1764</v>
      </c>
      <c r="G20" s="84" t="b">
        <v>0</v>
      </c>
      <c r="H20" s="84" t="b">
        <v>0</v>
      </c>
      <c r="I20" s="84" t="b">
        <v>0</v>
      </c>
      <c r="J20" s="84" t="b">
        <v>0</v>
      </c>
      <c r="K20" s="84" t="b">
        <v>0</v>
      </c>
      <c r="L20" s="84" t="b">
        <v>0</v>
      </c>
    </row>
    <row r="21" spans="1:12" ht="15">
      <c r="A21" s="84" t="s">
        <v>1386</v>
      </c>
      <c r="B21" s="84" t="s">
        <v>1328</v>
      </c>
      <c r="C21" s="84">
        <v>10</v>
      </c>
      <c r="D21" s="122">
        <v>0.008157994462438515</v>
      </c>
      <c r="E21" s="122">
        <v>2.0115704435972783</v>
      </c>
      <c r="F21" s="84" t="s">
        <v>1764</v>
      </c>
      <c r="G21" s="84" t="b">
        <v>0</v>
      </c>
      <c r="H21" s="84" t="b">
        <v>0</v>
      </c>
      <c r="I21" s="84" t="b">
        <v>0</v>
      </c>
      <c r="J21" s="84" t="b">
        <v>0</v>
      </c>
      <c r="K21" s="84" t="b">
        <v>0</v>
      </c>
      <c r="L21" s="84" t="b">
        <v>0</v>
      </c>
    </row>
    <row r="22" spans="1:12" ht="15">
      <c r="A22" s="84" t="s">
        <v>1356</v>
      </c>
      <c r="B22" s="84" t="s">
        <v>1330</v>
      </c>
      <c r="C22" s="84">
        <v>10</v>
      </c>
      <c r="D22" s="122">
        <v>0.008157994462438515</v>
      </c>
      <c r="E22" s="122">
        <v>1.2163858539148542</v>
      </c>
      <c r="F22" s="84" t="s">
        <v>1764</v>
      </c>
      <c r="G22" s="84" t="b">
        <v>0</v>
      </c>
      <c r="H22" s="84" t="b">
        <v>0</v>
      </c>
      <c r="I22" s="84" t="b">
        <v>0</v>
      </c>
      <c r="J22" s="84" t="b">
        <v>0</v>
      </c>
      <c r="K22" s="84" t="b">
        <v>0</v>
      </c>
      <c r="L22" s="84" t="b">
        <v>0</v>
      </c>
    </row>
    <row r="23" spans="1:12" ht="15">
      <c r="A23" s="84" t="s">
        <v>1387</v>
      </c>
      <c r="B23" s="84" t="s">
        <v>1388</v>
      </c>
      <c r="C23" s="84">
        <v>8</v>
      </c>
      <c r="D23" s="122">
        <v>0.007226738934056007</v>
      </c>
      <c r="E23" s="122">
        <v>2.1084804566053346</v>
      </c>
      <c r="F23" s="84" t="s">
        <v>1764</v>
      </c>
      <c r="G23" s="84" t="b">
        <v>0</v>
      </c>
      <c r="H23" s="84" t="b">
        <v>0</v>
      </c>
      <c r="I23" s="84" t="b">
        <v>0</v>
      </c>
      <c r="J23" s="84" t="b">
        <v>0</v>
      </c>
      <c r="K23" s="84" t="b">
        <v>0</v>
      </c>
      <c r="L23" s="84" t="b">
        <v>0</v>
      </c>
    </row>
    <row r="24" spans="1:12" ht="15">
      <c r="A24" s="84" t="s">
        <v>1388</v>
      </c>
      <c r="B24" s="84" t="s">
        <v>1389</v>
      </c>
      <c r="C24" s="84">
        <v>8</v>
      </c>
      <c r="D24" s="122">
        <v>0.007226738934056007</v>
      </c>
      <c r="E24" s="122">
        <v>2.1084804566053346</v>
      </c>
      <c r="F24" s="84" t="s">
        <v>1764</v>
      </c>
      <c r="G24" s="84" t="b">
        <v>0</v>
      </c>
      <c r="H24" s="84" t="b">
        <v>0</v>
      </c>
      <c r="I24" s="84" t="b">
        <v>0</v>
      </c>
      <c r="J24" s="84" t="b">
        <v>0</v>
      </c>
      <c r="K24" s="84" t="b">
        <v>0</v>
      </c>
      <c r="L24" s="84" t="b">
        <v>0</v>
      </c>
    </row>
    <row r="25" spans="1:12" ht="15">
      <c r="A25" s="84" t="s">
        <v>1389</v>
      </c>
      <c r="B25" s="84" t="s">
        <v>260</v>
      </c>
      <c r="C25" s="84">
        <v>8</v>
      </c>
      <c r="D25" s="122">
        <v>0.007226738934056007</v>
      </c>
      <c r="E25" s="122">
        <v>1.3987865868775426</v>
      </c>
      <c r="F25" s="84" t="s">
        <v>1764</v>
      </c>
      <c r="G25" s="84" t="b">
        <v>0</v>
      </c>
      <c r="H25" s="84" t="b">
        <v>0</v>
      </c>
      <c r="I25" s="84" t="b">
        <v>0</v>
      </c>
      <c r="J25" s="84" t="b">
        <v>0</v>
      </c>
      <c r="K25" s="84" t="b">
        <v>0</v>
      </c>
      <c r="L25" s="84" t="b">
        <v>0</v>
      </c>
    </row>
    <row r="26" spans="1:12" ht="15">
      <c r="A26" s="84" t="s">
        <v>1385</v>
      </c>
      <c r="B26" s="84" t="s">
        <v>1327</v>
      </c>
      <c r="C26" s="84">
        <v>8</v>
      </c>
      <c r="D26" s="122">
        <v>0.007226738934056007</v>
      </c>
      <c r="E26" s="122">
        <v>1.9146604305892216</v>
      </c>
      <c r="F26" s="84" t="s">
        <v>1764</v>
      </c>
      <c r="G26" s="84" t="b">
        <v>0</v>
      </c>
      <c r="H26" s="84" t="b">
        <v>0</v>
      </c>
      <c r="I26" s="84" t="b">
        <v>0</v>
      </c>
      <c r="J26" s="84" t="b">
        <v>0</v>
      </c>
      <c r="K26" s="84" t="b">
        <v>0</v>
      </c>
      <c r="L26" s="84" t="b">
        <v>0</v>
      </c>
    </row>
    <row r="27" spans="1:12" ht="15">
      <c r="A27" s="84" t="s">
        <v>1327</v>
      </c>
      <c r="B27" s="84" t="s">
        <v>1378</v>
      </c>
      <c r="C27" s="84">
        <v>8</v>
      </c>
      <c r="D27" s="122">
        <v>0.007226738934056007</v>
      </c>
      <c r="E27" s="122">
        <v>1.8732677454309967</v>
      </c>
      <c r="F27" s="84" t="s">
        <v>1764</v>
      </c>
      <c r="G27" s="84" t="b">
        <v>0</v>
      </c>
      <c r="H27" s="84" t="b">
        <v>0</v>
      </c>
      <c r="I27" s="84" t="b">
        <v>0</v>
      </c>
      <c r="J27" s="84" t="b">
        <v>0</v>
      </c>
      <c r="K27" s="84" t="b">
        <v>0</v>
      </c>
      <c r="L27" s="84" t="b">
        <v>0</v>
      </c>
    </row>
    <row r="28" spans="1:12" ht="15">
      <c r="A28" s="84" t="s">
        <v>1378</v>
      </c>
      <c r="B28" s="84" t="s">
        <v>1386</v>
      </c>
      <c r="C28" s="84">
        <v>8</v>
      </c>
      <c r="D28" s="122">
        <v>0.007226738934056007</v>
      </c>
      <c r="E28" s="122">
        <v>1.8732677454309967</v>
      </c>
      <c r="F28" s="84" t="s">
        <v>1764</v>
      </c>
      <c r="G28" s="84" t="b">
        <v>0</v>
      </c>
      <c r="H28" s="84" t="b">
        <v>0</v>
      </c>
      <c r="I28" s="84" t="b">
        <v>0</v>
      </c>
      <c r="J28" s="84" t="b">
        <v>0</v>
      </c>
      <c r="K28" s="84" t="b">
        <v>0</v>
      </c>
      <c r="L28" s="84" t="b">
        <v>0</v>
      </c>
    </row>
    <row r="29" spans="1:12" ht="15">
      <c r="A29" s="84" t="s">
        <v>1328</v>
      </c>
      <c r="B29" s="84" t="s">
        <v>1329</v>
      </c>
      <c r="C29" s="84">
        <v>8</v>
      </c>
      <c r="D29" s="122">
        <v>0.007226738934056007</v>
      </c>
      <c r="E29" s="122">
        <v>1.9604179211498969</v>
      </c>
      <c r="F29" s="84" t="s">
        <v>1764</v>
      </c>
      <c r="G29" s="84" t="b">
        <v>0</v>
      </c>
      <c r="H29" s="84" t="b">
        <v>0</v>
      </c>
      <c r="I29" s="84" t="b">
        <v>0</v>
      </c>
      <c r="J29" s="84" t="b">
        <v>0</v>
      </c>
      <c r="K29" s="84" t="b">
        <v>0</v>
      </c>
      <c r="L29" s="84" t="b">
        <v>0</v>
      </c>
    </row>
    <row r="30" spans="1:12" ht="15">
      <c r="A30" s="84" t="s">
        <v>1329</v>
      </c>
      <c r="B30" s="84" t="s">
        <v>254</v>
      </c>
      <c r="C30" s="84">
        <v>8</v>
      </c>
      <c r="D30" s="122">
        <v>0.007226738934056007</v>
      </c>
      <c r="E30" s="122">
        <v>2.057327934157953</v>
      </c>
      <c r="F30" s="84" t="s">
        <v>1764</v>
      </c>
      <c r="G30" s="84" t="b">
        <v>0</v>
      </c>
      <c r="H30" s="84" t="b">
        <v>0</v>
      </c>
      <c r="I30" s="84" t="b">
        <v>0</v>
      </c>
      <c r="J30" s="84" t="b">
        <v>0</v>
      </c>
      <c r="K30" s="84" t="b">
        <v>0</v>
      </c>
      <c r="L30" s="84" t="b">
        <v>0</v>
      </c>
    </row>
    <row r="31" spans="1:12" ht="15">
      <c r="A31" s="84" t="s">
        <v>1330</v>
      </c>
      <c r="B31" s="84" t="s">
        <v>1406</v>
      </c>
      <c r="C31" s="84">
        <v>8</v>
      </c>
      <c r="D31" s="122">
        <v>0.007226738934056007</v>
      </c>
      <c r="E31" s="122">
        <v>1.5115399094134039</v>
      </c>
      <c r="F31" s="84" t="s">
        <v>1764</v>
      </c>
      <c r="G31" s="84" t="b">
        <v>0</v>
      </c>
      <c r="H31" s="84" t="b">
        <v>0</v>
      </c>
      <c r="I31" s="84" t="b">
        <v>0</v>
      </c>
      <c r="J31" s="84" t="b">
        <v>0</v>
      </c>
      <c r="K31" s="84" t="b">
        <v>0</v>
      </c>
      <c r="L31" s="84" t="b">
        <v>0</v>
      </c>
    </row>
    <row r="32" spans="1:12" ht="15">
      <c r="A32" s="84" t="s">
        <v>1392</v>
      </c>
      <c r="B32" s="84" t="s">
        <v>1690</v>
      </c>
      <c r="C32" s="84">
        <v>8</v>
      </c>
      <c r="D32" s="122">
        <v>0.007226738934056007</v>
      </c>
      <c r="E32" s="122">
        <v>1.9323891975496534</v>
      </c>
      <c r="F32" s="84" t="s">
        <v>1764</v>
      </c>
      <c r="G32" s="84" t="b">
        <v>0</v>
      </c>
      <c r="H32" s="84" t="b">
        <v>0</v>
      </c>
      <c r="I32" s="84" t="b">
        <v>0</v>
      </c>
      <c r="J32" s="84" t="b">
        <v>0</v>
      </c>
      <c r="K32" s="84" t="b">
        <v>0</v>
      </c>
      <c r="L32" s="84" t="b">
        <v>0</v>
      </c>
    </row>
    <row r="33" spans="1:12" ht="15">
      <c r="A33" s="84" t="s">
        <v>1690</v>
      </c>
      <c r="B33" s="84" t="s">
        <v>1391</v>
      </c>
      <c r="C33" s="84">
        <v>8</v>
      </c>
      <c r="D33" s="122">
        <v>0.007226738934056007</v>
      </c>
      <c r="E33" s="122">
        <v>1.7328168426444492</v>
      </c>
      <c r="F33" s="84" t="s">
        <v>1764</v>
      </c>
      <c r="G33" s="84" t="b">
        <v>0</v>
      </c>
      <c r="H33" s="84" t="b">
        <v>0</v>
      </c>
      <c r="I33" s="84" t="b">
        <v>0</v>
      </c>
      <c r="J33" s="84" t="b">
        <v>0</v>
      </c>
      <c r="K33" s="84" t="b">
        <v>0</v>
      </c>
      <c r="L33" s="84" t="b">
        <v>0</v>
      </c>
    </row>
    <row r="34" spans="1:12" ht="15">
      <c r="A34" s="84" t="s">
        <v>1391</v>
      </c>
      <c r="B34" s="84" t="s">
        <v>1691</v>
      </c>
      <c r="C34" s="84">
        <v>8</v>
      </c>
      <c r="D34" s="122">
        <v>0.007226738934056007</v>
      </c>
      <c r="E34" s="122">
        <v>1.7328168426444492</v>
      </c>
      <c r="F34" s="84" t="s">
        <v>1764</v>
      </c>
      <c r="G34" s="84" t="b">
        <v>0</v>
      </c>
      <c r="H34" s="84" t="b">
        <v>0</v>
      </c>
      <c r="I34" s="84" t="b">
        <v>0</v>
      </c>
      <c r="J34" s="84" t="b">
        <v>0</v>
      </c>
      <c r="K34" s="84" t="b">
        <v>0</v>
      </c>
      <c r="L34" s="84" t="b">
        <v>0</v>
      </c>
    </row>
    <row r="35" spans="1:12" ht="15">
      <c r="A35" s="84" t="s">
        <v>1691</v>
      </c>
      <c r="B35" s="84" t="s">
        <v>1692</v>
      </c>
      <c r="C35" s="84">
        <v>8</v>
      </c>
      <c r="D35" s="122">
        <v>0.007226738934056007</v>
      </c>
      <c r="E35" s="122">
        <v>2.1084804566053346</v>
      </c>
      <c r="F35" s="84" t="s">
        <v>1764</v>
      </c>
      <c r="G35" s="84" t="b">
        <v>0</v>
      </c>
      <c r="H35" s="84" t="b">
        <v>0</v>
      </c>
      <c r="I35" s="84" t="b">
        <v>0</v>
      </c>
      <c r="J35" s="84" t="b">
        <v>0</v>
      </c>
      <c r="K35" s="84" t="b">
        <v>0</v>
      </c>
      <c r="L35" s="84" t="b">
        <v>0</v>
      </c>
    </row>
    <row r="36" spans="1:12" ht="15">
      <c r="A36" s="84" t="s">
        <v>1692</v>
      </c>
      <c r="B36" s="84" t="s">
        <v>1693</v>
      </c>
      <c r="C36" s="84">
        <v>8</v>
      </c>
      <c r="D36" s="122">
        <v>0.007226738934056007</v>
      </c>
      <c r="E36" s="122">
        <v>2.1084804566053346</v>
      </c>
      <c r="F36" s="84" t="s">
        <v>1764</v>
      </c>
      <c r="G36" s="84" t="b">
        <v>0</v>
      </c>
      <c r="H36" s="84" t="b">
        <v>0</v>
      </c>
      <c r="I36" s="84" t="b">
        <v>0</v>
      </c>
      <c r="J36" s="84" t="b">
        <v>1</v>
      </c>
      <c r="K36" s="84" t="b">
        <v>0</v>
      </c>
      <c r="L36" s="84" t="b">
        <v>0</v>
      </c>
    </row>
    <row r="37" spans="1:12" ht="15">
      <c r="A37" s="84" t="s">
        <v>1693</v>
      </c>
      <c r="B37" s="84" t="s">
        <v>1689</v>
      </c>
      <c r="C37" s="84">
        <v>8</v>
      </c>
      <c r="D37" s="122">
        <v>0.007226738934056007</v>
      </c>
      <c r="E37" s="122">
        <v>2.0115704435972783</v>
      </c>
      <c r="F37" s="84" t="s">
        <v>1764</v>
      </c>
      <c r="G37" s="84" t="b">
        <v>1</v>
      </c>
      <c r="H37" s="84" t="b">
        <v>0</v>
      </c>
      <c r="I37" s="84" t="b">
        <v>0</v>
      </c>
      <c r="J37" s="84" t="b">
        <v>0</v>
      </c>
      <c r="K37" s="84" t="b">
        <v>0</v>
      </c>
      <c r="L37" s="84" t="b">
        <v>0</v>
      </c>
    </row>
    <row r="38" spans="1:12" ht="15">
      <c r="A38" s="84" t="s">
        <v>1689</v>
      </c>
      <c r="B38" s="84" t="s">
        <v>1694</v>
      </c>
      <c r="C38" s="84">
        <v>8</v>
      </c>
      <c r="D38" s="122">
        <v>0.007226738934056007</v>
      </c>
      <c r="E38" s="122">
        <v>2.0115704435972783</v>
      </c>
      <c r="F38" s="84" t="s">
        <v>1764</v>
      </c>
      <c r="G38" s="84" t="b">
        <v>0</v>
      </c>
      <c r="H38" s="84" t="b">
        <v>0</v>
      </c>
      <c r="I38" s="84" t="b">
        <v>0</v>
      </c>
      <c r="J38" s="84" t="b">
        <v>0</v>
      </c>
      <c r="K38" s="84" t="b">
        <v>0</v>
      </c>
      <c r="L38" s="84" t="b">
        <v>0</v>
      </c>
    </row>
    <row r="39" spans="1:12" ht="15">
      <c r="A39" s="84" t="s">
        <v>1694</v>
      </c>
      <c r="B39" s="84" t="s">
        <v>1695</v>
      </c>
      <c r="C39" s="84">
        <v>8</v>
      </c>
      <c r="D39" s="122">
        <v>0.007226738934056007</v>
      </c>
      <c r="E39" s="122">
        <v>2.1084804566053346</v>
      </c>
      <c r="F39" s="84" t="s">
        <v>1764</v>
      </c>
      <c r="G39" s="84" t="b">
        <v>0</v>
      </c>
      <c r="H39" s="84" t="b">
        <v>0</v>
      </c>
      <c r="I39" s="84" t="b">
        <v>0</v>
      </c>
      <c r="J39" s="84" t="b">
        <v>0</v>
      </c>
      <c r="K39" s="84" t="b">
        <v>0</v>
      </c>
      <c r="L39" s="84" t="b">
        <v>0</v>
      </c>
    </row>
    <row r="40" spans="1:12" ht="15">
      <c r="A40" s="84" t="s">
        <v>1400</v>
      </c>
      <c r="B40" s="84" t="s">
        <v>1330</v>
      </c>
      <c r="C40" s="84">
        <v>7</v>
      </c>
      <c r="D40" s="122">
        <v>0.006690102645748697</v>
      </c>
      <c r="E40" s="122">
        <v>1.6313592018856722</v>
      </c>
      <c r="F40" s="84" t="s">
        <v>1764</v>
      </c>
      <c r="G40" s="84" t="b">
        <v>0</v>
      </c>
      <c r="H40" s="84" t="b">
        <v>0</v>
      </c>
      <c r="I40" s="84" t="b">
        <v>0</v>
      </c>
      <c r="J40" s="84" t="b">
        <v>0</v>
      </c>
      <c r="K40" s="84" t="b">
        <v>0</v>
      </c>
      <c r="L40" s="84" t="b">
        <v>0</v>
      </c>
    </row>
    <row r="41" spans="1:12" ht="15">
      <c r="A41" s="84" t="s">
        <v>253</v>
      </c>
      <c r="B41" s="84" t="s">
        <v>1387</v>
      </c>
      <c r="C41" s="84">
        <v>7</v>
      </c>
      <c r="D41" s="122">
        <v>0.006690102645748697</v>
      </c>
      <c r="E41" s="122">
        <v>2.1084804566053346</v>
      </c>
      <c r="F41" s="84" t="s">
        <v>1764</v>
      </c>
      <c r="G41" s="84" t="b">
        <v>0</v>
      </c>
      <c r="H41" s="84" t="b">
        <v>0</v>
      </c>
      <c r="I41" s="84" t="b">
        <v>0</v>
      </c>
      <c r="J41" s="84" t="b">
        <v>0</v>
      </c>
      <c r="K41" s="84" t="b">
        <v>0</v>
      </c>
      <c r="L41" s="84" t="b">
        <v>0</v>
      </c>
    </row>
    <row r="42" spans="1:12" ht="15">
      <c r="A42" s="84" t="s">
        <v>254</v>
      </c>
      <c r="B42" s="84" t="s">
        <v>1525</v>
      </c>
      <c r="C42" s="84">
        <v>7</v>
      </c>
      <c r="D42" s="122">
        <v>0.006690102645748697</v>
      </c>
      <c r="E42" s="122">
        <v>2.1084804566053346</v>
      </c>
      <c r="F42" s="84" t="s">
        <v>1764</v>
      </c>
      <c r="G42" s="84" t="b">
        <v>0</v>
      </c>
      <c r="H42" s="84" t="b">
        <v>0</v>
      </c>
      <c r="I42" s="84" t="b">
        <v>0</v>
      </c>
      <c r="J42" s="84" t="b">
        <v>0</v>
      </c>
      <c r="K42" s="84" t="b">
        <v>0</v>
      </c>
      <c r="L42" s="84" t="b">
        <v>0</v>
      </c>
    </row>
    <row r="43" spans="1:12" ht="15">
      <c r="A43" s="84" t="s">
        <v>1404</v>
      </c>
      <c r="B43" s="84" t="s">
        <v>1405</v>
      </c>
      <c r="C43" s="84">
        <v>7</v>
      </c>
      <c r="D43" s="122">
        <v>0.006690102645748697</v>
      </c>
      <c r="E43" s="122">
        <v>2.057327934157953</v>
      </c>
      <c r="F43" s="84" t="s">
        <v>1764</v>
      </c>
      <c r="G43" s="84" t="b">
        <v>0</v>
      </c>
      <c r="H43" s="84" t="b">
        <v>0</v>
      </c>
      <c r="I43" s="84" t="b">
        <v>0</v>
      </c>
      <c r="J43" s="84" t="b">
        <v>0</v>
      </c>
      <c r="K43" s="84" t="b">
        <v>0</v>
      </c>
      <c r="L43" s="84" t="b">
        <v>0</v>
      </c>
    </row>
    <row r="44" spans="1:12" ht="15">
      <c r="A44" s="84" t="s">
        <v>1695</v>
      </c>
      <c r="B44" s="84" t="s">
        <v>389</v>
      </c>
      <c r="C44" s="84">
        <v>7</v>
      </c>
      <c r="D44" s="122">
        <v>0.006690102645748697</v>
      </c>
      <c r="E44" s="122">
        <v>1.8743972505719666</v>
      </c>
      <c r="F44" s="84" t="s">
        <v>1764</v>
      </c>
      <c r="G44" s="84" t="b">
        <v>0</v>
      </c>
      <c r="H44" s="84" t="b">
        <v>0</v>
      </c>
      <c r="I44" s="84" t="b">
        <v>0</v>
      </c>
      <c r="J44" s="84" t="b">
        <v>0</v>
      </c>
      <c r="K44" s="84" t="b">
        <v>0</v>
      </c>
      <c r="L44" s="84" t="b">
        <v>0</v>
      </c>
    </row>
    <row r="45" spans="1:12" ht="15">
      <c r="A45" s="84" t="s">
        <v>1697</v>
      </c>
      <c r="B45" s="84" t="s">
        <v>1400</v>
      </c>
      <c r="C45" s="84">
        <v>5</v>
      </c>
      <c r="D45" s="122">
        <v>0.00543866297495901</v>
      </c>
      <c r="E45" s="122">
        <v>2.2334191932136345</v>
      </c>
      <c r="F45" s="84" t="s">
        <v>1764</v>
      </c>
      <c r="G45" s="84" t="b">
        <v>0</v>
      </c>
      <c r="H45" s="84" t="b">
        <v>0</v>
      </c>
      <c r="I45" s="84" t="b">
        <v>0</v>
      </c>
      <c r="J45" s="84" t="b">
        <v>0</v>
      </c>
      <c r="K45" s="84" t="b">
        <v>0</v>
      </c>
      <c r="L45" s="84" t="b">
        <v>0</v>
      </c>
    </row>
    <row r="46" spans="1:12" ht="15">
      <c r="A46" s="84" t="s">
        <v>1330</v>
      </c>
      <c r="B46" s="84" t="s">
        <v>1698</v>
      </c>
      <c r="C46" s="84">
        <v>5</v>
      </c>
      <c r="D46" s="122">
        <v>0.00543866297495901</v>
      </c>
      <c r="E46" s="122">
        <v>1.6498426075796853</v>
      </c>
      <c r="F46" s="84" t="s">
        <v>1764</v>
      </c>
      <c r="G46" s="84" t="b">
        <v>0</v>
      </c>
      <c r="H46" s="84" t="b">
        <v>0</v>
      </c>
      <c r="I46" s="84" t="b">
        <v>0</v>
      </c>
      <c r="J46" s="84" t="b">
        <v>0</v>
      </c>
      <c r="K46" s="84" t="b">
        <v>0</v>
      </c>
      <c r="L46" s="84" t="b">
        <v>0</v>
      </c>
    </row>
    <row r="47" spans="1:12" ht="15">
      <c r="A47" s="84" t="s">
        <v>1698</v>
      </c>
      <c r="B47" s="84" t="s">
        <v>1699</v>
      </c>
      <c r="C47" s="84">
        <v>5</v>
      </c>
      <c r="D47" s="122">
        <v>0.00543866297495901</v>
      </c>
      <c r="E47" s="122">
        <v>2.312600439261259</v>
      </c>
      <c r="F47" s="84" t="s">
        <v>1764</v>
      </c>
      <c r="G47" s="84" t="b">
        <v>0</v>
      </c>
      <c r="H47" s="84" t="b">
        <v>0</v>
      </c>
      <c r="I47" s="84" t="b">
        <v>0</v>
      </c>
      <c r="J47" s="84" t="b">
        <v>0</v>
      </c>
      <c r="K47" s="84" t="b">
        <v>0</v>
      </c>
      <c r="L47" s="84" t="b">
        <v>0</v>
      </c>
    </row>
    <row r="48" spans="1:12" ht="15">
      <c r="A48" s="84" t="s">
        <v>1699</v>
      </c>
      <c r="B48" s="84" t="s">
        <v>1700</v>
      </c>
      <c r="C48" s="84">
        <v>5</v>
      </c>
      <c r="D48" s="122">
        <v>0.00543866297495901</v>
      </c>
      <c r="E48" s="122">
        <v>2.312600439261259</v>
      </c>
      <c r="F48" s="84" t="s">
        <v>1764</v>
      </c>
      <c r="G48" s="84" t="b">
        <v>0</v>
      </c>
      <c r="H48" s="84" t="b">
        <v>0</v>
      </c>
      <c r="I48" s="84" t="b">
        <v>0</v>
      </c>
      <c r="J48" s="84" t="b">
        <v>0</v>
      </c>
      <c r="K48" s="84" t="b">
        <v>0</v>
      </c>
      <c r="L48" s="84" t="b">
        <v>0</v>
      </c>
    </row>
    <row r="49" spans="1:12" ht="15">
      <c r="A49" s="84" t="s">
        <v>1700</v>
      </c>
      <c r="B49" s="84" t="s">
        <v>1701</v>
      </c>
      <c r="C49" s="84">
        <v>5</v>
      </c>
      <c r="D49" s="122">
        <v>0.00543866297495901</v>
      </c>
      <c r="E49" s="122">
        <v>2.312600439261259</v>
      </c>
      <c r="F49" s="84" t="s">
        <v>1764</v>
      </c>
      <c r="G49" s="84" t="b">
        <v>0</v>
      </c>
      <c r="H49" s="84" t="b">
        <v>0</v>
      </c>
      <c r="I49" s="84" t="b">
        <v>0</v>
      </c>
      <c r="J49" s="84" t="b">
        <v>1</v>
      </c>
      <c r="K49" s="84" t="b">
        <v>0</v>
      </c>
      <c r="L49" s="84" t="b">
        <v>0</v>
      </c>
    </row>
    <row r="50" spans="1:12" ht="15">
      <c r="A50" s="84" t="s">
        <v>1373</v>
      </c>
      <c r="B50" s="84" t="s">
        <v>1325</v>
      </c>
      <c r="C50" s="84">
        <v>4</v>
      </c>
      <c r="D50" s="122">
        <v>0.0047011020620198055</v>
      </c>
      <c r="E50" s="122">
        <v>1.3583579298219344</v>
      </c>
      <c r="F50" s="84" t="s">
        <v>1764</v>
      </c>
      <c r="G50" s="84" t="b">
        <v>0</v>
      </c>
      <c r="H50" s="84" t="b">
        <v>0</v>
      </c>
      <c r="I50" s="84" t="b">
        <v>0</v>
      </c>
      <c r="J50" s="84" t="b">
        <v>0</v>
      </c>
      <c r="K50" s="84" t="b">
        <v>0</v>
      </c>
      <c r="L50" s="84" t="b">
        <v>0</v>
      </c>
    </row>
    <row r="51" spans="1:12" ht="15">
      <c r="A51" s="84" t="s">
        <v>1325</v>
      </c>
      <c r="B51" s="84" t="s">
        <v>1374</v>
      </c>
      <c r="C51" s="84">
        <v>4</v>
      </c>
      <c r="D51" s="122">
        <v>0.0047011020620198055</v>
      </c>
      <c r="E51" s="122">
        <v>1.4041154203826096</v>
      </c>
      <c r="F51" s="84" t="s">
        <v>1764</v>
      </c>
      <c r="G51" s="84" t="b">
        <v>0</v>
      </c>
      <c r="H51" s="84" t="b">
        <v>0</v>
      </c>
      <c r="I51" s="84" t="b">
        <v>0</v>
      </c>
      <c r="J51" s="84" t="b">
        <v>0</v>
      </c>
      <c r="K51" s="84" t="b">
        <v>0</v>
      </c>
      <c r="L51" s="84" t="b">
        <v>0</v>
      </c>
    </row>
    <row r="52" spans="1:12" ht="15">
      <c r="A52" s="84" t="s">
        <v>268</v>
      </c>
      <c r="B52" s="84" t="s">
        <v>1326</v>
      </c>
      <c r="C52" s="84">
        <v>4</v>
      </c>
      <c r="D52" s="122">
        <v>0.0047011020620198055</v>
      </c>
      <c r="E52" s="122">
        <v>1.3583579298219344</v>
      </c>
      <c r="F52" s="84" t="s">
        <v>1764</v>
      </c>
      <c r="G52" s="84" t="b">
        <v>0</v>
      </c>
      <c r="H52" s="84" t="b">
        <v>0</v>
      </c>
      <c r="I52" s="84" t="b">
        <v>0</v>
      </c>
      <c r="J52" s="84" t="b">
        <v>0</v>
      </c>
      <c r="K52" s="84" t="b">
        <v>0</v>
      </c>
      <c r="L52" s="84" t="b">
        <v>0</v>
      </c>
    </row>
    <row r="53" spans="1:12" ht="15">
      <c r="A53" s="84" t="s">
        <v>1326</v>
      </c>
      <c r="B53" s="84" t="s">
        <v>1331</v>
      </c>
      <c r="C53" s="84">
        <v>4</v>
      </c>
      <c r="D53" s="122">
        <v>0.0047011020620198055</v>
      </c>
      <c r="E53" s="122">
        <v>1.9146604305892216</v>
      </c>
      <c r="F53" s="84" t="s">
        <v>1764</v>
      </c>
      <c r="G53" s="84" t="b">
        <v>0</v>
      </c>
      <c r="H53" s="84" t="b">
        <v>0</v>
      </c>
      <c r="I53" s="84" t="b">
        <v>0</v>
      </c>
      <c r="J53" s="84" t="b">
        <v>0</v>
      </c>
      <c r="K53" s="84" t="b">
        <v>0</v>
      </c>
      <c r="L53" s="84" t="b">
        <v>0</v>
      </c>
    </row>
    <row r="54" spans="1:12" ht="15">
      <c r="A54" s="84" t="s">
        <v>257</v>
      </c>
      <c r="B54" s="84" t="s">
        <v>1697</v>
      </c>
      <c r="C54" s="84">
        <v>4</v>
      </c>
      <c r="D54" s="122">
        <v>0.0047011020620198055</v>
      </c>
      <c r="E54" s="122">
        <v>1.7328168426444492</v>
      </c>
      <c r="F54" s="84" t="s">
        <v>1764</v>
      </c>
      <c r="G54" s="84" t="b">
        <v>0</v>
      </c>
      <c r="H54" s="84" t="b">
        <v>0</v>
      </c>
      <c r="I54" s="84" t="b">
        <v>0</v>
      </c>
      <c r="J54" s="84" t="b">
        <v>0</v>
      </c>
      <c r="K54" s="84" t="b">
        <v>0</v>
      </c>
      <c r="L54" s="84" t="b">
        <v>0</v>
      </c>
    </row>
    <row r="55" spans="1:12" ht="15">
      <c r="A55" s="84" t="s">
        <v>1411</v>
      </c>
      <c r="B55" s="84" t="s">
        <v>1412</v>
      </c>
      <c r="C55" s="84">
        <v>4</v>
      </c>
      <c r="D55" s="122">
        <v>0.0047011020620198055</v>
      </c>
      <c r="E55" s="122">
        <v>2.2334191932136345</v>
      </c>
      <c r="F55" s="84" t="s">
        <v>1764</v>
      </c>
      <c r="G55" s="84" t="b">
        <v>1</v>
      </c>
      <c r="H55" s="84" t="b">
        <v>0</v>
      </c>
      <c r="I55" s="84" t="b">
        <v>0</v>
      </c>
      <c r="J55" s="84" t="b">
        <v>0</v>
      </c>
      <c r="K55" s="84" t="b">
        <v>0</v>
      </c>
      <c r="L55" s="84" t="b">
        <v>0</v>
      </c>
    </row>
    <row r="56" spans="1:12" ht="15">
      <c r="A56" s="84" t="s">
        <v>1412</v>
      </c>
      <c r="B56" s="84" t="s">
        <v>1413</v>
      </c>
      <c r="C56" s="84">
        <v>4</v>
      </c>
      <c r="D56" s="122">
        <v>0.0047011020620198055</v>
      </c>
      <c r="E56" s="122">
        <v>2.2334191932136345</v>
      </c>
      <c r="F56" s="84" t="s">
        <v>1764</v>
      </c>
      <c r="G56" s="84" t="b">
        <v>0</v>
      </c>
      <c r="H56" s="84" t="b">
        <v>0</v>
      </c>
      <c r="I56" s="84" t="b">
        <v>0</v>
      </c>
      <c r="J56" s="84" t="b">
        <v>0</v>
      </c>
      <c r="K56" s="84" t="b">
        <v>0</v>
      </c>
      <c r="L56" s="84" t="b">
        <v>0</v>
      </c>
    </row>
    <row r="57" spans="1:12" ht="15">
      <c r="A57" s="84" t="s">
        <v>1413</v>
      </c>
      <c r="B57" s="84" t="s">
        <v>1414</v>
      </c>
      <c r="C57" s="84">
        <v>4</v>
      </c>
      <c r="D57" s="122">
        <v>0.0047011020620198055</v>
      </c>
      <c r="E57" s="122">
        <v>2.409510452269316</v>
      </c>
      <c r="F57" s="84" t="s">
        <v>1764</v>
      </c>
      <c r="G57" s="84" t="b">
        <v>0</v>
      </c>
      <c r="H57" s="84" t="b">
        <v>0</v>
      </c>
      <c r="I57" s="84" t="b">
        <v>0</v>
      </c>
      <c r="J57" s="84" t="b">
        <v>0</v>
      </c>
      <c r="K57" s="84" t="b">
        <v>0</v>
      </c>
      <c r="L57" s="84" t="b">
        <v>0</v>
      </c>
    </row>
    <row r="58" spans="1:12" ht="15">
      <c r="A58" s="84" t="s">
        <v>1407</v>
      </c>
      <c r="B58" s="84" t="s">
        <v>1356</v>
      </c>
      <c r="C58" s="84">
        <v>4</v>
      </c>
      <c r="D58" s="122">
        <v>0.0047011020620198055</v>
      </c>
      <c r="E58" s="122">
        <v>1.6313592018856722</v>
      </c>
      <c r="F58" s="84" t="s">
        <v>1764</v>
      </c>
      <c r="G58" s="84" t="b">
        <v>0</v>
      </c>
      <c r="H58" s="84" t="b">
        <v>0</v>
      </c>
      <c r="I58" s="84" t="b">
        <v>0</v>
      </c>
      <c r="J58" s="84" t="b">
        <v>0</v>
      </c>
      <c r="K58" s="84" t="b">
        <v>0</v>
      </c>
      <c r="L58" s="84" t="b">
        <v>0</v>
      </c>
    </row>
    <row r="59" spans="1:12" ht="15">
      <c r="A59" s="84" t="s">
        <v>1702</v>
      </c>
      <c r="B59" s="84" t="s">
        <v>1703</v>
      </c>
      <c r="C59" s="84">
        <v>4</v>
      </c>
      <c r="D59" s="122">
        <v>0.0047011020620198055</v>
      </c>
      <c r="E59" s="122">
        <v>2.409510452269316</v>
      </c>
      <c r="F59" s="84" t="s">
        <v>1764</v>
      </c>
      <c r="G59" s="84" t="b">
        <v>0</v>
      </c>
      <c r="H59" s="84" t="b">
        <v>0</v>
      </c>
      <c r="I59" s="84" t="b">
        <v>0</v>
      </c>
      <c r="J59" s="84" t="b">
        <v>0</v>
      </c>
      <c r="K59" s="84" t="b">
        <v>0</v>
      </c>
      <c r="L59" s="84" t="b">
        <v>0</v>
      </c>
    </row>
    <row r="60" spans="1:12" ht="15">
      <c r="A60" s="84" t="s">
        <v>1703</v>
      </c>
      <c r="B60" s="84" t="s">
        <v>260</v>
      </c>
      <c r="C60" s="84">
        <v>4</v>
      </c>
      <c r="D60" s="122">
        <v>0.0047011020620198055</v>
      </c>
      <c r="E60" s="122">
        <v>1.3987865868775426</v>
      </c>
      <c r="F60" s="84" t="s">
        <v>1764</v>
      </c>
      <c r="G60" s="84" t="b">
        <v>0</v>
      </c>
      <c r="H60" s="84" t="b">
        <v>0</v>
      </c>
      <c r="I60" s="84" t="b">
        <v>0</v>
      </c>
      <c r="J60" s="84" t="b">
        <v>0</v>
      </c>
      <c r="K60" s="84" t="b">
        <v>0</v>
      </c>
      <c r="L60" s="84" t="b">
        <v>0</v>
      </c>
    </row>
    <row r="61" spans="1:12" ht="15">
      <c r="A61" s="84" t="s">
        <v>260</v>
      </c>
      <c r="B61" s="84" t="s">
        <v>1696</v>
      </c>
      <c r="C61" s="84">
        <v>4</v>
      </c>
      <c r="D61" s="122">
        <v>0.0047011020620198055</v>
      </c>
      <c r="E61" s="122">
        <v>1.1542379471660098</v>
      </c>
      <c r="F61" s="84" t="s">
        <v>1764</v>
      </c>
      <c r="G61" s="84" t="b">
        <v>0</v>
      </c>
      <c r="H61" s="84" t="b">
        <v>0</v>
      </c>
      <c r="I61" s="84" t="b">
        <v>0</v>
      </c>
      <c r="J61" s="84" t="b">
        <v>0</v>
      </c>
      <c r="K61" s="84" t="b">
        <v>0</v>
      </c>
      <c r="L61" s="84" t="b">
        <v>0</v>
      </c>
    </row>
    <row r="62" spans="1:12" ht="15">
      <c r="A62" s="84" t="s">
        <v>1696</v>
      </c>
      <c r="B62" s="84" t="s">
        <v>1704</v>
      </c>
      <c r="C62" s="84">
        <v>4</v>
      </c>
      <c r="D62" s="122">
        <v>0.0047011020620198055</v>
      </c>
      <c r="E62" s="122">
        <v>2.1664724035830214</v>
      </c>
      <c r="F62" s="84" t="s">
        <v>1764</v>
      </c>
      <c r="G62" s="84" t="b">
        <v>0</v>
      </c>
      <c r="H62" s="84" t="b">
        <v>0</v>
      </c>
      <c r="I62" s="84" t="b">
        <v>0</v>
      </c>
      <c r="J62" s="84" t="b">
        <v>0</v>
      </c>
      <c r="K62" s="84" t="b">
        <v>0</v>
      </c>
      <c r="L62" s="84" t="b">
        <v>0</v>
      </c>
    </row>
    <row r="63" spans="1:12" ht="15">
      <c r="A63" s="84" t="s">
        <v>1704</v>
      </c>
      <c r="B63" s="84" t="s">
        <v>1705</v>
      </c>
      <c r="C63" s="84">
        <v>4</v>
      </c>
      <c r="D63" s="122">
        <v>0.0047011020620198055</v>
      </c>
      <c r="E63" s="122">
        <v>2.409510452269316</v>
      </c>
      <c r="F63" s="84" t="s">
        <v>1764</v>
      </c>
      <c r="G63" s="84" t="b">
        <v>0</v>
      </c>
      <c r="H63" s="84" t="b">
        <v>0</v>
      </c>
      <c r="I63" s="84" t="b">
        <v>0</v>
      </c>
      <c r="J63" s="84" t="b">
        <v>0</v>
      </c>
      <c r="K63" s="84" t="b">
        <v>0</v>
      </c>
      <c r="L63" s="84" t="b">
        <v>0</v>
      </c>
    </row>
    <row r="64" spans="1:12" ht="15">
      <c r="A64" s="84" t="s">
        <v>1705</v>
      </c>
      <c r="B64" s="84" t="s">
        <v>1421</v>
      </c>
      <c r="C64" s="84">
        <v>4</v>
      </c>
      <c r="D64" s="122">
        <v>0.0047011020620198055</v>
      </c>
      <c r="E64" s="122">
        <v>2.1664724035830214</v>
      </c>
      <c r="F64" s="84" t="s">
        <v>1764</v>
      </c>
      <c r="G64" s="84" t="b">
        <v>0</v>
      </c>
      <c r="H64" s="84" t="b">
        <v>0</v>
      </c>
      <c r="I64" s="84" t="b">
        <v>0</v>
      </c>
      <c r="J64" s="84" t="b">
        <v>0</v>
      </c>
      <c r="K64" s="84" t="b">
        <v>0</v>
      </c>
      <c r="L64" s="84" t="b">
        <v>0</v>
      </c>
    </row>
    <row r="65" spans="1:12" ht="15">
      <c r="A65" s="84" t="s">
        <v>1421</v>
      </c>
      <c r="B65" s="84" t="s">
        <v>1706</v>
      </c>
      <c r="C65" s="84">
        <v>4</v>
      </c>
      <c r="D65" s="122">
        <v>0.0047011020620198055</v>
      </c>
      <c r="E65" s="122">
        <v>2.1084804566053346</v>
      </c>
      <c r="F65" s="84" t="s">
        <v>1764</v>
      </c>
      <c r="G65" s="84" t="b">
        <v>0</v>
      </c>
      <c r="H65" s="84" t="b">
        <v>0</v>
      </c>
      <c r="I65" s="84" t="b">
        <v>0</v>
      </c>
      <c r="J65" s="84" t="b">
        <v>0</v>
      </c>
      <c r="K65" s="84" t="b">
        <v>0</v>
      </c>
      <c r="L65" s="84" t="b">
        <v>0</v>
      </c>
    </row>
    <row r="66" spans="1:12" ht="15">
      <c r="A66" s="84" t="s">
        <v>1706</v>
      </c>
      <c r="B66" s="84" t="s">
        <v>1707</v>
      </c>
      <c r="C66" s="84">
        <v>4</v>
      </c>
      <c r="D66" s="122">
        <v>0.0047011020620198055</v>
      </c>
      <c r="E66" s="122">
        <v>2.409510452269316</v>
      </c>
      <c r="F66" s="84" t="s">
        <v>1764</v>
      </c>
      <c r="G66" s="84" t="b">
        <v>0</v>
      </c>
      <c r="H66" s="84" t="b">
        <v>0</v>
      </c>
      <c r="I66" s="84" t="b">
        <v>0</v>
      </c>
      <c r="J66" s="84" t="b">
        <v>0</v>
      </c>
      <c r="K66" s="84" t="b">
        <v>0</v>
      </c>
      <c r="L66" s="84" t="b">
        <v>0</v>
      </c>
    </row>
    <row r="67" spans="1:12" ht="15">
      <c r="A67" s="84" t="s">
        <v>1707</v>
      </c>
      <c r="B67" s="84" t="s">
        <v>1708</v>
      </c>
      <c r="C67" s="84">
        <v>4</v>
      </c>
      <c r="D67" s="122">
        <v>0.0047011020620198055</v>
      </c>
      <c r="E67" s="122">
        <v>2.409510452269316</v>
      </c>
      <c r="F67" s="84" t="s">
        <v>1764</v>
      </c>
      <c r="G67" s="84" t="b">
        <v>0</v>
      </c>
      <c r="H67" s="84" t="b">
        <v>0</v>
      </c>
      <c r="I67" s="84" t="b">
        <v>0</v>
      </c>
      <c r="J67" s="84" t="b">
        <v>0</v>
      </c>
      <c r="K67" s="84" t="b">
        <v>0</v>
      </c>
      <c r="L67" s="84" t="b">
        <v>0</v>
      </c>
    </row>
    <row r="68" spans="1:12" ht="15">
      <c r="A68" s="84" t="s">
        <v>1708</v>
      </c>
      <c r="B68" s="84" t="s">
        <v>1709</v>
      </c>
      <c r="C68" s="84">
        <v>4</v>
      </c>
      <c r="D68" s="122">
        <v>0.0047011020620198055</v>
      </c>
      <c r="E68" s="122">
        <v>2.409510452269316</v>
      </c>
      <c r="F68" s="84" t="s">
        <v>1764</v>
      </c>
      <c r="G68" s="84" t="b">
        <v>0</v>
      </c>
      <c r="H68" s="84" t="b">
        <v>0</v>
      </c>
      <c r="I68" s="84" t="b">
        <v>0</v>
      </c>
      <c r="J68" s="84" t="b">
        <v>0</v>
      </c>
      <c r="K68" s="84" t="b">
        <v>0</v>
      </c>
      <c r="L68" s="84" t="b">
        <v>0</v>
      </c>
    </row>
    <row r="69" spans="1:12" ht="15">
      <c r="A69" s="84" t="s">
        <v>1710</v>
      </c>
      <c r="B69" s="84" t="s">
        <v>260</v>
      </c>
      <c r="C69" s="84">
        <v>4</v>
      </c>
      <c r="D69" s="122">
        <v>0.0047011020620198055</v>
      </c>
      <c r="E69" s="122">
        <v>1.3987865868775426</v>
      </c>
      <c r="F69" s="84" t="s">
        <v>1764</v>
      </c>
      <c r="G69" s="84" t="b">
        <v>0</v>
      </c>
      <c r="H69" s="84" t="b">
        <v>0</v>
      </c>
      <c r="I69" s="84" t="b">
        <v>0</v>
      </c>
      <c r="J69" s="84" t="b">
        <v>0</v>
      </c>
      <c r="K69" s="84" t="b">
        <v>0</v>
      </c>
      <c r="L69" s="84" t="b">
        <v>0</v>
      </c>
    </row>
    <row r="70" spans="1:12" ht="15">
      <c r="A70" s="84" t="s">
        <v>1392</v>
      </c>
      <c r="B70" s="84" t="s">
        <v>1711</v>
      </c>
      <c r="C70" s="84">
        <v>4</v>
      </c>
      <c r="D70" s="122">
        <v>0.0047011020620198055</v>
      </c>
      <c r="E70" s="122">
        <v>1.9323891975496534</v>
      </c>
      <c r="F70" s="84" t="s">
        <v>1764</v>
      </c>
      <c r="G70" s="84" t="b">
        <v>0</v>
      </c>
      <c r="H70" s="84" t="b">
        <v>0</v>
      </c>
      <c r="I70" s="84" t="b">
        <v>0</v>
      </c>
      <c r="J70" s="84" t="b">
        <v>0</v>
      </c>
      <c r="K70" s="84" t="b">
        <v>0</v>
      </c>
      <c r="L70" s="84" t="b">
        <v>0</v>
      </c>
    </row>
    <row r="71" spans="1:12" ht="15">
      <c r="A71" s="84" t="s">
        <v>1711</v>
      </c>
      <c r="B71" s="84" t="s">
        <v>1712</v>
      </c>
      <c r="C71" s="84">
        <v>4</v>
      </c>
      <c r="D71" s="122">
        <v>0.0047011020620198055</v>
      </c>
      <c r="E71" s="122">
        <v>2.409510452269316</v>
      </c>
      <c r="F71" s="84" t="s">
        <v>1764</v>
      </c>
      <c r="G71" s="84" t="b">
        <v>0</v>
      </c>
      <c r="H71" s="84" t="b">
        <v>0</v>
      </c>
      <c r="I71" s="84" t="b">
        <v>0</v>
      </c>
      <c r="J71" s="84" t="b">
        <v>0</v>
      </c>
      <c r="K71" s="84" t="b">
        <v>0</v>
      </c>
      <c r="L71" s="84" t="b">
        <v>0</v>
      </c>
    </row>
    <row r="72" spans="1:12" ht="15">
      <c r="A72" s="84" t="s">
        <v>1712</v>
      </c>
      <c r="B72" s="84" t="s">
        <v>1713</v>
      </c>
      <c r="C72" s="84">
        <v>4</v>
      </c>
      <c r="D72" s="122">
        <v>0.0047011020620198055</v>
      </c>
      <c r="E72" s="122">
        <v>2.409510452269316</v>
      </c>
      <c r="F72" s="84" t="s">
        <v>1764</v>
      </c>
      <c r="G72" s="84" t="b">
        <v>0</v>
      </c>
      <c r="H72" s="84" t="b">
        <v>0</v>
      </c>
      <c r="I72" s="84" t="b">
        <v>0</v>
      </c>
      <c r="J72" s="84" t="b">
        <v>0</v>
      </c>
      <c r="K72" s="84" t="b">
        <v>0</v>
      </c>
      <c r="L72" s="84" t="b">
        <v>0</v>
      </c>
    </row>
    <row r="73" spans="1:12" ht="15">
      <c r="A73" s="84" t="s">
        <v>1713</v>
      </c>
      <c r="B73" s="84" t="s">
        <v>389</v>
      </c>
      <c r="C73" s="84">
        <v>4</v>
      </c>
      <c r="D73" s="122">
        <v>0.0047011020620198055</v>
      </c>
      <c r="E73" s="122">
        <v>1.9323891975496534</v>
      </c>
      <c r="F73" s="84" t="s">
        <v>1764</v>
      </c>
      <c r="G73" s="84" t="b">
        <v>0</v>
      </c>
      <c r="H73" s="84" t="b">
        <v>0</v>
      </c>
      <c r="I73" s="84" t="b">
        <v>0</v>
      </c>
      <c r="J73" s="84" t="b">
        <v>0</v>
      </c>
      <c r="K73" s="84" t="b">
        <v>0</v>
      </c>
      <c r="L73" s="84" t="b">
        <v>0</v>
      </c>
    </row>
    <row r="74" spans="1:12" ht="15">
      <c r="A74" s="84" t="s">
        <v>247</v>
      </c>
      <c r="B74" s="84" t="s">
        <v>1371</v>
      </c>
      <c r="C74" s="84">
        <v>3</v>
      </c>
      <c r="D74" s="122">
        <v>0.0038644139085969678</v>
      </c>
      <c r="E74" s="122">
        <v>1.585601711324997</v>
      </c>
      <c r="F74" s="84" t="s">
        <v>1764</v>
      </c>
      <c r="G74" s="84" t="b">
        <v>0</v>
      </c>
      <c r="H74" s="84" t="b">
        <v>0</v>
      </c>
      <c r="I74" s="84" t="b">
        <v>0</v>
      </c>
      <c r="J74" s="84" t="b">
        <v>0</v>
      </c>
      <c r="K74" s="84" t="b">
        <v>0</v>
      </c>
      <c r="L74" s="84" t="b">
        <v>0</v>
      </c>
    </row>
    <row r="75" spans="1:12" ht="15">
      <c r="A75" s="84" t="s">
        <v>1331</v>
      </c>
      <c r="B75" s="84" t="s">
        <v>1714</v>
      </c>
      <c r="C75" s="84">
        <v>3</v>
      </c>
      <c r="D75" s="122">
        <v>0.0038644139085969678</v>
      </c>
      <c r="E75" s="122">
        <v>2.312600439261259</v>
      </c>
      <c r="F75" s="84" t="s">
        <v>1764</v>
      </c>
      <c r="G75" s="84" t="b">
        <v>0</v>
      </c>
      <c r="H75" s="84" t="b">
        <v>0</v>
      </c>
      <c r="I75" s="84" t="b">
        <v>0</v>
      </c>
      <c r="J75" s="84" t="b">
        <v>0</v>
      </c>
      <c r="K75" s="84" t="b">
        <v>0</v>
      </c>
      <c r="L75" s="84" t="b">
        <v>0</v>
      </c>
    </row>
    <row r="76" spans="1:12" ht="15">
      <c r="A76" s="84" t="s">
        <v>1326</v>
      </c>
      <c r="B76" s="84" t="s">
        <v>1333</v>
      </c>
      <c r="C76" s="84">
        <v>3</v>
      </c>
      <c r="D76" s="122">
        <v>0.0038644139085969678</v>
      </c>
      <c r="E76" s="122">
        <v>2.0115704435972783</v>
      </c>
      <c r="F76" s="84" t="s">
        <v>1764</v>
      </c>
      <c r="G76" s="84" t="b">
        <v>0</v>
      </c>
      <c r="H76" s="84" t="b">
        <v>0</v>
      </c>
      <c r="I76" s="84" t="b">
        <v>0</v>
      </c>
      <c r="J76" s="84" t="b">
        <v>0</v>
      </c>
      <c r="K76" s="84" t="b">
        <v>0</v>
      </c>
      <c r="L76" s="84" t="b">
        <v>0</v>
      </c>
    </row>
    <row r="77" spans="1:12" ht="15">
      <c r="A77" s="84" t="s">
        <v>1716</v>
      </c>
      <c r="B77" s="84" t="s">
        <v>1717</v>
      </c>
      <c r="C77" s="84">
        <v>3</v>
      </c>
      <c r="D77" s="122">
        <v>0.0038644139085969678</v>
      </c>
      <c r="E77" s="122">
        <v>2.5344491888776157</v>
      </c>
      <c r="F77" s="84" t="s">
        <v>1764</v>
      </c>
      <c r="G77" s="84" t="b">
        <v>0</v>
      </c>
      <c r="H77" s="84" t="b">
        <v>0</v>
      </c>
      <c r="I77" s="84" t="b">
        <v>0</v>
      </c>
      <c r="J77" s="84" t="b">
        <v>0</v>
      </c>
      <c r="K77" s="84" t="b">
        <v>0</v>
      </c>
      <c r="L77" s="84" t="b">
        <v>0</v>
      </c>
    </row>
    <row r="78" spans="1:12" ht="15">
      <c r="A78" s="84" t="s">
        <v>1717</v>
      </c>
      <c r="B78" s="84" t="s">
        <v>1408</v>
      </c>
      <c r="C78" s="84">
        <v>3</v>
      </c>
      <c r="D78" s="122">
        <v>0.0038644139085969678</v>
      </c>
      <c r="E78" s="122">
        <v>2.409510452269316</v>
      </c>
      <c r="F78" s="84" t="s">
        <v>1764</v>
      </c>
      <c r="G78" s="84" t="b">
        <v>0</v>
      </c>
      <c r="H78" s="84" t="b">
        <v>0</v>
      </c>
      <c r="I78" s="84" t="b">
        <v>0</v>
      </c>
      <c r="J78" s="84" t="b">
        <v>0</v>
      </c>
      <c r="K78" s="84" t="b">
        <v>0</v>
      </c>
      <c r="L78" s="84" t="b">
        <v>0</v>
      </c>
    </row>
    <row r="79" spans="1:12" ht="15">
      <c r="A79" s="84" t="s">
        <v>1408</v>
      </c>
      <c r="B79" s="84" t="s">
        <v>1409</v>
      </c>
      <c r="C79" s="84">
        <v>3</v>
      </c>
      <c r="D79" s="122">
        <v>0.0038644139085969678</v>
      </c>
      <c r="E79" s="122">
        <v>2.284571715661016</v>
      </c>
      <c r="F79" s="84" t="s">
        <v>1764</v>
      </c>
      <c r="G79" s="84" t="b">
        <v>0</v>
      </c>
      <c r="H79" s="84" t="b">
        <v>0</v>
      </c>
      <c r="I79" s="84" t="b">
        <v>0</v>
      </c>
      <c r="J79" s="84" t="b">
        <v>0</v>
      </c>
      <c r="K79" s="84" t="b">
        <v>0</v>
      </c>
      <c r="L79" s="84" t="b">
        <v>0</v>
      </c>
    </row>
    <row r="80" spans="1:12" ht="15">
      <c r="A80" s="84" t="s">
        <v>1718</v>
      </c>
      <c r="B80" s="84" t="s">
        <v>1719</v>
      </c>
      <c r="C80" s="84">
        <v>3</v>
      </c>
      <c r="D80" s="122">
        <v>0.0038644139085969678</v>
      </c>
      <c r="E80" s="122">
        <v>2.5344491888776157</v>
      </c>
      <c r="F80" s="84" t="s">
        <v>1764</v>
      </c>
      <c r="G80" s="84" t="b">
        <v>0</v>
      </c>
      <c r="H80" s="84" t="b">
        <v>0</v>
      </c>
      <c r="I80" s="84" t="b">
        <v>0</v>
      </c>
      <c r="J80" s="84" t="b">
        <v>0</v>
      </c>
      <c r="K80" s="84" t="b">
        <v>0</v>
      </c>
      <c r="L80" s="84" t="b">
        <v>0</v>
      </c>
    </row>
    <row r="81" spans="1:12" ht="15">
      <c r="A81" s="84" t="s">
        <v>1720</v>
      </c>
      <c r="B81" s="84" t="s">
        <v>1721</v>
      </c>
      <c r="C81" s="84">
        <v>3</v>
      </c>
      <c r="D81" s="122">
        <v>0.0038644139085969678</v>
      </c>
      <c r="E81" s="122">
        <v>2.5344491888776157</v>
      </c>
      <c r="F81" s="84" t="s">
        <v>1764</v>
      </c>
      <c r="G81" s="84" t="b">
        <v>0</v>
      </c>
      <c r="H81" s="84" t="b">
        <v>0</v>
      </c>
      <c r="I81" s="84" t="b">
        <v>0</v>
      </c>
      <c r="J81" s="84" t="b">
        <v>0</v>
      </c>
      <c r="K81" s="84" t="b">
        <v>0</v>
      </c>
      <c r="L81" s="84" t="b">
        <v>0</v>
      </c>
    </row>
    <row r="82" spans="1:12" ht="15">
      <c r="A82" s="84" t="s">
        <v>248</v>
      </c>
      <c r="B82" s="84" t="s">
        <v>1702</v>
      </c>
      <c r="C82" s="84">
        <v>3</v>
      </c>
      <c r="D82" s="122">
        <v>0.0038644139085969678</v>
      </c>
      <c r="E82" s="122">
        <v>2.409510452269316</v>
      </c>
      <c r="F82" s="84" t="s">
        <v>1764</v>
      </c>
      <c r="G82" s="84" t="b">
        <v>0</v>
      </c>
      <c r="H82" s="84" t="b">
        <v>0</v>
      </c>
      <c r="I82" s="84" t="b">
        <v>0</v>
      </c>
      <c r="J82" s="84" t="b">
        <v>0</v>
      </c>
      <c r="K82" s="84" t="b">
        <v>0</v>
      </c>
      <c r="L82" s="84" t="b">
        <v>0</v>
      </c>
    </row>
    <row r="83" spans="1:12" ht="15">
      <c r="A83" s="84" t="s">
        <v>1333</v>
      </c>
      <c r="B83" s="84" t="s">
        <v>1325</v>
      </c>
      <c r="C83" s="84">
        <v>2</v>
      </c>
      <c r="D83" s="122">
        <v>0.0028944173285058035</v>
      </c>
      <c r="E83" s="122">
        <v>1.835479184541597</v>
      </c>
      <c r="F83" s="84" t="s">
        <v>1764</v>
      </c>
      <c r="G83" s="84" t="b">
        <v>0</v>
      </c>
      <c r="H83" s="84" t="b">
        <v>0</v>
      </c>
      <c r="I83" s="84" t="b">
        <v>0</v>
      </c>
      <c r="J83" s="84" t="b">
        <v>0</v>
      </c>
      <c r="K83" s="84" t="b">
        <v>0</v>
      </c>
      <c r="L83" s="84" t="b">
        <v>0</v>
      </c>
    </row>
    <row r="84" spans="1:12" ht="15">
      <c r="A84" s="84" t="s">
        <v>1325</v>
      </c>
      <c r="B84" s="84" t="s">
        <v>1334</v>
      </c>
      <c r="C84" s="84">
        <v>2</v>
      </c>
      <c r="D84" s="122">
        <v>0.0028944173285058035</v>
      </c>
      <c r="E84" s="122">
        <v>1.881236675102272</v>
      </c>
      <c r="F84" s="84" t="s">
        <v>1764</v>
      </c>
      <c r="G84" s="84" t="b">
        <v>0</v>
      </c>
      <c r="H84" s="84" t="b">
        <v>0</v>
      </c>
      <c r="I84" s="84" t="b">
        <v>0</v>
      </c>
      <c r="J84" s="84" t="b">
        <v>0</v>
      </c>
      <c r="K84" s="84" t="b">
        <v>0</v>
      </c>
      <c r="L84" s="84" t="b">
        <v>0</v>
      </c>
    </row>
    <row r="85" spans="1:12" ht="15">
      <c r="A85" s="84" t="s">
        <v>1334</v>
      </c>
      <c r="B85" s="84" t="s">
        <v>267</v>
      </c>
      <c r="C85" s="84">
        <v>2</v>
      </c>
      <c r="D85" s="122">
        <v>0.0028944173285058035</v>
      </c>
      <c r="E85" s="122">
        <v>2.2334191932136345</v>
      </c>
      <c r="F85" s="84" t="s">
        <v>1764</v>
      </c>
      <c r="G85" s="84" t="b">
        <v>0</v>
      </c>
      <c r="H85" s="84" t="b">
        <v>0</v>
      </c>
      <c r="I85" s="84" t="b">
        <v>0</v>
      </c>
      <c r="J85" s="84" t="b">
        <v>0</v>
      </c>
      <c r="K85" s="84" t="b">
        <v>0</v>
      </c>
      <c r="L85" s="84" t="b">
        <v>0</v>
      </c>
    </row>
    <row r="86" spans="1:12" ht="15">
      <c r="A86" s="84" t="s">
        <v>267</v>
      </c>
      <c r="B86" s="84" t="s">
        <v>274</v>
      </c>
      <c r="C86" s="84">
        <v>2</v>
      </c>
      <c r="D86" s="122">
        <v>0.0028944173285058035</v>
      </c>
      <c r="E86" s="122">
        <v>2.3126004392612596</v>
      </c>
      <c r="F86" s="84" t="s">
        <v>1764</v>
      </c>
      <c r="G86" s="84" t="b">
        <v>0</v>
      </c>
      <c r="H86" s="84" t="b">
        <v>0</v>
      </c>
      <c r="I86" s="84" t="b">
        <v>0</v>
      </c>
      <c r="J86" s="84" t="b">
        <v>0</v>
      </c>
      <c r="K86" s="84" t="b">
        <v>0</v>
      </c>
      <c r="L86" s="84" t="b">
        <v>0</v>
      </c>
    </row>
    <row r="87" spans="1:12" ht="15">
      <c r="A87" s="84" t="s">
        <v>274</v>
      </c>
      <c r="B87" s="84" t="s">
        <v>260</v>
      </c>
      <c r="C87" s="84">
        <v>2</v>
      </c>
      <c r="D87" s="122">
        <v>0.0028944173285058035</v>
      </c>
      <c r="E87" s="122">
        <v>1.3987865868775426</v>
      </c>
      <c r="F87" s="84" t="s">
        <v>1764</v>
      </c>
      <c r="G87" s="84" t="b">
        <v>0</v>
      </c>
      <c r="H87" s="84" t="b">
        <v>0</v>
      </c>
      <c r="I87" s="84" t="b">
        <v>0</v>
      </c>
      <c r="J87" s="84" t="b">
        <v>0</v>
      </c>
      <c r="K87" s="84" t="b">
        <v>0</v>
      </c>
      <c r="L87" s="84" t="b">
        <v>0</v>
      </c>
    </row>
    <row r="88" spans="1:12" ht="15">
      <c r="A88" s="84" t="s">
        <v>273</v>
      </c>
      <c r="B88" s="84" t="s">
        <v>272</v>
      </c>
      <c r="C88" s="84">
        <v>2</v>
      </c>
      <c r="D88" s="122">
        <v>0.0028944173285058035</v>
      </c>
      <c r="E88" s="122">
        <v>2.710540447933297</v>
      </c>
      <c r="F88" s="84" t="s">
        <v>1764</v>
      </c>
      <c r="G88" s="84" t="b">
        <v>0</v>
      </c>
      <c r="H88" s="84" t="b">
        <v>0</v>
      </c>
      <c r="I88" s="84" t="b">
        <v>0</v>
      </c>
      <c r="J88" s="84" t="b">
        <v>0</v>
      </c>
      <c r="K88" s="84" t="b">
        <v>0</v>
      </c>
      <c r="L88" s="84" t="b">
        <v>0</v>
      </c>
    </row>
    <row r="89" spans="1:12" ht="15">
      <c r="A89" s="84" t="s">
        <v>267</v>
      </c>
      <c r="B89" s="84" t="s">
        <v>1377</v>
      </c>
      <c r="C89" s="84">
        <v>2</v>
      </c>
      <c r="D89" s="122">
        <v>0.0028944173285058035</v>
      </c>
      <c r="E89" s="122">
        <v>2.3126004392612596</v>
      </c>
      <c r="F89" s="84" t="s">
        <v>1764</v>
      </c>
      <c r="G89" s="84" t="b">
        <v>0</v>
      </c>
      <c r="H89" s="84" t="b">
        <v>0</v>
      </c>
      <c r="I89" s="84" t="b">
        <v>0</v>
      </c>
      <c r="J89" s="84" t="b">
        <v>0</v>
      </c>
      <c r="K89" s="84" t="b">
        <v>0</v>
      </c>
      <c r="L89" s="84" t="b">
        <v>0</v>
      </c>
    </row>
    <row r="90" spans="1:12" ht="15">
      <c r="A90" s="84" t="s">
        <v>1377</v>
      </c>
      <c r="B90" s="84" t="s">
        <v>1378</v>
      </c>
      <c r="C90" s="84">
        <v>2</v>
      </c>
      <c r="D90" s="122">
        <v>0.0028944173285058035</v>
      </c>
      <c r="E90" s="122">
        <v>1.9701777584390532</v>
      </c>
      <c r="F90" s="84" t="s">
        <v>1764</v>
      </c>
      <c r="G90" s="84" t="b">
        <v>0</v>
      </c>
      <c r="H90" s="84" t="b">
        <v>0</v>
      </c>
      <c r="I90" s="84" t="b">
        <v>0</v>
      </c>
      <c r="J90" s="84" t="b">
        <v>0</v>
      </c>
      <c r="K90" s="84" t="b">
        <v>0</v>
      </c>
      <c r="L90" s="84" t="b">
        <v>0</v>
      </c>
    </row>
    <row r="91" spans="1:12" ht="15">
      <c r="A91" s="84" t="s">
        <v>1378</v>
      </c>
      <c r="B91" s="84" t="s">
        <v>1379</v>
      </c>
      <c r="C91" s="84">
        <v>2</v>
      </c>
      <c r="D91" s="122">
        <v>0.0028944173285058035</v>
      </c>
      <c r="E91" s="122">
        <v>1.794086499383372</v>
      </c>
      <c r="F91" s="84" t="s">
        <v>1764</v>
      </c>
      <c r="G91" s="84" t="b">
        <v>0</v>
      </c>
      <c r="H91" s="84" t="b">
        <v>0</v>
      </c>
      <c r="I91" s="84" t="b">
        <v>0</v>
      </c>
      <c r="J91" s="84" t="b">
        <v>0</v>
      </c>
      <c r="K91" s="84" t="b">
        <v>0</v>
      </c>
      <c r="L91" s="84" t="b">
        <v>0</v>
      </c>
    </row>
    <row r="92" spans="1:12" ht="15">
      <c r="A92" s="84" t="s">
        <v>1379</v>
      </c>
      <c r="B92" s="84" t="s">
        <v>1380</v>
      </c>
      <c r="C92" s="84">
        <v>2</v>
      </c>
      <c r="D92" s="122">
        <v>0.0028944173285058035</v>
      </c>
      <c r="E92" s="122">
        <v>2.3583579298219344</v>
      </c>
      <c r="F92" s="84" t="s">
        <v>1764</v>
      </c>
      <c r="G92" s="84" t="b">
        <v>0</v>
      </c>
      <c r="H92" s="84" t="b">
        <v>0</v>
      </c>
      <c r="I92" s="84" t="b">
        <v>0</v>
      </c>
      <c r="J92" s="84" t="b">
        <v>0</v>
      </c>
      <c r="K92" s="84" t="b">
        <v>0</v>
      </c>
      <c r="L92" s="84" t="b">
        <v>0</v>
      </c>
    </row>
    <row r="93" spans="1:12" ht="15">
      <c r="A93" s="84" t="s">
        <v>1380</v>
      </c>
      <c r="B93" s="84" t="s">
        <v>1381</v>
      </c>
      <c r="C93" s="84">
        <v>2</v>
      </c>
      <c r="D93" s="122">
        <v>0.0028944173285058035</v>
      </c>
      <c r="E93" s="122">
        <v>2.3583579298219344</v>
      </c>
      <c r="F93" s="84" t="s">
        <v>1764</v>
      </c>
      <c r="G93" s="84" t="b">
        <v>0</v>
      </c>
      <c r="H93" s="84" t="b">
        <v>0</v>
      </c>
      <c r="I93" s="84" t="b">
        <v>0</v>
      </c>
      <c r="J93" s="84" t="b">
        <v>0</v>
      </c>
      <c r="K93" s="84" t="b">
        <v>0</v>
      </c>
      <c r="L93" s="84" t="b">
        <v>0</v>
      </c>
    </row>
    <row r="94" spans="1:12" ht="15">
      <c r="A94" s="84" t="s">
        <v>1381</v>
      </c>
      <c r="B94" s="84" t="s">
        <v>1382</v>
      </c>
      <c r="C94" s="84">
        <v>2</v>
      </c>
      <c r="D94" s="122">
        <v>0.0028944173285058035</v>
      </c>
      <c r="E94" s="122">
        <v>2.5344491888776157</v>
      </c>
      <c r="F94" s="84" t="s">
        <v>1764</v>
      </c>
      <c r="G94" s="84" t="b">
        <v>0</v>
      </c>
      <c r="H94" s="84" t="b">
        <v>0</v>
      </c>
      <c r="I94" s="84" t="b">
        <v>0</v>
      </c>
      <c r="J94" s="84" t="b">
        <v>0</v>
      </c>
      <c r="K94" s="84" t="b">
        <v>0</v>
      </c>
      <c r="L94" s="84" t="b">
        <v>0</v>
      </c>
    </row>
    <row r="95" spans="1:12" ht="15">
      <c r="A95" s="84" t="s">
        <v>1382</v>
      </c>
      <c r="B95" s="84" t="s">
        <v>1383</v>
      </c>
      <c r="C95" s="84">
        <v>2</v>
      </c>
      <c r="D95" s="122">
        <v>0.0028944173285058035</v>
      </c>
      <c r="E95" s="122">
        <v>2.710540447933297</v>
      </c>
      <c r="F95" s="84" t="s">
        <v>1764</v>
      </c>
      <c r="G95" s="84" t="b">
        <v>0</v>
      </c>
      <c r="H95" s="84" t="b">
        <v>0</v>
      </c>
      <c r="I95" s="84" t="b">
        <v>0</v>
      </c>
      <c r="J95" s="84" t="b">
        <v>0</v>
      </c>
      <c r="K95" s="84" t="b">
        <v>0</v>
      </c>
      <c r="L95" s="84" t="b">
        <v>0</v>
      </c>
    </row>
    <row r="96" spans="1:12" ht="15">
      <c r="A96" s="84" t="s">
        <v>1383</v>
      </c>
      <c r="B96" s="84" t="s">
        <v>1325</v>
      </c>
      <c r="C96" s="84">
        <v>2</v>
      </c>
      <c r="D96" s="122">
        <v>0.0028944173285058035</v>
      </c>
      <c r="E96" s="122">
        <v>2.0115704435972783</v>
      </c>
      <c r="F96" s="84" t="s">
        <v>1764</v>
      </c>
      <c r="G96" s="84" t="b">
        <v>0</v>
      </c>
      <c r="H96" s="84" t="b">
        <v>0</v>
      </c>
      <c r="I96" s="84" t="b">
        <v>0</v>
      </c>
      <c r="J96" s="84" t="b">
        <v>0</v>
      </c>
      <c r="K96" s="84" t="b">
        <v>0</v>
      </c>
      <c r="L96" s="84" t="b">
        <v>0</v>
      </c>
    </row>
    <row r="97" spans="1:12" ht="15">
      <c r="A97" s="84" t="s">
        <v>1325</v>
      </c>
      <c r="B97" s="84" t="s">
        <v>1330</v>
      </c>
      <c r="C97" s="84">
        <v>2</v>
      </c>
      <c r="D97" s="122">
        <v>0.0028944173285058035</v>
      </c>
      <c r="E97" s="122">
        <v>0.9781466881103285</v>
      </c>
      <c r="F97" s="84" t="s">
        <v>1764</v>
      </c>
      <c r="G97" s="84" t="b">
        <v>0</v>
      </c>
      <c r="H97" s="84" t="b">
        <v>0</v>
      </c>
      <c r="I97" s="84" t="b">
        <v>0</v>
      </c>
      <c r="J97" s="84" t="b">
        <v>0</v>
      </c>
      <c r="K97" s="84" t="b">
        <v>0</v>
      </c>
      <c r="L97" s="84" t="b">
        <v>0</v>
      </c>
    </row>
    <row r="98" spans="1:12" ht="15">
      <c r="A98" s="84" t="s">
        <v>1330</v>
      </c>
      <c r="B98" s="84" t="s">
        <v>1326</v>
      </c>
      <c r="C98" s="84">
        <v>2</v>
      </c>
      <c r="D98" s="122">
        <v>0.0028944173285058035</v>
      </c>
      <c r="E98" s="122">
        <v>0.9508726032436665</v>
      </c>
      <c r="F98" s="84" t="s">
        <v>1764</v>
      </c>
      <c r="G98" s="84" t="b">
        <v>0</v>
      </c>
      <c r="H98" s="84" t="b">
        <v>0</v>
      </c>
      <c r="I98" s="84" t="b">
        <v>0</v>
      </c>
      <c r="J98" s="84" t="b">
        <v>0</v>
      </c>
      <c r="K98" s="84" t="b">
        <v>0</v>
      </c>
      <c r="L98" s="84" t="b">
        <v>0</v>
      </c>
    </row>
    <row r="99" spans="1:12" ht="15">
      <c r="A99" s="84" t="s">
        <v>247</v>
      </c>
      <c r="B99" s="84" t="s">
        <v>267</v>
      </c>
      <c r="C99" s="84">
        <v>2</v>
      </c>
      <c r="D99" s="122">
        <v>0.0028944173285058035</v>
      </c>
      <c r="E99" s="122">
        <v>2.0115704435972783</v>
      </c>
      <c r="F99" s="84" t="s">
        <v>1764</v>
      </c>
      <c r="G99" s="84" t="b">
        <v>0</v>
      </c>
      <c r="H99" s="84" t="b">
        <v>0</v>
      </c>
      <c r="I99" s="84" t="b">
        <v>0</v>
      </c>
      <c r="J99" s="84" t="b">
        <v>0</v>
      </c>
      <c r="K99" s="84" t="b">
        <v>0</v>
      </c>
      <c r="L99" s="84" t="b">
        <v>0</v>
      </c>
    </row>
    <row r="100" spans="1:12" ht="15">
      <c r="A100" s="84" t="s">
        <v>1326</v>
      </c>
      <c r="B100" s="84" t="s">
        <v>1325</v>
      </c>
      <c r="C100" s="84">
        <v>2</v>
      </c>
      <c r="D100" s="122">
        <v>0.0028944173285058035</v>
      </c>
      <c r="E100" s="122">
        <v>1.3126004392612594</v>
      </c>
      <c r="F100" s="84" t="s">
        <v>1764</v>
      </c>
      <c r="G100" s="84" t="b">
        <v>0</v>
      </c>
      <c r="H100" s="84" t="b">
        <v>0</v>
      </c>
      <c r="I100" s="84" t="b">
        <v>0</v>
      </c>
      <c r="J100" s="84" t="b">
        <v>0</v>
      </c>
      <c r="K100" s="84" t="b">
        <v>0</v>
      </c>
      <c r="L100" s="84" t="b">
        <v>0</v>
      </c>
    </row>
    <row r="101" spans="1:12" ht="15">
      <c r="A101" s="84" t="s">
        <v>1331</v>
      </c>
      <c r="B101" s="84" t="s">
        <v>1335</v>
      </c>
      <c r="C101" s="84">
        <v>2</v>
      </c>
      <c r="D101" s="122">
        <v>0.0028944173285058035</v>
      </c>
      <c r="E101" s="122">
        <v>2.3126004392612596</v>
      </c>
      <c r="F101" s="84" t="s">
        <v>1764</v>
      </c>
      <c r="G101" s="84" t="b">
        <v>0</v>
      </c>
      <c r="H101" s="84" t="b">
        <v>0</v>
      </c>
      <c r="I101" s="84" t="b">
        <v>0</v>
      </c>
      <c r="J101" s="84" t="b">
        <v>0</v>
      </c>
      <c r="K101" s="84" t="b">
        <v>0</v>
      </c>
      <c r="L101" s="84" t="b">
        <v>0</v>
      </c>
    </row>
    <row r="102" spans="1:12" ht="15">
      <c r="A102" s="84" t="s">
        <v>1335</v>
      </c>
      <c r="B102" s="84" t="s">
        <v>1336</v>
      </c>
      <c r="C102" s="84">
        <v>2</v>
      </c>
      <c r="D102" s="122">
        <v>0.0028944173285058035</v>
      </c>
      <c r="E102" s="122">
        <v>2.710540447933297</v>
      </c>
      <c r="F102" s="84" t="s">
        <v>1764</v>
      </c>
      <c r="G102" s="84" t="b">
        <v>0</v>
      </c>
      <c r="H102" s="84" t="b">
        <v>0</v>
      </c>
      <c r="I102" s="84" t="b">
        <v>0</v>
      </c>
      <c r="J102" s="84" t="b">
        <v>0</v>
      </c>
      <c r="K102" s="84" t="b">
        <v>0</v>
      </c>
      <c r="L102" s="84" t="b">
        <v>0</v>
      </c>
    </row>
    <row r="103" spans="1:12" ht="15">
      <c r="A103" s="84" t="s">
        <v>1336</v>
      </c>
      <c r="B103" s="84" t="s">
        <v>1337</v>
      </c>
      <c r="C103" s="84">
        <v>2</v>
      </c>
      <c r="D103" s="122">
        <v>0.0028944173285058035</v>
      </c>
      <c r="E103" s="122">
        <v>2.710540447933297</v>
      </c>
      <c r="F103" s="84" t="s">
        <v>1764</v>
      </c>
      <c r="G103" s="84" t="b">
        <v>0</v>
      </c>
      <c r="H103" s="84" t="b">
        <v>0</v>
      </c>
      <c r="I103" s="84" t="b">
        <v>0</v>
      </c>
      <c r="J103" s="84" t="b">
        <v>0</v>
      </c>
      <c r="K103" s="84" t="b">
        <v>0</v>
      </c>
      <c r="L103" s="84" t="b">
        <v>0</v>
      </c>
    </row>
    <row r="104" spans="1:12" ht="15">
      <c r="A104" s="84" t="s">
        <v>1337</v>
      </c>
      <c r="B104" s="84" t="s">
        <v>288</v>
      </c>
      <c r="C104" s="84">
        <v>2</v>
      </c>
      <c r="D104" s="122">
        <v>0.0028944173285058035</v>
      </c>
      <c r="E104" s="122">
        <v>2.710540447933297</v>
      </c>
      <c r="F104" s="84" t="s">
        <v>1764</v>
      </c>
      <c r="G104" s="84" t="b">
        <v>0</v>
      </c>
      <c r="H104" s="84" t="b">
        <v>0</v>
      </c>
      <c r="I104" s="84" t="b">
        <v>0</v>
      </c>
      <c r="J104" s="84" t="b">
        <v>0</v>
      </c>
      <c r="K104" s="84" t="b">
        <v>0</v>
      </c>
      <c r="L104" s="84" t="b">
        <v>0</v>
      </c>
    </row>
    <row r="105" spans="1:12" ht="15">
      <c r="A105" s="84" t="s">
        <v>288</v>
      </c>
      <c r="B105" s="84" t="s">
        <v>260</v>
      </c>
      <c r="C105" s="84">
        <v>2</v>
      </c>
      <c r="D105" s="122">
        <v>0.0028944173285058035</v>
      </c>
      <c r="E105" s="122">
        <v>1.3987865868775426</v>
      </c>
      <c r="F105" s="84" t="s">
        <v>1764</v>
      </c>
      <c r="G105" s="84" t="b">
        <v>0</v>
      </c>
      <c r="H105" s="84" t="b">
        <v>0</v>
      </c>
      <c r="I105" s="84" t="b">
        <v>0</v>
      </c>
      <c r="J105" s="84" t="b">
        <v>0</v>
      </c>
      <c r="K105" s="84" t="b">
        <v>0</v>
      </c>
      <c r="L105" s="84" t="b">
        <v>0</v>
      </c>
    </row>
    <row r="106" spans="1:12" ht="15">
      <c r="A106" s="84" t="s">
        <v>260</v>
      </c>
      <c r="B106" s="84" t="s">
        <v>287</v>
      </c>
      <c r="C106" s="84">
        <v>2</v>
      </c>
      <c r="D106" s="122">
        <v>0.0028944173285058035</v>
      </c>
      <c r="E106" s="122">
        <v>1.330329206221691</v>
      </c>
      <c r="F106" s="84" t="s">
        <v>1764</v>
      </c>
      <c r="G106" s="84" t="b">
        <v>0</v>
      </c>
      <c r="H106" s="84" t="b">
        <v>0</v>
      </c>
      <c r="I106" s="84" t="b">
        <v>0</v>
      </c>
      <c r="J106" s="84" t="b">
        <v>0</v>
      </c>
      <c r="K106" s="84" t="b">
        <v>0</v>
      </c>
      <c r="L106" s="84" t="b">
        <v>0</v>
      </c>
    </row>
    <row r="107" spans="1:12" ht="15">
      <c r="A107" s="84" t="s">
        <v>287</v>
      </c>
      <c r="B107" s="84" t="s">
        <v>258</v>
      </c>
      <c r="C107" s="84">
        <v>2</v>
      </c>
      <c r="D107" s="122">
        <v>0.0028944173285058035</v>
      </c>
      <c r="E107" s="122">
        <v>2.5344491888776157</v>
      </c>
      <c r="F107" s="84" t="s">
        <v>1764</v>
      </c>
      <c r="G107" s="84" t="b">
        <v>0</v>
      </c>
      <c r="H107" s="84" t="b">
        <v>0</v>
      </c>
      <c r="I107" s="84" t="b">
        <v>0</v>
      </c>
      <c r="J107" s="84" t="b">
        <v>0</v>
      </c>
      <c r="K107" s="84" t="b">
        <v>0</v>
      </c>
      <c r="L107" s="84" t="b">
        <v>0</v>
      </c>
    </row>
    <row r="108" spans="1:12" ht="15">
      <c r="A108" s="84" t="s">
        <v>258</v>
      </c>
      <c r="B108" s="84" t="s">
        <v>286</v>
      </c>
      <c r="C108" s="84">
        <v>2</v>
      </c>
      <c r="D108" s="122">
        <v>0.0028944173285058035</v>
      </c>
      <c r="E108" s="122">
        <v>2.3583579298219344</v>
      </c>
      <c r="F108" s="84" t="s">
        <v>1764</v>
      </c>
      <c r="G108" s="84" t="b">
        <v>0</v>
      </c>
      <c r="H108" s="84" t="b">
        <v>0</v>
      </c>
      <c r="I108" s="84" t="b">
        <v>0</v>
      </c>
      <c r="J108" s="84" t="b">
        <v>0</v>
      </c>
      <c r="K108" s="84" t="b">
        <v>0</v>
      </c>
      <c r="L108" s="84" t="b">
        <v>0</v>
      </c>
    </row>
    <row r="109" spans="1:12" ht="15">
      <c r="A109" s="84" t="s">
        <v>1723</v>
      </c>
      <c r="B109" s="84" t="s">
        <v>1724</v>
      </c>
      <c r="C109" s="84">
        <v>2</v>
      </c>
      <c r="D109" s="122">
        <v>0.0028944173285058035</v>
      </c>
      <c r="E109" s="122">
        <v>2.710540447933297</v>
      </c>
      <c r="F109" s="84" t="s">
        <v>1764</v>
      </c>
      <c r="G109" s="84" t="b">
        <v>0</v>
      </c>
      <c r="H109" s="84" t="b">
        <v>0</v>
      </c>
      <c r="I109" s="84" t="b">
        <v>0</v>
      </c>
      <c r="J109" s="84" t="b">
        <v>0</v>
      </c>
      <c r="K109" s="84" t="b">
        <v>0</v>
      </c>
      <c r="L109" s="84" t="b">
        <v>0</v>
      </c>
    </row>
    <row r="110" spans="1:12" ht="15">
      <c r="A110" s="84" t="s">
        <v>1724</v>
      </c>
      <c r="B110" s="84" t="s">
        <v>1725</v>
      </c>
      <c r="C110" s="84">
        <v>2</v>
      </c>
      <c r="D110" s="122">
        <v>0.0028944173285058035</v>
      </c>
      <c r="E110" s="122">
        <v>2.710540447933297</v>
      </c>
      <c r="F110" s="84" t="s">
        <v>1764</v>
      </c>
      <c r="G110" s="84" t="b">
        <v>0</v>
      </c>
      <c r="H110" s="84" t="b">
        <v>0</v>
      </c>
      <c r="I110" s="84" t="b">
        <v>0</v>
      </c>
      <c r="J110" s="84" t="b">
        <v>0</v>
      </c>
      <c r="K110" s="84" t="b">
        <v>0</v>
      </c>
      <c r="L110" s="84" t="b">
        <v>0</v>
      </c>
    </row>
    <row r="111" spans="1:12" ht="15">
      <c r="A111" s="84" t="s">
        <v>1725</v>
      </c>
      <c r="B111" s="84" t="s">
        <v>260</v>
      </c>
      <c r="C111" s="84">
        <v>2</v>
      </c>
      <c r="D111" s="122">
        <v>0.0028944173285058035</v>
      </c>
      <c r="E111" s="122">
        <v>1.3987865868775426</v>
      </c>
      <c r="F111" s="84" t="s">
        <v>1764</v>
      </c>
      <c r="G111" s="84" t="b">
        <v>0</v>
      </c>
      <c r="H111" s="84" t="b">
        <v>0</v>
      </c>
      <c r="I111" s="84" t="b">
        <v>0</v>
      </c>
      <c r="J111" s="84" t="b">
        <v>0</v>
      </c>
      <c r="K111" s="84" t="b">
        <v>0</v>
      </c>
      <c r="L111" s="84" t="b">
        <v>0</v>
      </c>
    </row>
    <row r="112" spans="1:12" ht="15">
      <c r="A112" s="84" t="s">
        <v>1385</v>
      </c>
      <c r="B112" s="84" t="s">
        <v>283</v>
      </c>
      <c r="C112" s="84">
        <v>2</v>
      </c>
      <c r="D112" s="122">
        <v>0.0028944173285058035</v>
      </c>
      <c r="E112" s="122">
        <v>2.0115704435972783</v>
      </c>
      <c r="F112" s="84" t="s">
        <v>1764</v>
      </c>
      <c r="G112" s="84" t="b">
        <v>0</v>
      </c>
      <c r="H112" s="84" t="b">
        <v>0</v>
      </c>
      <c r="I112" s="84" t="b">
        <v>0</v>
      </c>
      <c r="J112" s="84" t="b">
        <v>0</v>
      </c>
      <c r="K112" s="84" t="b">
        <v>0</v>
      </c>
      <c r="L112" s="84" t="b">
        <v>0</v>
      </c>
    </row>
    <row r="113" spans="1:12" ht="15">
      <c r="A113" s="84" t="s">
        <v>283</v>
      </c>
      <c r="B113" s="84" t="s">
        <v>1327</v>
      </c>
      <c r="C113" s="84">
        <v>2</v>
      </c>
      <c r="D113" s="122">
        <v>0.0028944173285058035</v>
      </c>
      <c r="E113" s="122">
        <v>2.0115704435972783</v>
      </c>
      <c r="F113" s="84" t="s">
        <v>1764</v>
      </c>
      <c r="G113" s="84" t="b">
        <v>0</v>
      </c>
      <c r="H113" s="84" t="b">
        <v>0</v>
      </c>
      <c r="I113" s="84" t="b">
        <v>0</v>
      </c>
      <c r="J113" s="84" t="b">
        <v>0</v>
      </c>
      <c r="K113" s="84" t="b">
        <v>0</v>
      </c>
      <c r="L113" s="84" t="b">
        <v>0</v>
      </c>
    </row>
    <row r="114" spans="1:12" ht="15">
      <c r="A114" s="84" t="s">
        <v>1327</v>
      </c>
      <c r="B114" s="84" t="s">
        <v>1726</v>
      </c>
      <c r="C114" s="84">
        <v>2</v>
      </c>
      <c r="D114" s="122">
        <v>0.0028944173285058035</v>
      </c>
      <c r="E114" s="122">
        <v>2.0115704435972783</v>
      </c>
      <c r="F114" s="84" t="s">
        <v>1764</v>
      </c>
      <c r="G114" s="84" t="b">
        <v>0</v>
      </c>
      <c r="H114" s="84" t="b">
        <v>0</v>
      </c>
      <c r="I114" s="84" t="b">
        <v>0</v>
      </c>
      <c r="J114" s="84" t="b">
        <v>0</v>
      </c>
      <c r="K114" s="84" t="b">
        <v>0</v>
      </c>
      <c r="L114" s="84" t="b">
        <v>0</v>
      </c>
    </row>
    <row r="115" spans="1:12" ht="15">
      <c r="A115" s="84" t="s">
        <v>1726</v>
      </c>
      <c r="B115" s="84" t="s">
        <v>1386</v>
      </c>
      <c r="C115" s="84">
        <v>2</v>
      </c>
      <c r="D115" s="122">
        <v>0.0028944173285058035</v>
      </c>
      <c r="E115" s="122">
        <v>2.0115704435972783</v>
      </c>
      <c r="F115" s="84" t="s">
        <v>1764</v>
      </c>
      <c r="G115" s="84" t="b">
        <v>0</v>
      </c>
      <c r="H115" s="84" t="b">
        <v>0</v>
      </c>
      <c r="I115" s="84" t="b">
        <v>0</v>
      </c>
      <c r="J115" s="84" t="b">
        <v>0</v>
      </c>
      <c r="K115" s="84" t="b">
        <v>0</v>
      </c>
      <c r="L115" s="84" t="b">
        <v>0</v>
      </c>
    </row>
    <row r="116" spans="1:12" ht="15">
      <c r="A116" s="84" t="s">
        <v>1328</v>
      </c>
      <c r="B116" s="84" t="s">
        <v>282</v>
      </c>
      <c r="C116" s="84">
        <v>2</v>
      </c>
      <c r="D116" s="122">
        <v>0.0028944173285058035</v>
      </c>
      <c r="E116" s="122">
        <v>2.0115704435972783</v>
      </c>
      <c r="F116" s="84" t="s">
        <v>1764</v>
      </c>
      <c r="G116" s="84" t="b">
        <v>0</v>
      </c>
      <c r="H116" s="84" t="b">
        <v>0</v>
      </c>
      <c r="I116" s="84" t="b">
        <v>0</v>
      </c>
      <c r="J116" s="84" t="b">
        <v>0</v>
      </c>
      <c r="K116" s="84" t="b">
        <v>0</v>
      </c>
      <c r="L116" s="84" t="b">
        <v>0</v>
      </c>
    </row>
    <row r="117" spans="1:12" ht="15">
      <c r="A117" s="84" t="s">
        <v>1415</v>
      </c>
      <c r="B117" s="84" t="s">
        <v>1416</v>
      </c>
      <c r="C117" s="84">
        <v>2</v>
      </c>
      <c r="D117" s="122">
        <v>0.0028944173285058035</v>
      </c>
      <c r="E117" s="122">
        <v>2.5344491888776157</v>
      </c>
      <c r="F117" s="84" t="s">
        <v>1764</v>
      </c>
      <c r="G117" s="84" t="b">
        <v>0</v>
      </c>
      <c r="H117" s="84" t="b">
        <v>0</v>
      </c>
      <c r="I117" s="84" t="b">
        <v>0</v>
      </c>
      <c r="J117" s="84" t="b">
        <v>0</v>
      </c>
      <c r="K117" s="84" t="b">
        <v>0</v>
      </c>
      <c r="L117" s="84" t="b">
        <v>0</v>
      </c>
    </row>
    <row r="118" spans="1:12" ht="15">
      <c r="A118" s="84" t="s">
        <v>1416</v>
      </c>
      <c r="B118" s="84" t="s">
        <v>1417</v>
      </c>
      <c r="C118" s="84">
        <v>2</v>
      </c>
      <c r="D118" s="122">
        <v>0.0028944173285058035</v>
      </c>
      <c r="E118" s="122">
        <v>2.710540447933297</v>
      </c>
      <c r="F118" s="84" t="s">
        <v>1764</v>
      </c>
      <c r="G118" s="84" t="b">
        <v>0</v>
      </c>
      <c r="H118" s="84" t="b">
        <v>0</v>
      </c>
      <c r="I118" s="84" t="b">
        <v>0</v>
      </c>
      <c r="J118" s="84" t="b">
        <v>0</v>
      </c>
      <c r="K118" s="84" t="b">
        <v>0</v>
      </c>
      <c r="L118" s="84" t="b">
        <v>0</v>
      </c>
    </row>
    <row r="119" spans="1:12" ht="15">
      <c r="A119" s="84" t="s">
        <v>1417</v>
      </c>
      <c r="B119" s="84" t="s">
        <v>1731</v>
      </c>
      <c r="C119" s="84">
        <v>2</v>
      </c>
      <c r="D119" s="122">
        <v>0.0028944173285058035</v>
      </c>
      <c r="E119" s="122">
        <v>2.710540447933297</v>
      </c>
      <c r="F119" s="84" t="s">
        <v>1764</v>
      </c>
      <c r="G119" s="84" t="b">
        <v>0</v>
      </c>
      <c r="H119" s="84" t="b">
        <v>0</v>
      </c>
      <c r="I119" s="84" t="b">
        <v>0</v>
      </c>
      <c r="J119" s="84" t="b">
        <v>1</v>
      </c>
      <c r="K119" s="84" t="b">
        <v>0</v>
      </c>
      <c r="L119" s="84" t="b">
        <v>0</v>
      </c>
    </row>
    <row r="120" spans="1:12" ht="15">
      <c r="A120" s="84" t="s">
        <v>1731</v>
      </c>
      <c r="B120" s="84" t="s">
        <v>1411</v>
      </c>
      <c r="C120" s="84">
        <v>2</v>
      </c>
      <c r="D120" s="122">
        <v>0.0028944173285058035</v>
      </c>
      <c r="E120" s="122">
        <v>2.409510452269316</v>
      </c>
      <c r="F120" s="84" t="s">
        <v>1764</v>
      </c>
      <c r="G120" s="84" t="b">
        <v>1</v>
      </c>
      <c r="H120" s="84" t="b">
        <v>0</v>
      </c>
      <c r="I120" s="84" t="b">
        <v>0</v>
      </c>
      <c r="J120" s="84" t="b">
        <v>1</v>
      </c>
      <c r="K120" s="84" t="b">
        <v>0</v>
      </c>
      <c r="L120" s="84" t="b">
        <v>0</v>
      </c>
    </row>
    <row r="121" spans="1:12" ht="15">
      <c r="A121" s="84" t="s">
        <v>1414</v>
      </c>
      <c r="B121" s="84" t="s">
        <v>260</v>
      </c>
      <c r="C121" s="84">
        <v>2</v>
      </c>
      <c r="D121" s="122">
        <v>0.0028944173285058035</v>
      </c>
      <c r="E121" s="122">
        <v>1.0977565912135616</v>
      </c>
      <c r="F121" s="84" t="s">
        <v>1764</v>
      </c>
      <c r="G121" s="84" t="b">
        <v>0</v>
      </c>
      <c r="H121" s="84" t="b">
        <v>0</v>
      </c>
      <c r="I121" s="84" t="b">
        <v>0</v>
      </c>
      <c r="J121" s="84" t="b">
        <v>0</v>
      </c>
      <c r="K121" s="84" t="b">
        <v>0</v>
      </c>
      <c r="L121" s="84" t="b">
        <v>0</v>
      </c>
    </row>
    <row r="122" spans="1:12" ht="15">
      <c r="A122" s="84" t="s">
        <v>260</v>
      </c>
      <c r="B122" s="84" t="s">
        <v>1346</v>
      </c>
      <c r="C122" s="84">
        <v>2</v>
      </c>
      <c r="D122" s="122">
        <v>0.0028944173285058035</v>
      </c>
      <c r="E122" s="122">
        <v>0.9323891975496534</v>
      </c>
      <c r="F122" s="84" t="s">
        <v>1764</v>
      </c>
      <c r="G122" s="84" t="b">
        <v>0</v>
      </c>
      <c r="H122" s="84" t="b">
        <v>0</v>
      </c>
      <c r="I122" s="84" t="b">
        <v>0</v>
      </c>
      <c r="J122" s="84" t="b">
        <v>0</v>
      </c>
      <c r="K122" s="84" t="b">
        <v>0</v>
      </c>
      <c r="L122" s="84" t="b">
        <v>0</v>
      </c>
    </row>
    <row r="123" spans="1:12" ht="15">
      <c r="A123" s="84" t="s">
        <v>1733</v>
      </c>
      <c r="B123" s="84" t="s">
        <v>1734</v>
      </c>
      <c r="C123" s="84">
        <v>2</v>
      </c>
      <c r="D123" s="122">
        <v>0.0034382836260017043</v>
      </c>
      <c r="E123" s="122">
        <v>2.710540447933297</v>
      </c>
      <c r="F123" s="84" t="s">
        <v>1764</v>
      </c>
      <c r="G123" s="84" t="b">
        <v>0</v>
      </c>
      <c r="H123" s="84" t="b">
        <v>0</v>
      </c>
      <c r="I123" s="84" t="b">
        <v>0</v>
      </c>
      <c r="J123" s="84" t="b">
        <v>0</v>
      </c>
      <c r="K123" s="84" t="b">
        <v>0</v>
      </c>
      <c r="L123" s="84" t="b">
        <v>0</v>
      </c>
    </row>
    <row r="124" spans="1:12" ht="15">
      <c r="A124" s="84" t="s">
        <v>1734</v>
      </c>
      <c r="B124" s="84" t="s">
        <v>1735</v>
      </c>
      <c r="C124" s="84">
        <v>2</v>
      </c>
      <c r="D124" s="122">
        <v>0.0034382836260017043</v>
      </c>
      <c r="E124" s="122">
        <v>2.710540447933297</v>
      </c>
      <c r="F124" s="84" t="s">
        <v>1764</v>
      </c>
      <c r="G124" s="84" t="b">
        <v>0</v>
      </c>
      <c r="H124" s="84" t="b">
        <v>0</v>
      </c>
      <c r="I124" s="84" t="b">
        <v>0</v>
      </c>
      <c r="J124" s="84" t="b">
        <v>0</v>
      </c>
      <c r="K124" s="84" t="b">
        <v>0</v>
      </c>
      <c r="L124" s="84" t="b">
        <v>0</v>
      </c>
    </row>
    <row r="125" spans="1:12" ht="15">
      <c r="A125" s="84" t="s">
        <v>1406</v>
      </c>
      <c r="B125" s="84" t="s">
        <v>1737</v>
      </c>
      <c r="C125" s="84">
        <v>2</v>
      </c>
      <c r="D125" s="122">
        <v>0.0028944173285058035</v>
      </c>
      <c r="E125" s="122">
        <v>1.9701777584390532</v>
      </c>
      <c r="F125" s="84" t="s">
        <v>1764</v>
      </c>
      <c r="G125" s="84" t="b">
        <v>0</v>
      </c>
      <c r="H125" s="84" t="b">
        <v>0</v>
      </c>
      <c r="I125" s="84" t="b">
        <v>0</v>
      </c>
      <c r="J125" s="84" t="b">
        <v>0</v>
      </c>
      <c r="K125" s="84" t="b">
        <v>0</v>
      </c>
      <c r="L125" s="84" t="b">
        <v>0</v>
      </c>
    </row>
    <row r="126" spans="1:12" ht="15">
      <c r="A126" s="84" t="s">
        <v>1737</v>
      </c>
      <c r="B126" s="84" t="s">
        <v>1738</v>
      </c>
      <c r="C126" s="84">
        <v>2</v>
      </c>
      <c r="D126" s="122">
        <v>0.0028944173285058035</v>
      </c>
      <c r="E126" s="122">
        <v>2.710540447933297</v>
      </c>
      <c r="F126" s="84" t="s">
        <v>1764</v>
      </c>
      <c r="G126" s="84" t="b">
        <v>0</v>
      </c>
      <c r="H126" s="84" t="b">
        <v>0</v>
      </c>
      <c r="I126" s="84" t="b">
        <v>0</v>
      </c>
      <c r="J126" s="84" t="b">
        <v>0</v>
      </c>
      <c r="K126" s="84" t="b">
        <v>0</v>
      </c>
      <c r="L126" s="84" t="b">
        <v>0</v>
      </c>
    </row>
    <row r="127" spans="1:12" ht="15">
      <c r="A127" s="84" t="s">
        <v>1738</v>
      </c>
      <c r="B127" s="84" t="s">
        <v>1739</v>
      </c>
      <c r="C127" s="84">
        <v>2</v>
      </c>
      <c r="D127" s="122">
        <v>0.0028944173285058035</v>
      </c>
      <c r="E127" s="122">
        <v>2.710540447933297</v>
      </c>
      <c r="F127" s="84" t="s">
        <v>1764</v>
      </c>
      <c r="G127" s="84" t="b">
        <v>0</v>
      </c>
      <c r="H127" s="84" t="b">
        <v>0</v>
      </c>
      <c r="I127" s="84" t="b">
        <v>0</v>
      </c>
      <c r="J127" s="84" t="b">
        <v>0</v>
      </c>
      <c r="K127" s="84" t="b">
        <v>0</v>
      </c>
      <c r="L127" s="84" t="b">
        <v>0</v>
      </c>
    </row>
    <row r="128" spans="1:12" ht="15">
      <c r="A128" s="84" t="s">
        <v>1739</v>
      </c>
      <c r="B128" s="84" t="s">
        <v>1689</v>
      </c>
      <c r="C128" s="84">
        <v>2</v>
      </c>
      <c r="D128" s="122">
        <v>0.0028944173285058035</v>
      </c>
      <c r="E128" s="122">
        <v>2.0115704435972783</v>
      </c>
      <c r="F128" s="84" t="s">
        <v>1764</v>
      </c>
      <c r="G128" s="84" t="b">
        <v>0</v>
      </c>
      <c r="H128" s="84" t="b">
        <v>0</v>
      </c>
      <c r="I128" s="84" t="b">
        <v>0</v>
      </c>
      <c r="J128" s="84" t="b">
        <v>0</v>
      </c>
      <c r="K128" s="84" t="b">
        <v>0</v>
      </c>
      <c r="L128" s="84" t="b">
        <v>0</v>
      </c>
    </row>
    <row r="129" spans="1:12" ht="15">
      <c r="A129" s="84" t="s">
        <v>1689</v>
      </c>
      <c r="B129" s="84" t="s">
        <v>1716</v>
      </c>
      <c r="C129" s="84">
        <v>2</v>
      </c>
      <c r="D129" s="122">
        <v>0.0028944173285058035</v>
      </c>
      <c r="E129" s="122">
        <v>1.835479184541597</v>
      </c>
      <c r="F129" s="84" t="s">
        <v>1764</v>
      </c>
      <c r="G129" s="84" t="b">
        <v>0</v>
      </c>
      <c r="H129" s="84" t="b">
        <v>0</v>
      </c>
      <c r="I129" s="84" t="b">
        <v>0</v>
      </c>
      <c r="J129" s="84" t="b">
        <v>0</v>
      </c>
      <c r="K129" s="84" t="b">
        <v>0</v>
      </c>
      <c r="L129" s="84" t="b">
        <v>0</v>
      </c>
    </row>
    <row r="130" spans="1:12" ht="15">
      <c r="A130" s="84" t="s">
        <v>1409</v>
      </c>
      <c r="B130" s="84" t="s">
        <v>1404</v>
      </c>
      <c r="C130" s="84">
        <v>2</v>
      </c>
      <c r="D130" s="122">
        <v>0.0028944173285058035</v>
      </c>
      <c r="E130" s="122">
        <v>2.2334191932136345</v>
      </c>
      <c r="F130" s="84" t="s">
        <v>1764</v>
      </c>
      <c r="G130" s="84" t="b">
        <v>0</v>
      </c>
      <c r="H130" s="84" t="b">
        <v>0</v>
      </c>
      <c r="I130" s="84" t="b">
        <v>0</v>
      </c>
      <c r="J130" s="84" t="b">
        <v>0</v>
      </c>
      <c r="K130" s="84" t="b">
        <v>0</v>
      </c>
      <c r="L130" s="84" t="b">
        <v>0</v>
      </c>
    </row>
    <row r="131" spans="1:12" ht="15">
      <c r="A131" s="84" t="s">
        <v>1405</v>
      </c>
      <c r="B131" s="84" t="s">
        <v>1740</v>
      </c>
      <c r="C131" s="84">
        <v>2</v>
      </c>
      <c r="D131" s="122">
        <v>0.0028944173285058035</v>
      </c>
      <c r="E131" s="122">
        <v>2.057327934157953</v>
      </c>
      <c r="F131" s="84" t="s">
        <v>1764</v>
      </c>
      <c r="G131" s="84" t="b">
        <v>0</v>
      </c>
      <c r="H131" s="84" t="b">
        <v>0</v>
      </c>
      <c r="I131" s="84" t="b">
        <v>0</v>
      </c>
      <c r="J131" s="84" t="b">
        <v>1</v>
      </c>
      <c r="K131" s="84" t="b">
        <v>0</v>
      </c>
      <c r="L131" s="84" t="b">
        <v>0</v>
      </c>
    </row>
    <row r="132" spans="1:12" ht="15">
      <c r="A132" s="84" t="s">
        <v>1405</v>
      </c>
      <c r="B132" s="84" t="s">
        <v>1741</v>
      </c>
      <c r="C132" s="84">
        <v>2</v>
      </c>
      <c r="D132" s="122">
        <v>0.0028944173285058035</v>
      </c>
      <c r="E132" s="122">
        <v>2.057327934157953</v>
      </c>
      <c r="F132" s="84" t="s">
        <v>1764</v>
      </c>
      <c r="G132" s="84" t="b">
        <v>0</v>
      </c>
      <c r="H132" s="84" t="b">
        <v>0</v>
      </c>
      <c r="I132" s="84" t="b">
        <v>0</v>
      </c>
      <c r="J132" s="84" t="b">
        <v>1</v>
      </c>
      <c r="K132" s="84" t="b">
        <v>0</v>
      </c>
      <c r="L132" s="84" t="b">
        <v>0</v>
      </c>
    </row>
    <row r="133" spans="1:12" ht="15">
      <c r="A133" s="84" t="s">
        <v>1741</v>
      </c>
      <c r="B133" s="84" t="s">
        <v>1718</v>
      </c>
      <c r="C133" s="84">
        <v>2</v>
      </c>
      <c r="D133" s="122">
        <v>0.0028944173285058035</v>
      </c>
      <c r="E133" s="122">
        <v>2.5344491888776157</v>
      </c>
      <c r="F133" s="84" t="s">
        <v>1764</v>
      </c>
      <c r="G133" s="84" t="b">
        <v>1</v>
      </c>
      <c r="H133" s="84" t="b">
        <v>0</v>
      </c>
      <c r="I133" s="84" t="b">
        <v>0</v>
      </c>
      <c r="J133" s="84" t="b">
        <v>0</v>
      </c>
      <c r="K133" s="84" t="b">
        <v>0</v>
      </c>
      <c r="L133" s="84" t="b">
        <v>0</v>
      </c>
    </row>
    <row r="134" spans="1:12" ht="15">
      <c r="A134" s="84" t="s">
        <v>1719</v>
      </c>
      <c r="B134" s="84" t="s">
        <v>1720</v>
      </c>
      <c r="C134" s="84">
        <v>2</v>
      </c>
      <c r="D134" s="122">
        <v>0.0028944173285058035</v>
      </c>
      <c r="E134" s="122">
        <v>2.3583579298219344</v>
      </c>
      <c r="F134" s="84" t="s">
        <v>1764</v>
      </c>
      <c r="G134" s="84" t="b">
        <v>0</v>
      </c>
      <c r="H134" s="84" t="b">
        <v>0</v>
      </c>
      <c r="I134" s="84" t="b">
        <v>0</v>
      </c>
      <c r="J134" s="84" t="b">
        <v>0</v>
      </c>
      <c r="K134" s="84" t="b">
        <v>0</v>
      </c>
      <c r="L134" s="84" t="b">
        <v>0</v>
      </c>
    </row>
    <row r="135" spans="1:12" ht="15">
      <c r="A135" s="84" t="s">
        <v>1721</v>
      </c>
      <c r="B135" s="84" t="s">
        <v>1407</v>
      </c>
      <c r="C135" s="84">
        <v>2</v>
      </c>
      <c r="D135" s="122">
        <v>0.0028944173285058035</v>
      </c>
      <c r="E135" s="122">
        <v>2.3583579298219344</v>
      </c>
      <c r="F135" s="84" t="s">
        <v>1764</v>
      </c>
      <c r="G135" s="84" t="b">
        <v>0</v>
      </c>
      <c r="H135" s="84" t="b">
        <v>0</v>
      </c>
      <c r="I135" s="84" t="b">
        <v>0</v>
      </c>
      <c r="J135" s="84" t="b">
        <v>0</v>
      </c>
      <c r="K135" s="84" t="b">
        <v>0</v>
      </c>
      <c r="L135" s="84" t="b">
        <v>0</v>
      </c>
    </row>
    <row r="136" spans="1:12" ht="15">
      <c r="A136" s="84" t="s">
        <v>1406</v>
      </c>
      <c r="B136" s="84" t="s">
        <v>1369</v>
      </c>
      <c r="C136" s="84">
        <v>2</v>
      </c>
      <c r="D136" s="122">
        <v>0.0028944173285058035</v>
      </c>
      <c r="E136" s="122">
        <v>0.9701777584390532</v>
      </c>
      <c r="F136" s="84" t="s">
        <v>1764</v>
      </c>
      <c r="G136" s="84" t="b">
        <v>0</v>
      </c>
      <c r="H136" s="84" t="b">
        <v>0</v>
      </c>
      <c r="I136" s="84" t="b">
        <v>0</v>
      </c>
      <c r="J136" s="84" t="b">
        <v>0</v>
      </c>
      <c r="K136" s="84" t="b">
        <v>0</v>
      </c>
      <c r="L136" s="84" t="b">
        <v>0</v>
      </c>
    </row>
    <row r="137" spans="1:12" ht="15">
      <c r="A137" s="84" t="s">
        <v>1743</v>
      </c>
      <c r="B137" s="84" t="s">
        <v>1411</v>
      </c>
      <c r="C137" s="84">
        <v>2</v>
      </c>
      <c r="D137" s="122">
        <v>0.0028944173285058035</v>
      </c>
      <c r="E137" s="122">
        <v>2.409510452269316</v>
      </c>
      <c r="F137" s="84" t="s">
        <v>1764</v>
      </c>
      <c r="G137" s="84" t="b">
        <v>0</v>
      </c>
      <c r="H137" s="84" t="b">
        <v>0</v>
      </c>
      <c r="I137" s="84" t="b">
        <v>0</v>
      </c>
      <c r="J137" s="84" t="b">
        <v>1</v>
      </c>
      <c r="K137" s="84" t="b">
        <v>0</v>
      </c>
      <c r="L137" s="84" t="b">
        <v>0</v>
      </c>
    </row>
    <row r="138" spans="1:12" ht="15">
      <c r="A138" s="84" t="s">
        <v>1414</v>
      </c>
      <c r="B138" s="84" t="s">
        <v>1744</v>
      </c>
      <c r="C138" s="84">
        <v>2</v>
      </c>
      <c r="D138" s="122">
        <v>0.0028944173285058035</v>
      </c>
      <c r="E138" s="122">
        <v>2.409510452269316</v>
      </c>
      <c r="F138" s="84" t="s">
        <v>1764</v>
      </c>
      <c r="G138" s="84" t="b">
        <v>0</v>
      </c>
      <c r="H138" s="84" t="b">
        <v>0</v>
      </c>
      <c r="I138" s="84" t="b">
        <v>0</v>
      </c>
      <c r="J138" s="84" t="b">
        <v>0</v>
      </c>
      <c r="K138" s="84" t="b">
        <v>0</v>
      </c>
      <c r="L138" s="84" t="b">
        <v>0</v>
      </c>
    </row>
    <row r="139" spans="1:12" ht="15">
      <c r="A139" s="84" t="s">
        <v>1744</v>
      </c>
      <c r="B139" s="84" t="s">
        <v>1745</v>
      </c>
      <c r="C139" s="84">
        <v>2</v>
      </c>
      <c r="D139" s="122">
        <v>0.0028944173285058035</v>
      </c>
      <c r="E139" s="122">
        <v>2.710540447933297</v>
      </c>
      <c r="F139" s="84" t="s">
        <v>1764</v>
      </c>
      <c r="G139" s="84" t="b">
        <v>0</v>
      </c>
      <c r="H139" s="84" t="b">
        <v>0</v>
      </c>
      <c r="I139" s="84" t="b">
        <v>0</v>
      </c>
      <c r="J139" s="84" t="b">
        <v>0</v>
      </c>
      <c r="K139" s="84" t="b">
        <v>0</v>
      </c>
      <c r="L139" s="84" t="b">
        <v>0</v>
      </c>
    </row>
    <row r="140" spans="1:12" ht="15">
      <c r="A140" s="84" t="s">
        <v>1745</v>
      </c>
      <c r="B140" s="84" t="s">
        <v>1422</v>
      </c>
      <c r="C140" s="84">
        <v>2</v>
      </c>
      <c r="D140" s="122">
        <v>0.0028944173285058035</v>
      </c>
      <c r="E140" s="122">
        <v>2.409510452269316</v>
      </c>
      <c r="F140" s="84" t="s">
        <v>1764</v>
      </c>
      <c r="G140" s="84" t="b">
        <v>0</v>
      </c>
      <c r="H140" s="84" t="b">
        <v>0</v>
      </c>
      <c r="I140" s="84" t="b">
        <v>0</v>
      </c>
      <c r="J140" s="84" t="b">
        <v>0</v>
      </c>
      <c r="K140" s="84" t="b">
        <v>0</v>
      </c>
      <c r="L140" s="84" t="b">
        <v>0</v>
      </c>
    </row>
    <row r="141" spans="1:12" ht="15">
      <c r="A141" s="84" t="s">
        <v>1422</v>
      </c>
      <c r="B141" s="84" t="s">
        <v>1746</v>
      </c>
      <c r="C141" s="84">
        <v>2</v>
      </c>
      <c r="D141" s="122">
        <v>0.0028944173285058035</v>
      </c>
      <c r="E141" s="122">
        <v>2.409510452269316</v>
      </c>
      <c r="F141" s="84" t="s">
        <v>1764</v>
      </c>
      <c r="G141" s="84" t="b">
        <v>0</v>
      </c>
      <c r="H141" s="84" t="b">
        <v>0</v>
      </c>
      <c r="I141" s="84" t="b">
        <v>0</v>
      </c>
      <c r="J141" s="84" t="b">
        <v>0</v>
      </c>
      <c r="K141" s="84" t="b">
        <v>0</v>
      </c>
      <c r="L141" s="84" t="b">
        <v>0</v>
      </c>
    </row>
    <row r="142" spans="1:12" ht="15">
      <c r="A142" s="84" t="s">
        <v>1746</v>
      </c>
      <c r="B142" s="84" t="s">
        <v>1747</v>
      </c>
      <c r="C142" s="84">
        <v>2</v>
      </c>
      <c r="D142" s="122">
        <v>0.0028944173285058035</v>
      </c>
      <c r="E142" s="122">
        <v>2.710540447933297</v>
      </c>
      <c r="F142" s="84" t="s">
        <v>1764</v>
      </c>
      <c r="G142" s="84" t="b">
        <v>0</v>
      </c>
      <c r="H142" s="84" t="b">
        <v>0</v>
      </c>
      <c r="I142" s="84" t="b">
        <v>0</v>
      </c>
      <c r="J142" s="84" t="b">
        <v>0</v>
      </c>
      <c r="K142" s="84" t="b">
        <v>0</v>
      </c>
      <c r="L142" s="84" t="b">
        <v>0</v>
      </c>
    </row>
    <row r="143" spans="1:12" ht="15">
      <c r="A143" s="84" t="s">
        <v>1747</v>
      </c>
      <c r="B143" s="84" t="s">
        <v>1748</v>
      </c>
      <c r="C143" s="84">
        <v>2</v>
      </c>
      <c r="D143" s="122">
        <v>0.0028944173285058035</v>
      </c>
      <c r="E143" s="122">
        <v>2.710540447933297</v>
      </c>
      <c r="F143" s="84" t="s">
        <v>1764</v>
      </c>
      <c r="G143" s="84" t="b">
        <v>0</v>
      </c>
      <c r="H143" s="84" t="b">
        <v>0</v>
      </c>
      <c r="I143" s="84" t="b">
        <v>0</v>
      </c>
      <c r="J143" s="84" t="b">
        <v>0</v>
      </c>
      <c r="K143" s="84" t="b">
        <v>0</v>
      </c>
      <c r="L143" s="84" t="b">
        <v>0</v>
      </c>
    </row>
    <row r="144" spans="1:12" ht="15">
      <c r="A144" s="84" t="s">
        <v>1748</v>
      </c>
      <c r="B144" s="84" t="s">
        <v>1406</v>
      </c>
      <c r="C144" s="84">
        <v>2</v>
      </c>
      <c r="D144" s="122">
        <v>0.0028944173285058035</v>
      </c>
      <c r="E144" s="122">
        <v>1.9701777584390532</v>
      </c>
      <c r="F144" s="84" t="s">
        <v>1764</v>
      </c>
      <c r="G144" s="84" t="b">
        <v>0</v>
      </c>
      <c r="H144" s="84" t="b">
        <v>0</v>
      </c>
      <c r="I144" s="84" t="b">
        <v>0</v>
      </c>
      <c r="J144" s="84" t="b">
        <v>0</v>
      </c>
      <c r="K144" s="84" t="b">
        <v>0</v>
      </c>
      <c r="L144" s="84" t="b">
        <v>0</v>
      </c>
    </row>
    <row r="145" spans="1:12" ht="15">
      <c r="A145" s="84" t="s">
        <v>1406</v>
      </c>
      <c r="B145" s="84" t="s">
        <v>1394</v>
      </c>
      <c r="C145" s="84">
        <v>2</v>
      </c>
      <c r="D145" s="122">
        <v>0.0028944173285058035</v>
      </c>
      <c r="E145" s="122">
        <v>1.1572644017961977</v>
      </c>
      <c r="F145" s="84" t="s">
        <v>1764</v>
      </c>
      <c r="G145" s="84" t="b">
        <v>0</v>
      </c>
      <c r="H145" s="84" t="b">
        <v>0</v>
      </c>
      <c r="I145" s="84" t="b">
        <v>0</v>
      </c>
      <c r="J145" s="84" t="b">
        <v>0</v>
      </c>
      <c r="K145" s="84" t="b">
        <v>0</v>
      </c>
      <c r="L145" s="84" t="b">
        <v>0</v>
      </c>
    </row>
    <row r="146" spans="1:12" ht="15">
      <c r="A146" s="84" t="s">
        <v>1394</v>
      </c>
      <c r="B146" s="84" t="s">
        <v>1356</v>
      </c>
      <c r="C146" s="84">
        <v>2</v>
      </c>
      <c r="D146" s="122">
        <v>0.0028944173285058035</v>
      </c>
      <c r="E146" s="122">
        <v>0.8184458452428166</v>
      </c>
      <c r="F146" s="84" t="s">
        <v>1764</v>
      </c>
      <c r="G146" s="84" t="b">
        <v>0</v>
      </c>
      <c r="H146" s="84" t="b">
        <v>0</v>
      </c>
      <c r="I146" s="84" t="b">
        <v>0</v>
      </c>
      <c r="J146" s="84" t="b">
        <v>0</v>
      </c>
      <c r="K146" s="84" t="b">
        <v>0</v>
      </c>
      <c r="L146" s="84" t="b">
        <v>0</v>
      </c>
    </row>
    <row r="147" spans="1:12" ht="15">
      <c r="A147" s="84" t="s">
        <v>260</v>
      </c>
      <c r="B147" s="84" t="s">
        <v>1344</v>
      </c>
      <c r="C147" s="84">
        <v>2</v>
      </c>
      <c r="D147" s="122">
        <v>0.0028944173285058035</v>
      </c>
      <c r="E147" s="122">
        <v>1.0292992105577097</v>
      </c>
      <c r="F147" s="84" t="s">
        <v>1764</v>
      </c>
      <c r="G147" s="84" t="b">
        <v>0</v>
      </c>
      <c r="H147" s="84" t="b">
        <v>0</v>
      </c>
      <c r="I147" s="84" t="b">
        <v>0</v>
      </c>
      <c r="J147" s="84" t="b">
        <v>0</v>
      </c>
      <c r="K147" s="84" t="b">
        <v>0</v>
      </c>
      <c r="L147" s="84" t="b">
        <v>0</v>
      </c>
    </row>
    <row r="148" spans="1:12" ht="15">
      <c r="A148" s="84" t="s">
        <v>1344</v>
      </c>
      <c r="B148" s="84" t="s">
        <v>1346</v>
      </c>
      <c r="C148" s="84">
        <v>2</v>
      </c>
      <c r="D148" s="122">
        <v>0.0028944173285058035</v>
      </c>
      <c r="E148" s="122">
        <v>2.1365091802055782</v>
      </c>
      <c r="F148" s="84" t="s">
        <v>1764</v>
      </c>
      <c r="G148" s="84" t="b">
        <v>0</v>
      </c>
      <c r="H148" s="84" t="b">
        <v>0</v>
      </c>
      <c r="I148" s="84" t="b">
        <v>0</v>
      </c>
      <c r="J148" s="84" t="b">
        <v>0</v>
      </c>
      <c r="K148" s="84" t="b">
        <v>0</v>
      </c>
      <c r="L148" s="84" t="b">
        <v>0</v>
      </c>
    </row>
    <row r="149" spans="1:12" ht="15">
      <c r="A149" s="84" t="s">
        <v>1330</v>
      </c>
      <c r="B149" s="84" t="s">
        <v>1401</v>
      </c>
      <c r="C149" s="84">
        <v>2</v>
      </c>
      <c r="D149" s="122">
        <v>0.0028944173285058035</v>
      </c>
      <c r="E149" s="122">
        <v>1.6498426075796853</v>
      </c>
      <c r="F149" s="84" t="s">
        <v>1764</v>
      </c>
      <c r="G149" s="84" t="b">
        <v>0</v>
      </c>
      <c r="H149" s="84" t="b">
        <v>0</v>
      </c>
      <c r="I149" s="84" t="b">
        <v>0</v>
      </c>
      <c r="J149" s="84" t="b">
        <v>1</v>
      </c>
      <c r="K149" s="84" t="b">
        <v>0</v>
      </c>
      <c r="L149" s="84" t="b">
        <v>0</v>
      </c>
    </row>
    <row r="150" spans="1:12" ht="15">
      <c r="A150" s="84" t="s">
        <v>1401</v>
      </c>
      <c r="B150" s="84" t="s">
        <v>1402</v>
      </c>
      <c r="C150" s="84">
        <v>2</v>
      </c>
      <c r="D150" s="122">
        <v>0.0028944173285058035</v>
      </c>
      <c r="E150" s="122">
        <v>2.710540447933297</v>
      </c>
      <c r="F150" s="84" t="s">
        <v>1764</v>
      </c>
      <c r="G150" s="84" t="b">
        <v>1</v>
      </c>
      <c r="H150" s="84" t="b">
        <v>0</v>
      </c>
      <c r="I150" s="84" t="b">
        <v>0</v>
      </c>
      <c r="J150" s="84" t="b">
        <v>0</v>
      </c>
      <c r="K150" s="84" t="b">
        <v>0</v>
      </c>
      <c r="L150" s="84" t="b">
        <v>0</v>
      </c>
    </row>
    <row r="151" spans="1:12" ht="15">
      <c r="A151" s="84" t="s">
        <v>1402</v>
      </c>
      <c r="B151" s="84" t="s">
        <v>1326</v>
      </c>
      <c r="C151" s="84">
        <v>2</v>
      </c>
      <c r="D151" s="122">
        <v>0.0028944173285058035</v>
      </c>
      <c r="E151" s="122">
        <v>2.0115704435972783</v>
      </c>
      <c r="F151" s="84" t="s">
        <v>1764</v>
      </c>
      <c r="G151" s="84" t="b">
        <v>0</v>
      </c>
      <c r="H151" s="84" t="b">
        <v>0</v>
      </c>
      <c r="I151" s="84" t="b">
        <v>0</v>
      </c>
      <c r="J151" s="84" t="b">
        <v>0</v>
      </c>
      <c r="K151" s="84" t="b">
        <v>0</v>
      </c>
      <c r="L151" s="84" t="b">
        <v>0</v>
      </c>
    </row>
    <row r="152" spans="1:12" ht="15">
      <c r="A152" s="84" t="s">
        <v>1750</v>
      </c>
      <c r="B152" s="84" t="s">
        <v>1751</v>
      </c>
      <c r="C152" s="84">
        <v>2</v>
      </c>
      <c r="D152" s="122">
        <v>0.0028944173285058035</v>
      </c>
      <c r="E152" s="122">
        <v>2.710540447933297</v>
      </c>
      <c r="F152" s="84" t="s">
        <v>1764</v>
      </c>
      <c r="G152" s="84" t="b">
        <v>0</v>
      </c>
      <c r="H152" s="84" t="b">
        <v>0</v>
      </c>
      <c r="I152" s="84" t="b">
        <v>0</v>
      </c>
      <c r="J152" s="84" t="b">
        <v>0</v>
      </c>
      <c r="K152" s="84" t="b">
        <v>0</v>
      </c>
      <c r="L152" s="84" t="b">
        <v>0</v>
      </c>
    </row>
    <row r="153" spans="1:12" ht="15">
      <c r="A153" s="84" t="s">
        <v>1751</v>
      </c>
      <c r="B153" s="84" t="s">
        <v>1752</v>
      </c>
      <c r="C153" s="84">
        <v>2</v>
      </c>
      <c r="D153" s="122">
        <v>0.0028944173285058035</v>
      </c>
      <c r="E153" s="122">
        <v>2.710540447933297</v>
      </c>
      <c r="F153" s="84" t="s">
        <v>1764</v>
      </c>
      <c r="G153" s="84" t="b">
        <v>0</v>
      </c>
      <c r="H153" s="84" t="b">
        <v>0</v>
      </c>
      <c r="I153" s="84" t="b">
        <v>0</v>
      </c>
      <c r="J153" s="84" t="b">
        <v>0</v>
      </c>
      <c r="K153" s="84" t="b">
        <v>0</v>
      </c>
      <c r="L153" s="84" t="b">
        <v>0</v>
      </c>
    </row>
    <row r="154" spans="1:12" ht="15">
      <c r="A154" s="84" t="s">
        <v>1752</v>
      </c>
      <c r="B154" s="84" t="s">
        <v>1753</v>
      </c>
      <c r="C154" s="84">
        <v>2</v>
      </c>
      <c r="D154" s="122">
        <v>0.0028944173285058035</v>
      </c>
      <c r="E154" s="122">
        <v>2.710540447933297</v>
      </c>
      <c r="F154" s="84" t="s">
        <v>1764</v>
      </c>
      <c r="G154" s="84" t="b">
        <v>0</v>
      </c>
      <c r="H154" s="84" t="b">
        <v>0</v>
      </c>
      <c r="I154" s="84" t="b">
        <v>0</v>
      </c>
      <c r="J154" s="84" t="b">
        <v>0</v>
      </c>
      <c r="K154" s="84" t="b">
        <v>0</v>
      </c>
      <c r="L154" s="84" t="b">
        <v>0</v>
      </c>
    </row>
    <row r="155" spans="1:12" ht="15">
      <c r="A155" s="84" t="s">
        <v>1330</v>
      </c>
      <c r="B155" s="84" t="s">
        <v>1756</v>
      </c>
      <c r="C155" s="84">
        <v>2</v>
      </c>
      <c r="D155" s="122">
        <v>0.0028944173285058035</v>
      </c>
      <c r="E155" s="122">
        <v>1.6498426075796853</v>
      </c>
      <c r="F155" s="84" t="s">
        <v>1764</v>
      </c>
      <c r="G155" s="84" t="b">
        <v>0</v>
      </c>
      <c r="H155" s="84" t="b">
        <v>0</v>
      </c>
      <c r="I155" s="84" t="b">
        <v>0</v>
      </c>
      <c r="J155" s="84" t="b">
        <v>0</v>
      </c>
      <c r="K155" s="84" t="b">
        <v>0</v>
      </c>
      <c r="L155" s="84" t="b">
        <v>0</v>
      </c>
    </row>
    <row r="156" spans="1:12" ht="15">
      <c r="A156" s="84" t="s">
        <v>1756</v>
      </c>
      <c r="B156" s="84" t="s">
        <v>1757</v>
      </c>
      <c r="C156" s="84">
        <v>2</v>
      </c>
      <c r="D156" s="122">
        <v>0.0028944173285058035</v>
      </c>
      <c r="E156" s="122">
        <v>2.710540447933297</v>
      </c>
      <c r="F156" s="84" t="s">
        <v>1764</v>
      </c>
      <c r="G156" s="84" t="b">
        <v>0</v>
      </c>
      <c r="H156" s="84" t="b">
        <v>0</v>
      </c>
      <c r="I156" s="84" t="b">
        <v>0</v>
      </c>
      <c r="J156" s="84" t="b">
        <v>0</v>
      </c>
      <c r="K156" s="84" t="b">
        <v>0</v>
      </c>
      <c r="L156" s="84" t="b">
        <v>0</v>
      </c>
    </row>
    <row r="157" spans="1:12" ht="15">
      <c r="A157" s="84" t="s">
        <v>1757</v>
      </c>
      <c r="B157" s="84" t="s">
        <v>1758</v>
      </c>
      <c r="C157" s="84">
        <v>2</v>
      </c>
      <c r="D157" s="122">
        <v>0.0028944173285058035</v>
      </c>
      <c r="E157" s="122">
        <v>2.710540447933297</v>
      </c>
      <c r="F157" s="84" t="s">
        <v>1764</v>
      </c>
      <c r="G157" s="84" t="b">
        <v>0</v>
      </c>
      <c r="H157" s="84" t="b">
        <v>0</v>
      </c>
      <c r="I157" s="84" t="b">
        <v>0</v>
      </c>
      <c r="J157" s="84" t="b">
        <v>0</v>
      </c>
      <c r="K157" s="84" t="b">
        <v>0</v>
      </c>
      <c r="L157" s="84" t="b">
        <v>0</v>
      </c>
    </row>
    <row r="158" spans="1:12" ht="15">
      <c r="A158" s="84" t="s">
        <v>1758</v>
      </c>
      <c r="B158" s="84" t="s">
        <v>1759</v>
      </c>
      <c r="C158" s="84">
        <v>2</v>
      </c>
      <c r="D158" s="122">
        <v>0.0028944173285058035</v>
      </c>
      <c r="E158" s="122">
        <v>2.710540447933297</v>
      </c>
      <c r="F158" s="84" t="s">
        <v>1764</v>
      </c>
      <c r="G158" s="84" t="b">
        <v>0</v>
      </c>
      <c r="H158" s="84" t="b">
        <v>0</v>
      </c>
      <c r="I158" s="84" t="b">
        <v>0</v>
      </c>
      <c r="J158" s="84" t="b">
        <v>0</v>
      </c>
      <c r="K158" s="84" t="b">
        <v>0</v>
      </c>
      <c r="L158" s="84" t="b">
        <v>0</v>
      </c>
    </row>
    <row r="159" spans="1:12" ht="15">
      <c r="A159" s="84" t="s">
        <v>1759</v>
      </c>
      <c r="B159" s="84" t="s">
        <v>1722</v>
      </c>
      <c r="C159" s="84">
        <v>2</v>
      </c>
      <c r="D159" s="122">
        <v>0.0028944173285058035</v>
      </c>
      <c r="E159" s="122">
        <v>2.5344491888776157</v>
      </c>
      <c r="F159" s="84" t="s">
        <v>1764</v>
      </c>
      <c r="G159" s="84" t="b">
        <v>0</v>
      </c>
      <c r="H159" s="84" t="b">
        <v>0</v>
      </c>
      <c r="I159" s="84" t="b">
        <v>0</v>
      </c>
      <c r="J159" s="84" t="b">
        <v>0</v>
      </c>
      <c r="K159" s="84" t="b">
        <v>1</v>
      </c>
      <c r="L159" s="84" t="b">
        <v>0</v>
      </c>
    </row>
    <row r="160" spans="1:12" ht="15">
      <c r="A160" s="84" t="s">
        <v>1722</v>
      </c>
      <c r="B160" s="84" t="s">
        <v>260</v>
      </c>
      <c r="C160" s="84">
        <v>2</v>
      </c>
      <c r="D160" s="122">
        <v>0.0028944173285058035</v>
      </c>
      <c r="E160" s="122">
        <v>1.2226953278218615</v>
      </c>
      <c r="F160" s="84" t="s">
        <v>1764</v>
      </c>
      <c r="G160" s="84" t="b">
        <v>0</v>
      </c>
      <c r="H160" s="84" t="b">
        <v>1</v>
      </c>
      <c r="I160" s="84" t="b">
        <v>0</v>
      </c>
      <c r="J160" s="84" t="b">
        <v>0</v>
      </c>
      <c r="K160" s="84" t="b">
        <v>0</v>
      </c>
      <c r="L160" s="84" t="b">
        <v>0</v>
      </c>
    </row>
    <row r="161" spans="1:12" ht="15">
      <c r="A161" s="84" t="s">
        <v>1396</v>
      </c>
      <c r="B161" s="84" t="s">
        <v>1761</v>
      </c>
      <c r="C161" s="84">
        <v>2</v>
      </c>
      <c r="D161" s="122">
        <v>0.0028944173285058035</v>
      </c>
      <c r="E161" s="122">
        <v>1.9323891975496534</v>
      </c>
      <c r="F161" s="84" t="s">
        <v>1764</v>
      </c>
      <c r="G161" s="84" t="b">
        <v>0</v>
      </c>
      <c r="H161" s="84" t="b">
        <v>0</v>
      </c>
      <c r="I161" s="84" t="b">
        <v>0</v>
      </c>
      <c r="J161" s="84" t="b">
        <v>0</v>
      </c>
      <c r="K161" s="84" t="b">
        <v>0</v>
      </c>
      <c r="L161" s="84" t="b">
        <v>0</v>
      </c>
    </row>
    <row r="162" spans="1:12" ht="15">
      <c r="A162" s="84" t="s">
        <v>1761</v>
      </c>
      <c r="B162" s="84" t="s">
        <v>1391</v>
      </c>
      <c r="C162" s="84">
        <v>2</v>
      </c>
      <c r="D162" s="122">
        <v>0.0028944173285058035</v>
      </c>
      <c r="E162" s="122">
        <v>1.7328168426444492</v>
      </c>
      <c r="F162" s="84" t="s">
        <v>1764</v>
      </c>
      <c r="G162" s="84" t="b">
        <v>0</v>
      </c>
      <c r="H162" s="84" t="b">
        <v>0</v>
      </c>
      <c r="I162" s="84" t="b">
        <v>0</v>
      </c>
      <c r="J162" s="84" t="b">
        <v>0</v>
      </c>
      <c r="K162" s="84" t="b">
        <v>0</v>
      </c>
      <c r="L162" s="84" t="b">
        <v>0</v>
      </c>
    </row>
    <row r="163" spans="1:12" ht="15">
      <c r="A163" s="84" t="s">
        <v>1421</v>
      </c>
      <c r="B163" s="84" t="s">
        <v>1422</v>
      </c>
      <c r="C163" s="84">
        <v>2</v>
      </c>
      <c r="D163" s="122">
        <v>0.0028944173285058035</v>
      </c>
      <c r="E163" s="122">
        <v>1.8074504609413533</v>
      </c>
      <c r="F163" s="84" t="s">
        <v>1764</v>
      </c>
      <c r="G163" s="84" t="b">
        <v>0</v>
      </c>
      <c r="H163" s="84" t="b">
        <v>0</v>
      </c>
      <c r="I163" s="84" t="b">
        <v>0</v>
      </c>
      <c r="J163" s="84" t="b">
        <v>0</v>
      </c>
      <c r="K163" s="84" t="b">
        <v>0</v>
      </c>
      <c r="L163" s="84" t="b">
        <v>0</v>
      </c>
    </row>
    <row r="164" spans="1:12" ht="15">
      <c r="A164" s="84" t="s">
        <v>1422</v>
      </c>
      <c r="B164" s="84" t="s">
        <v>1356</v>
      </c>
      <c r="C164" s="84">
        <v>2</v>
      </c>
      <c r="D164" s="122">
        <v>0.0028944173285058035</v>
      </c>
      <c r="E164" s="122">
        <v>1.330329206221691</v>
      </c>
      <c r="F164" s="84" t="s">
        <v>1764</v>
      </c>
      <c r="G164" s="84" t="b">
        <v>0</v>
      </c>
      <c r="H164" s="84" t="b">
        <v>0</v>
      </c>
      <c r="I164" s="84" t="b">
        <v>0</v>
      </c>
      <c r="J164" s="84" t="b">
        <v>0</v>
      </c>
      <c r="K164" s="84" t="b">
        <v>0</v>
      </c>
      <c r="L164" s="84" t="b">
        <v>0</v>
      </c>
    </row>
    <row r="165" spans="1:12" ht="15">
      <c r="A165" s="84" t="s">
        <v>1406</v>
      </c>
      <c r="B165" s="84" t="s">
        <v>1423</v>
      </c>
      <c r="C165" s="84">
        <v>2</v>
      </c>
      <c r="D165" s="122">
        <v>0.0028944173285058035</v>
      </c>
      <c r="E165" s="122">
        <v>1.9701777584390532</v>
      </c>
      <c r="F165" s="84" t="s">
        <v>1764</v>
      </c>
      <c r="G165" s="84" t="b">
        <v>0</v>
      </c>
      <c r="H165" s="84" t="b">
        <v>0</v>
      </c>
      <c r="I165" s="84" t="b">
        <v>0</v>
      </c>
      <c r="J165" s="84" t="b">
        <v>0</v>
      </c>
      <c r="K165" s="84" t="b">
        <v>0</v>
      </c>
      <c r="L165" s="84" t="b">
        <v>0</v>
      </c>
    </row>
    <row r="166" spans="1:12" ht="15">
      <c r="A166" s="84" t="s">
        <v>1423</v>
      </c>
      <c r="B166" s="84" t="s">
        <v>260</v>
      </c>
      <c r="C166" s="84">
        <v>2</v>
      </c>
      <c r="D166" s="122">
        <v>0.0028944173285058035</v>
      </c>
      <c r="E166" s="122">
        <v>1.3987865868775426</v>
      </c>
      <c r="F166" s="84" t="s">
        <v>1764</v>
      </c>
      <c r="G166" s="84" t="b">
        <v>0</v>
      </c>
      <c r="H166" s="84" t="b">
        <v>0</v>
      </c>
      <c r="I166" s="84" t="b">
        <v>0</v>
      </c>
      <c r="J166" s="84" t="b">
        <v>0</v>
      </c>
      <c r="K166" s="84" t="b">
        <v>0</v>
      </c>
      <c r="L166" s="84" t="b">
        <v>0</v>
      </c>
    </row>
    <row r="167" spans="1:12" ht="15">
      <c r="A167" s="84" t="s">
        <v>260</v>
      </c>
      <c r="B167" s="84" t="s">
        <v>1330</v>
      </c>
      <c r="C167" s="84">
        <v>2</v>
      </c>
      <c r="D167" s="122">
        <v>0.0028944173285058035</v>
      </c>
      <c r="E167" s="122">
        <v>0.2511479601740662</v>
      </c>
      <c r="F167" s="84" t="s">
        <v>1764</v>
      </c>
      <c r="G167" s="84" t="b">
        <v>0</v>
      </c>
      <c r="H167" s="84" t="b">
        <v>0</v>
      </c>
      <c r="I167" s="84" t="b">
        <v>0</v>
      </c>
      <c r="J167" s="84" t="b">
        <v>0</v>
      </c>
      <c r="K167" s="84" t="b">
        <v>0</v>
      </c>
      <c r="L167" s="84" t="b">
        <v>0</v>
      </c>
    </row>
    <row r="168" spans="1:12" ht="15">
      <c r="A168" s="84" t="s">
        <v>1330</v>
      </c>
      <c r="B168" s="84" t="s">
        <v>1356</v>
      </c>
      <c r="C168" s="84">
        <v>2</v>
      </c>
      <c r="D168" s="122">
        <v>0.0028944173285058035</v>
      </c>
      <c r="E168" s="122">
        <v>0.5706613615320605</v>
      </c>
      <c r="F168" s="84" t="s">
        <v>1764</v>
      </c>
      <c r="G168" s="84" t="b">
        <v>0</v>
      </c>
      <c r="H168" s="84" t="b">
        <v>0</v>
      </c>
      <c r="I168" s="84" t="b">
        <v>0</v>
      </c>
      <c r="J168" s="84" t="b">
        <v>0</v>
      </c>
      <c r="K168" s="84" t="b">
        <v>0</v>
      </c>
      <c r="L168" s="84" t="b">
        <v>0</v>
      </c>
    </row>
    <row r="169" spans="1:12" ht="15">
      <c r="A169" s="84" t="s">
        <v>1371</v>
      </c>
      <c r="B169" s="84" t="s">
        <v>1369</v>
      </c>
      <c r="C169" s="84">
        <v>17</v>
      </c>
      <c r="D169" s="122">
        <v>0.007675620607043748</v>
      </c>
      <c r="E169" s="122">
        <v>1.1236595177691269</v>
      </c>
      <c r="F169" s="84" t="s">
        <v>1243</v>
      </c>
      <c r="G169" s="84" t="b">
        <v>0</v>
      </c>
      <c r="H169" s="84" t="b">
        <v>0</v>
      </c>
      <c r="I169" s="84" t="b">
        <v>0</v>
      </c>
      <c r="J169" s="84" t="b">
        <v>0</v>
      </c>
      <c r="K169" s="84" t="b">
        <v>0</v>
      </c>
      <c r="L169" s="84" t="b">
        <v>0</v>
      </c>
    </row>
    <row r="170" spans="1:12" ht="15">
      <c r="A170" s="84" t="s">
        <v>1369</v>
      </c>
      <c r="B170" s="84" t="s">
        <v>1372</v>
      </c>
      <c r="C170" s="84">
        <v>17</v>
      </c>
      <c r="D170" s="122">
        <v>0.007675620607043748</v>
      </c>
      <c r="E170" s="122">
        <v>1.1236595177691269</v>
      </c>
      <c r="F170" s="84" t="s">
        <v>1243</v>
      </c>
      <c r="G170" s="84" t="b">
        <v>0</v>
      </c>
      <c r="H170" s="84" t="b">
        <v>0</v>
      </c>
      <c r="I170" s="84" t="b">
        <v>0</v>
      </c>
      <c r="J170" s="84" t="b">
        <v>0</v>
      </c>
      <c r="K170" s="84" t="b">
        <v>0</v>
      </c>
      <c r="L170" s="84" t="b">
        <v>0</v>
      </c>
    </row>
    <row r="171" spans="1:12" ht="15">
      <c r="A171" s="84" t="s">
        <v>1372</v>
      </c>
      <c r="B171" s="84" t="s">
        <v>1373</v>
      </c>
      <c r="C171" s="84">
        <v>17</v>
      </c>
      <c r="D171" s="122">
        <v>0.007675620607043748</v>
      </c>
      <c r="E171" s="122">
        <v>1.1236595177691269</v>
      </c>
      <c r="F171" s="84" t="s">
        <v>1243</v>
      </c>
      <c r="G171" s="84" t="b">
        <v>0</v>
      </c>
      <c r="H171" s="84" t="b">
        <v>0</v>
      </c>
      <c r="I171" s="84" t="b">
        <v>0</v>
      </c>
      <c r="J171" s="84" t="b">
        <v>0</v>
      </c>
      <c r="K171" s="84" t="b">
        <v>0</v>
      </c>
      <c r="L171" s="84" t="b">
        <v>0</v>
      </c>
    </row>
    <row r="172" spans="1:12" ht="15">
      <c r="A172" s="84" t="s">
        <v>1374</v>
      </c>
      <c r="B172" s="84" t="s">
        <v>268</v>
      </c>
      <c r="C172" s="84">
        <v>17</v>
      </c>
      <c r="D172" s="122">
        <v>0.007675620607043748</v>
      </c>
      <c r="E172" s="122">
        <v>1.1236595177691269</v>
      </c>
      <c r="F172" s="84" t="s">
        <v>1243</v>
      </c>
      <c r="G172" s="84" t="b">
        <v>0</v>
      </c>
      <c r="H172" s="84" t="b">
        <v>0</v>
      </c>
      <c r="I172" s="84" t="b">
        <v>0</v>
      </c>
      <c r="J172" s="84" t="b">
        <v>0</v>
      </c>
      <c r="K172" s="84" t="b">
        <v>0</v>
      </c>
      <c r="L172" s="84" t="b">
        <v>0</v>
      </c>
    </row>
    <row r="173" spans="1:12" ht="15">
      <c r="A173" s="84" t="s">
        <v>1373</v>
      </c>
      <c r="B173" s="84" t="s">
        <v>1356</v>
      </c>
      <c r="C173" s="84">
        <v>14</v>
      </c>
      <c r="D173" s="122">
        <v>0.011081149322643365</v>
      </c>
      <c r="E173" s="122">
        <v>1.1236595177691269</v>
      </c>
      <c r="F173" s="84" t="s">
        <v>1243</v>
      </c>
      <c r="G173" s="84" t="b">
        <v>0</v>
      </c>
      <c r="H173" s="84" t="b">
        <v>0</v>
      </c>
      <c r="I173" s="84" t="b">
        <v>0</v>
      </c>
      <c r="J173" s="84" t="b">
        <v>0</v>
      </c>
      <c r="K173" s="84" t="b">
        <v>0</v>
      </c>
      <c r="L173" s="84" t="b">
        <v>0</v>
      </c>
    </row>
    <row r="174" spans="1:12" ht="15">
      <c r="A174" s="84" t="s">
        <v>1356</v>
      </c>
      <c r="B174" s="84" t="s">
        <v>1375</v>
      </c>
      <c r="C174" s="84">
        <v>14</v>
      </c>
      <c r="D174" s="122">
        <v>0.011081149322643365</v>
      </c>
      <c r="E174" s="122">
        <v>1.2079804034691628</v>
      </c>
      <c r="F174" s="84" t="s">
        <v>1243</v>
      </c>
      <c r="G174" s="84" t="b">
        <v>0</v>
      </c>
      <c r="H174" s="84" t="b">
        <v>0</v>
      </c>
      <c r="I174" s="84" t="b">
        <v>0</v>
      </c>
      <c r="J174" s="84" t="b">
        <v>0</v>
      </c>
      <c r="K174" s="84" t="b">
        <v>0</v>
      </c>
      <c r="L174" s="84" t="b">
        <v>0</v>
      </c>
    </row>
    <row r="175" spans="1:12" ht="15">
      <c r="A175" s="84" t="s">
        <v>1375</v>
      </c>
      <c r="B175" s="84" t="s">
        <v>1374</v>
      </c>
      <c r="C175" s="84">
        <v>14</v>
      </c>
      <c r="D175" s="122">
        <v>0.011081149322643365</v>
      </c>
      <c r="E175" s="122">
        <v>1.1236595177691269</v>
      </c>
      <c r="F175" s="84" t="s">
        <v>1243</v>
      </c>
      <c r="G175" s="84" t="b">
        <v>0</v>
      </c>
      <c r="H175" s="84" t="b">
        <v>0</v>
      </c>
      <c r="I175" s="84" t="b">
        <v>0</v>
      </c>
      <c r="J175" s="84" t="b">
        <v>0</v>
      </c>
      <c r="K175" s="84" t="b">
        <v>0</v>
      </c>
      <c r="L175" s="84" t="b">
        <v>0</v>
      </c>
    </row>
    <row r="176" spans="1:12" ht="15">
      <c r="A176" s="84" t="s">
        <v>268</v>
      </c>
      <c r="B176" s="84" t="s">
        <v>379</v>
      </c>
      <c r="C176" s="84">
        <v>14</v>
      </c>
      <c r="D176" s="122">
        <v>0.011081149322643365</v>
      </c>
      <c r="E176" s="122">
        <v>1.1236595177691269</v>
      </c>
      <c r="F176" s="84" t="s">
        <v>1243</v>
      </c>
      <c r="G176" s="84" t="b">
        <v>0</v>
      </c>
      <c r="H176" s="84" t="b">
        <v>0</v>
      </c>
      <c r="I176" s="84" t="b">
        <v>0</v>
      </c>
      <c r="J176" s="84" t="b">
        <v>0</v>
      </c>
      <c r="K176" s="84" t="b">
        <v>0</v>
      </c>
      <c r="L176" s="84" t="b">
        <v>0</v>
      </c>
    </row>
    <row r="177" spans="1:12" ht="15">
      <c r="A177" s="84" t="s">
        <v>257</v>
      </c>
      <c r="B177" s="84" t="s">
        <v>1371</v>
      </c>
      <c r="C177" s="84">
        <v>13</v>
      </c>
      <c r="D177" s="122">
        <v>0.01197673899475727</v>
      </c>
      <c r="E177" s="122">
        <v>1.033482887420039</v>
      </c>
      <c r="F177" s="84" t="s">
        <v>1243</v>
      </c>
      <c r="G177" s="84" t="b">
        <v>0</v>
      </c>
      <c r="H177" s="84" t="b">
        <v>0</v>
      </c>
      <c r="I177" s="84" t="b">
        <v>0</v>
      </c>
      <c r="J177" s="84" t="b">
        <v>0</v>
      </c>
      <c r="K177" s="84" t="b">
        <v>0</v>
      </c>
      <c r="L177" s="84" t="b">
        <v>0</v>
      </c>
    </row>
    <row r="178" spans="1:12" ht="15">
      <c r="A178" s="84" t="s">
        <v>379</v>
      </c>
      <c r="B178" s="84" t="s">
        <v>1687</v>
      </c>
      <c r="C178" s="84">
        <v>13</v>
      </c>
      <c r="D178" s="122">
        <v>0.01197673899475727</v>
      </c>
      <c r="E178" s="122">
        <v>1.2079804034691628</v>
      </c>
      <c r="F178" s="84" t="s">
        <v>1243</v>
      </c>
      <c r="G178" s="84" t="b">
        <v>0</v>
      </c>
      <c r="H178" s="84" t="b">
        <v>0</v>
      </c>
      <c r="I178" s="84" t="b">
        <v>0</v>
      </c>
      <c r="J178" s="84" t="b">
        <v>0</v>
      </c>
      <c r="K178" s="84" t="b">
        <v>0</v>
      </c>
      <c r="L178" s="84" t="b">
        <v>0</v>
      </c>
    </row>
    <row r="179" spans="1:12" ht="15">
      <c r="A179" s="84" t="s">
        <v>1697</v>
      </c>
      <c r="B179" s="84" t="s">
        <v>1400</v>
      </c>
      <c r="C179" s="84">
        <v>5</v>
      </c>
      <c r="D179" s="122">
        <v>0.012972836219479585</v>
      </c>
      <c r="E179" s="122">
        <v>1.655138434811382</v>
      </c>
      <c r="F179" s="84" t="s">
        <v>1243</v>
      </c>
      <c r="G179" s="84" t="b">
        <v>0</v>
      </c>
      <c r="H179" s="84" t="b">
        <v>0</v>
      </c>
      <c r="I179" s="84" t="b">
        <v>0</v>
      </c>
      <c r="J179" s="84" t="b">
        <v>0</v>
      </c>
      <c r="K179" s="84" t="b">
        <v>0</v>
      </c>
      <c r="L179" s="84" t="b">
        <v>0</v>
      </c>
    </row>
    <row r="180" spans="1:12" ht="15">
      <c r="A180" s="84" t="s">
        <v>1400</v>
      </c>
      <c r="B180" s="84" t="s">
        <v>1330</v>
      </c>
      <c r="C180" s="84">
        <v>5</v>
      </c>
      <c r="D180" s="122">
        <v>0.012972836219479585</v>
      </c>
      <c r="E180" s="122">
        <v>1.655138434811382</v>
      </c>
      <c r="F180" s="84" t="s">
        <v>1243</v>
      </c>
      <c r="G180" s="84" t="b">
        <v>0</v>
      </c>
      <c r="H180" s="84" t="b">
        <v>0</v>
      </c>
      <c r="I180" s="84" t="b">
        <v>0</v>
      </c>
      <c r="J180" s="84" t="b">
        <v>0</v>
      </c>
      <c r="K180" s="84" t="b">
        <v>0</v>
      </c>
      <c r="L180" s="84" t="b">
        <v>0</v>
      </c>
    </row>
    <row r="181" spans="1:12" ht="15">
      <c r="A181" s="84" t="s">
        <v>1330</v>
      </c>
      <c r="B181" s="84" t="s">
        <v>1698</v>
      </c>
      <c r="C181" s="84">
        <v>5</v>
      </c>
      <c r="D181" s="122">
        <v>0.012972836219479585</v>
      </c>
      <c r="E181" s="122">
        <v>1.655138434811382</v>
      </c>
      <c r="F181" s="84" t="s">
        <v>1243</v>
      </c>
      <c r="G181" s="84" t="b">
        <v>0</v>
      </c>
      <c r="H181" s="84" t="b">
        <v>0</v>
      </c>
      <c r="I181" s="84" t="b">
        <v>0</v>
      </c>
      <c r="J181" s="84" t="b">
        <v>0</v>
      </c>
      <c r="K181" s="84" t="b">
        <v>0</v>
      </c>
      <c r="L181" s="84" t="b">
        <v>0</v>
      </c>
    </row>
    <row r="182" spans="1:12" ht="15">
      <c r="A182" s="84" t="s">
        <v>1698</v>
      </c>
      <c r="B182" s="84" t="s">
        <v>1699</v>
      </c>
      <c r="C182" s="84">
        <v>5</v>
      </c>
      <c r="D182" s="122">
        <v>0.012972836219479585</v>
      </c>
      <c r="E182" s="122">
        <v>1.655138434811382</v>
      </c>
      <c r="F182" s="84" t="s">
        <v>1243</v>
      </c>
      <c r="G182" s="84" t="b">
        <v>0</v>
      </c>
      <c r="H182" s="84" t="b">
        <v>0</v>
      </c>
      <c r="I182" s="84" t="b">
        <v>0</v>
      </c>
      <c r="J182" s="84" t="b">
        <v>0</v>
      </c>
      <c r="K182" s="84" t="b">
        <v>0</v>
      </c>
      <c r="L182" s="84" t="b">
        <v>0</v>
      </c>
    </row>
    <row r="183" spans="1:12" ht="15">
      <c r="A183" s="84" t="s">
        <v>1699</v>
      </c>
      <c r="B183" s="84" t="s">
        <v>1700</v>
      </c>
      <c r="C183" s="84">
        <v>5</v>
      </c>
      <c r="D183" s="122">
        <v>0.012972836219479585</v>
      </c>
      <c r="E183" s="122">
        <v>1.655138434811382</v>
      </c>
      <c r="F183" s="84" t="s">
        <v>1243</v>
      </c>
      <c r="G183" s="84" t="b">
        <v>0</v>
      </c>
      <c r="H183" s="84" t="b">
        <v>0</v>
      </c>
      <c r="I183" s="84" t="b">
        <v>0</v>
      </c>
      <c r="J183" s="84" t="b">
        <v>0</v>
      </c>
      <c r="K183" s="84" t="b">
        <v>0</v>
      </c>
      <c r="L183" s="84" t="b">
        <v>0</v>
      </c>
    </row>
    <row r="184" spans="1:12" ht="15">
      <c r="A184" s="84" t="s">
        <v>1700</v>
      </c>
      <c r="B184" s="84" t="s">
        <v>1701</v>
      </c>
      <c r="C184" s="84">
        <v>5</v>
      </c>
      <c r="D184" s="122">
        <v>0.012972836219479585</v>
      </c>
      <c r="E184" s="122">
        <v>1.655138434811382</v>
      </c>
      <c r="F184" s="84" t="s">
        <v>1243</v>
      </c>
      <c r="G184" s="84" t="b">
        <v>0</v>
      </c>
      <c r="H184" s="84" t="b">
        <v>0</v>
      </c>
      <c r="I184" s="84" t="b">
        <v>0</v>
      </c>
      <c r="J184" s="84" t="b">
        <v>1</v>
      </c>
      <c r="K184" s="84" t="b">
        <v>0</v>
      </c>
      <c r="L184" s="84" t="b">
        <v>0</v>
      </c>
    </row>
    <row r="185" spans="1:12" ht="15">
      <c r="A185" s="84" t="s">
        <v>257</v>
      </c>
      <c r="B185" s="84" t="s">
        <v>1697</v>
      </c>
      <c r="C185" s="84">
        <v>4</v>
      </c>
      <c r="D185" s="122">
        <v>0.011941333701520063</v>
      </c>
      <c r="E185" s="122">
        <v>1.1236595177691269</v>
      </c>
      <c r="F185" s="84" t="s">
        <v>1243</v>
      </c>
      <c r="G185" s="84" t="b">
        <v>0</v>
      </c>
      <c r="H185" s="84" t="b">
        <v>0</v>
      </c>
      <c r="I185" s="84" t="b">
        <v>0</v>
      </c>
      <c r="J185" s="84" t="b">
        <v>0</v>
      </c>
      <c r="K185" s="84" t="b">
        <v>0</v>
      </c>
      <c r="L185" s="84" t="b">
        <v>0</v>
      </c>
    </row>
    <row r="186" spans="1:12" ht="15">
      <c r="A186" s="84" t="s">
        <v>247</v>
      </c>
      <c r="B186" s="84" t="s">
        <v>1371</v>
      </c>
      <c r="C186" s="84">
        <v>3</v>
      </c>
      <c r="D186" s="122">
        <v>0.010467355960917869</v>
      </c>
      <c r="E186" s="122">
        <v>1.1499884564914762</v>
      </c>
      <c r="F186" s="84" t="s">
        <v>1243</v>
      </c>
      <c r="G186" s="84" t="b">
        <v>0</v>
      </c>
      <c r="H186" s="84" t="b">
        <v>0</v>
      </c>
      <c r="I186" s="84" t="b">
        <v>0</v>
      </c>
      <c r="J186" s="84" t="b">
        <v>0</v>
      </c>
      <c r="K186" s="84" t="b">
        <v>0</v>
      </c>
      <c r="L186" s="84" t="b">
        <v>0</v>
      </c>
    </row>
    <row r="187" spans="1:12" ht="15">
      <c r="A187" s="84" t="s">
        <v>1373</v>
      </c>
      <c r="B187" s="84" t="s">
        <v>1325</v>
      </c>
      <c r="C187" s="84">
        <v>3</v>
      </c>
      <c r="D187" s="122">
        <v>0.010467355960917869</v>
      </c>
      <c r="E187" s="122">
        <v>0.9018107681527706</v>
      </c>
      <c r="F187" s="84" t="s">
        <v>1243</v>
      </c>
      <c r="G187" s="84" t="b">
        <v>0</v>
      </c>
      <c r="H187" s="84" t="b">
        <v>0</v>
      </c>
      <c r="I187" s="84" t="b">
        <v>0</v>
      </c>
      <c r="J187" s="84" t="b">
        <v>0</v>
      </c>
      <c r="K187" s="84" t="b">
        <v>0</v>
      </c>
      <c r="L187" s="84" t="b">
        <v>0</v>
      </c>
    </row>
    <row r="188" spans="1:12" ht="15">
      <c r="A188" s="84" t="s">
        <v>1325</v>
      </c>
      <c r="B188" s="84" t="s">
        <v>1374</v>
      </c>
      <c r="C188" s="84">
        <v>3</v>
      </c>
      <c r="D188" s="122">
        <v>0.010467355960917869</v>
      </c>
      <c r="E188" s="122">
        <v>0.9018107681527706</v>
      </c>
      <c r="F188" s="84" t="s">
        <v>1243</v>
      </c>
      <c r="G188" s="84" t="b">
        <v>0</v>
      </c>
      <c r="H188" s="84" t="b">
        <v>0</v>
      </c>
      <c r="I188" s="84" t="b">
        <v>0</v>
      </c>
      <c r="J188" s="84" t="b">
        <v>0</v>
      </c>
      <c r="K188" s="84" t="b">
        <v>0</v>
      </c>
      <c r="L188" s="84" t="b">
        <v>0</v>
      </c>
    </row>
    <row r="189" spans="1:12" ht="15">
      <c r="A189" s="84" t="s">
        <v>268</v>
      </c>
      <c r="B189" s="84" t="s">
        <v>1326</v>
      </c>
      <c r="C189" s="84">
        <v>3</v>
      </c>
      <c r="D189" s="122">
        <v>0.010467355960917869</v>
      </c>
      <c r="E189" s="122">
        <v>0.9018107681527706</v>
      </c>
      <c r="F189" s="84" t="s">
        <v>1243</v>
      </c>
      <c r="G189" s="84" t="b">
        <v>0</v>
      </c>
      <c r="H189" s="84" t="b">
        <v>0</v>
      </c>
      <c r="I189" s="84" t="b">
        <v>0</v>
      </c>
      <c r="J189" s="84" t="b">
        <v>0</v>
      </c>
      <c r="K189" s="84" t="b">
        <v>0</v>
      </c>
      <c r="L189" s="84" t="b">
        <v>0</v>
      </c>
    </row>
    <row r="190" spans="1:12" ht="15">
      <c r="A190" s="84" t="s">
        <v>1326</v>
      </c>
      <c r="B190" s="84" t="s">
        <v>1331</v>
      </c>
      <c r="C190" s="84">
        <v>3</v>
      </c>
      <c r="D190" s="122">
        <v>0.010467355960917869</v>
      </c>
      <c r="E190" s="122">
        <v>1.530199698203082</v>
      </c>
      <c r="F190" s="84" t="s">
        <v>1243</v>
      </c>
      <c r="G190" s="84" t="b">
        <v>0</v>
      </c>
      <c r="H190" s="84" t="b">
        <v>0</v>
      </c>
      <c r="I190" s="84" t="b">
        <v>0</v>
      </c>
      <c r="J190" s="84" t="b">
        <v>0</v>
      </c>
      <c r="K190" s="84" t="b">
        <v>0</v>
      </c>
      <c r="L190" s="84" t="b">
        <v>0</v>
      </c>
    </row>
    <row r="191" spans="1:12" ht="15">
      <c r="A191" s="84" t="s">
        <v>1331</v>
      </c>
      <c r="B191" s="84" t="s">
        <v>1714</v>
      </c>
      <c r="C191" s="84">
        <v>3</v>
      </c>
      <c r="D191" s="122">
        <v>0.010467355960917869</v>
      </c>
      <c r="E191" s="122">
        <v>1.7520484478194385</v>
      </c>
      <c r="F191" s="84" t="s">
        <v>1243</v>
      </c>
      <c r="G191" s="84" t="b">
        <v>0</v>
      </c>
      <c r="H191" s="84" t="b">
        <v>0</v>
      </c>
      <c r="I191" s="84" t="b">
        <v>0</v>
      </c>
      <c r="J191" s="84" t="b">
        <v>0</v>
      </c>
      <c r="K191" s="84" t="b">
        <v>0</v>
      </c>
      <c r="L191" s="84" t="b">
        <v>0</v>
      </c>
    </row>
    <row r="192" spans="1:12" ht="15">
      <c r="A192" s="84" t="s">
        <v>267</v>
      </c>
      <c r="B192" s="84" t="s">
        <v>1377</v>
      </c>
      <c r="C192" s="84">
        <v>2</v>
      </c>
      <c r="D192" s="122">
        <v>0.006403318511115681</v>
      </c>
      <c r="E192" s="122">
        <v>1.414973347970818</v>
      </c>
      <c r="F192" s="84" t="s">
        <v>1244</v>
      </c>
      <c r="G192" s="84" t="b">
        <v>0</v>
      </c>
      <c r="H192" s="84" t="b">
        <v>0</v>
      </c>
      <c r="I192" s="84" t="b">
        <v>0</v>
      </c>
      <c r="J192" s="84" t="b">
        <v>0</v>
      </c>
      <c r="K192" s="84" t="b">
        <v>0</v>
      </c>
      <c r="L192" s="84" t="b">
        <v>0</v>
      </c>
    </row>
    <row r="193" spans="1:12" ht="15">
      <c r="A193" s="84" t="s">
        <v>1377</v>
      </c>
      <c r="B193" s="84" t="s">
        <v>1378</v>
      </c>
      <c r="C193" s="84">
        <v>2</v>
      </c>
      <c r="D193" s="122">
        <v>0.006403318511115681</v>
      </c>
      <c r="E193" s="122">
        <v>1.414973347970818</v>
      </c>
      <c r="F193" s="84" t="s">
        <v>1244</v>
      </c>
      <c r="G193" s="84" t="b">
        <v>0</v>
      </c>
      <c r="H193" s="84" t="b">
        <v>0</v>
      </c>
      <c r="I193" s="84" t="b">
        <v>0</v>
      </c>
      <c r="J193" s="84" t="b">
        <v>0</v>
      </c>
      <c r="K193" s="84" t="b">
        <v>0</v>
      </c>
      <c r="L193" s="84" t="b">
        <v>0</v>
      </c>
    </row>
    <row r="194" spans="1:12" ht="15">
      <c r="A194" s="84" t="s">
        <v>1378</v>
      </c>
      <c r="B194" s="84" t="s">
        <v>1379</v>
      </c>
      <c r="C194" s="84">
        <v>2</v>
      </c>
      <c r="D194" s="122">
        <v>0.006403318511115681</v>
      </c>
      <c r="E194" s="122">
        <v>1.414973347970818</v>
      </c>
      <c r="F194" s="84" t="s">
        <v>1244</v>
      </c>
      <c r="G194" s="84" t="b">
        <v>0</v>
      </c>
      <c r="H194" s="84" t="b">
        <v>0</v>
      </c>
      <c r="I194" s="84" t="b">
        <v>0</v>
      </c>
      <c r="J194" s="84" t="b">
        <v>0</v>
      </c>
      <c r="K194" s="84" t="b">
        <v>0</v>
      </c>
      <c r="L194" s="84" t="b">
        <v>0</v>
      </c>
    </row>
    <row r="195" spans="1:12" ht="15">
      <c r="A195" s="84" t="s">
        <v>1379</v>
      </c>
      <c r="B195" s="84" t="s">
        <v>1380</v>
      </c>
      <c r="C195" s="84">
        <v>2</v>
      </c>
      <c r="D195" s="122">
        <v>0.006403318511115681</v>
      </c>
      <c r="E195" s="122">
        <v>1.414973347970818</v>
      </c>
      <c r="F195" s="84" t="s">
        <v>1244</v>
      </c>
      <c r="G195" s="84" t="b">
        <v>0</v>
      </c>
      <c r="H195" s="84" t="b">
        <v>0</v>
      </c>
      <c r="I195" s="84" t="b">
        <v>0</v>
      </c>
      <c r="J195" s="84" t="b">
        <v>0</v>
      </c>
      <c r="K195" s="84" t="b">
        <v>0</v>
      </c>
      <c r="L195" s="84" t="b">
        <v>0</v>
      </c>
    </row>
    <row r="196" spans="1:12" ht="15">
      <c r="A196" s="84" t="s">
        <v>1380</v>
      </c>
      <c r="B196" s="84" t="s">
        <v>1381</v>
      </c>
      <c r="C196" s="84">
        <v>2</v>
      </c>
      <c r="D196" s="122">
        <v>0.006403318511115681</v>
      </c>
      <c r="E196" s="122">
        <v>1.414973347970818</v>
      </c>
      <c r="F196" s="84" t="s">
        <v>1244</v>
      </c>
      <c r="G196" s="84" t="b">
        <v>0</v>
      </c>
      <c r="H196" s="84" t="b">
        <v>0</v>
      </c>
      <c r="I196" s="84" t="b">
        <v>0</v>
      </c>
      <c r="J196" s="84" t="b">
        <v>0</v>
      </c>
      <c r="K196" s="84" t="b">
        <v>0</v>
      </c>
      <c r="L196" s="84" t="b">
        <v>0</v>
      </c>
    </row>
    <row r="197" spans="1:12" ht="15">
      <c r="A197" s="84" t="s">
        <v>1381</v>
      </c>
      <c r="B197" s="84" t="s">
        <v>1382</v>
      </c>
      <c r="C197" s="84">
        <v>2</v>
      </c>
      <c r="D197" s="122">
        <v>0.006403318511115681</v>
      </c>
      <c r="E197" s="122">
        <v>1.414973347970818</v>
      </c>
      <c r="F197" s="84" t="s">
        <v>1244</v>
      </c>
      <c r="G197" s="84" t="b">
        <v>0</v>
      </c>
      <c r="H197" s="84" t="b">
        <v>0</v>
      </c>
      <c r="I197" s="84" t="b">
        <v>0</v>
      </c>
      <c r="J197" s="84" t="b">
        <v>0</v>
      </c>
      <c r="K197" s="84" t="b">
        <v>0</v>
      </c>
      <c r="L197" s="84" t="b">
        <v>0</v>
      </c>
    </row>
    <row r="198" spans="1:12" ht="15">
      <c r="A198" s="84" t="s">
        <v>1382</v>
      </c>
      <c r="B198" s="84" t="s">
        <v>1383</v>
      </c>
      <c r="C198" s="84">
        <v>2</v>
      </c>
      <c r="D198" s="122">
        <v>0.006403318511115681</v>
      </c>
      <c r="E198" s="122">
        <v>1.414973347970818</v>
      </c>
      <c r="F198" s="84" t="s">
        <v>1244</v>
      </c>
      <c r="G198" s="84" t="b">
        <v>0</v>
      </c>
      <c r="H198" s="84" t="b">
        <v>0</v>
      </c>
      <c r="I198" s="84" t="b">
        <v>0</v>
      </c>
      <c r="J198" s="84" t="b">
        <v>0</v>
      </c>
      <c r="K198" s="84" t="b">
        <v>0</v>
      </c>
      <c r="L198" s="84" t="b">
        <v>0</v>
      </c>
    </row>
    <row r="199" spans="1:12" ht="15">
      <c r="A199" s="84" t="s">
        <v>1383</v>
      </c>
      <c r="B199" s="84" t="s">
        <v>1325</v>
      </c>
      <c r="C199" s="84">
        <v>2</v>
      </c>
      <c r="D199" s="122">
        <v>0.006403318511115681</v>
      </c>
      <c r="E199" s="122">
        <v>1.2388820889151366</v>
      </c>
      <c r="F199" s="84" t="s">
        <v>1244</v>
      </c>
      <c r="G199" s="84" t="b">
        <v>0</v>
      </c>
      <c r="H199" s="84" t="b">
        <v>0</v>
      </c>
      <c r="I199" s="84" t="b">
        <v>0</v>
      </c>
      <c r="J199" s="84" t="b">
        <v>0</v>
      </c>
      <c r="K199" s="84" t="b">
        <v>0</v>
      </c>
      <c r="L199" s="84" t="b">
        <v>0</v>
      </c>
    </row>
    <row r="200" spans="1:12" ht="15">
      <c r="A200" s="84" t="s">
        <v>1325</v>
      </c>
      <c r="B200" s="84" t="s">
        <v>1330</v>
      </c>
      <c r="C200" s="84">
        <v>2</v>
      </c>
      <c r="D200" s="122">
        <v>0.006403318511115681</v>
      </c>
      <c r="E200" s="122">
        <v>1.2388820889151366</v>
      </c>
      <c r="F200" s="84" t="s">
        <v>1244</v>
      </c>
      <c r="G200" s="84" t="b">
        <v>0</v>
      </c>
      <c r="H200" s="84" t="b">
        <v>0</v>
      </c>
      <c r="I200" s="84" t="b">
        <v>0</v>
      </c>
      <c r="J200" s="84" t="b">
        <v>0</v>
      </c>
      <c r="K200" s="84" t="b">
        <v>0</v>
      </c>
      <c r="L200" s="84" t="b">
        <v>0</v>
      </c>
    </row>
    <row r="201" spans="1:12" ht="15">
      <c r="A201" s="84" t="s">
        <v>260</v>
      </c>
      <c r="B201" s="84" t="s">
        <v>1385</v>
      </c>
      <c r="C201" s="84">
        <v>10</v>
      </c>
      <c r="D201" s="122">
        <v>0</v>
      </c>
      <c r="E201" s="122">
        <v>1.0644579892269184</v>
      </c>
      <c r="F201" s="84" t="s">
        <v>1245</v>
      </c>
      <c r="G201" s="84" t="b">
        <v>0</v>
      </c>
      <c r="H201" s="84" t="b">
        <v>0</v>
      </c>
      <c r="I201" s="84" t="b">
        <v>0</v>
      </c>
      <c r="J201" s="84" t="b">
        <v>0</v>
      </c>
      <c r="K201" s="84" t="b">
        <v>0</v>
      </c>
      <c r="L201" s="84" t="b">
        <v>0</v>
      </c>
    </row>
    <row r="202" spans="1:12" ht="15">
      <c r="A202" s="84" t="s">
        <v>1386</v>
      </c>
      <c r="B202" s="84" t="s">
        <v>1328</v>
      </c>
      <c r="C202" s="84">
        <v>10</v>
      </c>
      <c r="D202" s="122">
        <v>0</v>
      </c>
      <c r="E202" s="122">
        <v>1.0644579892269184</v>
      </c>
      <c r="F202" s="84" t="s">
        <v>1245</v>
      </c>
      <c r="G202" s="84" t="b">
        <v>0</v>
      </c>
      <c r="H202" s="84" t="b">
        <v>0</v>
      </c>
      <c r="I202" s="84" t="b">
        <v>0</v>
      </c>
      <c r="J202" s="84" t="b">
        <v>0</v>
      </c>
      <c r="K202" s="84" t="b">
        <v>0</v>
      </c>
      <c r="L202" s="84" t="b">
        <v>0</v>
      </c>
    </row>
    <row r="203" spans="1:12" ht="15">
      <c r="A203" s="84" t="s">
        <v>1387</v>
      </c>
      <c r="B203" s="84" t="s">
        <v>1388</v>
      </c>
      <c r="C203" s="84">
        <v>8</v>
      </c>
      <c r="D203" s="122">
        <v>0.006153016698924217</v>
      </c>
      <c r="E203" s="122">
        <v>1.161368002234975</v>
      </c>
      <c r="F203" s="84" t="s">
        <v>1245</v>
      </c>
      <c r="G203" s="84" t="b">
        <v>0</v>
      </c>
      <c r="H203" s="84" t="b">
        <v>0</v>
      </c>
      <c r="I203" s="84" t="b">
        <v>0</v>
      </c>
      <c r="J203" s="84" t="b">
        <v>0</v>
      </c>
      <c r="K203" s="84" t="b">
        <v>0</v>
      </c>
      <c r="L203" s="84" t="b">
        <v>0</v>
      </c>
    </row>
    <row r="204" spans="1:12" ht="15">
      <c r="A204" s="84" t="s">
        <v>1388</v>
      </c>
      <c r="B204" s="84" t="s">
        <v>1389</v>
      </c>
      <c r="C204" s="84">
        <v>8</v>
      </c>
      <c r="D204" s="122">
        <v>0.006153016698924217</v>
      </c>
      <c r="E204" s="122">
        <v>1.161368002234975</v>
      </c>
      <c r="F204" s="84" t="s">
        <v>1245</v>
      </c>
      <c r="G204" s="84" t="b">
        <v>0</v>
      </c>
      <c r="H204" s="84" t="b">
        <v>0</v>
      </c>
      <c r="I204" s="84" t="b">
        <v>0</v>
      </c>
      <c r="J204" s="84" t="b">
        <v>0</v>
      </c>
      <c r="K204" s="84" t="b">
        <v>0</v>
      </c>
      <c r="L204" s="84" t="b">
        <v>0</v>
      </c>
    </row>
    <row r="205" spans="1:12" ht="15">
      <c r="A205" s="84" t="s">
        <v>1389</v>
      </c>
      <c r="B205" s="84" t="s">
        <v>260</v>
      </c>
      <c r="C205" s="84">
        <v>8</v>
      </c>
      <c r="D205" s="122">
        <v>0.006153016698924217</v>
      </c>
      <c r="E205" s="122">
        <v>1.0644579892269184</v>
      </c>
      <c r="F205" s="84" t="s">
        <v>1245</v>
      </c>
      <c r="G205" s="84" t="b">
        <v>0</v>
      </c>
      <c r="H205" s="84" t="b">
        <v>0</v>
      </c>
      <c r="I205" s="84" t="b">
        <v>0</v>
      </c>
      <c r="J205" s="84" t="b">
        <v>0</v>
      </c>
      <c r="K205" s="84" t="b">
        <v>0</v>
      </c>
      <c r="L205" s="84" t="b">
        <v>0</v>
      </c>
    </row>
    <row r="206" spans="1:12" ht="15">
      <c r="A206" s="84" t="s">
        <v>1385</v>
      </c>
      <c r="B206" s="84" t="s">
        <v>1327</v>
      </c>
      <c r="C206" s="84">
        <v>8</v>
      </c>
      <c r="D206" s="122">
        <v>0.006153016698924217</v>
      </c>
      <c r="E206" s="122">
        <v>0.967547976218862</v>
      </c>
      <c r="F206" s="84" t="s">
        <v>1245</v>
      </c>
      <c r="G206" s="84" t="b">
        <v>0</v>
      </c>
      <c r="H206" s="84" t="b">
        <v>0</v>
      </c>
      <c r="I206" s="84" t="b">
        <v>0</v>
      </c>
      <c r="J206" s="84" t="b">
        <v>0</v>
      </c>
      <c r="K206" s="84" t="b">
        <v>0</v>
      </c>
      <c r="L206" s="84" t="b">
        <v>0</v>
      </c>
    </row>
    <row r="207" spans="1:12" ht="15">
      <c r="A207" s="84" t="s">
        <v>1327</v>
      </c>
      <c r="B207" s="84" t="s">
        <v>1378</v>
      </c>
      <c r="C207" s="84">
        <v>8</v>
      </c>
      <c r="D207" s="122">
        <v>0.006153016698924217</v>
      </c>
      <c r="E207" s="122">
        <v>1.0644579892269184</v>
      </c>
      <c r="F207" s="84" t="s">
        <v>1245</v>
      </c>
      <c r="G207" s="84" t="b">
        <v>0</v>
      </c>
      <c r="H207" s="84" t="b">
        <v>0</v>
      </c>
      <c r="I207" s="84" t="b">
        <v>0</v>
      </c>
      <c r="J207" s="84" t="b">
        <v>0</v>
      </c>
      <c r="K207" s="84" t="b">
        <v>0</v>
      </c>
      <c r="L207" s="84" t="b">
        <v>0</v>
      </c>
    </row>
    <row r="208" spans="1:12" ht="15">
      <c r="A208" s="84" t="s">
        <v>1378</v>
      </c>
      <c r="B208" s="84" t="s">
        <v>1386</v>
      </c>
      <c r="C208" s="84">
        <v>8</v>
      </c>
      <c r="D208" s="122">
        <v>0.006153016698924217</v>
      </c>
      <c r="E208" s="122">
        <v>1.0644579892269184</v>
      </c>
      <c r="F208" s="84" t="s">
        <v>1245</v>
      </c>
      <c r="G208" s="84" t="b">
        <v>0</v>
      </c>
      <c r="H208" s="84" t="b">
        <v>0</v>
      </c>
      <c r="I208" s="84" t="b">
        <v>0</v>
      </c>
      <c r="J208" s="84" t="b">
        <v>0</v>
      </c>
      <c r="K208" s="84" t="b">
        <v>0</v>
      </c>
      <c r="L208" s="84" t="b">
        <v>0</v>
      </c>
    </row>
    <row r="209" spans="1:12" ht="15">
      <c r="A209" s="84" t="s">
        <v>1328</v>
      </c>
      <c r="B209" s="84" t="s">
        <v>1329</v>
      </c>
      <c r="C209" s="84">
        <v>8</v>
      </c>
      <c r="D209" s="122">
        <v>0.006153016698924217</v>
      </c>
      <c r="E209" s="122">
        <v>1.0644579892269184</v>
      </c>
      <c r="F209" s="84" t="s">
        <v>1245</v>
      </c>
      <c r="G209" s="84" t="b">
        <v>0</v>
      </c>
      <c r="H209" s="84" t="b">
        <v>0</v>
      </c>
      <c r="I209" s="84" t="b">
        <v>0</v>
      </c>
      <c r="J209" s="84" t="b">
        <v>0</v>
      </c>
      <c r="K209" s="84" t="b">
        <v>0</v>
      </c>
      <c r="L209" s="84" t="b">
        <v>0</v>
      </c>
    </row>
    <row r="210" spans="1:12" ht="15">
      <c r="A210" s="84" t="s">
        <v>1329</v>
      </c>
      <c r="B210" s="84" t="s">
        <v>254</v>
      </c>
      <c r="C210" s="84">
        <v>8</v>
      </c>
      <c r="D210" s="122">
        <v>0.006153016698924217</v>
      </c>
      <c r="E210" s="122">
        <v>1.161368002234975</v>
      </c>
      <c r="F210" s="84" t="s">
        <v>1245</v>
      </c>
      <c r="G210" s="84" t="b">
        <v>0</v>
      </c>
      <c r="H210" s="84" t="b">
        <v>0</v>
      </c>
      <c r="I210" s="84" t="b">
        <v>0</v>
      </c>
      <c r="J210" s="84" t="b">
        <v>0</v>
      </c>
      <c r="K210" s="84" t="b">
        <v>0</v>
      </c>
      <c r="L210" s="84" t="b">
        <v>0</v>
      </c>
    </row>
    <row r="211" spans="1:12" ht="15">
      <c r="A211" s="84" t="s">
        <v>253</v>
      </c>
      <c r="B211" s="84" t="s">
        <v>1387</v>
      </c>
      <c r="C211" s="84">
        <v>7</v>
      </c>
      <c r="D211" s="122">
        <v>0.008605664443652399</v>
      </c>
      <c r="E211" s="122">
        <v>1.1613680022349748</v>
      </c>
      <c r="F211" s="84" t="s">
        <v>1245</v>
      </c>
      <c r="G211" s="84" t="b">
        <v>0</v>
      </c>
      <c r="H211" s="84" t="b">
        <v>0</v>
      </c>
      <c r="I211" s="84" t="b">
        <v>0</v>
      </c>
      <c r="J211" s="84" t="b">
        <v>0</v>
      </c>
      <c r="K211" s="84" t="b">
        <v>0</v>
      </c>
      <c r="L211" s="84" t="b">
        <v>0</v>
      </c>
    </row>
    <row r="212" spans="1:12" ht="15">
      <c r="A212" s="84" t="s">
        <v>254</v>
      </c>
      <c r="B212" s="84" t="s">
        <v>1525</v>
      </c>
      <c r="C212" s="84">
        <v>7</v>
      </c>
      <c r="D212" s="122">
        <v>0.008605664443652399</v>
      </c>
      <c r="E212" s="122">
        <v>1.1613680022349748</v>
      </c>
      <c r="F212" s="84" t="s">
        <v>1245</v>
      </c>
      <c r="G212" s="84" t="b">
        <v>0</v>
      </c>
      <c r="H212" s="84" t="b">
        <v>0</v>
      </c>
      <c r="I212" s="84" t="b">
        <v>0</v>
      </c>
      <c r="J212" s="84" t="b">
        <v>0</v>
      </c>
      <c r="K212" s="84" t="b">
        <v>0</v>
      </c>
      <c r="L212" s="84" t="b">
        <v>0</v>
      </c>
    </row>
    <row r="213" spans="1:12" ht="15">
      <c r="A213" s="84" t="s">
        <v>1723</v>
      </c>
      <c r="B213" s="84" t="s">
        <v>1724</v>
      </c>
      <c r="C213" s="84">
        <v>2</v>
      </c>
      <c r="D213" s="122">
        <v>0.011094761973587601</v>
      </c>
      <c r="E213" s="122">
        <v>1.7634279935629373</v>
      </c>
      <c r="F213" s="84" t="s">
        <v>1245</v>
      </c>
      <c r="G213" s="84" t="b">
        <v>0</v>
      </c>
      <c r="H213" s="84" t="b">
        <v>0</v>
      </c>
      <c r="I213" s="84" t="b">
        <v>0</v>
      </c>
      <c r="J213" s="84" t="b">
        <v>0</v>
      </c>
      <c r="K213" s="84" t="b">
        <v>0</v>
      </c>
      <c r="L213" s="84" t="b">
        <v>0</v>
      </c>
    </row>
    <row r="214" spans="1:12" ht="15">
      <c r="A214" s="84" t="s">
        <v>1724</v>
      </c>
      <c r="B214" s="84" t="s">
        <v>1725</v>
      </c>
      <c r="C214" s="84">
        <v>2</v>
      </c>
      <c r="D214" s="122">
        <v>0.011094761973587601</v>
      </c>
      <c r="E214" s="122">
        <v>1.7634279935629373</v>
      </c>
      <c r="F214" s="84" t="s">
        <v>1245</v>
      </c>
      <c r="G214" s="84" t="b">
        <v>0</v>
      </c>
      <c r="H214" s="84" t="b">
        <v>0</v>
      </c>
      <c r="I214" s="84" t="b">
        <v>0</v>
      </c>
      <c r="J214" s="84" t="b">
        <v>0</v>
      </c>
      <c r="K214" s="84" t="b">
        <v>0</v>
      </c>
      <c r="L214" s="84" t="b">
        <v>0</v>
      </c>
    </row>
    <row r="215" spans="1:12" ht="15">
      <c r="A215" s="84" t="s">
        <v>1725</v>
      </c>
      <c r="B215" s="84" t="s">
        <v>260</v>
      </c>
      <c r="C215" s="84">
        <v>2</v>
      </c>
      <c r="D215" s="122">
        <v>0.011094761973587601</v>
      </c>
      <c r="E215" s="122">
        <v>1.0644579892269184</v>
      </c>
      <c r="F215" s="84" t="s">
        <v>1245</v>
      </c>
      <c r="G215" s="84" t="b">
        <v>0</v>
      </c>
      <c r="H215" s="84" t="b">
        <v>0</v>
      </c>
      <c r="I215" s="84" t="b">
        <v>0</v>
      </c>
      <c r="J215" s="84" t="b">
        <v>0</v>
      </c>
      <c r="K215" s="84" t="b">
        <v>0</v>
      </c>
      <c r="L215" s="84" t="b">
        <v>0</v>
      </c>
    </row>
    <row r="216" spans="1:12" ht="15">
      <c r="A216" s="84" t="s">
        <v>1385</v>
      </c>
      <c r="B216" s="84" t="s">
        <v>283</v>
      </c>
      <c r="C216" s="84">
        <v>2</v>
      </c>
      <c r="D216" s="122">
        <v>0.011094761973587601</v>
      </c>
      <c r="E216" s="122">
        <v>1.0644579892269184</v>
      </c>
      <c r="F216" s="84" t="s">
        <v>1245</v>
      </c>
      <c r="G216" s="84" t="b">
        <v>0</v>
      </c>
      <c r="H216" s="84" t="b">
        <v>0</v>
      </c>
      <c r="I216" s="84" t="b">
        <v>0</v>
      </c>
      <c r="J216" s="84" t="b">
        <v>0</v>
      </c>
      <c r="K216" s="84" t="b">
        <v>0</v>
      </c>
      <c r="L216" s="84" t="b">
        <v>0</v>
      </c>
    </row>
    <row r="217" spans="1:12" ht="15">
      <c r="A217" s="84" t="s">
        <v>283</v>
      </c>
      <c r="B217" s="84" t="s">
        <v>1327</v>
      </c>
      <c r="C217" s="84">
        <v>2</v>
      </c>
      <c r="D217" s="122">
        <v>0.011094761973587601</v>
      </c>
      <c r="E217" s="122">
        <v>1.0644579892269184</v>
      </c>
      <c r="F217" s="84" t="s">
        <v>1245</v>
      </c>
      <c r="G217" s="84" t="b">
        <v>0</v>
      </c>
      <c r="H217" s="84" t="b">
        <v>0</v>
      </c>
      <c r="I217" s="84" t="b">
        <v>0</v>
      </c>
      <c r="J217" s="84" t="b">
        <v>0</v>
      </c>
      <c r="K217" s="84" t="b">
        <v>0</v>
      </c>
      <c r="L217" s="84" t="b">
        <v>0</v>
      </c>
    </row>
    <row r="218" spans="1:12" ht="15">
      <c r="A218" s="84" t="s">
        <v>1327</v>
      </c>
      <c r="B218" s="84" t="s">
        <v>1726</v>
      </c>
      <c r="C218" s="84">
        <v>2</v>
      </c>
      <c r="D218" s="122">
        <v>0.011094761973587601</v>
      </c>
      <c r="E218" s="122">
        <v>1.0644579892269184</v>
      </c>
      <c r="F218" s="84" t="s">
        <v>1245</v>
      </c>
      <c r="G218" s="84" t="b">
        <v>0</v>
      </c>
      <c r="H218" s="84" t="b">
        <v>0</v>
      </c>
      <c r="I218" s="84" t="b">
        <v>0</v>
      </c>
      <c r="J218" s="84" t="b">
        <v>0</v>
      </c>
      <c r="K218" s="84" t="b">
        <v>0</v>
      </c>
      <c r="L218" s="84" t="b">
        <v>0</v>
      </c>
    </row>
    <row r="219" spans="1:12" ht="15">
      <c r="A219" s="84" t="s">
        <v>1726</v>
      </c>
      <c r="B219" s="84" t="s">
        <v>1386</v>
      </c>
      <c r="C219" s="84">
        <v>2</v>
      </c>
      <c r="D219" s="122">
        <v>0.011094761973587601</v>
      </c>
      <c r="E219" s="122">
        <v>1.0644579892269184</v>
      </c>
      <c r="F219" s="84" t="s">
        <v>1245</v>
      </c>
      <c r="G219" s="84" t="b">
        <v>0</v>
      </c>
      <c r="H219" s="84" t="b">
        <v>0</v>
      </c>
      <c r="I219" s="84" t="b">
        <v>0</v>
      </c>
      <c r="J219" s="84" t="b">
        <v>0</v>
      </c>
      <c r="K219" s="84" t="b">
        <v>0</v>
      </c>
      <c r="L219" s="84" t="b">
        <v>0</v>
      </c>
    </row>
    <row r="220" spans="1:12" ht="15">
      <c r="A220" s="84" t="s">
        <v>1328</v>
      </c>
      <c r="B220" s="84" t="s">
        <v>282</v>
      </c>
      <c r="C220" s="84">
        <v>2</v>
      </c>
      <c r="D220" s="122">
        <v>0.011094761973587601</v>
      </c>
      <c r="E220" s="122">
        <v>1.0644579892269184</v>
      </c>
      <c r="F220" s="84" t="s">
        <v>1245</v>
      </c>
      <c r="G220" s="84" t="b">
        <v>0</v>
      </c>
      <c r="H220" s="84" t="b">
        <v>0</v>
      </c>
      <c r="I220" s="84" t="b">
        <v>0</v>
      </c>
      <c r="J220" s="84" t="b">
        <v>0</v>
      </c>
      <c r="K220" s="84" t="b">
        <v>0</v>
      </c>
      <c r="L220" s="84" t="b">
        <v>0</v>
      </c>
    </row>
    <row r="221" spans="1:12" ht="15">
      <c r="A221" s="84" t="s">
        <v>260</v>
      </c>
      <c r="B221" s="84" t="s">
        <v>1392</v>
      </c>
      <c r="C221" s="84">
        <v>12</v>
      </c>
      <c r="D221" s="122">
        <v>0.00847829616368241</v>
      </c>
      <c r="E221" s="122">
        <v>1.167317334748176</v>
      </c>
      <c r="F221" s="84" t="s">
        <v>1246</v>
      </c>
      <c r="G221" s="84" t="b">
        <v>0</v>
      </c>
      <c r="H221" s="84" t="b">
        <v>0</v>
      </c>
      <c r="I221" s="84" t="b">
        <v>0</v>
      </c>
      <c r="J221" s="84" t="b">
        <v>0</v>
      </c>
      <c r="K221" s="84" t="b">
        <v>0</v>
      </c>
      <c r="L221" s="84" t="b">
        <v>0</v>
      </c>
    </row>
    <row r="222" spans="1:12" ht="15">
      <c r="A222" s="84" t="s">
        <v>389</v>
      </c>
      <c r="B222" s="84" t="s">
        <v>1393</v>
      </c>
      <c r="C222" s="84">
        <v>11</v>
      </c>
      <c r="D222" s="122">
        <v>0.009095574571857699</v>
      </c>
      <c r="E222" s="122">
        <v>1.3891660843645324</v>
      </c>
      <c r="F222" s="84" t="s">
        <v>1246</v>
      </c>
      <c r="G222" s="84" t="b">
        <v>0</v>
      </c>
      <c r="H222" s="84" t="b">
        <v>0</v>
      </c>
      <c r="I222" s="84" t="b">
        <v>0</v>
      </c>
      <c r="J222" s="84" t="b">
        <v>0</v>
      </c>
      <c r="K222" s="84" t="b">
        <v>0</v>
      </c>
      <c r="L222" s="84" t="b">
        <v>0</v>
      </c>
    </row>
    <row r="223" spans="1:12" ht="15">
      <c r="A223" s="84" t="s">
        <v>1393</v>
      </c>
      <c r="B223" s="84" t="s">
        <v>1394</v>
      </c>
      <c r="C223" s="84">
        <v>11</v>
      </c>
      <c r="D223" s="122">
        <v>0.009095574571857699</v>
      </c>
      <c r="E223" s="122">
        <v>1.4269546452539323</v>
      </c>
      <c r="F223" s="84" t="s">
        <v>1246</v>
      </c>
      <c r="G223" s="84" t="b">
        <v>0</v>
      </c>
      <c r="H223" s="84" t="b">
        <v>0</v>
      </c>
      <c r="I223" s="84" t="b">
        <v>0</v>
      </c>
      <c r="J223" s="84" t="b">
        <v>0</v>
      </c>
      <c r="K223" s="84" t="b">
        <v>0</v>
      </c>
      <c r="L223" s="84" t="b">
        <v>0</v>
      </c>
    </row>
    <row r="224" spans="1:12" ht="15">
      <c r="A224" s="84" t="s">
        <v>1394</v>
      </c>
      <c r="B224" s="84" t="s">
        <v>1395</v>
      </c>
      <c r="C224" s="84">
        <v>11</v>
      </c>
      <c r="D224" s="122">
        <v>0.009095574571857699</v>
      </c>
      <c r="E224" s="122">
        <v>1.4269546452539323</v>
      </c>
      <c r="F224" s="84" t="s">
        <v>1246</v>
      </c>
      <c r="G224" s="84" t="b">
        <v>0</v>
      </c>
      <c r="H224" s="84" t="b">
        <v>0</v>
      </c>
      <c r="I224" s="84" t="b">
        <v>0</v>
      </c>
      <c r="J224" s="84" t="b">
        <v>0</v>
      </c>
      <c r="K224" s="84" t="b">
        <v>0</v>
      </c>
      <c r="L224" s="84" t="b">
        <v>0</v>
      </c>
    </row>
    <row r="225" spans="1:12" ht="15">
      <c r="A225" s="84" t="s">
        <v>1395</v>
      </c>
      <c r="B225" s="84" t="s">
        <v>1396</v>
      </c>
      <c r="C225" s="84">
        <v>11</v>
      </c>
      <c r="D225" s="122">
        <v>0.009095574571857699</v>
      </c>
      <c r="E225" s="122">
        <v>1.4269546452539323</v>
      </c>
      <c r="F225" s="84" t="s">
        <v>1246</v>
      </c>
      <c r="G225" s="84" t="b">
        <v>0</v>
      </c>
      <c r="H225" s="84" t="b">
        <v>0</v>
      </c>
      <c r="I225" s="84" t="b">
        <v>0</v>
      </c>
      <c r="J225" s="84" t="b">
        <v>0</v>
      </c>
      <c r="K225" s="84" t="b">
        <v>0</v>
      </c>
      <c r="L225" s="84" t="b">
        <v>0</v>
      </c>
    </row>
    <row r="226" spans="1:12" ht="15">
      <c r="A226" s="84" t="s">
        <v>1391</v>
      </c>
      <c r="B226" s="84" t="s">
        <v>1397</v>
      </c>
      <c r="C226" s="84">
        <v>11</v>
      </c>
      <c r="D226" s="122">
        <v>0.009095574571857699</v>
      </c>
      <c r="E226" s="122">
        <v>1.1895937294593284</v>
      </c>
      <c r="F226" s="84" t="s">
        <v>1246</v>
      </c>
      <c r="G226" s="84" t="b">
        <v>0</v>
      </c>
      <c r="H226" s="84" t="b">
        <v>0</v>
      </c>
      <c r="I226" s="84" t="b">
        <v>0</v>
      </c>
      <c r="J226" s="84" t="b">
        <v>0</v>
      </c>
      <c r="K226" s="84" t="b">
        <v>0</v>
      </c>
      <c r="L226" s="84" t="b">
        <v>0</v>
      </c>
    </row>
    <row r="227" spans="1:12" ht="15">
      <c r="A227" s="84" t="s">
        <v>1397</v>
      </c>
      <c r="B227" s="84" t="s">
        <v>1398</v>
      </c>
      <c r="C227" s="84">
        <v>11</v>
      </c>
      <c r="D227" s="122">
        <v>0.009095574571857699</v>
      </c>
      <c r="E227" s="122">
        <v>1.4269546452539323</v>
      </c>
      <c r="F227" s="84" t="s">
        <v>1246</v>
      </c>
      <c r="G227" s="84" t="b">
        <v>0</v>
      </c>
      <c r="H227" s="84" t="b">
        <v>0</v>
      </c>
      <c r="I227" s="84" t="b">
        <v>0</v>
      </c>
      <c r="J227" s="84" t="b">
        <v>0</v>
      </c>
      <c r="K227" s="84" t="b">
        <v>0</v>
      </c>
      <c r="L227" s="84" t="b">
        <v>0</v>
      </c>
    </row>
    <row r="228" spans="1:12" ht="15">
      <c r="A228" s="84" t="s">
        <v>1398</v>
      </c>
      <c r="B228" s="84" t="s">
        <v>1688</v>
      </c>
      <c r="C228" s="84">
        <v>11</v>
      </c>
      <c r="D228" s="122">
        <v>0.009095574571857699</v>
      </c>
      <c r="E228" s="122">
        <v>1.4269546452539323</v>
      </c>
      <c r="F228" s="84" t="s">
        <v>1246</v>
      </c>
      <c r="G228" s="84" t="b">
        <v>0</v>
      </c>
      <c r="H228" s="84" t="b">
        <v>0</v>
      </c>
      <c r="I228" s="84" t="b">
        <v>0</v>
      </c>
      <c r="J228" s="84" t="b">
        <v>0</v>
      </c>
      <c r="K228" s="84" t="b">
        <v>0</v>
      </c>
      <c r="L228" s="84" t="b">
        <v>0</v>
      </c>
    </row>
    <row r="229" spans="1:12" ht="15">
      <c r="A229" s="84" t="s">
        <v>1392</v>
      </c>
      <c r="B229" s="84" t="s">
        <v>1690</v>
      </c>
      <c r="C229" s="84">
        <v>8</v>
      </c>
      <c r="D229" s="122">
        <v>0.010138598947058283</v>
      </c>
      <c r="E229" s="122">
        <v>1.3891660843645324</v>
      </c>
      <c r="F229" s="84" t="s">
        <v>1246</v>
      </c>
      <c r="G229" s="84" t="b">
        <v>0</v>
      </c>
      <c r="H229" s="84" t="b">
        <v>0</v>
      </c>
      <c r="I229" s="84" t="b">
        <v>0</v>
      </c>
      <c r="J229" s="84" t="b">
        <v>0</v>
      </c>
      <c r="K229" s="84" t="b">
        <v>0</v>
      </c>
      <c r="L229" s="84" t="b">
        <v>0</v>
      </c>
    </row>
    <row r="230" spans="1:12" ht="15">
      <c r="A230" s="84" t="s">
        <v>1690</v>
      </c>
      <c r="B230" s="84" t="s">
        <v>1391</v>
      </c>
      <c r="C230" s="84">
        <v>8</v>
      </c>
      <c r="D230" s="122">
        <v>0.010138598947058283</v>
      </c>
      <c r="E230" s="122">
        <v>1.1895937294593284</v>
      </c>
      <c r="F230" s="84" t="s">
        <v>1246</v>
      </c>
      <c r="G230" s="84" t="b">
        <v>0</v>
      </c>
      <c r="H230" s="84" t="b">
        <v>0</v>
      </c>
      <c r="I230" s="84" t="b">
        <v>0</v>
      </c>
      <c r="J230" s="84" t="b">
        <v>0</v>
      </c>
      <c r="K230" s="84" t="b">
        <v>0</v>
      </c>
      <c r="L230" s="84" t="b">
        <v>0</v>
      </c>
    </row>
    <row r="231" spans="1:12" ht="15">
      <c r="A231" s="84" t="s">
        <v>1391</v>
      </c>
      <c r="B231" s="84" t="s">
        <v>1691</v>
      </c>
      <c r="C231" s="84">
        <v>8</v>
      </c>
      <c r="D231" s="122">
        <v>0.010138598947058283</v>
      </c>
      <c r="E231" s="122">
        <v>1.1895937294593284</v>
      </c>
      <c r="F231" s="84" t="s">
        <v>1246</v>
      </c>
      <c r="G231" s="84" t="b">
        <v>0</v>
      </c>
      <c r="H231" s="84" t="b">
        <v>0</v>
      </c>
      <c r="I231" s="84" t="b">
        <v>0</v>
      </c>
      <c r="J231" s="84" t="b">
        <v>0</v>
      </c>
      <c r="K231" s="84" t="b">
        <v>0</v>
      </c>
      <c r="L231" s="84" t="b">
        <v>0</v>
      </c>
    </row>
    <row r="232" spans="1:12" ht="15">
      <c r="A232" s="84" t="s">
        <v>1691</v>
      </c>
      <c r="B232" s="84" t="s">
        <v>1692</v>
      </c>
      <c r="C232" s="84">
        <v>8</v>
      </c>
      <c r="D232" s="122">
        <v>0.010138598947058283</v>
      </c>
      <c r="E232" s="122">
        <v>1.5652573434202137</v>
      </c>
      <c r="F232" s="84" t="s">
        <v>1246</v>
      </c>
      <c r="G232" s="84" t="b">
        <v>0</v>
      </c>
      <c r="H232" s="84" t="b">
        <v>0</v>
      </c>
      <c r="I232" s="84" t="b">
        <v>0</v>
      </c>
      <c r="J232" s="84" t="b">
        <v>0</v>
      </c>
      <c r="K232" s="84" t="b">
        <v>0</v>
      </c>
      <c r="L232" s="84" t="b">
        <v>0</v>
      </c>
    </row>
    <row r="233" spans="1:12" ht="15">
      <c r="A233" s="84" t="s">
        <v>1692</v>
      </c>
      <c r="B233" s="84" t="s">
        <v>1693</v>
      </c>
      <c r="C233" s="84">
        <v>8</v>
      </c>
      <c r="D233" s="122">
        <v>0.010138598947058283</v>
      </c>
      <c r="E233" s="122">
        <v>1.5652573434202137</v>
      </c>
      <c r="F233" s="84" t="s">
        <v>1246</v>
      </c>
      <c r="G233" s="84" t="b">
        <v>0</v>
      </c>
      <c r="H233" s="84" t="b">
        <v>0</v>
      </c>
      <c r="I233" s="84" t="b">
        <v>0</v>
      </c>
      <c r="J233" s="84" t="b">
        <v>1</v>
      </c>
      <c r="K233" s="84" t="b">
        <v>0</v>
      </c>
      <c r="L233" s="84" t="b">
        <v>0</v>
      </c>
    </row>
    <row r="234" spans="1:12" ht="15">
      <c r="A234" s="84" t="s">
        <v>1693</v>
      </c>
      <c r="B234" s="84" t="s">
        <v>1689</v>
      </c>
      <c r="C234" s="84">
        <v>8</v>
      </c>
      <c r="D234" s="122">
        <v>0.010138598947058283</v>
      </c>
      <c r="E234" s="122">
        <v>1.5652573434202137</v>
      </c>
      <c r="F234" s="84" t="s">
        <v>1246</v>
      </c>
      <c r="G234" s="84" t="b">
        <v>1</v>
      </c>
      <c r="H234" s="84" t="b">
        <v>0</v>
      </c>
      <c r="I234" s="84" t="b">
        <v>0</v>
      </c>
      <c r="J234" s="84" t="b">
        <v>0</v>
      </c>
      <c r="K234" s="84" t="b">
        <v>0</v>
      </c>
      <c r="L234" s="84" t="b">
        <v>0</v>
      </c>
    </row>
    <row r="235" spans="1:12" ht="15">
      <c r="A235" s="84" t="s">
        <v>1689</v>
      </c>
      <c r="B235" s="84" t="s">
        <v>1694</v>
      </c>
      <c r="C235" s="84">
        <v>8</v>
      </c>
      <c r="D235" s="122">
        <v>0.010138598947058283</v>
      </c>
      <c r="E235" s="122">
        <v>1.5652573434202137</v>
      </c>
      <c r="F235" s="84" t="s">
        <v>1246</v>
      </c>
      <c r="G235" s="84" t="b">
        <v>0</v>
      </c>
      <c r="H235" s="84" t="b">
        <v>0</v>
      </c>
      <c r="I235" s="84" t="b">
        <v>0</v>
      </c>
      <c r="J235" s="84" t="b">
        <v>0</v>
      </c>
      <c r="K235" s="84" t="b">
        <v>0</v>
      </c>
      <c r="L235" s="84" t="b">
        <v>0</v>
      </c>
    </row>
    <row r="236" spans="1:12" ht="15">
      <c r="A236" s="84" t="s">
        <v>1694</v>
      </c>
      <c r="B236" s="84" t="s">
        <v>1695</v>
      </c>
      <c r="C236" s="84">
        <v>8</v>
      </c>
      <c r="D236" s="122">
        <v>0.010138598947058283</v>
      </c>
      <c r="E236" s="122">
        <v>1.5652573434202137</v>
      </c>
      <c r="F236" s="84" t="s">
        <v>1246</v>
      </c>
      <c r="G236" s="84" t="b">
        <v>0</v>
      </c>
      <c r="H236" s="84" t="b">
        <v>0</v>
      </c>
      <c r="I236" s="84" t="b">
        <v>0</v>
      </c>
      <c r="J236" s="84" t="b">
        <v>0</v>
      </c>
      <c r="K236" s="84" t="b">
        <v>0</v>
      </c>
      <c r="L236" s="84" t="b">
        <v>0</v>
      </c>
    </row>
    <row r="237" spans="1:12" ht="15">
      <c r="A237" s="84" t="s">
        <v>1695</v>
      </c>
      <c r="B237" s="84" t="s">
        <v>389</v>
      </c>
      <c r="C237" s="84">
        <v>7</v>
      </c>
      <c r="D237" s="122">
        <v>0.01016408818327411</v>
      </c>
      <c r="E237" s="122">
        <v>1.3311741373868458</v>
      </c>
      <c r="F237" s="84" t="s">
        <v>1246</v>
      </c>
      <c r="G237" s="84" t="b">
        <v>0</v>
      </c>
      <c r="H237" s="84" t="b">
        <v>0</v>
      </c>
      <c r="I237" s="84" t="b">
        <v>0</v>
      </c>
      <c r="J237" s="84" t="b">
        <v>0</v>
      </c>
      <c r="K237" s="84" t="b">
        <v>0</v>
      </c>
      <c r="L237" s="84" t="b">
        <v>0</v>
      </c>
    </row>
    <row r="238" spans="1:12" ht="15">
      <c r="A238" s="84" t="s">
        <v>1702</v>
      </c>
      <c r="B238" s="84" t="s">
        <v>1703</v>
      </c>
      <c r="C238" s="84">
        <v>4</v>
      </c>
      <c r="D238" s="122">
        <v>0.008904076488356928</v>
      </c>
      <c r="E238" s="122">
        <v>1.866287339084195</v>
      </c>
      <c r="F238" s="84" t="s">
        <v>1246</v>
      </c>
      <c r="G238" s="84" t="b">
        <v>0</v>
      </c>
      <c r="H238" s="84" t="b">
        <v>0</v>
      </c>
      <c r="I238" s="84" t="b">
        <v>0</v>
      </c>
      <c r="J238" s="84" t="b">
        <v>0</v>
      </c>
      <c r="K238" s="84" t="b">
        <v>0</v>
      </c>
      <c r="L238" s="84" t="b">
        <v>0</v>
      </c>
    </row>
    <row r="239" spans="1:12" ht="15">
      <c r="A239" s="84" t="s">
        <v>1703</v>
      </c>
      <c r="B239" s="84" t="s">
        <v>260</v>
      </c>
      <c r="C239" s="84">
        <v>4</v>
      </c>
      <c r="D239" s="122">
        <v>0.008904076488356928</v>
      </c>
      <c r="E239" s="122">
        <v>1.3544039781053205</v>
      </c>
      <c r="F239" s="84" t="s">
        <v>1246</v>
      </c>
      <c r="G239" s="84" t="b">
        <v>0</v>
      </c>
      <c r="H239" s="84" t="b">
        <v>0</v>
      </c>
      <c r="I239" s="84" t="b">
        <v>0</v>
      </c>
      <c r="J239" s="84" t="b">
        <v>0</v>
      </c>
      <c r="K239" s="84" t="b">
        <v>0</v>
      </c>
      <c r="L239" s="84" t="b">
        <v>0</v>
      </c>
    </row>
    <row r="240" spans="1:12" ht="15">
      <c r="A240" s="84" t="s">
        <v>260</v>
      </c>
      <c r="B240" s="84" t="s">
        <v>1696</v>
      </c>
      <c r="C240" s="84">
        <v>4</v>
      </c>
      <c r="D240" s="122">
        <v>0.008904076488356928</v>
      </c>
      <c r="E240" s="122">
        <v>1.167317334748176</v>
      </c>
      <c r="F240" s="84" t="s">
        <v>1246</v>
      </c>
      <c r="G240" s="84" t="b">
        <v>0</v>
      </c>
      <c r="H240" s="84" t="b">
        <v>0</v>
      </c>
      <c r="I240" s="84" t="b">
        <v>0</v>
      </c>
      <c r="J240" s="84" t="b">
        <v>0</v>
      </c>
      <c r="K240" s="84" t="b">
        <v>0</v>
      </c>
      <c r="L240" s="84" t="b">
        <v>0</v>
      </c>
    </row>
    <row r="241" spans="1:12" ht="15">
      <c r="A241" s="84" t="s">
        <v>1696</v>
      </c>
      <c r="B241" s="84" t="s">
        <v>1704</v>
      </c>
      <c r="C241" s="84">
        <v>4</v>
      </c>
      <c r="D241" s="122">
        <v>0.008904076488356928</v>
      </c>
      <c r="E241" s="122">
        <v>1.866287339084195</v>
      </c>
      <c r="F241" s="84" t="s">
        <v>1246</v>
      </c>
      <c r="G241" s="84" t="b">
        <v>0</v>
      </c>
      <c r="H241" s="84" t="b">
        <v>0</v>
      </c>
      <c r="I241" s="84" t="b">
        <v>0</v>
      </c>
      <c r="J241" s="84" t="b">
        <v>0</v>
      </c>
      <c r="K241" s="84" t="b">
        <v>0</v>
      </c>
      <c r="L241" s="84" t="b">
        <v>0</v>
      </c>
    </row>
    <row r="242" spans="1:12" ht="15">
      <c r="A242" s="84" t="s">
        <v>1704</v>
      </c>
      <c r="B242" s="84" t="s">
        <v>1705</v>
      </c>
      <c r="C242" s="84">
        <v>4</v>
      </c>
      <c r="D242" s="122">
        <v>0.008904076488356928</v>
      </c>
      <c r="E242" s="122">
        <v>1.866287339084195</v>
      </c>
      <c r="F242" s="84" t="s">
        <v>1246</v>
      </c>
      <c r="G242" s="84" t="b">
        <v>0</v>
      </c>
      <c r="H242" s="84" t="b">
        <v>0</v>
      </c>
      <c r="I242" s="84" t="b">
        <v>0</v>
      </c>
      <c r="J242" s="84" t="b">
        <v>0</v>
      </c>
      <c r="K242" s="84" t="b">
        <v>0</v>
      </c>
      <c r="L242" s="84" t="b">
        <v>0</v>
      </c>
    </row>
    <row r="243" spans="1:12" ht="15">
      <c r="A243" s="84" t="s">
        <v>1705</v>
      </c>
      <c r="B243" s="84" t="s">
        <v>1421</v>
      </c>
      <c r="C243" s="84">
        <v>4</v>
      </c>
      <c r="D243" s="122">
        <v>0.008904076488356928</v>
      </c>
      <c r="E243" s="122">
        <v>1.866287339084195</v>
      </c>
      <c r="F243" s="84" t="s">
        <v>1246</v>
      </c>
      <c r="G243" s="84" t="b">
        <v>0</v>
      </c>
      <c r="H243" s="84" t="b">
        <v>0</v>
      </c>
      <c r="I243" s="84" t="b">
        <v>0</v>
      </c>
      <c r="J243" s="84" t="b">
        <v>0</v>
      </c>
      <c r="K243" s="84" t="b">
        <v>0</v>
      </c>
      <c r="L243" s="84" t="b">
        <v>0</v>
      </c>
    </row>
    <row r="244" spans="1:12" ht="15">
      <c r="A244" s="84" t="s">
        <v>1421</v>
      </c>
      <c r="B244" s="84" t="s">
        <v>1706</v>
      </c>
      <c r="C244" s="84">
        <v>4</v>
      </c>
      <c r="D244" s="122">
        <v>0.008904076488356928</v>
      </c>
      <c r="E244" s="122">
        <v>1.866287339084195</v>
      </c>
      <c r="F244" s="84" t="s">
        <v>1246</v>
      </c>
      <c r="G244" s="84" t="b">
        <v>0</v>
      </c>
      <c r="H244" s="84" t="b">
        <v>0</v>
      </c>
      <c r="I244" s="84" t="b">
        <v>0</v>
      </c>
      <c r="J244" s="84" t="b">
        <v>0</v>
      </c>
      <c r="K244" s="84" t="b">
        <v>0</v>
      </c>
      <c r="L244" s="84" t="b">
        <v>0</v>
      </c>
    </row>
    <row r="245" spans="1:12" ht="15">
      <c r="A245" s="84" t="s">
        <v>1706</v>
      </c>
      <c r="B245" s="84" t="s">
        <v>1707</v>
      </c>
      <c r="C245" s="84">
        <v>4</v>
      </c>
      <c r="D245" s="122">
        <v>0.008904076488356928</v>
      </c>
      <c r="E245" s="122">
        <v>1.866287339084195</v>
      </c>
      <c r="F245" s="84" t="s">
        <v>1246</v>
      </c>
      <c r="G245" s="84" t="b">
        <v>0</v>
      </c>
      <c r="H245" s="84" t="b">
        <v>0</v>
      </c>
      <c r="I245" s="84" t="b">
        <v>0</v>
      </c>
      <c r="J245" s="84" t="b">
        <v>0</v>
      </c>
      <c r="K245" s="84" t="b">
        <v>0</v>
      </c>
      <c r="L245" s="84" t="b">
        <v>0</v>
      </c>
    </row>
    <row r="246" spans="1:12" ht="15">
      <c r="A246" s="84" t="s">
        <v>1707</v>
      </c>
      <c r="B246" s="84" t="s">
        <v>1708</v>
      </c>
      <c r="C246" s="84">
        <v>4</v>
      </c>
      <c r="D246" s="122">
        <v>0.008904076488356928</v>
      </c>
      <c r="E246" s="122">
        <v>1.866287339084195</v>
      </c>
      <c r="F246" s="84" t="s">
        <v>1246</v>
      </c>
      <c r="G246" s="84" t="b">
        <v>0</v>
      </c>
      <c r="H246" s="84" t="b">
        <v>0</v>
      </c>
      <c r="I246" s="84" t="b">
        <v>0</v>
      </c>
      <c r="J246" s="84" t="b">
        <v>0</v>
      </c>
      <c r="K246" s="84" t="b">
        <v>0</v>
      </c>
      <c r="L246" s="84" t="b">
        <v>0</v>
      </c>
    </row>
    <row r="247" spans="1:12" ht="15">
      <c r="A247" s="84" t="s">
        <v>1708</v>
      </c>
      <c r="B247" s="84" t="s">
        <v>1709</v>
      </c>
      <c r="C247" s="84">
        <v>4</v>
      </c>
      <c r="D247" s="122">
        <v>0.008904076488356928</v>
      </c>
      <c r="E247" s="122">
        <v>1.866287339084195</v>
      </c>
      <c r="F247" s="84" t="s">
        <v>1246</v>
      </c>
      <c r="G247" s="84" t="b">
        <v>0</v>
      </c>
      <c r="H247" s="84" t="b">
        <v>0</v>
      </c>
      <c r="I247" s="84" t="b">
        <v>0</v>
      </c>
      <c r="J247" s="84" t="b">
        <v>0</v>
      </c>
      <c r="K247" s="84" t="b">
        <v>0</v>
      </c>
      <c r="L247" s="84" t="b">
        <v>0</v>
      </c>
    </row>
    <row r="248" spans="1:12" ht="15">
      <c r="A248" s="84" t="s">
        <v>1710</v>
      </c>
      <c r="B248" s="84" t="s">
        <v>260</v>
      </c>
      <c r="C248" s="84">
        <v>4</v>
      </c>
      <c r="D248" s="122">
        <v>0.008904076488356928</v>
      </c>
      <c r="E248" s="122">
        <v>1.3544039781053205</v>
      </c>
      <c r="F248" s="84" t="s">
        <v>1246</v>
      </c>
      <c r="G248" s="84" t="b">
        <v>0</v>
      </c>
      <c r="H248" s="84" t="b">
        <v>0</v>
      </c>
      <c r="I248" s="84" t="b">
        <v>0</v>
      </c>
      <c r="J248" s="84" t="b">
        <v>0</v>
      </c>
      <c r="K248" s="84" t="b">
        <v>0</v>
      </c>
      <c r="L248" s="84" t="b">
        <v>0</v>
      </c>
    </row>
    <row r="249" spans="1:12" ht="15">
      <c r="A249" s="84" t="s">
        <v>1392</v>
      </c>
      <c r="B249" s="84" t="s">
        <v>1711</v>
      </c>
      <c r="C249" s="84">
        <v>4</v>
      </c>
      <c r="D249" s="122">
        <v>0.008904076488356928</v>
      </c>
      <c r="E249" s="122">
        <v>1.3891660843645324</v>
      </c>
      <c r="F249" s="84" t="s">
        <v>1246</v>
      </c>
      <c r="G249" s="84" t="b">
        <v>0</v>
      </c>
      <c r="H249" s="84" t="b">
        <v>0</v>
      </c>
      <c r="I249" s="84" t="b">
        <v>0</v>
      </c>
      <c r="J249" s="84" t="b">
        <v>0</v>
      </c>
      <c r="K249" s="84" t="b">
        <v>0</v>
      </c>
      <c r="L249" s="84" t="b">
        <v>0</v>
      </c>
    </row>
    <row r="250" spans="1:12" ht="15">
      <c r="A250" s="84" t="s">
        <v>1711</v>
      </c>
      <c r="B250" s="84" t="s">
        <v>1712</v>
      </c>
      <c r="C250" s="84">
        <v>4</v>
      </c>
      <c r="D250" s="122">
        <v>0.008904076488356928</v>
      </c>
      <c r="E250" s="122">
        <v>1.866287339084195</v>
      </c>
      <c r="F250" s="84" t="s">
        <v>1246</v>
      </c>
      <c r="G250" s="84" t="b">
        <v>0</v>
      </c>
      <c r="H250" s="84" t="b">
        <v>0</v>
      </c>
      <c r="I250" s="84" t="b">
        <v>0</v>
      </c>
      <c r="J250" s="84" t="b">
        <v>0</v>
      </c>
      <c r="K250" s="84" t="b">
        <v>0</v>
      </c>
      <c r="L250" s="84" t="b">
        <v>0</v>
      </c>
    </row>
    <row r="251" spans="1:12" ht="15">
      <c r="A251" s="84" t="s">
        <v>1712</v>
      </c>
      <c r="B251" s="84" t="s">
        <v>1713</v>
      </c>
      <c r="C251" s="84">
        <v>4</v>
      </c>
      <c r="D251" s="122">
        <v>0.008904076488356928</v>
      </c>
      <c r="E251" s="122">
        <v>1.866287339084195</v>
      </c>
      <c r="F251" s="84" t="s">
        <v>1246</v>
      </c>
      <c r="G251" s="84" t="b">
        <v>0</v>
      </c>
      <c r="H251" s="84" t="b">
        <v>0</v>
      </c>
      <c r="I251" s="84" t="b">
        <v>0</v>
      </c>
      <c r="J251" s="84" t="b">
        <v>0</v>
      </c>
      <c r="K251" s="84" t="b">
        <v>0</v>
      </c>
      <c r="L251" s="84" t="b">
        <v>0</v>
      </c>
    </row>
    <row r="252" spans="1:12" ht="15">
      <c r="A252" s="84" t="s">
        <v>1713</v>
      </c>
      <c r="B252" s="84" t="s">
        <v>389</v>
      </c>
      <c r="C252" s="84">
        <v>4</v>
      </c>
      <c r="D252" s="122">
        <v>0.008904076488356928</v>
      </c>
      <c r="E252" s="122">
        <v>1.3891660843645324</v>
      </c>
      <c r="F252" s="84" t="s">
        <v>1246</v>
      </c>
      <c r="G252" s="84" t="b">
        <v>0</v>
      </c>
      <c r="H252" s="84" t="b">
        <v>0</v>
      </c>
      <c r="I252" s="84" t="b">
        <v>0</v>
      </c>
      <c r="J252" s="84" t="b">
        <v>0</v>
      </c>
      <c r="K252" s="84" t="b">
        <v>0</v>
      </c>
      <c r="L252" s="84" t="b">
        <v>0</v>
      </c>
    </row>
    <row r="253" spans="1:12" ht="15">
      <c r="A253" s="84" t="s">
        <v>248</v>
      </c>
      <c r="B253" s="84" t="s">
        <v>1702</v>
      </c>
      <c r="C253" s="84">
        <v>3</v>
      </c>
      <c r="D253" s="122">
        <v>0.007871739563162282</v>
      </c>
      <c r="E253" s="122">
        <v>1.866287339084195</v>
      </c>
      <c r="F253" s="84" t="s">
        <v>1246</v>
      </c>
      <c r="G253" s="84" t="b">
        <v>0</v>
      </c>
      <c r="H253" s="84" t="b">
        <v>0</v>
      </c>
      <c r="I253" s="84" t="b">
        <v>0</v>
      </c>
      <c r="J253" s="84" t="b">
        <v>0</v>
      </c>
      <c r="K253" s="84" t="b">
        <v>0</v>
      </c>
      <c r="L253" s="84" t="b">
        <v>0</v>
      </c>
    </row>
    <row r="254" spans="1:12" ht="15">
      <c r="A254" s="84" t="s">
        <v>1356</v>
      </c>
      <c r="B254" s="84" t="s">
        <v>1330</v>
      </c>
      <c r="C254" s="84">
        <v>2</v>
      </c>
      <c r="D254" s="122">
        <v>0.006369426751592357</v>
      </c>
      <c r="E254" s="122">
        <v>1.9912260756924949</v>
      </c>
      <c r="F254" s="84" t="s">
        <v>1246</v>
      </c>
      <c r="G254" s="84" t="b">
        <v>0</v>
      </c>
      <c r="H254" s="84" t="b">
        <v>0</v>
      </c>
      <c r="I254" s="84" t="b">
        <v>0</v>
      </c>
      <c r="J254" s="84" t="b">
        <v>0</v>
      </c>
      <c r="K254" s="84" t="b">
        <v>0</v>
      </c>
      <c r="L254" s="84" t="b">
        <v>0</v>
      </c>
    </row>
    <row r="255" spans="1:12" ht="15">
      <c r="A255" s="84" t="s">
        <v>1330</v>
      </c>
      <c r="B255" s="84" t="s">
        <v>1756</v>
      </c>
      <c r="C255" s="84">
        <v>2</v>
      </c>
      <c r="D255" s="122">
        <v>0.006369426751592357</v>
      </c>
      <c r="E255" s="122">
        <v>1.9912260756924949</v>
      </c>
      <c r="F255" s="84" t="s">
        <v>1246</v>
      </c>
      <c r="G255" s="84" t="b">
        <v>0</v>
      </c>
      <c r="H255" s="84" t="b">
        <v>0</v>
      </c>
      <c r="I255" s="84" t="b">
        <v>0</v>
      </c>
      <c r="J255" s="84" t="b">
        <v>0</v>
      </c>
      <c r="K255" s="84" t="b">
        <v>0</v>
      </c>
      <c r="L255" s="84" t="b">
        <v>0</v>
      </c>
    </row>
    <row r="256" spans="1:12" ht="15">
      <c r="A256" s="84" t="s">
        <v>1756</v>
      </c>
      <c r="B256" s="84" t="s">
        <v>1757</v>
      </c>
      <c r="C256" s="84">
        <v>2</v>
      </c>
      <c r="D256" s="122">
        <v>0.006369426751592357</v>
      </c>
      <c r="E256" s="122">
        <v>2.167317334748176</v>
      </c>
      <c r="F256" s="84" t="s">
        <v>1246</v>
      </c>
      <c r="G256" s="84" t="b">
        <v>0</v>
      </c>
      <c r="H256" s="84" t="b">
        <v>0</v>
      </c>
      <c r="I256" s="84" t="b">
        <v>0</v>
      </c>
      <c r="J256" s="84" t="b">
        <v>0</v>
      </c>
      <c r="K256" s="84" t="b">
        <v>0</v>
      </c>
      <c r="L256" s="84" t="b">
        <v>0</v>
      </c>
    </row>
    <row r="257" spans="1:12" ht="15">
      <c r="A257" s="84" t="s">
        <v>1757</v>
      </c>
      <c r="B257" s="84" t="s">
        <v>1758</v>
      </c>
      <c r="C257" s="84">
        <v>2</v>
      </c>
      <c r="D257" s="122">
        <v>0.006369426751592357</v>
      </c>
      <c r="E257" s="122">
        <v>2.167317334748176</v>
      </c>
      <c r="F257" s="84" t="s">
        <v>1246</v>
      </c>
      <c r="G257" s="84" t="b">
        <v>0</v>
      </c>
      <c r="H257" s="84" t="b">
        <v>0</v>
      </c>
      <c r="I257" s="84" t="b">
        <v>0</v>
      </c>
      <c r="J257" s="84" t="b">
        <v>0</v>
      </c>
      <c r="K257" s="84" t="b">
        <v>0</v>
      </c>
      <c r="L257" s="84" t="b">
        <v>0</v>
      </c>
    </row>
    <row r="258" spans="1:12" ht="15">
      <c r="A258" s="84" t="s">
        <v>1758</v>
      </c>
      <c r="B258" s="84" t="s">
        <v>1759</v>
      </c>
      <c r="C258" s="84">
        <v>2</v>
      </c>
      <c r="D258" s="122">
        <v>0.006369426751592357</v>
      </c>
      <c r="E258" s="122">
        <v>2.167317334748176</v>
      </c>
      <c r="F258" s="84" t="s">
        <v>1246</v>
      </c>
      <c r="G258" s="84" t="b">
        <v>0</v>
      </c>
      <c r="H258" s="84" t="b">
        <v>0</v>
      </c>
      <c r="I258" s="84" t="b">
        <v>0</v>
      </c>
      <c r="J258" s="84" t="b">
        <v>0</v>
      </c>
      <c r="K258" s="84" t="b">
        <v>0</v>
      </c>
      <c r="L258" s="84" t="b">
        <v>0</v>
      </c>
    </row>
    <row r="259" spans="1:12" ht="15">
      <c r="A259" s="84" t="s">
        <v>1759</v>
      </c>
      <c r="B259" s="84" t="s">
        <v>1722</v>
      </c>
      <c r="C259" s="84">
        <v>2</v>
      </c>
      <c r="D259" s="122">
        <v>0.006369426751592357</v>
      </c>
      <c r="E259" s="122">
        <v>2.167317334748176</v>
      </c>
      <c r="F259" s="84" t="s">
        <v>1246</v>
      </c>
      <c r="G259" s="84" t="b">
        <v>0</v>
      </c>
      <c r="H259" s="84" t="b">
        <v>0</v>
      </c>
      <c r="I259" s="84" t="b">
        <v>0</v>
      </c>
      <c r="J259" s="84" t="b">
        <v>0</v>
      </c>
      <c r="K259" s="84" t="b">
        <v>1</v>
      </c>
      <c r="L259" s="84" t="b">
        <v>0</v>
      </c>
    </row>
    <row r="260" spans="1:12" ht="15">
      <c r="A260" s="84" t="s">
        <v>1722</v>
      </c>
      <c r="B260" s="84" t="s">
        <v>260</v>
      </c>
      <c r="C260" s="84">
        <v>2</v>
      </c>
      <c r="D260" s="122">
        <v>0.006369426751592357</v>
      </c>
      <c r="E260" s="122">
        <v>1.3544039781053205</v>
      </c>
      <c r="F260" s="84" t="s">
        <v>1246</v>
      </c>
      <c r="G260" s="84" t="b">
        <v>0</v>
      </c>
      <c r="H260" s="84" t="b">
        <v>1</v>
      </c>
      <c r="I260" s="84" t="b">
        <v>0</v>
      </c>
      <c r="J260" s="84" t="b">
        <v>0</v>
      </c>
      <c r="K260" s="84" t="b">
        <v>0</v>
      </c>
      <c r="L260" s="84" t="b">
        <v>0</v>
      </c>
    </row>
    <row r="261" spans="1:12" ht="15">
      <c r="A261" s="84" t="s">
        <v>1396</v>
      </c>
      <c r="B261" s="84" t="s">
        <v>1761</v>
      </c>
      <c r="C261" s="84">
        <v>2</v>
      </c>
      <c r="D261" s="122">
        <v>0.006369426751592357</v>
      </c>
      <c r="E261" s="122">
        <v>1.4269546452539323</v>
      </c>
      <c r="F261" s="84" t="s">
        <v>1246</v>
      </c>
      <c r="G261" s="84" t="b">
        <v>0</v>
      </c>
      <c r="H261" s="84" t="b">
        <v>0</v>
      </c>
      <c r="I261" s="84" t="b">
        <v>0</v>
      </c>
      <c r="J261" s="84" t="b">
        <v>0</v>
      </c>
      <c r="K261" s="84" t="b">
        <v>0</v>
      </c>
      <c r="L261" s="84" t="b">
        <v>0</v>
      </c>
    </row>
    <row r="262" spans="1:12" ht="15">
      <c r="A262" s="84" t="s">
        <v>1761</v>
      </c>
      <c r="B262" s="84" t="s">
        <v>1391</v>
      </c>
      <c r="C262" s="84">
        <v>2</v>
      </c>
      <c r="D262" s="122">
        <v>0.006369426751592357</v>
      </c>
      <c r="E262" s="122">
        <v>1.1895937294593284</v>
      </c>
      <c r="F262" s="84" t="s">
        <v>1246</v>
      </c>
      <c r="G262" s="84" t="b">
        <v>0</v>
      </c>
      <c r="H262" s="84" t="b">
        <v>0</v>
      </c>
      <c r="I262" s="84" t="b">
        <v>0</v>
      </c>
      <c r="J262" s="84" t="b">
        <v>0</v>
      </c>
      <c r="K262" s="84" t="b">
        <v>0</v>
      </c>
      <c r="L262" s="84" t="b">
        <v>0</v>
      </c>
    </row>
    <row r="263" spans="1:12" ht="15">
      <c r="A263" s="84" t="s">
        <v>1400</v>
      </c>
      <c r="B263" s="84" t="s">
        <v>1330</v>
      </c>
      <c r="C263" s="84">
        <v>2</v>
      </c>
      <c r="D263" s="122">
        <v>0</v>
      </c>
      <c r="E263" s="122">
        <v>1.0413926851582251</v>
      </c>
      <c r="F263" s="84" t="s">
        <v>1247</v>
      </c>
      <c r="G263" s="84" t="b">
        <v>0</v>
      </c>
      <c r="H263" s="84" t="b">
        <v>0</v>
      </c>
      <c r="I263" s="84" t="b">
        <v>0</v>
      </c>
      <c r="J263" s="84" t="b">
        <v>0</v>
      </c>
      <c r="K263" s="84" t="b">
        <v>0</v>
      </c>
      <c r="L263" s="84" t="b">
        <v>0</v>
      </c>
    </row>
    <row r="264" spans="1:12" ht="15">
      <c r="A264" s="84" t="s">
        <v>1330</v>
      </c>
      <c r="B264" s="84" t="s">
        <v>1401</v>
      </c>
      <c r="C264" s="84">
        <v>2</v>
      </c>
      <c r="D264" s="122">
        <v>0</v>
      </c>
      <c r="E264" s="122">
        <v>1.0413926851582251</v>
      </c>
      <c r="F264" s="84" t="s">
        <v>1247</v>
      </c>
      <c r="G264" s="84" t="b">
        <v>0</v>
      </c>
      <c r="H264" s="84" t="b">
        <v>0</v>
      </c>
      <c r="I264" s="84" t="b">
        <v>0</v>
      </c>
      <c r="J264" s="84" t="b">
        <v>1</v>
      </c>
      <c r="K264" s="84" t="b">
        <v>0</v>
      </c>
      <c r="L264" s="84" t="b">
        <v>0</v>
      </c>
    </row>
    <row r="265" spans="1:12" ht="15">
      <c r="A265" s="84" t="s">
        <v>1401</v>
      </c>
      <c r="B265" s="84" t="s">
        <v>1402</v>
      </c>
      <c r="C265" s="84">
        <v>2</v>
      </c>
      <c r="D265" s="122">
        <v>0</v>
      </c>
      <c r="E265" s="122">
        <v>1.0413926851582251</v>
      </c>
      <c r="F265" s="84" t="s">
        <v>1247</v>
      </c>
      <c r="G265" s="84" t="b">
        <v>1</v>
      </c>
      <c r="H265" s="84" t="b">
        <v>0</v>
      </c>
      <c r="I265" s="84" t="b">
        <v>0</v>
      </c>
      <c r="J265" s="84" t="b">
        <v>0</v>
      </c>
      <c r="K265" s="84" t="b">
        <v>0</v>
      </c>
      <c r="L265" s="84" t="b">
        <v>0</v>
      </c>
    </row>
    <row r="266" spans="1:12" ht="15">
      <c r="A266" s="84" t="s">
        <v>1402</v>
      </c>
      <c r="B266" s="84" t="s">
        <v>1326</v>
      </c>
      <c r="C266" s="84">
        <v>2</v>
      </c>
      <c r="D266" s="122">
        <v>0</v>
      </c>
      <c r="E266" s="122">
        <v>1.0413926851582251</v>
      </c>
      <c r="F266" s="84" t="s">
        <v>1247</v>
      </c>
      <c r="G266" s="84" t="b">
        <v>0</v>
      </c>
      <c r="H266" s="84" t="b">
        <v>0</v>
      </c>
      <c r="I266" s="84" t="b">
        <v>0</v>
      </c>
      <c r="J266" s="84" t="b">
        <v>0</v>
      </c>
      <c r="K266" s="84" t="b">
        <v>0</v>
      </c>
      <c r="L266" s="84" t="b">
        <v>0</v>
      </c>
    </row>
    <row r="267" spans="1:12" ht="15">
      <c r="A267" s="84" t="s">
        <v>1326</v>
      </c>
      <c r="B267" s="84" t="s">
        <v>1333</v>
      </c>
      <c r="C267" s="84">
        <v>2</v>
      </c>
      <c r="D267" s="122">
        <v>0</v>
      </c>
      <c r="E267" s="122">
        <v>1.0413926851582251</v>
      </c>
      <c r="F267" s="84" t="s">
        <v>1247</v>
      </c>
      <c r="G267" s="84" t="b">
        <v>0</v>
      </c>
      <c r="H267" s="84" t="b">
        <v>0</v>
      </c>
      <c r="I267" s="84" t="b">
        <v>0</v>
      </c>
      <c r="J267" s="84" t="b">
        <v>0</v>
      </c>
      <c r="K267" s="84" t="b">
        <v>0</v>
      </c>
      <c r="L267" s="84" t="b">
        <v>0</v>
      </c>
    </row>
    <row r="268" spans="1:12" ht="15">
      <c r="A268" s="84" t="s">
        <v>1404</v>
      </c>
      <c r="B268" s="84" t="s">
        <v>1405</v>
      </c>
      <c r="C268" s="84">
        <v>7</v>
      </c>
      <c r="D268" s="122">
        <v>0.009362772069890845</v>
      </c>
      <c r="E268" s="122">
        <v>1.429059809249423</v>
      </c>
      <c r="F268" s="84" t="s">
        <v>1248</v>
      </c>
      <c r="G268" s="84" t="b">
        <v>0</v>
      </c>
      <c r="H268" s="84" t="b">
        <v>0</v>
      </c>
      <c r="I268" s="84" t="b">
        <v>0</v>
      </c>
      <c r="J268" s="84" t="b">
        <v>0</v>
      </c>
      <c r="K268" s="84" t="b">
        <v>0</v>
      </c>
      <c r="L268" s="84" t="b">
        <v>0</v>
      </c>
    </row>
    <row r="269" spans="1:12" ht="15">
      <c r="A269" s="84" t="s">
        <v>1356</v>
      </c>
      <c r="B269" s="84" t="s">
        <v>1330</v>
      </c>
      <c r="C269" s="84">
        <v>5</v>
      </c>
      <c r="D269" s="122">
        <v>0.010322720098776567</v>
      </c>
      <c r="E269" s="122">
        <v>1.4960065988800362</v>
      </c>
      <c r="F269" s="84" t="s">
        <v>1248</v>
      </c>
      <c r="G269" s="84" t="b">
        <v>0</v>
      </c>
      <c r="H269" s="84" t="b">
        <v>0</v>
      </c>
      <c r="I269" s="84" t="b">
        <v>0</v>
      </c>
      <c r="J269" s="84" t="b">
        <v>0</v>
      </c>
      <c r="K269" s="84" t="b">
        <v>0</v>
      </c>
      <c r="L269" s="84" t="b">
        <v>0</v>
      </c>
    </row>
    <row r="270" spans="1:12" ht="15">
      <c r="A270" s="84" t="s">
        <v>1330</v>
      </c>
      <c r="B270" s="84" t="s">
        <v>1406</v>
      </c>
      <c r="C270" s="84">
        <v>5</v>
      </c>
      <c r="D270" s="122">
        <v>0.010322720098776567</v>
      </c>
      <c r="E270" s="122">
        <v>1.4168253528324115</v>
      </c>
      <c r="F270" s="84" t="s">
        <v>1248</v>
      </c>
      <c r="G270" s="84" t="b">
        <v>0</v>
      </c>
      <c r="H270" s="84" t="b">
        <v>0</v>
      </c>
      <c r="I270" s="84" t="b">
        <v>0</v>
      </c>
      <c r="J270" s="84" t="b">
        <v>0</v>
      </c>
      <c r="K270" s="84" t="b">
        <v>0</v>
      </c>
      <c r="L270" s="84" t="b">
        <v>0</v>
      </c>
    </row>
    <row r="271" spans="1:12" ht="15">
      <c r="A271" s="84" t="s">
        <v>1407</v>
      </c>
      <c r="B271" s="84" t="s">
        <v>1356</v>
      </c>
      <c r="C271" s="84">
        <v>4</v>
      </c>
      <c r="D271" s="122">
        <v>0.010186733551818395</v>
      </c>
      <c r="E271" s="122">
        <v>1.6720978579357175</v>
      </c>
      <c r="F271" s="84" t="s">
        <v>1248</v>
      </c>
      <c r="G271" s="84" t="b">
        <v>0</v>
      </c>
      <c r="H271" s="84" t="b">
        <v>0</v>
      </c>
      <c r="I271" s="84" t="b">
        <v>0</v>
      </c>
      <c r="J271" s="84" t="b">
        <v>0</v>
      </c>
      <c r="K271" s="84" t="b">
        <v>0</v>
      </c>
      <c r="L271" s="84" t="b">
        <v>0</v>
      </c>
    </row>
    <row r="272" spans="1:12" ht="15">
      <c r="A272" s="84" t="s">
        <v>1718</v>
      </c>
      <c r="B272" s="84" t="s">
        <v>1719</v>
      </c>
      <c r="C272" s="84">
        <v>3</v>
      </c>
      <c r="D272" s="122">
        <v>0.009504807426674243</v>
      </c>
      <c r="E272" s="122">
        <v>1.7970365945440174</v>
      </c>
      <c r="F272" s="84" t="s">
        <v>1248</v>
      </c>
      <c r="G272" s="84" t="b">
        <v>0</v>
      </c>
      <c r="H272" s="84" t="b">
        <v>0</v>
      </c>
      <c r="I272" s="84" t="b">
        <v>0</v>
      </c>
      <c r="J272" s="84" t="b">
        <v>0</v>
      </c>
      <c r="K272" s="84" t="b">
        <v>0</v>
      </c>
      <c r="L272" s="84" t="b">
        <v>0</v>
      </c>
    </row>
    <row r="273" spans="1:12" ht="15">
      <c r="A273" s="84" t="s">
        <v>1720</v>
      </c>
      <c r="B273" s="84" t="s">
        <v>1721</v>
      </c>
      <c r="C273" s="84">
        <v>3</v>
      </c>
      <c r="D273" s="122">
        <v>0.009504807426674243</v>
      </c>
      <c r="E273" s="122">
        <v>1.7970365945440174</v>
      </c>
      <c r="F273" s="84" t="s">
        <v>1248</v>
      </c>
      <c r="G273" s="84" t="b">
        <v>0</v>
      </c>
      <c r="H273" s="84" t="b">
        <v>0</v>
      </c>
      <c r="I273" s="84" t="b">
        <v>0</v>
      </c>
      <c r="J273" s="84" t="b">
        <v>0</v>
      </c>
      <c r="K273" s="84" t="b">
        <v>0</v>
      </c>
      <c r="L273" s="84" t="b">
        <v>0</v>
      </c>
    </row>
    <row r="274" spans="1:12" ht="15">
      <c r="A274" s="84" t="s">
        <v>1716</v>
      </c>
      <c r="B274" s="84" t="s">
        <v>1717</v>
      </c>
      <c r="C274" s="84">
        <v>3</v>
      </c>
      <c r="D274" s="122">
        <v>0.009504807426674243</v>
      </c>
      <c r="E274" s="122">
        <v>1.7970365945440174</v>
      </c>
      <c r="F274" s="84" t="s">
        <v>1248</v>
      </c>
      <c r="G274" s="84" t="b">
        <v>0</v>
      </c>
      <c r="H274" s="84" t="b">
        <v>0</v>
      </c>
      <c r="I274" s="84" t="b">
        <v>0</v>
      </c>
      <c r="J274" s="84" t="b">
        <v>0</v>
      </c>
      <c r="K274" s="84" t="b">
        <v>0</v>
      </c>
      <c r="L274" s="84" t="b">
        <v>0</v>
      </c>
    </row>
    <row r="275" spans="1:12" ht="15">
      <c r="A275" s="84" t="s">
        <v>1717</v>
      </c>
      <c r="B275" s="84" t="s">
        <v>1408</v>
      </c>
      <c r="C275" s="84">
        <v>3</v>
      </c>
      <c r="D275" s="122">
        <v>0.009504807426674243</v>
      </c>
      <c r="E275" s="122">
        <v>1.6720978579357175</v>
      </c>
      <c r="F275" s="84" t="s">
        <v>1248</v>
      </c>
      <c r="G275" s="84" t="b">
        <v>0</v>
      </c>
      <c r="H275" s="84" t="b">
        <v>0</v>
      </c>
      <c r="I275" s="84" t="b">
        <v>0</v>
      </c>
      <c r="J275" s="84" t="b">
        <v>0</v>
      </c>
      <c r="K275" s="84" t="b">
        <v>0</v>
      </c>
      <c r="L275" s="84" t="b">
        <v>0</v>
      </c>
    </row>
    <row r="276" spans="1:12" ht="15">
      <c r="A276" s="84" t="s">
        <v>1408</v>
      </c>
      <c r="B276" s="84" t="s">
        <v>1409</v>
      </c>
      <c r="C276" s="84">
        <v>3</v>
      </c>
      <c r="D276" s="122">
        <v>0.009504807426674243</v>
      </c>
      <c r="E276" s="122">
        <v>1.5471591213274176</v>
      </c>
      <c r="F276" s="84" t="s">
        <v>1248</v>
      </c>
      <c r="G276" s="84" t="b">
        <v>0</v>
      </c>
      <c r="H276" s="84" t="b">
        <v>0</v>
      </c>
      <c r="I276" s="84" t="b">
        <v>0</v>
      </c>
      <c r="J276" s="84" t="b">
        <v>0</v>
      </c>
      <c r="K276" s="84" t="b">
        <v>0</v>
      </c>
      <c r="L276" s="84" t="b">
        <v>0</v>
      </c>
    </row>
    <row r="277" spans="1:12" ht="15">
      <c r="A277" s="84" t="s">
        <v>1750</v>
      </c>
      <c r="B277" s="84" t="s">
        <v>1751</v>
      </c>
      <c r="C277" s="84">
        <v>2</v>
      </c>
      <c r="D277" s="122">
        <v>0.008088690115849308</v>
      </c>
      <c r="E277" s="122">
        <v>1.9731278535996986</v>
      </c>
      <c r="F277" s="84" t="s">
        <v>1248</v>
      </c>
      <c r="G277" s="84" t="b">
        <v>0</v>
      </c>
      <c r="H277" s="84" t="b">
        <v>0</v>
      </c>
      <c r="I277" s="84" t="b">
        <v>0</v>
      </c>
      <c r="J277" s="84" t="b">
        <v>0</v>
      </c>
      <c r="K277" s="84" t="b">
        <v>0</v>
      </c>
      <c r="L277" s="84" t="b">
        <v>0</v>
      </c>
    </row>
    <row r="278" spans="1:12" ht="15">
      <c r="A278" s="84" t="s">
        <v>1751</v>
      </c>
      <c r="B278" s="84" t="s">
        <v>1752</v>
      </c>
      <c r="C278" s="84">
        <v>2</v>
      </c>
      <c r="D278" s="122">
        <v>0.008088690115849308</v>
      </c>
      <c r="E278" s="122">
        <v>1.9731278535996986</v>
      </c>
      <c r="F278" s="84" t="s">
        <v>1248</v>
      </c>
      <c r="G278" s="84" t="b">
        <v>0</v>
      </c>
      <c r="H278" s="84" t="b">
        <v>0</v>
      </c>
      <c r="I278" s="84" t="b">
        <v>0</v>
      </c>
      <c r="J278" s="84" t="b">
        <v>0</v>
      </c>
      <c r="K278" s="84" t="b">
        <v>0</v>
      </c>
      <c r="L278" s="84" t="b">
        <v>0</v>
      </c>
    </row>
    <row r="279" spans="1:12" ht="15">
      <c r="A279" s="84" t="s">
        <v>1752</v>
      </c>
      <c r="B279" s="84" t="s">
        <v>1753</v>
      </c>
      <c r="C279" s="84">
        <v>2</v>
      </c>
      <c r="D279" s="122">
        <v>0.008088690115849308</v>
      </c>
      <c r="E279" s="122">
        <v>1.9731278535996986</v>
      </c>
      <c r="F279" s="84" t="s">
        <v>1248</v>
      </c>
      <c r="G279" s="84" t="b">
        <v>0</v>
      </c>
      <c r="H279" s="84" t="b">
        <v>0</v>
      </c>
      <c r="I279" s="84" t="b">
        <v>0</v>
      </c>
      <c r="J279" s="84" t="b">
        <v>0</v>
      </c>
      <c r="K279" s="84" t="b">
        <v>0</v>
      </c>
      <c r="L279" s="84" t="b">
        <v>0</v>
      </c>
    </row>
    <row r="280" spans="1:12" ht="15">
      <c r="A280" s="84" t="s">
        <v>1405</v>
      </c>
      <c r="B280" s="84" t="s">
        <v>1741</v>
      </c>
      <c r="C280" s="84">
        <v>2</v>
      </c>
      <c r="D280" s="122">
        <v>0.008088690115849308</v>
      </c>
      <c r="E280" s="122">
        <v>1.429059809249423</v>
      </c>
      <c r="F280" s="84" t="s">
        <v>1248</v>
      </c>
      <c r="G280" s="84" t="b">
        <v>0</v>
      </c>
      <c r="H280" s="84" t="b">
        <v>0</v>
      </c>
      <c r="I280" s="84" t="b">
        <v>0</v>
      </c>
      <c r="J280" s="84" t="b">
        <v>1</v>
      </c>
      <c r="K280" s="84" t="b">
        <v>0</v>
      </c>
      <c r="L280" s="84" t="b">
        <v>0</v>
      </c>
    </row>
    <row r="281" spans="1:12" ht="15">
      <c r="A281" s="84" t="s">
        <v>1741</v>
      </c>
      <c r="B281" s="84" t="s">
        <v>1718</v>
      </c>
      <c r="C281" s="84">
        <v>2</v>
      </c>
      <c r="D281" s="122">
        <v>0.008088690115849308</v>
      </c>
      <c r="E281" s="122">
        <v>1.7970365945440174</v>
      </c>
      <c r="F281" s="84" t="s">
        <v>1248</v>
      </c>
      <c r="G281" s="84" t="b">
        <v>1</v>
      </c>
      <c r="H281" s="84" t="b">
        <v>0</v>
      </c>
      <c r="I281" s="84" t="b">
        <v>0</v>
      </c>
      <c r="J281" s="84" t="b">
        <v>0</v>
      </c>
      <c r="K281" s="84" t="b">
        <v>0</v>
      </c>
      <c r="L281" s="84" t="b">
        <v>0</v>
      </c>
    </row>
    <row r="282" spans="1:12" ht="15">
      <c r="A282" s="84" t="s">
        <v>1719</v>
      </c>
      <c r="B282" s="84" t="s">
        <v>1720</v>
      </c>
      <c r="C282" s="84">
        <v>2</v>
      </c>
      <c r="D282" s="122">
        <v>0.008088690115849308</v>
      </c>
      <c r="E282" s="122">
        <v>1.6209453354883363</v>
      </c>
      <c r="F282" s="84" t="s">
        <v>1248</v>
      </c>
      <c r="G282" s="84" t="b">
        <v>0</v>
      </c>
      <c r="H282" s="84" t="b">
        <v>0</v>
      </c>
      <c r="I282" s="84" t="b">
        <v>0</v>
      </c>
      <c r="J282" s="84" t="b">
        <v>0</v>
      </c>
      <c r="K282" s="84" t="b">
        <v>0</v>
      </c>
      <c r="L282" s="84" t="b">
        <v>0</v>
      </c>
    </row>
    <row r="283" spans="1:12" ht="15">
      <c r="A283" s="84" t="s">
        <v>1721</v>
      </c>
      <c r="B283" s="84" t="s">
        <v>1407</v>
      </c>
      <c r="C283" s="84">
        <v>2</v>
      </c>
      <c r="D283" s="122">
        <v>0.008088690115849308</v>
      </c>
      <c r="E283" s="122">
        <v>1.6209453354883363</v>
      </c>
      <c r="F283" s="84" t="s">
        <v>1248</v>
      </c>
      <c r="G283" s="84" t="b">
        <v>0</v>
      </c>
      <c r="H283" s="84" t="b">
        <v>0</v>
      </c>
      <c r="I283" s="84" t="b">
        <v>0</v>
      </c>
      <c r="J283" s="84" t="b">
        <v>0</v>
      </c>
      <c r="K283" s="84" t="b">
        <v>0</v>
      </c>
      <c r="L283" s="84" t="b">
        <v>0</v>
      </c>
    </row>
    <row r="284" spans="1:12" ht="15">
      <c r="A284" s="84" t="s">
        <v>1406</v>
      </c>
      <c r="B284" s="84" t="s">
        <v>1369</v>
      </c>
      <c r="C284" s="84">
        <v>2</v>
      </c>
      <c r="D284" s="122">
        <v>0.008088690115849308</v>
      </c>
      <c r="E284" s="122">
        <v>1.4960065988800362</v>
      </c>
      <c r="F284" s="84" t="s">
        <v>1248</v>
      </c>
      <c r="G284" s="84" t="b">
        <v>0</v>
      </c>
      <c r="H284" s="84" t="b">
        <v>0</v>
      </c>
      <c r="I284" s="84" t="b">
        <v>0</v>
      </c>
      <c r="J284" s="84" t="b">
        <v>0</v>
      </c>
      <c r="K284" s="84" t="b">
        <v>0</v>
      </c>
      <c r="L284" s="84" t="b">
        <v>0</v>
      </c>
    </row>
    <row r="285" spans="1:12" ht="15">
      <c r="A285" s="84" t="s">
        <v>1406</v>
      </c>
      <c r="B285" s="84" t="s">
        <v>1737</v>
      </c>
      <c r="C285" s="84">
        <v>2</v>
      </c>
      <c r="D285" s="122">
        <v>0.008088690115849308</v>
      </c>
      <c r="E285" s="122">
        <v>1.4960065988800362</v>
      </c>
      <c r="F285" s="84" t="s">
        <v>1248</v>
      </c>
      <c r="G285" s="84" t="b">
        <v>0</v>
      </c>
      <c r="H285" s="84" t="b">
        <v>0</v>
      </c>
      <c r="I285" s="84" t="b">
        <v>0</v>
      </c>
      <c r="J285" s="84" t="b">
        <v>0</v>
      </c>
      <c r="K285" s="84" t="b">
        <v>0</v>
      </c>
      <c r="L285" s="84" t="b">
        <v>0</v>
      </c>
    </row>
    <row r="286" spans="1:12" ht="15">
      <c r="A286" s="84" t="s">
        <v>1737</v>
      </c>
      <c r="B286" s="84" t="s">
        <v>1738</v>
      </c>
      <c r="C286" s="84">
        <v>2</v>
      </c>
      <c r="D286" s="122">
        <v>0.008088690115849308</v>
      </c>
      <c r="E286" s="122">
        <v>1.9731278535996986</v>
      </c>
      <c r="F286" s="84" t="s">
        <v>1248</v>
      </c>
      <c r="G286" s="84" t="b">
        <v>0</v>
      </c>
      <c r="H286" s="84" t="b">
        <v>0</v>
      </c>
      <c r="I286" s="84" t="b">
        <v>0</v>
      </c>
      <c r="J286" s="84" t="b">
        <v>0</v>
      </c>
      <c r="K286" s="84" t="b">
        <v>0</v>
      </c>
      <c r="L286" s="84" t="b">
        <v>0</v>
      </c>
    </row>
    <row r="287" spans="1:12" ht="15">
      <c r="A287" s="84" t="s">
        <v>1738</v>
      </c>
      <c r="B287" s="84" t="s">
        <v>1739</v>
      </c>
      <c r="C287" s="84">
        <v>2</v>
      </c>
      <c r="D287" s="122">
        <v>0.008088690115849308</v>
      </c>
      <c r="E287" s="122">
        <v>1.9731278535996986</v>
      </c>
      <c r="F287" s="84" t="s">
        <v>1248</v>
      </c>
      <c r="G287" s="84" t="b">
        <v>0</v>
      </c>
      <c r="H287" s="84" t="b">
        <v>0</v>
      </c>
      <c r="I287" s="84" t="b">
        <v>0</v>
      </c>
      <c r="J287" s="84" t="b">
        <v>0</v>
      </c>
      <c r="K287" s="84" t="b">
        <v>0</v>
      </c>
      <c r="L287" s="84" t="b">
        <v>0</v>
      </c>
    </row>
    <row r="288" spans="1:12" ht="15">
      <c r="A288" s="84" t="s">
        <v>1739</v>
      </c>
      <c r="B288" s="84" t="s">
        <v>1689</v>
      </c>
      <c r="C288" s="84">
        <v>2</v>
      </c>
      <c r="D288" s="122">
        <v>0.008088690115849308</v>
      </c>
      <c r="E288" s="122">
        <v>1.9731278535996986</v>
      </c>
      <c r="F288" s="84" t="s">
        <v>1248</v>
      </c>
      <c r="G288" s="84" t="b">
        <v>0</v>
      </c>
      <c r="H288" s="84" t="b">
        <v>0</v>
      </c>
      <c r="I288" s="84" t="b">
        <v>0</v>
      </c>
      <c r="J288" s="84" t="b">
        <v>0</v>
      </c>
      <c r="K288" s="84" t="b">
        <v>0</v>
      </c>
      <c r="L288" s="84" t="b">
        <v>0</v>
      </c>
    </row>
    <row r="289" spans="1:12" ht="15">
      <c r="A289" s="84" t="s">
        <v>1689</v>
      </c>
      <c r="B289" s="84" t="s">
        <v>1716</v>
      </c>
      <c r="C289" s="84">
        <v>2</v>
      </c>
      <c r="D289" s="122">
        <v>0.008088690115849308</v>
      </c>
      <c r="E289" s="122">
        <v>1.7970365945440174</v>
      </c>
      <c r="F289" s="84" t="s">
        <v>1248</v>
      </c>
      <c r="G289" s="84" t="b">
        <v>0</v>
      </c>
      <c r="H289" s="84" t="b">
        <v>0</v>
      </c>
      <c r="I289" s="84" t="b">
        <v>0</v>
      </c>
      <c r="J289" s="84" t="b">
        <v>0</v>
      </c>
      <c r="K289" s="84" t="b">
        <v>0</v>
      </c>
      <c r="L289" s="84" t="b">
        <v>0</v>
      </c>
    </row>
    <row r="290" spans="1:12" ht="15">
      <c r="A290" s="84" t="s">
        <v>1409</v>
      </c>
      <c r="B290" s="84" t="s">
        <v>1404</v>
      </c>
      <c r="C290" s="84">
        <v>2</v>
      </c>
      <c r="D290" s="122">
        <v>0.008088690115849308</v>
      </c>
      <c r="E290" s="122">
        <v>1.4960065988800362</v>
      </c>
      <c r="F290" s="84" t="s">
        <v>1248</v>
      </c>
      <c r="G290" s="84" t="b">
        <v>0</v>
      </c>
      <c r="H290" s="84" t="b">
        <v>0</v>
      </c>
      <c r="I290" s="84" t="b">
        <v>0</v>
      </c>
      <c r="J290" s="84" t="b">
        <v>0</v>
      </c>
      <c r="K290" s="84" t="b">
        <v>0</v>
      </c>
      <c r="L290" s="84" t="b">
        <v>0</v>
      </c>
    </row>
    <row r="291" spans="1:12" ht="15">
      <c r="A291" s="84" t="s">
        <v>1405</v>
      </c>
      <c r="B291" s="84" t="s">
        <v>1740</v>
      </c>
      <c r="C291" s="84">
        <v>2</v>
      </c>
      <c r="D291" s="122">
        <v>0.008088690115849308</v>
      </c>
      <c r="E291" s="122">
        <v>1.429059809249423</v>
      </c>
      <c r="F291" s="84" t="s">
        <v>1248</v>
      </c>
      <c r="G291" s="84" t="b">
        <v>0</v>
      </c>
      <c r="H291" s="84" t="b">
        <v>0</v>
      </c>
      <c r="I291" s="84" t="b">
        <v>0</v>
      </c>
      <c r="J291" s="84" t="b">
        <v>1</v>
      </c>
      <c r="K291" s="84" t="b">
        <v>0</v>
      </c>
      <c r="L291" s="84" t="b">
        <v>0</v>
      </c>
    </row>
    <row r="292" spans="1:12" ht="15">
      <c r="A292" s="84" t="s">
        <v>1733</v>
      </c>
      <c r="B292" s="84" t="s">
        <v>1734</v>
      </c>
      <c r="C292" s="84">
        <v>2</v>
      </c>
      <c r="D292" s="122">
        <v>0.01108401345578942</v>
      </c>
      <c r="E292" s="122">
        <v>1.9731278535996986</v>
      </c>
      <c r="F292" s="84" t="s">
        <v>1248</v>
      </c>
      <c r="G292" s="84" t="b">
        <v>0</v>
      </c>
      <c r="H292" s="84" t="b">
        <v>0</v>
      </c>
      <c r="I292" s="84" t="b">
        <v>0</v>
      </c>
      <c r="J292" s="84" t="b">
        <v>0</v>
      </c>
      <c r="K292" s="84" t="b">
        <v>0</v>
      </c>
      <c r="L292" s="84" t="b">
        <v>0</v>
      </c>
    </row>
    <row r="293" spans="1:12" ht="15">
      <c r="A293" s="84" t="s">
        <v>1734</v>
      </c>
      <c r="B293" s="84" t="s">
        <v>1735</v>
      </c>
      <c r="C293" s="84">
        <v>2</v>
      </c>
      <c r="D293" s="122">
        <v>0.01108401345578942</v>
      </c>
      <c r="E293" s="122">
        <v>1.9731278535996986</v>
      </c>
      <c r="F293" s="84" t="s">
        <v>1248</v>
      </c>
      <c r="G293" s="84" t="b">
        <v>0</v>
      </c>
      <c r="H293" s="84" t="b">
        <v>0</v>
      </c>
      <c r="I293" s="84" t="b">
        <v>0</v>
      </c>
      <c r="J293" s="84" t="b">
        <v>0</v>
      </c>
      <c r="K293" s="84" t="b">
        <v>0</v>
      </c>
      <c r="L293" s="84" t="b">
        <v>0</v>
      </c>
    </row>
    <row r="294" spans="1:12" ht="15">
      <c r="A294" s="84" t="s">
        <v>1411</v>
      </c>
      <c r="B294" s="84" t="s">
        <v>1412</v>
      </c>
      <c r="C294" s="84">
        <v>4</v>
      </c>
      <c r="D294" s="122">
        <v>0</v>
      </c>
      <c r="E294" s="122">
        <v>1.2304489213782739</v>
      </c>
      <c r="F294" s="84" t="s">
        <v>1249</v>
      </c>
      <c r="G294" s="84" t="b">
        <v>1</v>
      </c>
      <c r="H294" s="84" t="b">
        <v>0</v>
      </c>
      <c r="I294" s="84" t="b">
        <v>0</v>
      </c>
      <c r="J294" s="84" t="b">
        <v>0</v>
      </c>
      <c r="K294" s="84" t="b">
        <v>0</v>
      </c>
      <c r="L294" s="84" t="b">
        <v>0</v>
      </c>
    </row>
    <row r="295" spans="1:12" ht="15">
      <c r="A295" s="84" t="s">
        <v>1412</v>
      </c>
      <c r="B295" s="84" t="s">
        <v>1413</v>
      </c>
      <c r="C295" s="84">
        <v>4</v>
      </c>
      <c r="D295" s="122">
        <v>0</v>
      </c>
      <c r="E295" s="122">
        <v>1.2304489213782739</v>
      </c>
      <c r="F295" s="84" t="s">
        <v>1249</v>
      </c>
      <c r="G295" s="84" t="b">
        <v>0</v>
      </c>
      <c r="H295" s="84" t="b">
        <v>0</v>
      </c>
      <c r="I295" s="84" t="b">
        <v>0</v>
      </c>
      <c r="J295" s="84" t="b">
        <v>0</v>
      </c>
      <c r="K295" s="84" t="b">
        <v>0</v>
      </c>
      <c r="L295" s="84" t="b">
        <v>0</v>
      </c>
    </row>
    <row r="296" spans="1:12" ht="15">
      <c r="A296" s="84" t="s">
        <v>1413</v>
      </c>
      <c r="B296" s="84" t="s">
        <v>1414</v>
      </c>
      <c r="C296" s="84">
        <v>4</v>
      </c>
      <c r="D296" s="122">
        <v>0</v>
      </c>
      <c r="E296" s="122">
        <v>1.2304489213782739</v>
      </c>
      <c r="F296" s="84" t="s">
        <v>1249</v>
      </c>
      <c r="G296" s="84" t="b">
        <v>0</v>
      </c>
      <c r="H296" s="84" t="b">
        <v>0</v>
      </c>
      <c r="I296" s="84" t="b">
        <v>0</v>
      </c>
      <c r="J296" s="84" t="b">
        <v>0</v>
      </c>
      <c r="K296" s="84" t="b">
        <v>0</v>
      </c>
      <c r="L296" s="84" t="b">
        <v>0</v>
      </c>
    </row>
    <row r="297" spans="1:12" ht="15">
      <c r="A297" s="84" t="s">
        <v>1415</v>
      </c>
      <c r="B297" s="84" t="s">
        <v>1416</v>
      </c>
      <c r="C297" s="84">
        <v>2</v>
      </c>
      <c r="D297" s="122">
        <v>0.008361944323999478</v>
      </c>
      <c r="E297" s="122">
        <v>1.5314789170422551</v>
      </c>
      <c r="F297" s="84" t="s">
        <v>1249</v>
      </c>
      <c r="G297" s="84" t="b">
        <v>0</v>
      </c>
      <c r="H297" s="84" t="b">
        <v>0</v>
      </c>
      <c r="I297" s="84" t="b">
        <v>0</v>
      </c>
      <c r="J297" s="84" t="b">
        <v>0</v>
      </c>
      <c r="K297" s="84" t="b">
        <v>0</v>
      </c>
      <c r="L297" s="84" t="b">
        <v>0</v>
      </c>
    </row>
    <row r="298" spans="1:12" ht="15">
      <c r="A298" s="84" t="s">
        <v>1416</v>
      </c>
      <c r="B298" s="84" t="s">
        <v>1417</v>
      </c>
      <c r="C298" s="84">
        <v>2</v>
      </c>
      <c r="D298" s="122">
        <v>0.008361944323999478</v>
      </c>
      <c r="E298" s="122">
        <v>1.5314789170422551</v>
      </c>
      <c r="F298" s="84" t="s">
        <v>1249</v>
      </c>
      <c r="G298" s="84" t="b">
        <v>0</v>
      </c>
      <c r="H298" s="84" t="b">
        <v>0</v>
      </c>
      <c r="I298" s="84" t="b">
        <v>0</v>
      </c>
      <c r="J298" s="84" t="b">
        <v>0</v>
      </c>
      <c r="K298" s="84" t="b">
        <v>0</v>
      </c>
      <c r="L298" s="84" t="b">
        <v>0</v>
      </c>
    </row>
    <row r="299" spans="1:12" ht="15">
      <c r="A299" s="84" t="s">
        <v>1417</v>
      </c>
      <c r="B299" s="84" t="s">
        <v>1731</v>
      </c>
      <c r="C299" s="84">
        <v>2</v>
      </c>
      <c r="D299" s="122">
        <v>0.008361944323999478</v>
      </c>
      <c r="E299" s="122">
        <v>1.5314789170422551</v>
      </c>
      <c r="F299" s="84" t="s">
        <v>1249</v>
      </c>
      <c r="G299" s="84" t="b">
        <v>0</v>
      </c>
      <c r="H299" s="84" t="b">
        <v>0</v>
      </c>
      <c r="I299" s="84" t="b">
        <v>0</v>
      </c>
      <c r="J299" s="84" t="b">
        <v>1</v>
      </c>
      <c r="K299" s="84" t="b">
        <v>0</v>
      </c>
      <c r="L299" s="84" t="b">
        <v>0</v>
      </c>
    </row>
    <row r="300" spans="1:12" ht="15">
      <c r="A300" s="84" t="s">
        <v>1731</v>
      </c>
      <c r="B300" s="84" t="s">
        <v>1411</v>
      </c>
      <c r="C300" s="84">
        <v>2</v>
      </c>
      <c r="D300" s="122">
        <v>0.008361944323999478</v>
      </c>
      <c r="E300" s="122">
        <v>1.2304489213782739</v>
      </c>
      <c r="F300" s="84" t="s">
        <v>1249</v>
      </c>
      <c r="G300" s="84" t="b">
        <v>1</v>
      </c>
      <c r="H300" s="84" t="b">
        <v>0</v>
      </c>
      <c r="I300" s="84" t="b">
        <v>0</v>
      </c>
      <c r="J300" s="84" t="b">
        <v>1</v>
      </c>
      <c r="K300" s="84" t="b">
        <v>0</v>
      </c>
      <c r="L300" s="84" t="b">
        <v>0</v>
      </c>
    </row>
    <row r="301" spans="1:12" ht="15">
      <c r="A301" s="84" t="s">
        <v>1414</v>
      </c>
      <c r="B301" s="84" t="s">
        <v>260</v>
      </c>
      <c r="C301" s="84">
        <v>2</v>
      </c>
      <c r="D301" s="122">
        <v>0.008361944323999478</v>
      </c>
      <c r="E301" s="122">
        <v>1.0543576623225925</v>
      </c>
      <c r="F301" s="84" t="s">
        <v>1249</v>
      </c>
      <c r="G301" s="84" t="b">
        <v>0</v>
      </c>
      <c r="H301" s="84" t="b">
        <v>0</v>
      </c>
      <c r="I301" s="84" t="b">
        <v>0</v>
      </c>
      <c r="J301" s="84" t="b">
        <v>0</v>
      </c>
      <c r="K301" s="84" t="b">
        <v>0</v>
      </c>
      <c r="L301" s="84" t="b">
        <v>0</v>
      </c>
    </row>
    <row r="302" spans="1:12" ht="15">
      <c r="A302" s="84" t="s">
        <v>260</v>
      </c>
      <c r="B302" s="84" t="s">
        <v>1346</v>
      </c>
      <c r="C302" s="84">
        <v>2</v>
      </c>
      <c r="D302" s="122">
        <v>0.008361944323999478</v>
      </c>
      <c r="E302" s="122">
        <v>1.1792963989308927</v>
      </c>
      <c r="F302" s="84" t="s">
        <v>1249</v>
      </c>
      <c r="G302" s="84" t="b">
        <v>0</v>
      </c>
      <c r="H302" s="84" t="b">
        <v>0</v>
      </c>
      <c r="I302" s="84" t="b">
        <v>0</v>
      </c>
      <c r="J302" s="84" t="b">
        <v>0</v>
      </c>
      <c r="K302" s="84" t="b">
        <v>0</v>
      </c>
      <c r="L302" s="84" t="b">
        <v>0</v>
      </c>
    </row>
    <row r="303" spans="1:12" ht="15">
      <c r="A303" s="84" t="s">
        <v>1743</v>
      </c>
      <c r="B303" s="84" t="s">
        <v>1411</v>
      </c>
      <c r="C303" s="84">
        <v>2</v>
      </c>
      <c r="D303" s="122">
        <v>0.008361944323999478</v>
      </c>
      <c r="E303" s="122">
        <v>1.2304489213782739</v>
      </c>
      <c r="F303" s="84" t="s">
        <v>1249</v>
      </c>
      <c r="G303" s="84" t="b">
        <v>0</v>
      </c>
      <c r="H303" s="84" t="b">
        <v>0</v>
      </c>
      <c r="I303" s="84" t="b">
        <v>0</v>
      </c>
      <c r="J303" s="84" t="b">
        <v>1</v>
      </c>
      <c r="K303" s="84" t="b">
        <v>0</v>
      </c>
      <c r="L303" s="84" t="b">
        <v>0</v>
      </c>
    </row>
    <row r="304" spans="1:12" ht="15">
      <c r="A304" s="84" t="s">
        <v>1414</v>
      </c>
      <c r="B304" s="84" t="s">
        <v>1744</v>
      </c>
      <c r="C304" s="84">
        <v>2</v>
      </c>
      <c r="D304" s="122">
        <v>0.008361944323999478</v>
      </c>
      <c r="E304" s="122">
        <v>1.2304489213782739</v>
      </c>
      <c r="F304" s="84" t="s">
        <v>1249</v>
      </c>
      <c r="G304" s="84" t="b">
        <v>0</v>
      </c>
      <c r="H304" s="84" t="b">
        <v>0</v>
      </c>
      <c r="I304" s="84" t="b">
        <v>0</v>
      </c>
      <c r="J304" s="84" t="b">
        <v>0</v>
      </c>
      <c r="K304" s="84" t="b">
        <v>0</v>
      </c>
      <c r="L304" s="84" t="b">
        <v>0</v>
      </c>
    </row>
    <row r="305" spans="1:12" ht="15">
      <c r="A305" s="84" t="s">
        <v>1744</v>
      </c>
      <c r="B305" s="84" t="s">
        <v>1745</v>
      </c>
      <c r="C305" s="84">
        <v>2</v>
      </c>
      <c r="D305" s="122">
        <v>0.008361944323999478</v>
      </c>
      <c r="E305" s="122">
        <v>1.5314789170422551</v>
      </c>
      <c r="F305" s="84" t="s">
        <v>1249</v>
      </c>
      <c r="G305" s="84" t="b">
        <v>0</v>
      </c>
      <c r="H305" s="84" t="b">
        <v>0</v>
      </c>
      <c r="I305" s="84" t="b">
        <v>0</v>
      </c>
      <c r="J305" s="84" t="b">
        <v>0</v>
      </c>
      <c r="K305" s="84" t="b">
        <v>0</v>
      </c>
      <c r="L305" s="84" t="b">
        <v>0</v>
      </c>
    </row>
    <row r="306" spans="1:12" ht="15">
      <c r="A306" s="84" t="s">
        <v>1745</v>
      </c>
      <c r="B306" s="84" t="s">
        <v>1422</v>
      </c>
      <c r="C306" s="84">
        <v>2</v>
      </c>
      <c r="D306" s="122">
        <v>0.008361944323999478</v>
      </c>
      <c r="E306" s="122">
        <v>1.5314789170422551</v>
      </c>
      <c r="F306" s="84" t="s">
        <v>1249</v>
      </c>
      <c r="G306" s="84" t="b">
        <v>0</v>
      </c>
      <c r="H306" s="84" t="b">
        <v>0</v>
      </c>
      <c r="I306" s="84" t="b">
        <v>0</v>
      </c>
      <c r="J306" s="84" t="b">
        <v>0</v>
      </c>
      <c r="K306" s="84" t="b">
        <v>0</v>
      </c>
      <c r="L306" s="84" t="b">
        <v>0</v>
      </c>
    </row>
    <row r="307" spans="1:12" ht="15">
      <c r="A307" s="84" t="s">
        <v>1422</v>
      </c>
      <c r="B307" s="84" t="s">
        <v>1746</v>
      </c>
      <c r="C307" s="84">
        <v>2</v>
      </c>
      <c r="D307" s="122">
        <v>0.008361944323999478</v>
      </c>
      <c r="E307" s="122">
        <v>1.5314789170422551</v>
      </c>
      <c r="F307" s="84" t="s">
        <v>1249</v>
      </c>
      <c r="G307" s="84" t="b">
        <v>0</v>
      </c>
      <c r="H307" s="84" t="b">
        <v>0</v>
      </c>
      <c r="I307" s="84" t="b">
        <v>0</v>
      </c>
      <c r="J307" s="84" t="b">
        <v>0</v>
      </c>
      <c r="K307" s="84" t="b">
        <v>0</v>
      </c>
      <c r="L307" s="84" t="b">
        <v>0</v>
      </c>
    </row>
    <row r="308" spans="1:12" ht="15">
      <c r="A308" s="84" t="s">
        <v>1746</v>
      </c>
      <c r="B308" s="84" t="s">
        <v>1747</v>
      </c>
      <c r="C308" s="84">
        <v>2</v>
      </c>
      <c r="D308" s="122">
        <v>0.008361944323999478</v>
      </c>
      <c r="E308" s="122">
        <v>1.5314789170422551</v>
      </c>
      <c r="F308" s="84" t="s">
        <v>1249</v>
      </c>
      <c r="G308" s="84" t="b">
        <v>0</v>
      </c>
      <c r="H308" s="84" t="b">
        <v>0</v>
      </c>
      <c r="I308" s="84" t="b">
        <v>0</v>
      </c>
      <c r="J308" s="84" t="b">
        <v>0</v>
      </c>
      <c r="K308" s="84" t="b">
        <v>0</v>
      </c>
      <c r="L308" s="84" t="b">
        <v>0</v>
      </c>
    </row>
    <row r="309" spans="1:12" ht="15">
      <c r="A309" s="84" t="s">
        <v>1747</v>
      </c>
      <c r="B309" s="84" t="s">
        <v>1748</v>
      </c>
      <c r="C309" s="84">
        <v>2</v>
      </c>
      <c r="D309" s="122">
        <v>0.008361944323999478</v>
      </c>
      <c r="E309" s="122">
        <v>1.5314789170422551</v>
      </c>
      <c r="F309" s="84" t="s">
        <v>1249</v>
      </c>
      <c r="G309" s="84" t="b">
        <v>0</v>
      </c>
      <c r="H309" s="84" t="b">
        <v>0</v>
      </c>
      <c r="I309" s="84" t="b">
        <v>0</v>
      </c>
      <c r="J309" s="84" t="b">
        <v>0</v>
      </c>
      <c r="K309" s="84" t="b">
        <v>0</v>
      </c>
      <c r="L309" s="84" t="b">
        <v>0</v>
      </c>
    </row>
    <row r="310" spans="1:12" ht="15">
      <c r="A310" s="84" t="s">
        <v>1748</v>
      </c>
      <c r="B310" s="84" t="s">
        <v>1406</v>
      </c>
      <c r="C310" s="84">
        <v>2</v>
      </c>
      <c r="D310" s="122">
        <v>0.008361944323999478</v>
      </c>
      <c r="E310" s="122">
        <v>1.5314789170422551</v>
      </c>
      <c r="F310" s="84" t="s">
        <v>1249</v>
      </c>
      <c r="G310" s="84" t="b">
        <v>0</v>
      </c>
      <c r="H310" s="84" t="b">
        <v>0</v>
      </c>
      <c r="I310" s="84" t="b">
        <v>0</v>
      </c>
      <c r="J310" s="84" t="b">
        <v>0</v>
      </c>
      <c r="K310" s="84" t="b">
        <v>0</v>
      </c>
      <c r="L310" s="84" t="b">
        <v>0</v>
      </c>
    </row>
    <row r="311" spans="1:12" ht="15">
      <c r="A311" s="84" t="s">
        <v>1406</v>
      </c>
      <c r="B311" s="84" t="s">
        <v>1394</v>
      </c>
      <c r="C311" s="84">
        <v>2</v>
      </c>
      <c r="D311" s="122">
        <v>0.008361944323999478</v>
      </c>
      <c r="E311" s="122">
        <v>1.5314789170422551</v>
      </c>
      <c r="F311" s="84" t="s">
        <v>1249</v>
      </c>
      <c r="G311" s="84" t="b">
        <v>0</v>
      </c>
      <c r="H311" s="84" t="b">
        <v>0</v>
      </c>
      <c r="I311" s="84" t="b">
        <v>0</v>
      </c>
      <c r="J311" s="84" t="b">
        <v>0</v>
      </c>
      <c r="K311" s="84" t="b">
        <v>0</v>
      </c>
      <c r="L311" s="84" t="b">
        <v>0</v>
      </c>
    </row>
    <row r="312" spans="1:12" ht="15">
      <c r="A312" s="84" t="s">
        <v>1394</v>
      </c>
      <c r="B312" s="84" t="s">
        <v>1356</v>
      </c>
      <c r="C312" s="84">
        <v>2</v>
      </c>
      <c r="D312" s="122">
        <v>0.008361944323999478</v>
      </c>
      <c r="E312" s="122">
        <v>1.5314789170422551</v>
      </c>
      <c r="F312" s="84" t="s">
        <v>1249</v>
      </c>
      <c r="G312" s="84" t="b">
        <v>0</v>
      </c>
      <c r="H312" s="84" t="b">
        <v>0</v>
      </c>
      <c r="I312" s="84" t="b">
        <v>0</v>
      </c>
      <c r="J312" s="84" t="b">
        <v>0</v>
      </c>
      <c r="K312" s="84" t="b">
        <v>0</v>
      </c>
      <c r="L312" s="84" t="b">
        <v>0</v>
      </c>
    </row>
    <row r="313" spans="1:12" ht="15">
      <c r="A313" s="84" t="s">
        <v>1356</v>
      </c>
      <c r="B313" s="84" t="s">
        <v>1375</v>
      </c>
      <c r="C313" s="84">
        <v>2</v>
      </c>
      <c r="D313" s="122">
        <v>0.008361944323999478</v>
      </c>
      <c r="E313" s="122">
        <v>1.5314789170422551</v>
      </c>
      <c r="F313" s="84" t="s">
        <v>1249</v>
      </c>
      <c r="G313" s="84" t="b">
        <v>0</v>
      </c>
      <c r="H313" s="84" t="b">
        <v>0</v>
      </c>
      <c r="I313" s="84" t="b">
        <v>0</v>
      </c>
      <c r="J313" s="84" t="b">
        <v>0</v>
      </c>
      <c r="K313" s="84" t="b">
        <v>0</v>
      </c>
      <c r="L313" s="84" t="b">
        <v>0</v>
      </c>
    </row>
    <row r="314" spans="1:12" ht="15">
      <c r="A314" s="84" t="s">
        <v>1421</v>
      </c>
      <c r="B314" s="84" t="s">
        <v>1422</v>
      </c>
      <c r="C314" s="84">
        <v>2</v>
      </c>
      <c r="D314" s="122">
        <v>0</v>
      </c>
      <c r="E314" s="122">
        <v>0.9294189257142927</v>
      </c>
      <c r="F314" s="84" t="s">
        <v>1252</v>
      </c>
      <c r="G314" s="84" t="b">
        <v>0</v>
      </c>
      <c r="H314" s="84" t="b">
        <v>0</v>
      </c>
      <c r="I314" s="84" t="b">
        <v>0</v>
      </c>
      <c r="J314" s="84" t="b">
        <v>0</v>
      </c>
      <c r="K314" s="84" t="b">
        <v>0</v>
      </c>
      <c r="L314" s="84" t="b">
        <v>0</v>
      </c>
    </row>
    <row r="315" spans="1:12" ht="15">
      <c r="A315" s="84" t="s">
        <v>1422</v>
      </c>
      <c r="B315" s="84" t="s">
        <v>1356</v>
      </c>
      <c r="C315" s="84">
        <v>2</v>
      </c>
      <c r="D315" s="122">
        <v>0</v>
      </c>
      <c r="E315" s="122">
        <v>0.6283889300503115</v>
      </c>
      <c r="F315" s="84" t="s">
        <v>1252</v>
      </c>
      <c r="G315" s="84" t="b">
        <v>0</v>
      </c>
      <c r="H315" s="84" t="b">
        <v>0</v>
      </c>
      <c r="I315" s="84" t="b">
        <v>0</v>
      </c>
      <c r="J315" s="84" t="b">
        <v>0</v>
      </c>
      <c r="K315" s="84" t="b">
        <v>0</v>
      </c>
      <c r="L315" s="84" t="b">
        <v>0</v>
      </c>
    </row>
    <row r="316" spans="1:12" ht="15">
      <c r="A316" s="84" t="s">
        <v>1356</v>
      </c>
      <c r="B316" s="84" t="s">
        <v>1330</v>
      </c>
      <c r="C316" s="84">
        <v>2</v>
      </c>
      <c r="D316" s="122">
        <v>0</v>
      </c>
      <c r="E316" s="122">
        <v>0.6283889300503115</v>
      </c>
      <c r="F316" s="84" t="s">
        <v>1252</v>
      </c>
      <c r="G316" s="84" t="b">
        <v>0</v>
      </c>
      <c r="H316" s="84" t="b">
        <v>0</v>
      </c>
      <c r="I316" s="84" t="b">
        <v>0</v>
      </c>
      <c r="J316" s="84" t="b">
        <v>0</v>
      </c>
      <c r="K316" s="84" t="b">
        <v>0</v>
      </c>
      <c r="L316" s="84" t="b">
        <v>0</v>
      </c>
    </row>
    <row r="317" spans="1:12" ht="15">
      <c r="A317" s="84" t="s">
        <v>1330</v>
      </c>
      <c r="B317" s="84" t="s">
        <v>1406</v>
      </c>
      <c r="C317" s="84">
        <v>2</v>
      </c>
      <c r="D317" s="122">
        <v>0</v>
      </c>
      <c r="E317" s="122">
        <v>0.6283889300503115</v>
      </c>
      <c r="F317" s="84" t="s">
        <v>1252</v>
      </c>
      <c r="G317" s="84" t="b">
        <v>0</v>
      </c>
      <c r="H317" s="84" t="b">
        <v>0</v>
      </c>
      <c r="I317" s="84" t="b">
        <v>0</v>
      </c>
      <c r="J317" s="84" t="b">
        <v>0</v>
      </c>
      <c r="K317" s="84" t="b">
        <v>0</v>
      </c>
      <c r="L317" s="84" t="b">
        <v>0</v>
      </c>
    </row>
    <row r="318" spans="1:12" ht="15">
      <c r="A318" s="84" t="s">
        <v>1406</v>
      </c>
      <c r="B318" s="84" t="s">
        <v>1423</v>
      </c>
      <c r="C318" s="84">
        <v>2</v>
      </c>
      <c r="D318" s="122">
        <v>0</v>
      </c>
      <c r="E318" s="122">
        <v>0.9294189257142927</v>
      </c>
      <c r="F318" s="84" t="s">
        <v>1252</v>
      </c>
      <c r="G318" s="84" t="b">
        <v>0</v>
      </c>
      <c r="H318" s="84" t="b">
        <v>0</v>
      </c>
      <c r="I318" s="84" t="b">
        <v>0</v>
      </c>
      <c r="J318" s="84" t="b">
        <v>0</v>
      </c>
      <c r="K318" s="84" t="b">
        <v>0</v>
      </c>
      <c r="L318" s="84" t="b">
        <v>0</v>
      </c>
    </row>
    <row r="319" spans="1:12" ht="15">
      <c r="A319" s="84" t="s">
        <v>1423</v>
      </c>
      <c r="B319" s="84" t="s">
        <v>260</v>
      </c>
      <c r="C319" s="84">
        <v>2</v>
      </c>
      <c r="D319" s="122">
        <v>0</v>
      </c>
      <c r="E319" s="122">
        <v>0.9294189257142927</v>
      </c>
      <c r="F319" s="84" t="s">
        <v>1252</v>
      </c>
      <c r="G319" s="84" t="b">
        <v>0</v>
      </c>
      <c r="H319" s="84" t="b">
        <v>0</v>
      </c>
      <c r="I319" s="84" t="b">
        <v>0</v>
      </c>
      <c r="J319" s="84" t="b">
        <v>0</v>
      </c>
      <c r="K319" s="84" t="b">
        <v>0</v>
      </c>
      <c r="L319" s="84" t="b">
        <v>0</v>
      </c>
    </row>
    <row r="320" spans="1:12" ht="15">
      <c r="A320" s="84" t="s">
        <v>260</v>
      </c>
      <c r="B320" s="84" t="s">
        <v>1330</v>
      </c>
      <c r="C320" s="84">
        <v>2</v>
      </c>
      <c r="D320" s="122">
        <v>0</v>
      </c>
      <c r="E320" s="122">
        <v>0.6283889300503115</v>
      </c>
      <c r="F320" s="84" t="s">
        <v>1252</v>
      </c>
      <c r="G320" s="84" t="b">
        <v>0</v>
      </c>
      <c r="H320" s="84" t="b">
        <v>0</v>
      </c>
      <c r="I320" s="84" t="b">
        <v>0</v>
      </c>
      <c r="J320" s="84" t="b">
        <v>0</v>
      </c>
      <c r="K320" s="84" t="b">
        <v>0</v>
      </c>
      <c r="L320" s="84" t="b">
        <v>0</v>
      </c>
    </row>
    <row r="321" spans="1:12" ht="15">
      <c r="A321" s="84" t="s">
        <v>1330</v>
      </c>
      <c r="B321" s="84" t="s">
        <v>1356</v>
      </c>
      <c r="C321" s="84">
        <v>2</v>
      </c>
      <c r="D321" s="122">
        <v>0</v>
      </c>
      <c r="E321" s="122">
        <v>0.32735893438633035</v>
      </c>
      <c r="F321" s="84" t="s">
        <v>1252</v>
      </c>
      <c r="G321" s="84" t="b">
        <v>0</v>
      </c>
      <c r="H321" s="84" t="b">
        <v>0</v>
      </c>
      <c r="I321" s="84" t="b">
        <v>0</v>
      </c>
      <c r="J321" s="84" t="b">
        <v>0</v>
      </c>
      <c r="K321" s="84" t="b">
        <v>0</v>
      </c>
      <c r="L32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1242</v>
      </c>
      <c r="BB2" s="13" t="s">
        <v>1266</v>
      </c>
      <c r="BC2" s="13" t="s">
        <v>1267</v>
      </c>
      <c r="BD2" s="117" t="s">
        <v>1777</v>
      </c>
      <c r="BE2" s="117" t="s">
        <v>1778</v>
      </c>
      <c r="BF2" s="117" t="s">
        <v>1779</v>
      </c>
      <c r="BG2" s="117" t="s">
        <v>1780</v>
      </c>
      <c r="BH2" s="117" t="s">
        <v>1781</v>
      </c>
      <c r="BI2" s="117" t="s">
        <v>1782</v>
      </c>
      <c r="BJ2" s="117" t="s">
        <v>1783</v>
      </c>
      <c r="BK2" s="117" t="s">
        <v>1784</v>
      </c>
      <c r="BL2" s="117" t="s">
        <v>1785</v>
      </c>
    </row>
    <row r="3" spans="1:64" ht="15" customHeight="1">
      <c r="A3" s="64" t="s">
        <v>212</v>
      </c>
      <c r="B3" s="64" t="s">
        <v>212</v>
      </c>
      <c r="C3" s="65"/>
      <c r="D3" s="66"/>
      <c r="E3" s="67"/>
      <c r="F3" s="68"/>
      <c r="G3" s="65"/>
      <c r="H3" s="69"/>
      <c r="I3" s="70"/>
      <c r="J3" s="70"/>
      <c r="K3" s="34" t="s">
        <v>65</v>
      </c>
      <c r="L3" s="71">
        <v>3</v>
      </c>
      <c r="M3" s="71"/>
      <c r="N3" s="72"/>
      <c r="O3" s="78" t="s">
        <v>176</v>
      </c>
      <c r="P3" s="80">
        <v>43381.77332175926</v>
      </c>
      <c r="Q3" s="78" t="s">
        <v>291</v>
      </c>
      <c r="R3" s="78"/>
      <c r="S3" s="78"/>
      <c r="T3" s="78" t="s">
        <v>376</v>
      </c>
      <c r="U3" s="83" t="s">
        <v>396</v>
      </c>
      <c r="V3" s="83" t="s">
        <v>396</v>
      </c>
      <c r="W3" s="80">
        <v>43381.77332175926</v>
      </c>
      <c r="X3" s="83" t="s">
        <v>464</v>
      </c>
      <c r="Y3" s="78"/>
      <c r="Z3" s="78"/>
      <c r="AA3" s="84" t="s">
        <v>544</v>
      </c>
      <c r="AB3" s="78"/>
      <c r="AC3" s="78" t="b">
        <v>0</v>
      </c>
      <c r="AD3" s="78">
        <v>33</v>
      </c>
      <c r="AE3" s="84" t="s">
        <v>626</v>
      </c>
      <c r="AF3" s="78" t="b">
        <v>0</v>
      </c>
      <c r="AG3" s="78" t="s">
        <v>631</v>
      </c>
      <c r="AH3" s="78"/>
      <c r="AI3" s="84" t="s">
        <v>626</v>
      </c>
      <c r="AJ3" s="78" t="b">
        <v>0</v>
      </c>
      <c r="AK3" s="78">
        <v>17</v>
      </c>
      <c r="AL3" s="84" t="s">
        <v>626</v>
      </c>
      <c r="AM3" s="78" t="s">
        <v>633</v>
      </c>
      <c r="AN3" s="78" t="b">
        <v>0</v>
      </c>
      <c r="AO3" s="84" t="s">
        <v>544</v>
      </c>
      <c r="AP3" s="78" t="s">
        <v>648</v>
      </c>
      <c r="AQ3" s="78">
        <v>0</v>
      </c>
      <c r="AR3" s="78">
        <v>0</v>
      </c>
      <c r="AS3" s="78"/>
      <c r="AT3" s="78"/>
      <c r="AU3" s="78"/>
      <c r="AV3" s="78"/>
      <c r="AW3" s="78"/>
      <c r="AX3" s="78"/>
      <c r="AY3" s="78"/>
      <c r="AZ3" s="78"/>
      <c r="BA3">
        <v>1</v>
      </c>
      <c r="BB3" s="78" t="str">
        <f>REPLACE(INDEX(GroupVertices[Group],MATCH(Edges24[[#This Row],[Vertex 1]],GroupVertices[Vertex],0)),1,1,"")</f>
        <v>10</v>
      </c>
      <c r="BC3" s="78" t="str">
        <f>REPLACE(INDEX(GroupVertices[Group],MATCH(Edges24[[#This Row],[Vertex 2]],GroupVertices[Vertex],0)),1,1,"")</f>
        <v>10</v>
      </c>
      <c r="BD3" s="48">
        <v>0</v>
      </c>
      <c r="BE3" s="49">
        <v>0</v>
      </c>
      <c r="BF3" s="48">
        <v>0</v>
      </c>
      <c r="BG3" s="49">
        <v>0</v>
      </c>
      <c r="BH3" s="48">
        <v>0</v>
      </c>
      <c r="BI3" s="49">
        <v>0</v>
      </c>
      <c r="BJ3" s="48">
        <v>13</v>
      </c>
      <c r="BK3" s="49">
        <v>100</v>
      </c>
      <c r="BL3" s="48">
        <v>13</v>
      </c>
    </row>
    <row r="4" spans="1:64" ht="15" customHeight="1">
      <c r="A4" s="64" t="s">
        <v>213</v>
      </c>
      <c r="B4" s="64" t="s">
        <v>212</v>
      </c>
      <c r="C4" s="65"/>
      <c r="D4" s="66"/>
      <c r="E4" s="67"/>
      <c r="F4" s="68"/>
      <c r="G4" s="65"/>
      <c r="H4" s="69"/>
      <c r="I4" s="70"/>
      <c r="J4" s="70"/>
      <c r="K4" s="34" t="s">
        <v>65</v>
      </c>
      <c r="L4" s="77">
        <v>4</v>
      </c>
      <c r="M4" s="77"/>
      <c r="N4" s="72"/>
      <c r="O4" s="79" t="s">
        <v>289</v>
      </c>
      <c r="P4" s="81">
        <v>43476.229525462964</v>
      </c>
      <c r="Q4" s="79" t="s">
        <v>292</v>
      </c>
      <c r="R4" s="79"/>
      <c r="S4" s="79"/>
      <c r="T4" s="79" t="s">
        <v>376</v>
      </c>
      <c r="U4" s="82" t="s">
        <v>396</v>
      </c>
      <c r="V4" s="82" t="s">
        <v>396</v>
      </c>
      <c r="W4" s="81">
        <v>43476.229525462964</v>
      </c>
      <c r="X4" s="82" t="s">
        <v>465</v>
      </c>
      <c r="Y4" s="79"/>
      <c r="Z4" s="79"/>
      <c r="AA4" s="85" t="s">
        <v>545</v>
      </c>
      <c r="AB4" s="79"/>
      <c r="AC4" s="79" t="b">
        <v>0</v>
      </c>
      <c r="AD4" s="79">
        <v>0</v>
      </c>
      <c r="AE4" s="85" t="s">
        <v>626</v>
      </c>
      <c r="AF4" s="79" t="b">
        <v>0</v>
      </c>
      <c r="AG4" s="79" t="s">
        <v>631</v>
      </c>
      <c r="AH4" s="79"/>
      <c r="AI4" s="85" t="s">
        <v>626</v>
      </c>
      <c r="AJ4" s="79" t="b">
        <v>0</v>
      </c>
      <c r="AK4" s="79">
        <v>17</v>
      </c>
      <c r="AL4" s="85" t="s">
        <v>544</v>
      </c>
      <c r="AM4" s="79" t="s">
        <v>634</v>
      </c>
      <c r="AN4" s="79" t="b">
        <v>0</v>
      </c>
      <c r="AO4" s="85" t="s">
        <v>544</v>
      </c>
      <c r="AP4" s="79" t="s">
        <v>176</v>
      </c>
      <c r="AQ4" s="79">
        <v>0</v>
      </c>
      <c r="AR4" s="79">
        <v>0</v>
      </c>
      <c r="AS4" s="79"/>
      <c r="AT4" s="79"/>
      <c r="AU4" s="79"/>
      <c r="AV4" s="79"/>
      <c r="AW4" s="79"/>
      <c r="AX4" s="79"/>
      <c r="AY4" s="79"/>
      <c r="AZ4" s="79"/>
      <c r="BA4">
        <v>1</v>
      </c>
      <c r="BB4" s="78" t="str">
        <f>REPLACE(INDEX(GroupVertices[Group],MATCH(Edges24[[#This Row],[Vertex 1]],GroupVertices[Vertex],0)),1,1,"")</f>
        <v>10</v>
      </c>
      <c r="BC4" s="78" t="str">
        <f>REPLACE(INDEX(GroupVertices[Group],MATCH(Edges24[[#This Row],[Vertex 2]],GroupVertices[Vertex],0)),1,1,"")</f>
        <v>10</v>
      </c>
      <c r="BD4" s="48">
        <v>0</v>
      </c>
      <c r="BE4" s="49">
        <v>0</v>
      </c>
      <c r="BF4" s="48">
        <v>0</v>
      </c>
      <c r="BG4" s="49">
        <v>0</v>
      </c>
      <c r="BH4" s="48">
        <v>0</v>
      </c>
      <c r="BI4" s="49">
        <v>0</v>
      </c>
      <c r="BJ4" s="48">
        <v>15</v>
      </c>
      <c r="BK4" s="49">
        <v>100</v>
      </c>
      <c r="BL4" s="48">
        <v>15</v>
      </c>
    </row>
    <row r="5" spans="1:64" ht="15">
      <c r="A5" s="64" t="s">
        <v>214</v>
      </c>
      <c r="B5" s="64" t="s">
        <v>249</v>
      </c>
      <c r="C5" s="65"/>
      <c r="D5" s="66"/>
      <c r="E5" s="67"/>
      <c r="F5" s="68"/>
      <c r="G5" s="65"/>
      <c r="H5" s="69"/>
      <c r="I5" s="70"/>
      <c r="J5" s="70"/>
      <c r="K5" s="34" t="s">
        <v>65</v>
      </c>
      <c r="L5" s="77">
        <v>5</v>
      </c>
      <c r="M5" s="77"/>
      <c r="N5" s="72"/>
      <c r="O5" s="79" t="s">
        <v>289</v>
      </c>
      <c r="P5" s="81">
        <v>43477.183958333335</v>
      </c>
      <c r="Q5" s="79" t="s">
        <v>293</v>
      </c>
      <c r="R5" s="79"/>
      <c r="S5" s="79"/>
      <c r="T5" s="79"/>
      <c r="U5" s="79"/>
      <c r="V5" s="82" t="s">
        <v>417</v>
      </c>
      <c r="W5" s="81">
        <v>43477.183958333335</v>
      </c>
      <c r="X5" s="82" t="s">
        <v>466</v>
      </c>
      <c r="Y5" s="79"/>
      <c r="Z5" s="79"/>
      <c r="AA5" s="85" t="s">
        <v>546</v>
      </c>
      <c r="AB5" s="79"/>
      <c r="AC5" s="79" t="b">
        <v>0</v>
      </c>
      <c r="AD5" s="79">
        <v>0</v>
      </c>
      <c r="AE5" s="85" t="s">
        <v>626</v>
      </c>
      <c r="AF5" s="79" t="b">
        <v>0</v>
      </c>
      <c r="AG5" s="79" t="s">
        <v>631</v>
      </c>
      <c r="AH5" s="79"/>
      <c r="AI5" s="85" t="s">
        <v>626</v>
      </c>
      <c r="AJ5" s="79" t="b">
        <v>0</v>
      </c>
      <c r="AK5" s="79">
        <v>1</v>
      </c>
      <c r="AL5" s="85" t="s">
        <v>588</v>
      </c>
      <c r="AM5" s="79" t="s">
        <v>635</v>
      </c>
      <c r="AN5" s="79" t="b">
        <v>0</v>
      </c>
      <c r="AO5" s="85" t="s">
        <v>588</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254</v>
      </c>
      <c r="C6" s="65"/>
      <c r="D6" s="66"/>
      <c r="E6" s="67"/>
      <c r="F6" s="68"/>
      <c r="G6" s="65"/>
      <c r="H6" s="69"/>
      <c r="I6" s="70"/>
      <c r="J6" s="70"/>
      <c r="K6" s="34" t="s">
        <v>65</v>
      </c>
      <c r="L6" s="77">
        <v>6</v>
      </c>
      <c r="M6" s="77"/>
      <c r="N6" s="72"/>
      <c r="O6" s="79" t="s">
        <v>289</v>
      </c>
      <c r="P6" s="81">
        <v>43477.236921296295</v>
      </c>
      <c r="Q6" s="79" t="s">
        <v>294</v>
      </c>
      <c r="R6" s="79"/>
      <c r="S6" s="79"/>
      <c r="T6" s="79" t="s">
        <v>377</v>
      </c>
      <c r="U6" s="79"/>
      <c r="V6" s="82" t="s">
        <v>418</v>
      </c>
      <c r="W6" s="81">
        <v>43477.236921296295</v>
      </c>
      <c r="X6" s="82" t="s">
        <v>467</v>
      </c>
      <c r="Y6" s="79"/>
      <c r="Z6" s="79"/>
      <c r="AA6" s="85" t="s">
        <v>547</v>
      </c>
      <c r="AB6" s="79"/>
      <c r="AC6" s="79" t="b">
        <v>0</v>
      </c>
      <c r="AD6" s="79">
        <v>0</v>
      </c>
      <c r="AE6" s="85" t="s">
        <v>626</v>
      </c>
      <c r="AF6" s="79" t="b">
        <v>0</v>
      </c>
      <c r="AG6" s="79" t="s">
        <v>631</v>
      </c>
      <c r="AH6" s="79"/>
      <c r="AI6" s="85" t="s">
        <v>626</v>
      </c>
      <c r="AJ6" s="79" t="b">
        <v>0</v>
      </c>
      <c r="AK6" s="79">
        <v>10</v>
      </c>
      <c r="AL6" s="85" t="s">
        <v>603</v>
      </c>
      <c r="AM6" s="79" t="s">
        <v>633</v>
      </c>
      <c r="AN6" s="79" t="b">
        <v>0</v>
      </c>
      <c r="AO6" s="85" t="s">
        <v>603</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c r="BE6" s="49"/>
      <c r="BF6" s="48"/>
      <c r="BG6" s="49"/>
      <c r="BH6" s="48"/>
      <c r="BI6" s="49"/>
      <c r="BJ6" s="48"/>
      <c r="BK6" s="49"/>
      <c r="BL6" s="48"/>
    </row>
    <row r="7" spans="1:64" ht="15">
      <c r="A7" s="64" t="s">
        <v>216</v>
      </c>
      <c r="B7" s="64" t="s">
        <v>254</v>
      </c>
      <c r="C7" s="65"/>
      <c r="D7" s="66"/>
      <c r="E7" s="67"/>
      <c r="F7" s="68"/>
      <c r="G7" s="65"/>
      <c r="H7" s="69"/>
      <c r="I7" s="70"/>
      <c r="J7" s="70"/>
      <c r="K7" s="34" t="s">
        <v>65</v>
      </c>
      <c r="L7" s="77">
        <v>8</v>
      </c>
      <c r="M7" s="77"/>
      <c r="N7" s="72"/>
      <c r="O7" s="79" t="s">
        <v>289</v>
      </c>
      <c r="P7" s="81">
        <v>43477.24045138889</v>
      </c>
      <c r="Q7" s="79" t="s">
        <v>294</v>
      </c>
      <c r="R7" s="79"/>
      <c r="S7" s="79"/>
      <c r="T7" s="79" t="s">
        <v>377</v>
      </c>
      <c r="U7" s="79"/>
      <c r="V7" s="82" t="s">
        <v>419</v>
      </c>
      <c r="W7" s="81">
        <v>43477.24045138889</v>
      </c>
      <c r="X7" s="82" t="s">
        <v>468</v>
      </c>
      <c r="Y7" s="79"/>
      <c r="Z7" s="79"/>
      <c r="AA7" s="85" t="s">
        <v>548</v>
      </c>
      <c r="AB7" s="79"/>
      <c r="AC7" s="79" t="b">
        <v>0</v>
      </c>
      <c r="AD7" s="79">
        <v>0</v>
      </c>
      <c r="AE7" s="85" t="s">
        <v>626</v>
      </c>
      <c r="AF7" s="79" t="b">
        <v>0</v>
      </c>
      <c r="AG7" s="79" t="s">
        <v>631</v>
      </c>
      <c r="AH7" s="79"/>
      <c r="AI7" s="85" t="s">
        <v>626</v>
      </c>
      <c r="AJ7" s="79" t="b">
        <v>0</v>
      </c>
      <c r="AK7" s="79">
        <v>10</v>
      </c>
      <c r="AL7" s="85" t="s">
        <v>603</v>
      </c>
      <c r="AM7" s="79" t="s">
        <v>636</v>
      </c>
      <c r="AN7" s="79" t="b">
        <v>0</v>
      </c>
      <c r="AO7" s="85" t="s">
        <v>603</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217</v>
      </c>
      <c r="B8" s="64" t="s">
        <v>254</v>
      </c>
      <c r="C8" s="65"/>
      <c r="D8" s="66"/>
      <c r="E8" s="67"/>
      <c r="F8" s="68"/>
      <c r="G8" s="65"/>
      <c r="H8" s="69"/>
      <c r="I8" s="70"/>
      <c r="J8" s="70"/>
      <c r="K8" s="34" t="s">
        <v>65</v>
      </c>
      <c r="L8" s="77">
        <v>10</v>
      </c>
      <c r="M8" s="77"/>
      <c r="N8" s="72"/>
      <c r="O8" s="79" t="s">
        <v>289</v>
      </c>
      <c r="P8" s="81">
        <v>43477.30354166667</v>
      </c>
      <c r="Q8" s="79" t="s">
        <v>294</v>
      </c>
      <c r="R8" s="79"/>
      <c r="S8" s="79"/>
      <c r="T8" s="79" t="s">
        <v>377</v>
      </c>
      <c r="U8" s="79"/>
      <c r="V8" s="82" t="s">
        <v>420</v>
      </c>
      <c r="W8" s="81">
        <v>43477.30354166667</v>
      </c>
      <c r="X8" s="82" t="s">
        <v>469</v>
      </c>
      <c r="Y8" s="79"/>
      <c r="Z8" s="79"/>
      <c r="AA8" s="85" t="s">
        <v>549</v>
      </c>
      <c r="AB8" s="79"/>
      <c r="AC8" s="79" t="b">
        <v>0</v>
      </c>
      <c r="AD8" s="79">
        <v>0</v>
      </c>
      <c r="AE8" s="85" t="s">
        <v>626</v>
      </c>
      <c r="AF8" s="79" t="b">
        <v>0</v>
      </c>
      <c r="AG8" s="79" t="s">
        <v>631</v>
      </c>
      <c r="AH8" s="79"/>
      <c r="AI8" s="85" t="s">
        <v>626</v>
      </c>
      <c r="AJ8" s="79" t="b">
        <v>0</v>
      </c>
      <c r="AK8" s="79">
        <v>10</v>
      </c>
      <c r="AL8" s="85" t="s">
        <v>603</v>
      </c>
      <c r="AM8" s="79" t="s">
        <v>637</v>
      </c>
      <c r="AN8" s="79" t="b">
        <v>0</v>
      </c>
      <c r="AO8" s="85" t="s">
        <v>603</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c r="BE8" s="49"/>
      <c r="BF8" s="48"/>
      <c r="BG8" s="49"/>
      <c r="BH8" s="48"/>
      <c r="BI8" s="49"/>
      <c r="BJ8" s="48"/>
      <c r="BK8" s="49"/>
      <c r="BL8" s="48"/>
    </row>
    <row r="9" spans="1:64" ht="15">
      <c r="A9" s="64" t="s">
        <v>218</v>
      </c>
      <c r="B9" s="64" t="s">
        <v>254</v>
      </c>
      <c r="C9" s="65"/>
      <c r="D9" s="66"/>
      <c r="E9" s="67"/>
      <c r="F9" s="68"/>
      <c r="G9" s="65"/>
      <c r="H9" s="69"/>
      <c r="I9" s="70"/>
      <c r="J9" s="70"/>
      <c r="K9" s="34" t="s">
        <v>65</v>
      </c>
      <c r="L9" s="77">
        <v>12</v>
      </c>
      <c r="M9" s="77"/>
      <c r="N9" s="72"/>
      <c r="O9" s="79" t="s">
        <v>289</v>
      </c>
      <c r="P9" s="81">
        <v>43477.31494212963</v>
      </c>
      <c r="Q9" s="79" t="s">
        <v>294</v>
      </c>
      <c r="R9" s="79"/>
      <c r="S9" s="79"/>
      <c r="T9" s="79" t="s">
        <v>377</v>
      </c>
      <c r="U9" s="79"/>
      <c r="V9" s="82" t="s">
        <v>421</v>
      </c>
      <c r="W9" s="81">
        <v>43477.31494212963</v>
      </c>
      <c r="X9" s="82" t="s">
        <v>470</v>
      </c>
      <c r="Y9" s="79"/>
      <c r="Z9" s="79"/>
      <c r="AA9" s="85" t="s">
        <v>550</v>
      </c>
      <c r="AB9" s="79"/>
      <c r="AC9" s="79" t="b">
        <v>0</v>
      </c>
      <c r="AD9" s="79">
        <v>0</v>
      </c>
      <c r="AE9" s="85" t="s">
        <v>626</v>
      </c>
      <c r="AF9" s="79" t="b">
        <v>0</v>
      </c>
      <c r="AG9" s="79" t="s">
        <v>631</v>
      </c>
      <c r="AH9" s="79"/>
      <c r="AI9" s="85" t="s">
        <v>626</v>
      </c>
      <c r="AJ9" s="79" t="b">
        <v>0</v>
      </c>
      <c r="AK9" s="79">
        <v>10</v>
      </c>
      <c r="AL9" s="85" t="s">
        <v>603</v>
      </c>
      <c r="AM9" s="79" t="s">
        <v>637</v>
      </c>
      <c r="AN9" s="79" t="b">
        <v>0</v>
      </c>
      <c r="AO9" s="85" t="s">
        <v>603</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c r="BE9" s="49"/>
      <c r="BF9" s="48"/>
      <c r="BG9" s="49"/>
      <c r="BH9" s="48"/>
      <c r="BI9" s="49"/>
      <c r="BJ9" s="48"/>
      <c r="BK9" s="49"/>
      <c r="BL9" s="48"/>
    </row>
    <row r="10" spans="1:64" ht="15">
      <c r="A10" s="64" t="s">
        <v>219</v>
      </c>
      <c r="B10" s="64" t="s">
        <v>254</v>
      </c>
      <c r="C10" s="65"/>
      <c r="D10" s="66"/>
      <c r="E10" s="67"/>
      <c r="F10" s="68"/>
      <c r="G10" s="65"/>
      <c r="H10" s="69"/>
      <c r="I10" s="70"/>
      <c r="J10" s="70"/>
      <c r="K10" s="34" t="s">
        <v>65</v>
      </c>
      <c r="L10" s="77">
        <v>14</v>
      </c>
      <c r="M10" s="77"/>
      <c r="N10" s="72"/>
      <c r="O10" s="79" t="s">
        <v>289</v>
      </c>
      <c r="P10" s="81">
        <v>43477.192557870374</v>
      </c>
      <c r="Q10" s="79" t="s">
        <v>294</v>
      </c>
      <c r="R10" s="79"/>
      <c r="S10" s="79"/>
      <c r="T10" s="79" t="s">
        <v>377</v>
      </c>
      <c r="U10" s="79"/>
      <c r="V10" s="82" t="s">
        <v>422</v>
      </c>
      <c r="W10" s="81">
        <v>43477.192557870374</v>
      </c>
      <c r="X10" s="82" t="s">
        <v>471</v>
      </c>
      <c r="Y10" s="79"/>
      <c r="Z10" s="79"/>
      <c r="AA10" s="85" t="s">
        <v>551</v>
      </c>
      <c r="AB10" s="79"/>
      <c r="AC10" s="79" t="b">
        <v>0</v>
      </c>
      <c r="AD10" s="79">
        <v>0</v>
      </c>
      <c r="AE10" s="85" t="s">
        <v>626</v>
      </c>
      <c r="AF10" s="79" t="b">
        <v>0</v>
      </c>
      <c r="AG10" s="79" t="s">
        <v>631</v>
      </c>
      <c r="AH10" s="79"/>
      <c r="AI10" s="85" t="s">
        <v>626</v>
      </c>
      <c r="AJ10" s="79" t="b">
        <v>0</v>
      </c>
      <c r="AK10" s="79">
        <v>10</v>
      </c>
      <c r="AL10" s="85" t="s">
        <v>603</v>
      </c>
      <c r="AM10" s="79" t="s">
        <v>635</v>
      </c>
      <c r="AN10" s="79" t="b">
        <v>0</v>
      </c>
      <c r="AO10" s="85" t="s">
        <v>603</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219</v>
      </c>
      <c r="C11" s="65"/>
      <c r="D11" s="66"/>
      <c r="E11" s="67"/>
      <c r="F11" s="68"/>
      <c r="G11" s="65"/>
      <c r="H11" s="69"/>
      <c r="I11" s="70"/>
      <c r="J11" s="70"/>
      <c r="K11" s="34" t="s">
        <v>65</v>
      </c>
      <c r="L11" s="77">
        <v>16</v>
      </c>
      <c r="M11" s="77"/>
      <c r="N11" s="72"/>
      <c r="O11" s="79" t="s">
        <v>289</v>
      </c>
      <c r="P11" s="81">
        <v>43476.828680555554</v>
      </c>
      <c r="Q11" s="79" t="s">
        <v>295</v>
      </c>
      <c r="R11" s="82" t="s">
        <v>345</v>
      </c>
      <c r="S11" s="79" t="s">
        <v>364</v>
      </c>
      <c r="T11" s="79" t="s">
        <v>378</v>
      </c>
      <c r="U11" s="79"/>
      <c r="V11" s="82" t="s">
        <v>423</v>
      </c>
      <c r="W11" s="81">
        <v>43476.828680555554</v>
      </c>
      <c r="X11" s="82" t="s">
        <v>472</v>
      </c>
      <c r="Y11" s="79"/>
      <c r="Z11" s="79"/>
      <c r="AA11" s="85" t="s">
        <v>552</v>
      </c>
      <c r="AB11" s="79"/>
      <c r="AC11" s="79" t="b">
        <v>0</v>
      </c>
      <c r="AD11" s="79">
        <v>4</v>
      </c>
      <c r="AE11" s="85" t="s">
        <v>626</v>
      </c>
      <c r="AF11" s="79" t="b">
        <v>0</v>
      </c>
      <c r="AG11" s="79" t="s">
        <v>632</v>
      </c>
      <c r="AH11" s="79"/>
      <c r="AI11" s="85" t="s">
        <v>626</v>
      </c>
      <c r="AJ11" s="79" t="b">
        <v>0</v>
      </c>
      <c r="AK11" s="79">
        <v>0</v>
      </c>
      <c r="AL11" s="85" t="s">
        <v>626</v>
      </c>
      <c r="AM11" s="79" t="s">
        <v>633</v>
      </c>
      <c r="AN11" s="79" t="b">
        <v>0</v>
      </c>
      <c r="AO11" s="85" t="s">
        <v>552</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17</v>
      </c>
      <c r="M12" s="77"/>
      <c r="N12" s="72"/>
      <c r="O12" s="79" t="s">
        <v>176</v>
      </c>
      <c r="P12" s="81">
        <v>43478.03643518518</v>
      </c>
      <c r="Q12" s="79" t="s">
        <v>296</v>
      </c>
      <c r="R12" s="79"/>
      <c r="S12" s="79"/>
      <c r="T12" s="79"/>
      <c r="U12" s="79"/>
      <c r="V12" s="82" t="s">
        <v>424</v>
      </c>
      <c r="W12" s="81">
        <v>43478.03643518518</v>
      </c>
      <c r="X12" s="82" t="s">
        <v>473</v>
      </c>
      <c r="Y12" s="79"/>
      <c r="Z12" s="79"/>
      <c r="AA12" s="85" t="s">
        <v>553</v>
      </c>
      <c r="AB12" s="79"/>
      <c r="AC12" s="79" t="b">
        <v>0</v>
      </c>
      <c r="AD12" s="79">
        <v>24</v>
      </c>
      <c r="AE12" s="85" t="s">
        <v>626</v>
      </c>
      <c r="AF12" s="79" t="b">
        <v>0</v>
      </c>
      <c r="AG12" s="79" t="s">
        <v>631</v>
      </c>
      <c r="AH12" s="79"/>
      <c r="AI12" s="85" t="s">
        <v>626</v>
      </c>
      <c r="AJ12" s="79" t="b">
        <v>0</v>
      </c>
      <c r="AK12" s="79">
        <v>0</v>
      </c>
      <c r="AL12" s="85" t="s">
        <v>626</v>
      </c>
      <c r="AM12" s="79" t="s">
        <v>638</v>
      </c>
      <c r="AN12" s="79" t="b">
        <v>0</v>
      </c>
      <c r="AO12" s="85" t="s">
        <v>553</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1</v>
      </c>
      <c r="BE12" s="49">
        <v>3.3333333333333335</v>
      </c>
      <c r="BF12" s="48">
        <v>0</v>
      </c>
      <c r="BG12" s="49">
        <v>0</v>
      </c>
      <c r="BH12" s="48">
        <v>0</v>
      </c>
      <c r="BI12" s="49">
        <v>0</v>
      </c>
      <c r="BJ12" s="48">
        <v>29</v>
      </c>
      <c r="BK12" s="49">
        <v>96.66666666666667</v>
      </c>
      <c r="BL12" s="48">
        <v>30</v>
      </c>
    </row>
    <row r="13" spans="1:64" ht="15">
      <c r="A13" s="64" t="s">
        <v>220</v>
      </c>
      <c r="B13" s="64" t="s">
        <v>260</v>
      </c>
      <c r="C13" s="65"/>
      <c r="D13" s="66"/>
      <c r="E13" s="67"/>
      <c r="F13" s="68"/>
      <c r="G13" s="65"/>
      <c r="H13" s="69"/>
      <c r="I13" s="70"/>
      <c r="J13" s="70"/>
      <c r="K13" s="34" t="s">
        <v>65</v>
      </c>
      <c r="L13" s="77">
        <v>26</v>
      </c>
      <c r="M13" s="77"/>
      <c r="N13" s="72"/>
      <c r="O13" s="79" t="s">
        <v>289</v>
      </c>
      <c r="P13" s="81">
        <v>43477.45532407407</v>
      </c>
      <c r="Q13" s="79" t="s">
        <v>297</v>
      </c>
      <c r="R13" s="82" t="s">
        <v>346</v>
      </c>
      <c r="S13" s="79" t="s">
        <v>365</v>
      </c>
      <c r="T13" s="79"/>
      <c r="U13" s="79"/>
      <c r="V13" s="82" t="s">
        <v>423</v>
      </c>
      <c r="W13" s="81">
        <v>43477.45532407407</v>
      </c>
      <c r="X13" s="82" t="s">
        <v>474</v>
      </c>
      <c r="Y13" s="79"/>
      <c r="Z13" s="79"/>
      <c r="AA13" s="85" t="s">
        <v>554</v>
      </c>
      <c r="AB13" s="79"/>
      <c r="AC13" s="79" t="b">
        <v>0</v>
      </c>
      <c r="AD13" s="79">
        <v>0</v>
      </c>
      <c r="AE13" s="85" t="s">
        <v>626</v>
      </c>
      <c r="AF13" s="79" t="b">
        <v>0</v>
      </c>
      <c r="AG13" s="79" t="s">
        <v>631</v>
      </c>
      <c r="AH13" s="79"/>
      <c r="AI13" s="85" t="s">
        <v>626</v>
      </c>
      <c r="AJ13" s="79" t="b">
        <v>0</v>
      </c>
      <c r="AK13" s="79">
        <v>0</v>
      </c>
      <c r="AL13" s="85" t="s">
        <v>626</v>
      </c>
      <c r="AM13" s="79" t="s">
        <v>633</v>
      </c>
      <c r="AN13" s="79" t="b">
        <v>0</v>
      </c>
      <c r="AO13" s="85" t="s">
        <v>554</v>
      </c>
      <c r="AP13" s="79" t="s">
        <v>176</v>
      </c>
      <c r="AQ13" s="79">
        <v>0</v>
      </c>
      <c r="AR13" s="79">
        <v>0</v>
      </c>
      <c r="AS13" s="79"/>
      <c r="AT13" s="79"/>
      <c r="AU13" s="79"/>
      <c r="AV13" s="79"/>
      <c r="AW13" s="79"/>
      <c r="AX13" s="79"/>
      <c r="AY13" s="79"/>
      <c r="AZ13" s="79"/>
      <c r="BA13">
        <v>3</v>
      </c>
      <c r="BB13" s="78" t="str">
        <f>REPLACE(INDEX(GroupVertices[Group],MATCH(Edges24[[#This Row],[Vertex 1]],GroupVertices[Vertex],0)),1,1,"")</f>
        <v>4</v>
      </c>
      <c r="BC13" s="78" t="str">
        <f>REPLACE(INDEX(GroupVertices[Group],MATCH(Edges24[[#This Row],[Vertex 2]],GroupVertices[Vertex],0)),1,1,"")</f>
        <v>6</v>
      </c>
      <c r="BD13" s="48">
        <v>0</v>
      </c>
      <c r="BE13" s="49">
        <v>0</v>
      </c>
      <c r="BF13" s="48">
        <v>2</v>
      </c>
      <c r="BG13" s="49">
        <v>13.333333333333334</v>
      </c>
      <c r="BH13" s="48">
        <v>0</v>
      </c>
      <c r="BI13" s="49">
        <v>0</v>
      </c>
      <c r="BJ13" s="48">
        <v>13</v>
      </c>
      <c r="BK13" s="49">
        <v>86.66666666666667</v>
      </c>
      <c r="BL13" s="48">
        <v>15</v>
      </c>
    </row>
    <row r="14" spans="1:64" ht="15">
      <c r="A14" s="64" t="s">
        <v>220</v>
      </c>
      <c r="B14" s="64" t="s">
        <v>260</v>
      </c>
      <c r="C14" s="65"/>
      <c r="D14" s="66"/>
      <c r="E14" s="67"/>
      <c r="F14" s="68"/>
      <c r="G14" s="65"/>
      <c r="H14" s="69"/>
      <c r="I14" s="70"/>
      <c r="J14" s="70"/>
      <c r="K14" s="34" t="s">
        <v>65</v>
      </c>
      <c r="L14" s="77">
        <v>27</v>
      </c>
      <c r="M14" s="77"/>
      <c r="N14" s="72"/>
      <c r="O14" s="79" t="s">
        <v>289</v>
      </c>
      <c r="P14" s="81">
        <v>43478.4327662037</v>
      </c>
      <c r="Q14" s="79" t="s">
        <v>297</v>
      </c>
      <c r="R14" s="82" t="s">
        <v>346</v>
      </c>
      <c r="S14" s="79" t="s">
        <v>365</v>
      </c>
      <c r="T14" s="79"/>
      <c r="U14" s="79"/>
      <c r="V14" s="82" t="s">
        <v>423</v>
      </c>
      <c r="W14" s="81">
        <v>43478.4327662037</v>
      </c>
      <c r="X14" s="82" t="s">
        <v>475</v>
      </c>
      <c r="Y14" s="79"/>
      <c r="Z14" s="79"/>
      <c r="AA14" s="85" t="s">
        <v>555</v>
      </c>
      <c r="AB14" s="79"/>
      <c r="AC14" s="79" t="b">
        <v>0</v>
      </c>
      <c r="AD14" s="79">
        <v>0</v>
      </c>
      <c r="AE14" s="85" t="s">
        <v>626</v>
      </c>
      <c r="AF14" s="79" t="b">
        <v>0</v>
      </c>
      <c r="AG14" s="79" t="s">
        <v>631</v>
      </c>
      <c r="AH14" s="79"/>
      <c r="AI14" s="85" t="s">
        <v>626</v>
      </c>
      <c r="AJ14" s="79" t="b">
        <v>0</v>
      </c>
      <c r="AK14" s="79">
        <v>0</v>
      </c>
      <c r="AL14" s="85" t="s">
        <v>626</v>
      </c>
      <c r="AM14" s="79" t="s">
        <v>633</v>
      </c>
      <c r="AN14" s="79" t="b">
        <v>0</v>
      </c>
      <c r="AO14" s="85" t="s">
        <v>555</v>
      </c>
      <c r="AP14" s="79" t="s">
        <v>176</v>
      </c>
      <c r="AQ14" s="79">
        <v>0</v>
      </c>
      <c r="AR14" s="79">
        <v>0</v>
      </c>
      <c r="AS14" s="79"/>
      <c r="AT14" s="79"/>
      <c r="AU14" s="79"/>
      <c r="AV14" s="79"/>
      <c r="AW14" s="79"/>
      <c r="AX14" s="79"/>
      <c r="AY14" s="79"/>
      <c r="AZ14" s="79"/>
      <c r="BA14">
        <v>3</v>
      </c>
      <c r="BB14" s="78" t="str">
        <f>REPLACE(INDEX(GroupVertices[Group],MATCH(Edges24[[#This Row],[Vertex 1]],GroupVertices[Vertex],0)),1,1,"")</f>
        <v>4</v>
      </c>
      <c r="BC14" s="78" t="str">
        <f>REPLACE(INDEX(GroupVertices[Group],MATCH(Edges24[[#This Row],[Vertex 2]],GroupVertices[Vertex],0)),1,1,"")</f>
        <v>6</v>
      </c>
      <c r="BD14" s="48">
        <v>0</v>
      </c>
      <c r="BE14" s="49">
        <v>0</v>
      </c>
      <c r="BF14" s="48">
        <v>2</v>
      </c>
      <c r="BG14" s="49">
        <v>13.333333333333334</v>
      </c>
      <c r="BH14" s="48">
        <v>0</v>
      </c>
      <c r="BI14" s="49">
        <v>0</v>
      </c>
      <c r="BJ14" s="48">
        <v>13</v>
      </c>
      <c r="BK14" s="49">
        <v>86.66666666666667</v>
      </c>
      <c r="BL14" s="48">
        <v>15</v>
      </c>
    </row>
    <row r="15" spans="1:64" ht="15">
      <c r="A15" s="64" t="s">
        <v>222</v>
      </c>
      <c r="B15" s="64" t="s">
        <v>268</v>
      </c>
      <c r="C15" s="65"/>
      <c r="D15" s="66"/>
      <c r="E15" s="67"/>
      <c r="F15" s="68"/>
      <c r="G15" s="65"/>
      <c r="H15" s="69"/>
      <c r="I15" s="70"/>
      <c r="J15" s="70"/>
      <c r="K15" s="34" t="s">
        <v>65</v>
      </c>
      <c r="L15" s="77">
        <v>28</v>
      </c>
      <c r="M15" s="77"/>
      <c r="N15" s="72"/>
      <c r="O15" s="79" t="s">
        <v>289</v>
      </c>
      <c r="P15" s="81">
        <v>43478.65193287037</v>
      </c>
      <c r="Q15" s="79" t="s">
        <v>298</v>
      </c>
      <c r="R15" s="82" t="s">
        <v>347</v>
      </c>
      <c r="S15" s="79" t="s">
        <v>366</v>
      </c>
      <c r="T15" s="79" t="s">
        <v>379</v>
      </c>
      <c r="U15" s="79"/>
      <c r="V15" s="82" t="s">
        <v>425</v>
      </c>
      <c r="W15" s="81">
        <v>43478.65193287037</v>
      </c>
      <c r="X15" s="82" t="s">
        <v>476</v>
      </c>
      <c r="Y15" s="79"/>
      <c r="Z15" s="79"/>
      <c r="AA15" s="85" t="s">
        <v>556</v>
      </c>
      <c r="AB15" s="79"/>
      <c r="AC15" s="79" t="b">
        <v>0</v>
      </c>
      <c r="AD15" s="79">
        <v>0</v>
      </c>
      <c r="AE15" s="85" t="s">
        <v>626</v>
      </c>
      <c r="AF15" s="79" t="b">
        <v>0</v>
      </c>
      <c r="AG15" s="79" t="s">
        <v>631</v>
      </c>
      <c r="AH15" s="79"/>
      <c r="AI15" s="85" t="s">
        <v>626</v>
      </c>
      <c r="AJ15" s="79" t="b">
        <v>0</v>
      </c>
      <c r="AK15" s="79">
        <v>8</v>
      </c>
      <c r="AL15" s="85" t="s">
        <v>608</v>
      </c>
      <c r="AM15" s="79" t="s">
        <v>634</v>
      </c>
      <c r="AN15" s="79" t="b">
        <v>0</v>
      </c>
      <c r="AO15" s="85" t="s">
        <v>608</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15</v>
      </c>
      <c r="BK15" s="49">
        <v>100</v>
      </c>
      <c r="BL15" s="48">
        <v>15</v>
      </c>
    </row>
    <row r="16" spans="1:64" ht="15">
      <c r="A16" s="64" t="s">
        <v>223</v>
      </c>
      <c r="B16" s="64" t="s">
        <v>268</v>
      </c>
      <c r="C16" s="65"/>
      <c r="D16" s="66"/>
      <c r="E16" s="67"/>
      <c r="F16" s="68"/>
      <c r="G16" s="65"/>
      <c r="H16" s="69"/>
      <c r="I16" s="70"/>
      <c r="J16" s="70"/>
      <c r="K16" s="34" t="s">
        <v>65</v>
      </c>
      <c r="L16" s="77">
        <v>30</v>
      </c>
      <c r="M16" s="77"/>
      <c r="N16" s="72"/>
      <c r="O16" s="79" t="s">
        <v>289</v>
      </c>
      <c r="P16" s="81">
        <v>43478.655185185184</v>
      </c>
      <c r="Q16" s="79" t="s">
        <v>298</v>
      </c>
      <c r="R16" s="82" t="s">
        <v>347</v>
      </c>
      <c r="S16" s="79" t="s">
        <v>366</v>
      </c>
      <c r="T16" s="79" t="s">
        <v>379</v>
      </c>
      <c r="U16" s="79"/>
      <c r="V16" s="82" t="s">
        <v>426</v>
      </c>
      <c r="W16" s="81">
        <v>43478.655185185184</v>
      </c>
      <c r="X16" s="82" t="s">
        <v>477</v>
      </c>
      <c r="Y16" s="79"/>
      <c r="Z16" s="79"/>
      <c r="AA16" s="85" t="s">
        <v>557</v>
      </c>
      <c r="AB16" s="79"/>
      <c r="AC16" s="79" t="b">
        <v>0</v>
      </c>
      <c r="AD16" s="79">
        <v>0</v>
      </c>
      <c r="AE16" s="85" t="s">
        <v>626</v>
      </c>
      <c r="AF16" s="79" t="b">
        <v>0</v>
      </c>
      <c r="AG16" s="79" t="s">
        <v>631</v>
      </c>
      <c r="AH16" s="79"/>
      <c r="AI16" s="85" t="s">
        <v>626</v>
      </c>
      <c r="AJ16" s="79" t="b">
        <v>0</v>
      </c>
      <c r="AK16" s="79">
        <v>8</v>
      </c>
      <c r="AL16" s="85" t="s">
        <v>608</v>
      </c>
      <c r="AM16" s="79" t="s">
        <v>637</v>
      </c>
      <c r="AN16" s="79" t="b">
        <v>0</v>
      </c>
      <c r="AO16" s="85" t="s">
        <v>608</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224</v>
      </c>
      <c r="B17" s="64" t="s">
        <v>269</v>
      </c>
      <c r="C17" s="65"/>
      <c r="D17" s="66"/>
      <c r="E17" s="67"/>
      <c r="F17" s="68"/>
      <c r="G17" s="65"/>
      <c r="H17" s="69"/>
      <c r="I17" s="70"/>
      <c r="J17" s="70"/>
      <c r="K17" s="34" t="s">
        <v>65</v>
      </c>
      <c r="L17" s="77">
        <v>32</v>
      </c>
      <c r="M17" s="77"/>
      <c r="N17" s="72"/>
      <c r="O17" s="79" t="s">
        <v>289</v>
      </c>
      <c r="P17" s="81">
        <v>43478.75695601852</v>
      </c>
      <c r="Q17" s="79" t="s">
        <v>299</v>
      </c>
      <c r="R17" s="82" t="s">
        <v>348</v>
      </c>
      <c r="S17" s="79" t="s">
        <v>366</v>
      </c>
      <c r="T17" s="79" t="s">
        <v>380</v>
      </c>
      <c r="U17" s="82" t="s">
        <v>397</v>
      </c>
      <c r="V17" s="82" t="s">
        <v>397</v>
      </c>
      <c r="W17" s="81">
        <v>43478.75695601852</v>
      </c>
      <c r="X17" s="82" t="s">
        <v>478</v>
      </c>
      <c r="Y17" s="79"/>
      <c r="Z17" s="79"/>
      <c r="AA17" s="85" t="s">
        <v>558</v>
      </c>
      <c r="AB17" s="79"/>
      <c r="AC17" s="79" t="b">
        <v>0</v>
      </c>
      <c r="AD17" s="79">
        <v>1</v>
      </c>
      <c r="AE17" s="85" t="s">
        <v>626</v>
      </c>
      <c r="AF17" s="79" t="b">
        <v>0</v>
      </c>
      <c r="AG17" s="79" t="s">
        <v>631</v>
      </c>
      <c r="AH17" s="79"/>
      <c r="AI17" s="85" t="s">
        <v>626</v>
      </c>
      <c r="AJ17" s="79" t="b">
        <v>0</v>
      </c>
      <c r="AK17" s="79">
        <v>1</v>
      </c>
      <c r="AL17" s="85" t="s">
        <v>626</v>
      </c>
      <c r="AM17" s="79" t="s">
        <v>639</v>
      </c>
      <c r="AN17" s="79" t="b">
        <v>0</v>
      </c>
      <c r="AO17" s="85" t="s">
        <v>558</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c r="BE17" s="49"/>
      <c r="BF17" s="48"/>
      <c r="BG17" s="49"/>
      <c r="BH17" s="48"/>
      <c r="BI17" s="49"/>
      <c r="BJ17" s="48"/>
      <c r="BK17" s="49"/>
      <c r="BL17" s="48"/>
    </row>
    <row r="18" spans="1:64" ht="15">
      <c r="A18" s="64" t="s">
        <v>225</v>
      </c>
      <c r="B18" s="64" t="s">
        <v>268</v>
      </c>
      <c r="C18" s="65"/>
      <c r="D18" s="66"/>
      <c r="E18" s="67"/>
      <c r="F18" s="68"/>
      <c r="G18" s="65"/>
      <c r="H18" s="69"/>
      <c r="I18" s="70"/>
      <c r="J18" s="70"/>
      <c r="K18" s="34" t="s">
        <v>65</v>
      </c>
      <c r="L18" s="77">
        <v>34</v>
      </c>
      <c r="M18" s="77"/>
      <c r="N18" s="72"/>
      <c r="O18" s="79" t="s">
        <v>289</v>
      </c>
      <c r="P18" s="81">
        <v>43478.797418981485</v>
      </c>
      <c r="Q18" s="79" t="s">
        <v>298</v>
      </c>
      <c r="R18" s="82" t="s">
        <v>347</v>
      </c>
      <c r="S18" s="79" t="s">
        <v>366</v>
      </c>
      <c r="T18" s="79" t="s">
        <v>379</v>
      </c>
      <c r="U18" s="79"/>
      <c r="V18" s="82" t="s">
        <v>427</v>
      </c>
      <c r="W18" s="81">
        <v>43478.797418981485</v>
      </c>
      <c r="X18" s="82" t="s">
        <v>479</v>
      </c>
      <c r="Y18" s="79"/>
      <c r="Z18" s="79"/>
      <c r="AA18" s="85" t="s">
        <v>559</v>
      </c>
      <c r="AB18" s="79"/>
      <c r="AC18" s="79" t="b">
        <v>0</v>
      </c>
      <c r="AD18" s="79">
        <v>0</v>
      </c>
      <c r="AE18" s="85" t="s">
        <v>626</v>
      </c>
      <c r="AF18" s="79" t="b">
        <v>0</v>
      </c>
      <c r="AG18" s="79" t="s">
        <v>631</v>
      </c>
      <c r="AH18" s="79"/>
      <c r="AI18" s="85" t="s">
        <v>626</v>
      </c>
      <c r="AJ18" s="79" t="b">
        <v>0</v>
      </c>
      <c r="AK18" s="79">
        <v>8</v>
      </c>
      <c r="AL18" s="85" t="s">
        <v>608</v>
      </c>
      <c r="AM18" s="79" t="s">
        <v>635</v>
      </c>
      <c r="AN18" s="79" t="b">
        <v>0</v>
      </c>
      <c r="AO18" s="85" t="s">
        <v>608</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224</v>
      </c>
      <c r="C19" s="65"/>
      <c r="D19" s="66"/>
      <c r="E19" s="67"/>
      <c r="F19" s="68"/>
      <c r="G19" s="65"/>
      <c r="H19" s="69"/>
      <c r="I19" s="70"/>
      <c r="J19" s="70"/>
      <c r="K19" s="34" t="s">
        <v>65</v>
      </c>
      <c r="L19" s="77">
        <v>42</v>
      </c>
      <c r="M19" s="77"/>
      <c r="N19" s="72"/>
      <c r="O19" s="79" t="s">
        <v>289</v>
      </c>
      <c r="P19" s="81">
        <v>43478.804664351854</v>
      </c>
      <c r="Q19" s="79" t="s">
        <v>300</v>
      </c>
      <c r="R19" s="82" t="s">
        <v>348</v>
      </c>
      <c r="S19" s="79" t="s">
        <v>366</v>
      </c>
      <c r="T19" s="79" t="s">
        <v>381</v>
      </c>
      <c r="U19" s="79"/>
      <c r="V19" s="82" t="s">
        <v>428</v>
      </c>
      <c r="W19" s="81">
        <v>43478.804664351854</v>
      </c>
      <c r="X19" s="82" t="s">
        <v>480</v>
      </c>
      <c r="Y19" s="79"/>
      <c r="Z19" s="79"/>
      <c r="AA19" s="85" t="s">
        <v>560</v>
      </c>
      <c r="AB19" s="79"/>
      <c r="AC19" s="79" t="b">
        <v>0</v>
      </c>
      <c r="AD19" s="79">
        <v>0</v>
      </c>
      <c r="AE19" s="85" t="s">
        <v>626</v>
      </c>
      <c r="AF19" s="79" t="b">
        <v>0</v>
      </c>
      <c r="AG19" s="79" t="s">
        <v>631</v>
      </c>
      <c r="AH19" s="79"/>
      <c r="AI19" s="85" t="s">
        <v>626</v>
      </c>
      <c r="AJ19" s="79" t="b">
        <v>0</v>
      </c>
      <c r="AK19" s="79">
        <v>1</v>
      </c>
      <c r="AL19" s="85" t="s">
        <v>558</v>
      </c>
      <c r="AM19" s="79" t="s">
        <v>635</v>
      </c>
      <c r="AN19" s="79" t="b">
        <v>0</v>
      </c>
      <c r="AO19" s="85" t="s">
        <v>558</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1</v>
      </c>
      <c r="BE19" s="49">
        <v>6.25</v>
      </c>
      <c r="BF19" s="48">
        <v>0</v>
      </c>
      <c r="BG19" s="49">
        <v>0</v>
      </c>
      <c r="BH19" s="48">
        <v>0</v>
      </c>
      <c r="BI19" s="49">
        <v>0</v>
      </c>
      <c r="BJ19" s="48">
        <v>15</v>
      </c>
      <c r="BK19" s="49">
        <v>93.75</v>
      </c>
      <c r="BL19" s="48">
        <v>16</v>
      </c>
    </row>
    <row r="20" spans="1:64" ht="15">
      <c r="A20" s="64" t="s">
        <v>227</v>
      </c>
      <c r="B20" s="64" t="s">
        <v>268</v>
      </c>
      <c r="C20" s="65"/>
      <c r="D20" s="66"/>
      <c r="E20" s="67"/>
      <c r="F20" s="68"/>
      <c r="G20" s="65"/>
      <c r="H20" s="69"/>
      <c r="I20" s="70"/>
      <c r="J20" s="70"/>
      <c r="K20" s="34" t="s">
        <v>65</v>
      </c>
      <c r="L20" s="77">
        <v>43</v>
      </c>
      <c r="M20" s="77"/>
      <c r="N20" s="72"/>
      <c r="O20" s="79" t="s">
        <v>289</v>
      </c>
      <c r="P20" s="81">
        <v>43478.82309027778</v>
      </c>
      <c r="Q20" s="79" t="s">
        <v>298</v>
      </c>
      <c r="R20" s="82" t="s">
        <v>347</v>
      </c>
      <c r="S20" s="79" t="s">
        <v>366</v>
      </c>
      <c r="T20" s="79" t="s">
        <v>379</v>
      </c>
      <c r="U20" s="79"/>
      <c r="V20" s="82" t="s">
        <v>429</v>
      </c>
      <c r="W20" s="81">
        <v>43478.82309027778</v>
      </c>
      <c r="X20" s="82" t="s">
        <v>481</v>
      </c>
      <c r="Y20" s="79"/>
      <c r="Z20" s="79"/>
      <c r="AA20" s="85" t="s">
        <v>561</v>
      </c>
      <c r="AB20" s="79"/>
      <c r="AC20" s="79" t="b">
        <v>0</v>
      </c>
      <c r="AD20" s="79">
        <v>0</v>
      </c>
      <c r="AE20" s="85" t="s">
        <v>626</v>
      </c>
      <c r="AF20" s="79" t="b">
        <v>0</v>
      </c>
      <c r="AG20" s="79" t="s">
        <v>631</v>
      </c>
      <c r="AH20" s="79"/>
      <c r="AI20" s="85" t="s">
        <v>626</v>
      </c>
      <c r="AJ20" s="79" t="b">
        <v>0</v>
      </c>
      <c r="AK20" s="79">
        <v>8</v>
      </c>
      <c r="AL20" s="85" t="s">
        <v>608</v>
      </c>
      <c r="AM20" s="79" t="s">
        <v>640</v>
      </c>
      <c r="AN20" s="79" t="b">
        <v>0</v>
      </c>
      <c r="AO20" s="85" t="s">
        <v>608</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228</v>
      </c>
      <c r="B21" s="64" t="s">
        <v>268</v>
      </c>
      <c r="C21" s="65"/>
      <c r="D21" s="66"/>
      <c r="E21" s="67"/>
      <c r="F21" s="68"/>
      <c r="G21" s="65"/>
      <c r="H21" s="69"/>
      <c r="I21" s="70"/>
      <c r="J21" s="70"/>
      <c r="K21" s="34" t="s">
        <v>65</v>
      </c>
      <c r="L21" s="77">
        <v>45</v>
      </c>
      <c r="M21" s="77"/>
      <c r="N21" s="72"/>
      <c r="O21" s="79" t="s">
        <v>289</v>
      </c>
      <c r="P21" s="81">
        <v>43478.88380787037</v>
      </c>
      <c r="Q21" s="79" t="s">
        <v>298</v>
      </c>
      <c r="R21" s="82" t="s">
        <v>347</v>
      </c>
      <c r="S21" s="79" t="s">
        <v>366</v>
      </c>
      <c r="T21" s="79" t="s">
        <v>379</v>
      </c>
      <c r="U21" s="79"/>
      <c r="V21" s="82" t="s">
        <v>430</v>
      </c>
      <c r="W21" s="81">
        <v>43478.88380787037</v>
      </c>
      <c r="X21" s="82" t="s">
        <v>482</v>
      </c>
      <c r="Y21" s="79"/>
      <c r="Z21" s="79"/>
      <c r="AA21" s="85" t="s">
        <v>562</v>
      </c>
      <c r="AB21" s="79"/>
      <c r="AC21" s="79" t="b">
        <v>0</v>
      </c>
      <c r="AD21" s="79">
        <v>0</v>
      </c>
      <c r="AE21" s="85" t="s">
        <v>626</v>
      </c>
      <c r="AF21" s="79" t="b">
        <v>0</v>
      </c>
      <c r="AG21" s="79" t="s">
        <v>631</v>
      </c>
      <c r="AH21" s="79"/>
      <c r="AI21" s="85" t="s">
        <v>626</v>
      </c>
      <c r="AJ21" s="79" t="b">
        <v>0</v>
      </c>
      <c r="AK21" s="79">
        <v>8</v>
      </c>
      <c r="AL21" s="85" t="s">
        <v>608</v>
      </c>
      <c r="AM21" s="79" t="s">
        <v>633</v>
      </c>
      <c r="AN21" s="79" t="b">
        <v>0</v>
      </c>
      <c r="AO21" s="85" t="s">
        <v>608</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229</v>
      </c>
      <c r="B22" s="64" t="s">
        <v>268</v>
      </c>
      <c r="C22" s="65"/>
      <c r="D22" s="66"/>
      <c r="E22" s="67"/>
      <c r="F22" s="68"/>
      <c r="G22" s="65"/>
      <c r="H22" s="69"/>
      <c r="I22" s="70"/>
      <c r="J22" s="70"/>
      <c r="K22" s="34" t="s">
        <v>65</v>
      </c>
      <c r="L22" s="77">
        <v>47</v>
      </c>
      <c r="M22" s="77"/>
      <c r="N22" s="72"/>
      <c r="O22" s="79" t="s">
        <v>289</v>
      </c>
      <c r="P22" s="81">
        <v>43478.9359837963</v>
      </c>
      <c r="Q22" s="79" t="s">
        <v>298</v>
      </c>
      <c r="R22" s="82" t="s">
        <v>347</v>
      </c>
      <c r="S22" s="79" t="s">
        <v>366</v>
      </c>
      <c r="T22" s="79" t="s">
        <v>379</v>
      </c>
      <c r="U22" s="79"/>
      <c r="V22" s="82" t="s">
        <v>431</v>
      </c>
      <c r="W22" s="81">
        <v>43478.9359837963</v>
      </c>
      <c r="X22" s="82" t="s">
        <v>483</v>
      </c>
      <c r="Y22" s="79"/>
      <c r="Z22" s="79"/>
      <c r="AA22" s="85" t="s">
        <v>563</v>
      </c>
      <c r="AB22" s="79"/>
      <c r="AC22" s="79" t="b">
        <v>0</v>
      </c>
      <c r="AD22" s="79">
        <v>0</v>
      </c>
      <c r="AE22" s="85" t="s">
        <v>626</v>
      </c>
      <c r="AF22" s="79" t="b">
        <v>0</v>
      </c>
      <c r="AG22" s="79" t="s">
        <v>631</v>
      </c>
      <c r="AH22" s="79"/>
      <c r="AI22" s="85" t="s">
        <v>626</v>
      </c>
      <c r="AJ22" s="79" t="b">
        <v>0</v>
      </c>
      <c r="AK22" s="79">
        <v>12</v>
      </c>
      <c r="AL22" s="85" t="s">
        <v>608</v>
      </c>
      <c r="AM22" s="79" t="s">
        <v>635</v>
      </c>
      <c r="AN22" s="79" t="b">
        <v>0</v>
      </c>
      <c r="AO22" s="85" t="s">
        <v>608</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248</v>
      </c>
      <c r="C23" s="65"/>
      <c r="D23" s="66"/>
      <c r="E23" s="67"/>
      <c r="F23" s="68"/>
      <c r="G23" s="65"/>
      <c r="H23" s="69"/>
      <c r="I23" s="70"/>
      <c r="J23" s="70"/>
      <c r="K23" s="34" t="s">
        <v>65</v>
      </c>
      <c r="L23" s="77">
        <v>49</v>
      </c>
      <c r="M23" s="77"/>
      <c r="N23" s="72"/>
      <c r="O23" s="79" t="s">
        <v>289</v>
      </c>
      <c r="P23" s="81">
        <v>43479.15421296296</v>
      </c>
      <c r="Q23" s="79" t="s">
        <v>301</v>
      </c>
      <c r="R23" s="82" t="s">
        <v>349</v>
      </c>
      <c r="S23" s="79" t="s">
        <v>367</v>
      </c>
      <c r="T23" s="79"/>
      <c r="U23" s="79"/>
      <c r="V23" s="82" t="s">
        <v>432</v>
      </c>
      <c r="W23" s="81">
        <v>43479.15421296296</v>
      </c>
      <c r="X23" s="82" t="s">
        <v>484</v>
      </c>
      <c r="Y23" s="79"/>
      <c r="Z23" s="79"/>
      <c r="AA23" s="85" t="s">
        <v>564</v>
      </c>
      <c r="AB23" s="79"/>
      <c r="AC23" s="79" t="b">
        <v>0</v>
      </c>
      <c r="AD23" s="79">
        <v>0</v>
      </c>
      <c r="AE23" s="85" t="s">
        <v>626</v>
      </c>
      <c r="AF23" s="79" t="b">
        <v>0</v>
      </c>
      <c r="AG23" s="79" t="s">
        <v>631</v>
      </c>
      <c r="AH23" s="79"/>
      <c r="AI23" s="85" t="s">
        <v>626</v>
      </c>
      <c r="AJ23" s="79" t="b">
        <v>0</v>
      </c>
      <c r="AK23" s="79">
        <v>5</v>
      </c>
      <c r="AL23" s="85" t="s">
        <v>586</v>
      </c>
      <c r="AM23" s="79" t="s">
        <v>638</v>
      </c>
      <c r="AN23" s="79" t="b">
        <v>0</v>
      </c>
      <c r="AO23" s="85" t="s">
        <v>586</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0</v>
      </c>
      <c r="BE23" s="49">
        <v>0</v>
      </c>
      <c r="BF23" s="48">
        <v>0</v>
      </c>
      <c r="BG23" s="49">
        <v>0</v>
      </c>
      <c r="BH23" s="48">
        <v>0</v>
      </c>
      <c r="BI23" s="49">
        <v>0</v>
      </c>
      <c r="BJ23" s="48">
        <v>19</v>
      </c>
      <c r="BK23" s="49">
        <v>100</v>
      </c>
      <c r="BL23" s="48">
        <v>19</v>
      </c>
    </row>
    <row r="24" spans="1:64" ht="15">
      <c r="A24" s="64" t="s">
        <v>231</v>
      </c>
      <c r="B24" s="64" t="s">
        <v>248</v>
      </c>
      <c r="C24" s="65"/>
      <c r="D24" s="66"/>
      <c r="E24" s="67"/>
      <c r="F24" s="68"/>
      <c r="G24" s="65"/>
      <c r="H24" s="69"/>
      <c r="I24" s="70"/>
      <c r="J24" s="70"/>
      <c r="K24" s="34" t="s">
        <v>65</v>
      </c>
      <c r="L24" s="77">
        <v>50</v>
      </c>
      <c r="M24" s="77"/>
      <c r="N24" s="72"/>
      <c r="O24" s="79" t="s">
        <v>289</v>
      </c>
      <c r="P24" s="81">
        <v>43479.15644675926</v>
      </c>
      <c r="Q24" s="79" t="s">
        <v>301</v>
      </c>
      <c r="R24" s="82" t="s">
        <v>349</v>
      </c>
      <c r="S24" s="79" t="s">
        <v>367</v>
      </c>
      <c r="T24" s="79"/>
      <c r="U24" s="79"/>
      <c r="V24" s="82" t="s">
        <v>433</v>
      </c>
      <c r="W24" s="81">
        <v>43479.15644675926</v>
      </c>
      <c r="X24" s="82" t="s">
        <v>485</v>
      </c>
      <c r="Y24" s="79"/>
      <c r="Z24" s="79"/>
      <c r="AA24" s="85" t="s">
        <v>565</v>
      </c>
      <c r="AB24" s="79"/>
      <c r="AC24" s="79" t="b">
        <v>0</v>
      </c>
      <c r="AD24" s="79">
        <v>0</v>
      </c>
      <c r="AE24" s="85" t="s">
        <v>626</v>
      </c>
      <c r="AF24" s="79" t="b">
        <v>0</v>
      </c>
      <c r="AG24" s="79" t="s">
        <v>631</v>
      </c>
      <c r="AH24" s="79"/>
      <c r="AI24" s="85" t="s">
        <v>626</v>
      </c>
      <c r="AJ24" s="79" t="b">
        <v>0</v>
      </c>
      <c r="AK24" s="79">
        <v>5</v>
      </c>
      <c r="AL24" s="85" t="s">
        <v>586</v>
      </c>
      <c r="AM24" s="79" t="s">
        <v>637</v>
      </c>
      <c r="AN24" s="79" t="b">
        <v>0</v>
      </c>
      <c r="AO24" s="85" t="s">
        <v>586</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v>0</v>
      </c>
      <c r="BE24" s="49">
        <v>0</v>
      </c>
      <c r="BF24" s="48">
        <v>0</v>
      </c>
      <c r="BG24" s="49">
        <v>0</v>
      </c>
      <c r="BH24" s="48">
        <v>0</v>
      </c>
      <c r="BI24" s="49">
        <v>0</v>
      </c>
      <c r="BJ24" s="48">
        <v>19</v>
      </c>
      <c r="BK24" s="49">
        <v>100</v>
      </c>
      <c r="BL24" s="48">
        <v>19</v>
      </c>
    </row>
    <row r="25" spans="1:64" ht="15">
      <c r="A25" s="64" t="s">
        <v>232</v>
      </c>
      <c r="B25" s="64" t="s">
        <v>268</v>
      </c>
      <c r="C25" s="65"/>
      <c r="D25" s="66"/>
      <c r="E25" s="67"/>
      <c r="F25" s="68"/>
      <c r="G25" s="65"/>
      <c r="H25" s="69"/>
      <c r="I25" s="70"/>
      <c r="J25" s="70"/>
      <c r="K25" s="34" t="s">
        <v>65</v>
      </c>
      <c r="L25" s="77">
        <v>51</v>
      </c>
      <c r="M25" s="77"/>
      <c r="N25" s="72"/>
      <c r="O25" s="79" t="s">
        <v>289</v>
      </c>
      <c r="P25" s="81">
        <v>43479.300462962965</v>
      </c>
      <c r="Q25" s="79" t="s">
        <v>298</v>
      </c>
      <c r="R25" s="82" t="s">
        <v>347</v>
      </c>
      <c r="S25" s="79" t="s">
        <v>366</v>
      </c>
      <c r="T25" s="79" t="s">
        <v>379</v>
      </c>
      <c r="U25" s="79"/>
      <c r="V25" s="82" t="s">
        <v>434</v>
      </c>
      <c r="W25" s="81">
        <v>43479.300462962965</v>
      </c>
      <c r="X25" s="82" t="s">
        <v>486</v>
      </c>
      <c r="Y25" s="79"/>
      <c r="Z25" s="79"/>
      <c r="AA25" s="85" t="s">
        <v>566</v>
      </c>
      <c r="AB25" s="79"/>
      <c r="AC25" s="79" t="b">
        <v>0</v>
      </c>
      <c r="AD25" s="79">
        <v>0</v>
      </c>
      <c r="AE25" s="85" t="s">
        <v>626</v>
      </c>
      <c r="AF25" s="79" t="b">
        <v>0</v>
      </c>
      <c r="AG25" s="79" t="s">
        <v>631</v>
      </c>
      <c r="AH25" s="79"/>
      <c r="AI25" s="85" t="s">
        <v>626</v>
      </c>
      <c r="AJ25" s="79" t="b">
        <v>0</v>
      </c>
      <c r="AK25" s="79">
        <v>12</v>
      </c>
      <c r="AL25" s="85" t="s">
        <v>608</v>
      </c>
      <c r="AM25" s="79" t="s">
        <v>635</v>
      </c>
      <c r="AN25" s="79" t="b">
        <v>0</v>
      </c>
      <c r="AO25" s="85" t="s">
        <v>608</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233</v>
      </c>
      <c r="B26" s="64" t="s">
        <v>268</v>
      </c>
      <c r="C26" s="65"/>
      <c r="D26" s="66"/>
      <c r="E26" s="67"/>
      <c r="F26" s="68"/>
      <c r="G26" s="65"/>
      <c r="H26" s="69"/>
      <c r="I26" s="70"/>
      <c r="J26" s="70"/>
      <c r="K26" s="34" t="s">
        <v>65</v>
      </c>
      <c r="L26" s="77">
        <v>53</v>
      </c>
      <c r="M26" s="77"/>
      <c r="N26" s="72"/>
      <c r="O26" s="79" t="s">
        <v>289</v>
      </c>
      <c r="P26" s="81">
        <v>43479.37021990741</v>
      </c>
      <c r="Q26" s="79" t="s">
        <v>298</v>
      </c>
      <c r="R26" s="82" t="s">
        <v>347</v>
      </c>
      <c r="S26" s="79" t="s">
        <v>366</v>
      </c>
      <c r="T26" s="79" t="s">
        <v>379</v>
      </c>
      <c r="U26" s="79"/>
      <c r="V26" s="82" t="s">
        <v>435</v>
      </c>
      <c r="W26" s="81">
        <v>43479.37021990741</v>
      </c>
      <c r="X26" s="82" t="s">
        <v>487</v>
      </c>
      <c r="Y26" s="79"/>
      <c r="Z26" s="79"/>
      <c r="AA26" s="85" t="s">
        <v>567</v>
      </c>
      <c r="AB26" s="79"/>
      <c r="AC26" s="79" t="b">
        <v>0</v>
      </c>
      <c r="AD26" s="79">
        <v>0</v>
      </c>
      <c r="AE26" s="85" t="s">
        <v>626</v>
      </c>
      <c r="AF26" s="79" t="b">
        <v>0</v>
      </c>
      <c r="AG26" s="79" t="s">
        <v>631</v>
      </c>
      <c r="AH26" s="79"/>
      <c r="AI26" s="85" t="s">
        <v>626</v>
      </c>
      <c r="AJ26" s="79" t="b">
        <v>0</v>
      </c>
      <c r="AK26" s="79">
        <v>12</v>
      </c>
      <c r="AL26" s="85" t="s">
        <v>608</v>
      </c>
      <c r="AM26" s="79" t="s">
        <v>635</v>
      </c>
      <c r="AN26" s="79" t="b">
        <v>0</v>
      </c>
      <c r="AO26" s="85" t="s">
        <v>608</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234</v>
      </c>
      <c r="B27" s="64" t="s">
        <v>268</v>
      </c>
      <c r="C27" s="65"/>
      <c r="D27" s="66"/>
      <c r="E27" s="67"/>
      <c r="F27" s="68"/>
      <c r="G27" s="65"/>
      <c r="H27" s="69"/>
      <c r="I27" s="70"/>
      <c r="J27" s="70"/>
      <c r="K27" s="34" t="s">
        <v>65</v>
      </c>
      <c r="L27" s="77">
        <v>55</v>
      </c>
      <c r="M27" s="77"/>
      <c r="N27" s="72"/>
      <c r="O27" s="79" t="s">
        <v>289</v>
      </c>
      <c r="P27" s="81">
        <v>43479.40002314815</v>
      </c>
      <c r="Q27" s="79" t="s">
        <v>298</v>
      </c>
      <c r="R27" s="82" t="s">
        <v>347</v>
      </c>
      <c r="S27" s="79" t="s">
        <v>366</v>
      </c>
      <c r="T27" s="79" t="s">
        <v>379</v>
      </c>
      <c r="U27" s="79"/>
      <c r="V27" s="82" t="s">
        <v>436</v>
      </c>
      <c r="W27" s="81">
        <v>43479.40002314815</v>
      </c>
      <c r="X27" s="82" t="s">
        <v>488</v>
      </c>
      <c r="Y27" s="79"/>
      <c r="Z27" s="79"/>
      <c r="AA27" s="85" t="s">
        <v>568</v>
      </c>
      <c r="AB27" s="79"/>
      <c r="AC27" s="79" t="b">
        <v>0</v>
      </c>
      <c r="AD27" s="79">
        <v>0</v>
      </c>
      <c r="AE27" s="85" t="s">
        <v>626</v>
      </c>
      <c r="AF27" s="79" t="b">
        <v>0</v>
      </c>
      <c r="AG27" s="79" t="s">
        <v>631</v>
      </c>
      <c r="AH27" s="79"/>
      <c r="AI27" s="85" t="s">
        <v>626</v>
      </c>
      <c r="AJ27" s="79" t="b">
        <v>0</v>
      </c>
      <c r="AK27" s="79">
        <v>12</v>
      </c>
      <c r="AL27" s="85" t="s">
        <v>608</v>
      </c>
      <c r="AM27" s="79" t="s">
        <v>635</v>
      </c>
      <c r="AN27" s="79" t="b">
        <v>0</v>
      </c>
      <c r="AO27" s="85" t="s">
        <v>608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235</v>
      </c>
      <c r="B28" s="64" t="s">
        <v>268</v>
      </c>
      <c r="C28" s="65"/>
      <c r="D28" s="66"/>
      <c r="E28" s="67"/>
      <c r="F28" s="68"/>
      <c r="G28" s="65"/>
      <c r="H28" s="69"/>
      <c r="I28" s="70"/>
      <c r="J28" s="70"/>
      <c r="K28" s="34" t="s">
        <v>65</v>
      </c>
      <c r="L28" s="77">
        <v>57</v>
      </c>
      <c r="M28" s="77"/>
      <c r="N28" s="72"/>
      <c r="O28" s="79" t="s">
        <v>289</v>
      </c>
      <c r="P28" s="81">
        <v>43479.76414351852</v>
      </c>
      <c r="Q28" s="79" t="s">
        <v>298</v>
      </c>
      <c r="R28" s="82" t="s">
        <v>347</v>
      </c>
      <c r="S28" s="79" t="s">
        <v>366</v>
      </c>
      <c r="T28" s="79" t="s">
        <v>379</v>
      </c>
      <c r="U28" s="79"/>
      <c r="V28" s="82" t="s">
        <v>437</v>
      </c>
      <c r="W28" s="81">
        <v>43479.76414351852</v>
      </c>
      <c r="X28" s="82" t="s">
        <v>489</v>
      </c>
      <c r="Y28" s="79"/>
      <c r="Z28" s="79"/>
      <c r="AA28" s="85" t="s">
        <v>569</v>
      </c>
      <c r="AB28" s="79"/>
      <c r="AC28" s="79" t="b">
        <v>0</v>
      </c>
      <c r="AD28" s="79">
        <v>0</v>
      </c>
      <c r="AE28" s="85" t="s">
        <v>626</v>
      </c>
      <c r="AF28" s="79" t="b">
        <v>0</v>
      </c>
      <c r="AG28" s="79" t="s">
        <v>631</v>
      </c>
      <c r="AH28" s="79"/>
      <c r="AI28" s="85" t="s">
        <v>626</v>
      </c>
      <c r="AJ28" s="79" t="b">
        <v>0</v>
      </c>
      <c r="AK28" s="79">
        <v>12</v>
      </c>
      <c r="AL28" s="85" t="s">
        <v>608</v>
      </c>
      <c r="AM28" s="79" t="s">
        <v>635</v>
      </c>
      <c r="AN28" s="79" t="b">
        <v>0</v>
      </c>
      <c r="AO28" s="85" t="s">
        <v>608</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268</v>
      </c>
      <c r="C29" s="65"/>
      <c r="D29" s="66"/>
      <c r="E29" s="67"/>
      <c r="F29" s="68"/>
      <c r="G29" s="65"/>
      <c r="H29" s="69"/>
      <c r="I29" s="70"/>
      <c r="J29" s="70"/>
      <c r="K29" s="34" t="s">
        <v>65</v>
      </c>
      <c r="L29" s="77">
        <v>59</v>
      </c>
      <c r="M29" s="77"/>
      <c r="N29" s="72"/>
      <c r="O29" s="79" t="s">
        <v>289</v>
      </c>
      <c r="P29" s="81">
        <v>43482.9952662037</v>
      </c>
      <c r="Q29" s="79" t="s">
        <v>298</v>
      </c>
      <c r="R29" s="82" t="s">
        <v>347</v>
      </c>
      <c r="S29" s="79" t="s">
        <v>366</v>
      </c>
      <c r="T29" s="79" t="s">
        <v>379</v>
      </c>
      <c r="U29" s="79"/>
      <c r="V29" s="82" t="s">
        <v>438</v>
      </c>
      <c r="W29" s="81">
        <v>43482.9952662037</v>
      </c>
      <c r="X29" s="82" t="s">
        <v>490</v>
      </c>
      <c r="Y29" s="79"/>
      <c r="Z29" s="79"/>
      <c r="AA29" s="85" t="s">
        <v>570</v>
      </c>
      <c r="AB29" s="79"/>
      <c r="AC29" s="79" t="b">
        <v>0</v>
      </c>
      <c r="AD29" s="79">
        <v>0</v>
      </c>
      <c r="AE29" s="85" t="s">
        <v>626</v>
      </c>
      <c r="AF29" s="79" t="b">
        <v>0</v>
      </c>
      <c r="AG29" s="79" t="s">
        <v>631</v>
      </c>
      <c r="AH29" s="79"/>
      <c r="AI29" s="85" t="s">
        <v>626</v>
      </c>
      <c r="AJ29" s="79" t="b">
        <v>0</v>
      </c>
      <c r="AK29" s="79">
        <v>13</v>
      </c>
      <c r="AL29" s="85" t="s">
        <v>608</v>
      </c>
      <c r="AM29" s="79" t="s">
        <v>633</v>
      </c>
      <c r="AN29" s="79" t="b">
        <v>0</v>
      </c>
      <c r="AO29" s="85" t="s">
        <v>608</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237</v>
      </c>
      <c r="B30" s="64" t="s">
        <v>237</v>
      </c>
      <c r="C30" s="65"/>
      <c r="D30" s="66"/>
      <c r="E30" s="67"/>
      <c r="F30" s="68"/>
      <c r="G30" s="65"/>
      <c r="H30" s="69"/>
      <c r="I30" s="70"/>
      <c r="J30" s="70"/>
      <c r="K30" s="34" t="s">
        <v>65</v>
      </c>
      <c r="L30" s="77">
        <v>61</v>
      </c>
      <c r="M30" s="77"/>
      <c r="N30" s="72"/>
      <c r="O30" s="79" t="s">
        <v>176</v>
      </c>
      <c r="P30" s="81">
        <v>43483.14224537037</v>
      </c>
      <c r="Q30" s="79" t="s">
        <v>302</v>
      </c>
      <c r="R30" s="79"/>
      <c r="S30" s="79"/>
      <c r="T30" s="79"/>
      <c r="U30" s="79"/>
      <c r="V30" s="82" t="s">
        <v>439</v>
      </c>
      <c r="W30" s="81">
        <v>43483.14224537037</v>
      </c>
      <c r="X30" s="82" t="s">
        <v>491</v>
      </c>
      <c r="Y30" s="79"/>
      <c r="Z30" s="79"/>
      <c r="AA30" s="85" t="s">
        <v>571</v>
      </c>
      <c r="AB30" s="79"/>
      <c r="AC30" s="79" t="b">
        <v>0</v>
      </c>
      <c r="AD30" s="79">
        <v>0</v>
      </c>
      <c r="AE30" s="85" t="s">
        <v>626</v>
      </c>
      <c r="AF30" s="79" t="b">
        <v>0</v>
      </c>
      <c r="AG30" s="79" t="s">
        <v>631</v>
      </c>
      <c r="AH30" s="79"/>
      <c r="AI30" s="85" t="s">
        <v>626</v>
      </c>
      <c r="AJ30" s="79" t="b">
        <v>0</v>
      </c>
      <c r="AK30" s="79">
        <v>0</v>
      </c>
      <c r="AL30" s="85" t="s">
        <v>626</v>
      </c>
      <c r="AM30" s="79" t="s">
        <v>635</v>
      </c>
      <c r="AN30" s="79" t="b">
        <v>0</v>
      </c>
      <c r="AO30" s="85" t="s">
        <v>571</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v>0</v>
      </c>
      <c r="BE30" s="49">
        <v>0</v>
      </c>
      <c r="BF30" s="48">
        <v>0</v>
      </c>
      <c r="BG30" s="49">
        <v>0</v>
      </c>
      <c r="BH30" s="48">
        <v>0</v>
      </c>
      <c r="BI30" s="49">
        <v>0</v>
      </c>
      <c r="BJ30" s="48">
        <v>24</v>
      </c>
      <c r="BK30" s="49">
        <v>100</v>
      </c>
      <c r="BL30" s="48">
        <v>24</v>
      </c>
    </row>
    <row r="31" spans="1:64" ht="15">
      <c r="A31" s="64" t="s">
        <v>238</v>
      </c>
      <c r="B31" s="64" t="s">
        <v>242</v>
      </c>
      <c r="C31" s="65"/>
      <c r="D31" s="66"/>
      <c r="E31" s="67"/>
      <c r="F31" s="68"/>
      <c r="G31" s="65"/>
      <c r="H31" s="69"/>
      <c r="I31" s="70"/>
      <c r="J31" s="70"/>
      <c r="K31" s="34" t="s">
        <v>65</v>
      </c>
      <c r="L31" s="77">
        <v>62</v>
      </c>
      <c r="M31" s="77"/>
      <c r="N31" s="72"/>
      <c r="O31" s="79" t="s">
        <v>289</v>
      </c>
      <c r="P31" s="81">
        <v>43483.41034722222</v>
      </c>
      <c r="Q31" s="79" t="s">
        <v>303</v>
      </c>
      <c r="R31" s="79"/>
      <c r="S31" s="79"/>
      <c r="T31" s="79"/>
      <c r="U31" s="79"/>
      <c r="V31" s="82" t="s">
        <v>440</v>
      </c>
      <c r="W31" s="81">
        <v>43483.41034722222</v>
      </c>
      <c r="X31" s="82" t="s">
        <v>492</v>
      </c>
      <c r="Y31" s="79"/>
      <c r="Z31" s="79"/>
      <c r="AA31" s="85" t="s">
        <v>572</v>
      </c>
      <c r="AB31" s="79"/>
      <c r="AC31" s="79" t="b">
        <v>0</v>
      </c>
      <c r="AD31" s="79">
        <v>0</v>
      </c>
      <c r="AE31" s="85" t="s">
        <v>626</v>
      </c>
      <c r="AF31" s="79" t="b">
        <v>0</v>
      </c>
      <c r="AG31" s="79" t="s">
        <v>631</v>
      </c>
      <c r="AH31" s="79"/>
      <c r="AI31" s="85" t="s">
        <v>626</v>
      </c>
      <c r="AJ31" s="79" t="b">
        <v>0</v>
      </c>
      <c r="AK31" s="79">
        <v>1</v>
      </c>
      <c r="AL31" s="85" t="s">
        <v>578</v>
      </c>
      <c r="AM31" s="79" t="s">
        <v>641</v>
      </c>
      <c r="AN31" s="79" t="b">
        <v>0</v>
      </c>
      <c r="AO31" s="85" t="s">
        <v>578</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v>1</v>
      </c>
      <c r="BE31" s="49">
        <v>4.3478260869565215</v>
      </c>
      <c r="BF31" s="48">
        <v>0</v>
      </c>
      <c r="BG31" s="49">
        <v>0</v>
      </c>
      <c r="BH31" s="48">
        <v>0</v>
      </c>
      <c r="BI31" s="49">
        <v>0</v>
      </c>
      <c r="BJ31" s="48">
        <v>22</v>
      </c>
      <c r="BK31" s="49">
        <v>95.65217391304348</v>
      </c>
      <c r="BL31" s="48">
        <v>23</v>
      </c>
    </row>
    <row r="32" spans="1:64" ht="15">
      <c r="A32" s="64" t="s">
        <v>239</v>
      </c>
      <c r="B32" s="64" t="s">
        <v>239</v>
      </c>
      <c r="C32" s="65"/>
      <c r="D32" s="66"/>
      <c r="E32" s="67"/>
      <c r="F32" s="68"/>
      <c r="G32" s="65"/>
      <c r="H32" s="69"/>
      <c r="I32" s="70"/>
      <c r="J32" s="70"/>
      <c r="K32" s="34" t="s">
        <v>65</v>
      </c>
      <c r="L32" s="77">
        <v>63</v>
      </c>
      <c r="M32" s="77"/>
      <c r="N32" s="72"/>
      <c r="O32" s="79" t="s">
        <v>176</v>
      </c>
      <c r="P32" s="81">
        <v>43481.68331018519</v>
      </c>
      <c r="Q32" s="79" t="s">
        <v>304</v>
      </c>
      <c r="R32" s="82" t="s">
        <v>350</v>
      </c>
      <c r="S32" s="79" t="s">
        <v>368</v>
      </c>
      <c r="T32" s="79"/>
      <c r="U32" s="79"/>
      <c r="V32" s="82" t="s">
        <v>441</v>
      </c>
      <c r="W32" s="81">
        <v>43481.68331018519</v>
      </c>
      <c r="X32" s="82" t="s">
        <v>493</v>
      </c>
      <c r="Y32" s="79"/>
      <c r="Z32" s="79"/>
      <c r="AA32" s="85" t="s">
        <v>573</v>
      </c>
      <c r="AB32" s="79"/>
      <c r="AC32" s="79" t="b">
        <v>0</v>
      </c>
      <c r="AD32" s="79">
        <v>0</v>
      </c>
      <c r="AE32" s="85" t="s">
        <v>626</v>
      </c>
      <c r="AF32" s="79" t="b">
        <v>1</v>
      </c>
      <c r="AG32" s="79" t="s">
        <v>631</v>
      </c>
      <c r="AH32" s="79"/>
      <c r="AI32" s="85" t="s">
        <v>613</v>
      </c>
      <c r="AJ32" s="79" t="b">
        <v>0</v>
      </c>
      <c r="AK32" s="79">
        <v>0</v>
      </c>
      <c r="AL32" s="85" t="s">
        <v>626</v>
      </c>
      <c r="AM32" s="79" t="s">
        <v>633</v>
      </c>
      <c r="AN32" s="79" t="b">
        <v>0</v>
      </c>
      <c r="AO32" s="85" t="s">
        <v>573</v>
      </c>
      <c r="AP32" s="79" t="s">
        <v>176</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v>0</v>
      </c>
      <c r="BE32" s="49">
        <v>0</v>
      </c>
      <c r="BF32" s="48">
        <v>0</v>
      </c>
      <c r="BG32" s="49">
        <v>0</v>
      </c>
      <c r="BH32" s="48">
        <v>0</v>
      </c>
      <c r="BI32" s="49">
        <v>0</v>
      </c>
      <c r="BJ32" s="48">
        <v>11</v>
      </c>
      <c r="BK32" s="49">
        <v>100</v>
      </c>
      <c r="BL32" s="48">
        <v>11</v>
      </c>
    </row>
    <row r="33" spans="1:64" ht="15">
      <c r="A33" s="64" t="s">
        <v>239</v>
      </c>
      <c r="B33" s="64" t="s">
        <v>260</v>
      </c>
      <c r="C33" s="65"/>
      <c r="D33" s="66"/>
      <c r="E33" s="67"/>
      <c r="F33" s="68"/>
      <c r="G33" s="65"/>
      <c r="H33" s="69"/>
      <c r="I33" s="70"/>
      <c r="J33" s="70"/>
      <c r="K33" s="34" t="s">
        <v>65</v>
      </c>
      <c r="L33" s="77">
        <v>64</v>
      </c>
      <c r="M33" s="77"/>
      <c r="N33" s="72"/>
      <c r="O33" s="79" t="s">
        <v>289</v>
      </c>
      <c r="P33" s="81">
        <v>43482.90357638889</v>
      </c>
      <c r="Q33" s="79" t="s">
        <v>305</v>
      </c>
      <c r="R33" s="79"/>
      <c r="S33" s="79"/>
      <c r="T33" s="79"/>
      <c r="U33" s="79"/>
      <c r="V33" s="82" t="s">
        <v>441</v>
      </c>
      <c r="W33" s="81">
        <v>43482.90357638889</v>
      </c>
      <c r="X33" s="82" t="s">
        <v>494</v>
      </c>
      <c r="Y33" s="79"/>
      <c r="Z33" s="79"/>
      <c r="AA33" s="85" t="s">
        <v>574</v>
      </c>
      <c r="AB33" s="79"/>
      <c r="AC33" s="79" t="b">
        <v>0</v>
      </c>
      <c r="AD33" s="79">
        <v>0</v>
      </c>
      <c r="AE33" s="85" t="s">
        <v>626</v>
      </c>
      <c r="AF33" s="79" t="b">
        <v>0</v>
      </c>
      <c r="AG33" s="79" t="s">
        <v>631</v>
      </c>
      <c r="AH33" s="79"/>
      <c r="AI33" s="85" t="s">
        <v>626</v>
      </c>
      <c r="AJ33" s="79" t="b">
        <v>0</v>
      </c>
      <c r="AK33" s="79">
        <v>1</v>
      </c>
      <c r="AL33" s="85" t="s">
        <v>615</v>
      </c>
      <c r="AM33" s="79" t="s">
        <v>633</v>
      </c>
      <c r="AN33" s="79" t="b">
        <v>0</v>
      </c>
      <c r="AO33" s="85" t="s">
        <v>615</v>
      </c>
      <c r="AP33" s="79" t="s">
        <v>176</v>
      </c>
      <c r="AQ33" s="79">
        <v>0</v>
      </c>
      <c r="AR33" s="79">
        <v>0</v>
      </c>
      <c r="AS33" s="79"/>
      <c r="AT33" s="79"/>
      <c r="AU33" s="79"/>
      <c r="AV33" s="79"/>
      <c r="AW33" s="79"/>
      <c r="AX33" s="79"/>
      <c r="AY33" s="79"/>
      <c r="AZ33" s="79"/>
      <c r="BA33">
        <v>2</v>
      </c>
      <c r="BB33" s="78" t="str">
        <f>REPLACE(INDEX(GroupVertices[Group],MATCH(Edges24[[#This Row],[Vertex 1]],GroupVertices[Vertex],0)),1,1,"")</f>
        <v>6</v>
      </c>
      <c r="BC33" s="78" t="str">
        <f>REPLACE(INDEX(GroupVertices[Group],MATCH(Edges24[[#This Row],[Vertex 2]],GroupVertices[Vertex],0)),1,1,"")</f>
        <v>6</v>
      </c>
      <c r="BD33" s="48">
        <v>1</v>
      </c>
      <c r="BE33" s="49">
        <v>4.545454545454546</v>
      </c>
      <c r="BF33" s="48">
        <v>0</v>
      </c>
      <c r="BG33" s="49">
        <v>0</v>
      </c>
      <c r="BH33" s="48">
        <v>0</v>
      </c>
      <c r="BI33" s="49">
        <v>0</v>
      </c>
      <c r="BJ33" s="48">
        <v>21</v>
      </c>
      <c r="BK33" s="49">
        <v>95.45454545454545</v>
      </c>
      <c r="BL33" s="48">
        <v>22</v>
      </c>
    </row>
    <row r="34" spans="1:64" ht="15">
      <c r="A34" s="64" t="s">
        <v>239</v>
      </c>
      <c r="B34" s="64" t="s">
        <v>260</v>
      </c>
      <c r="C34" s="65"/>
      <c r="D34" s="66"/>
      <c r="E34" s="67"/>
      <c r="F34" s="68"/>
      <c r="G34" s="65"/>
      <c r="H34" s="69"/>
      <c r="I34" s="70"/>
      <c r="J34" s="70"/>
      <c r="K34" s="34" t="s">
        <v>65</v>
      </c>
      <c r="L34" s="77">
        <v>65</v>
      </c>
      <c r="M34" s="77"/>
      <c r="N34" s="72"/>
      <c r="O34" s="79" t="s">
        <v>289</v>
      </c>
      <c r="P34" s="81">
        <v>43483.68130787037</v>
      </c>
      <c r="Q34" s="79" t="s">
        <v>306</v>
      </c>
      <c r="R34" s="79"/>
      <c r="S34" s="79"/>
      <c r="T34" s="79"/>
      <c r="U34" s="79"/>
      <c r="V34" s="82" t="s">
        <v>441</v>
      </c>
      <c r="W34" s="81">
        <v>43483.68130787037</v>
      </c>
      <c r="X34" s="82" t="s">
        <v>495</v>
      </c>
      <c r="Y34" s="79"/>
      <c r="Z34" s="79"/>
      <c r="AA34" s="85" t="s">
        <v>575</v>
      </c>
      <c r="AB34" s="79"/>
      <c r="AC34" s="79" t="b">
        <v>0</v>
      </c>
      <c r="AD34" s="79">
        <v>0</v>
      </c>
      <c r="AE34" s="85" t="s">
        <v>626</v>
      </c>
      <c r="AF34" s="79" t="b">
        <v>0</v>
      </c>
      <c r="AG34" s="79" t="s">
        <v>631</v>
      </c>
      <c r="AH34" s="79"/>
      <c r="AI34" s="85" t="s">
        <v>626</v>
      </c>
      <c r="AJ34" s="79" t="b">
        <v>0</v>
      </c>
      <c r="AK34" s="79">
        <v>1</v>
      </c>
      <c r="AL34" s="85" t="s">
        <v>617</v>
      </c>
      <c r="AM34" s="79" t="s">
        <v>633</v>
      </c>
      <c r="AN34" s="79" t="b">
        <v>0</v>
      </c>
      <c r="AO34" s="85" t="s">
        <v>617</v>
      </c>
      <c r="AP34" s="79" t="s">
        <v>176</v>
      </c>
      <c r="AQ34" s="79">
        <v>0</v>
      </c>
      <c r="AR34" s="79">
        <v>0</v>
      </c>
      <c r="AS34" s="79"/>
      <c r="AT34" s="79"/>
      <c r="AU34" s="79"/>
      <c r="AV34" s="79"/>
      <c r="AW34" s="79"/>
      <c r="AX34" s="79"/>
      <c r="AY34" s="79"/>
      <c r="AZ34" s="79"/>
      <c r="BA34">
        <v>2</v>
      </c>
      <c r="BB34" s="78" t="str">
        <f>REPLACE(INDEX(GroupVertices[Group],MATCH(Edges24[[#This Row],[Vertex 1]],GroupVertices[Vertex],0)),1,1,"")</f>
        <v>6</v>
      </c>
      <c r="BC34" s="78" t="str">
        <f>REPLACE(INDEX(GroupVertices[Group],MATCH(Edges24[[#This Row],[Vertex 2]],GroupVertices[Vertex],0)),1,1,"")</f>
        <v>6</v>
      </c>
      <c r="BD34" s="48">
        <v>1</v>
      </c>
      <c r="BE34" s="49">
        <v>4.3478260869565215</v>
      </c>
      <c r="BF34" s="48">
        <v>0</v>
      </c>
      <c r="BG34" s="49">
        <v>0</v>
      </c>
      <c r="BH34" s="48">
        <v>0</v>
      </c>
      <c r="BI34" s="49">
        <v>0</v>
      </c>
      <c r="BJ34" s="48">
        <v>22</v>
      </c>
      <c r="BK34" s="49">
        <v>95.65217391304348</v>
      </c>
      <c r="BL34" s="48">
        <v>23</v>
      </c>
    </row>
    <row r="35" spans="1:64" ht="15">
      <c r="A35" s="64" t="s">
        <v>240</v>
      </c>
      <c r="B35" s="64" t="s">
        <v>275</v>
      </c>
      <c r="C35" s="65"/>
      <c r="D35" s="66"/>
      <c r="E35" s="67"/>
      <c r="F35" s="68"/>
      <c r="G35" s="65"/>
      <c r="H35" s="69"/>
      <c r="I35" s="70"/>
      <c r="J35" s="70"/>
      <c r="K35" s="34" t="s">
        <v>65</v>
      </c>
      <c r="L35" s="77">
        <v>66</v>
      </c>
      <c r="M35" s="77"/>
      <c r="N35" s="72"/>
      <c r="O35" s="79" t="s">
        <v>290</v>
      </c>
      <c r="P35" s="81">
        <v>43484.7193287037</v>
      </c>
      <c r="Q35" s="79" t="s">
        <v>307</v>
      </c>
      <c r="R35" s="79"/>
      <c r="S35" s="79"/>
      <c r="T35" s="79"/>
      <c r="U35" s="79"/>
      <c r="V35" s="82" t="s">
        <v>442</v>
      </c>
      <c r="W35" s="81">
        <v>43484.7193287037</v>
      </c>
      <c r="X35" s="82" t="s">
        <v>496</v>
      </c>
      <c r="Y35" s="79"/>
      <c r="Z35" s="79"/>
      <c r="AA35" s="85" t="s">
        <v>576</v>
      </c>
      <c r="AB35" s="85" t="s">
        <v>624</v>
      </c>
      <c r="AC35" s="79" t="b">
        <v>0</v>
      </c>
      <c r="AD35" s="79">
        <v>1</v>
      </c>
      <c r="AE35" s="85" t="s">
        <v>627</v>
      </c>
      <c r="AF35" s="79" t="b">
        <v>0</v>
      </c>
      <c r="AG35" s="79" t="s">
        <v>631</v>
      </c>
      <c r="AH35" s="79"/>
      <c r="AI35" s="85" t="s">
        <v>626</v>
      </c>
      <c r="AJ35" s="79" t="b">
        <v>0</v>
      </c>
      <c r="AK35" s="79">
        <v>0</v>
      </c>
      <c r="AL35" s="85" t="s">
        <v>626</v>
      </c>
      <c r="AM35" s="79" t="s">
        <v>642</v>
      </c>
      <c r="AN35" s="79" t="b">
        <v>0</v>
      </c>
      <c r="AO35" s="85" t="s">
        <v>624</v>
      </c>
      <c r="AP35" s="79" t="s">
        <v>176</v>
      </c>
      <c r="AQ35" s="79">
        <v>0</v>
      </c>
      <c r="AR35" s="79">
        <v>0</v>
      </c>
      <c r="AS35" s="79"/>
      <c r="AT35" s="79"/>
      <c r="AU35" s="79"/>
      <c r="AV35" s="79"/>
      <c r="AW35" s="79"/>
      <c r="AX35" s="79"/>
      <c r="AY35" s="79"/>
      <c r="AZ35" s="79"/>
      <c r="BA35">
        <v>1</v>
      </c>
      <c r="BB35" s="78" t="str">
        <f>REPLACE(INDEX(GroupVertices[Group],MATCH(Edges24[[#This Row],[Vertex 1]],GroupVertices[Vertex],0)),1,1,"")</f>
        <v>9</v>
      </c>
      <c r="BC35" s="78" t="str">
        <f>REPLACE(INDEX(GroupVertices[Group],MATCH(Edges24[[#This Row],[Vertex 2]],GroupVertices[Vertex],0)),1,1,"")</f>
        <v>9</v>
      </c>
      <c r="BD35" s="48">
        <v>2</v>
      </c>
      <c r="BE35" s="49">
        <v>11.764705882352942</v>
      </c>
      <c r="BF35" s="48">
        <v>0</v>
      </c>
      <c r="BG35" s="49">
        <v>0</v>
      </c>
      <c r="BH35" s="48">
        <v>0</v>
      </c>
      <c r="BI35" s="49">
        <v>0</v>
      </c>
      <c r="BJ35" s="48">
        <v>15</v>
      </c>
      <c r="BK35" s="49">
        <v>88.23529411764706</v>
      </c>
      <c r="BL35" s="48">
        <v>17</v>
      </c>
    </row>
    <row r="36" spans="1:64" ht="15">
      <c r="A36" s="64" t="s">
        <v>241</v>
      </c>
      <c r="B36" s="64" t="s">
        <v>260</v>
      </c>
      <c r="C36" s="65"/>
      <c r="D36" s="66"/>
      <c r="E36" s="67"/>
      <c r="F36" s="68"/>
      <c r="G36" s="65"/>
      <c r="H36" s="69"/>
      <c r="I36" s="70"/>
      <c r="J36" s="70"/>
      <c r="K36" s="34" t="s">
        <v>65</v>
      </c>
      <c r="L36" s="77">
        <v>67</v>
      </c>
      <c r="M36" s="77"/>
      <c r="N36" s="72"/>
      <c r="O36" s="79" t="s">
        <v>290</v>
      </c>
      <c r="P36" s="81">
        <v>43485.33096064815</v>
      </c>
      <c r="Q36" s="79" t="s">
        <v>308</v>
      </c>
      <c r="R36" s="82" t="s">
        <v>351</v>
      </c>
      <c r="S36" s="79" t="s">
        <v>369</v>
      </c>
      <c r="T36" s="79" t="s">
        <v>382</v>
      </c>
      <c r="U36" s="79"/>
      <c r="V36" s="82" t="s">
        <v>443</v>
      </c>
      <c r="W36" s="81">
        <v>43485.33096064815</v>
      </c>
      <c r="X36" s="82" t="s">
        <v>497</v>
      </c>
      <c r="Y36" s="79"/>
      <c r="Z36" s="79"/>
      <c r="AA36" s="85" t="s">
        <v>577</v>
      </c>
      <c r="AB36" s="79"/>
      <c r="AC36" s="79" t="b">
        <v>0</v>
      </c>
      <c r="AD36" s="79">
        <v>0</v>
      </c>
      <c r="AE36" s="85" t="s">
        <v>628</v>
      </c>
      <c r="AF36" s="79" t="b">
        <v>0</v>
      </c>
      <c r="AG36" s="79" t="s">
        <v>631</v>
      </c>
      <c r="AH36" s="79"/>
      <c r="AI36" s="85" t="s">
        <v>626</v>
      </c>
      <c r="AJ36" s="79" t="b">
        <v>0</v>
      </c>
      <c r="AK36" s="79">
        <v>0</v>
      </c>
      <c r="AL36" s="85" t="s">
        <v>626</v>
      </c>
      <c r="AM36" s="79" t="s">
        <v>633</v>
      </c>
      <c r="AN36" s="79" t="b">
        <v>0</v>
      </c>
      <c r="AO36" s="85" t="s">
        <v>577</v>
      </c>
      <c r="AP36" s="79" t="s">
        <v>176</v>
      </c>
      <c r="AQ36" s="79">
        <v>0</v>
      </c>
      <c r="AR36" s="79">
        <v>0</v>
      </c>
      <c r="AS36" s="79"/>
      <c r="AT36" s="79"/>
      <c r="AU36" s="79"/>
      <c r="AV36" s="79"/>
      <c r="AW36" s="79"/>
      <c r="AX36" s="79"/>
      <c r="AY36" s="79"/>
      <c r="AZ36" s="79"/>
      <c r="BA36">
        <v>1</v>
      </c>
      <c r="BB36" s="78" t="str">
        <f>REPLACE(INDEX(GroupVertices[Group],MATCH(Edges24[[#This Row],[Vertex 1]],GroupVertices[Vertex],0)),1,1,"")</f>
        <v>6</v>
      </c>
      <c r="BC36" s="78" t="str">
        <f>REPLACE(INDEX(GroupVertices[Group],MATCH(Edges24[[#This Row],[Vertex 2]],GroupVertices[Vertex],0)),1,1,"")</f>
        <v>6</v>
      </c>
      <c r="BD36" s="48">
        <v>3</v>
      </c>
      <c r="BE36" s="49">
        <v>7.5</v>
      </c>
      <c r="BF36" s="48">
        <v>0</v>
      </c>
      <c r="BG36" s="49">
        <v>0</v>
      </c>
      <c r="BH36" s="48">
        <v>0</v>
      </c>
      <c r="BI36" s="49">
        <v>0</v>
      </c>
      <c r="BJ36" s="48">
        <v>37</v>
      </c>
      <c r="BK36" s="49">
        <v>92.5</v>
      </c>
      <c r="BL36" s="48">
        <v>40</v>
      </c>
    </row>
    <row r="37" spans="1:64" ht="15">
      <c r="A37" s="64" t="s">
        <v>242</v>
      </c>
      <c r="B37" s="64" t="s">
        <v>242</v>
      </c>
      <c r="C37" s="65"/>
      <c r="D37" s="66"/>
      <c r="E37" s="67"/>
      <c r="F37" s="68"/>
      <c r="G37" s="65"/>
      <c r="H37" s="69"/>
      <c r="I37" s="70"/>
      <c r="J37" s="70"/>
      <c r="K37" s="34" t="s">
        <v>65</v>
      </c>
      <c r="L37" s="77">
        <v>68</v>
      </c>
      <c r="M37" s="77"/>
      <c r="N37" s="72"/>
      <c r="O37" s="79" t="s">
        <v>176</v>
      </c>
      <c r="P37" s="81">
        <v>43483.38471064815</v>
      </c>
      <c r="Q37" s="79" t="s">
        <v>309</v>
      </c>
      <c r="R37" s="82" t="s">
        <v>352</v>
      </c>
      <c r="S37" s="79" t="s">
        <v>370</v>
      </c>
      <c r="T37" s="79" t="s">
        <v>383</v>
      </c>
      <c r="U37" s="79"/>
      <c r="V37" s="82" t="s">
        <v>444</v>
      </c>
      <c r="W37" s="81">
        <v>43483.38471064815</v>
      </c>
      <c r="X37" s="82" t="s">
        <v>498</v>
      </c>
      <c r="Y37" s="79"/>
      <c r="Z37" s="79"/>
      <c r="AA37" s="85" t="s">
        <v>578</v>
      </c>
      <c r="AB37" s="79"/>
      <c r="AC37" s="79" t="b">
        <v>0</v>
      </c>
      <c r="AD37" s="79">
        <v>0</v>
      </c>
      <c r="AE37" s="85" t="s">
        <v>626</v>
      </c>
      <c r="AF37" s="79" t="b">
        <v>0</v>
      </c>
      <c r="AG37" s="79" t="s">
        <v>631</v>
      </c>
      <c r="AH37" s="79"/>
      <c r="AI37" s="85" t="s">
        <v>626</v>
      </c>
      <c r="AJ37" s="79" t="b">
        <v>0</v>
      </c>
      <c r="AK37" s="79">
        <v>1</v>
      </c>
      <c r="AL37" s="85" t="s">
        <v>626</v>
      </c>
      <c r="AM37" s="79" t="s">
        <v>643</v>
      </c>
      <c r="AN37" s="79" t="b">
        <v>0</v>
      </c>
      <c r="AO37" s="85" t="s">
        <v>578</v>
      </c>
      <c r="AP37" s="79" t="s">
        <v>176</v>
      </c>
      <c r="AQ37" s="79">
        <v>0</v>
      </c>
      <c r="AR37" s="79">
        <v>0</v>
      </c>
      <c r="AS37" s="79"/>
      <c r="AT37" s="79"/>
      <c r="AU37" s="79"/>
      <c r="AV37" s="79"/>
      <c r="AW37" s="79"/>
      <c r="AX37" s="79"/>
      <c r="AY37" s="79"/>
      <c r="AZ37" s="79"/>
      <c r="BA37">
        <v>2</v>
      </c>
      <c r="BB37" s="78" t="str">
        <f>REPLACE(INDEX(GroupVertices[Group],MATCH(Edges24[[#This Row],[Vertex 1]],GroupVertices[Vertex],0)),1,1,"")</f>
        <v>7</v>
      </c>
      <c r="BC37" s="78" t="str">
        <f>REPLACE(INDEX(GroupVertices[Group],MATCH(Edges24[[#This Row],[Vertex 2]],GroupVertices[Vertex],0)),1,1,"")</f>
        <v>7</v>
      </c>
      <c r="BD37" s="48">
        <v>1</v>
      </c>
      <c r="BE37" s="49">
        <v>2.7777777777777777</v>
      </c>
      <c r="BF37" s="48">
        <v>2</v>
      </c>
      <c r="BG37" s="49">
        <v>5.555555555555555</v>
      </c>
      <c r="BH37" s="48">
        <v>0</v>
      </c>
      <c r="BI37" s="49">
        <v>0</v>
      </c>
      <c r="BJ37" s="48">
        <v>33</v>
      </c>
      <c r="BK37" s="49">
        <v>91.66666666666667</v>
      </c>
      <c r="BL37" s="48">
        <v>36</v>
      </c>
    </row>
    <row r="38" spans="1:64" ht="15">
      <c r="A38" s="64" t="s">
        <v>242</v>
      </c>
      <c r="B38" s="64" t="s">
        <v>242</v>
      </c>
      <c r="C38" s="65"/>
      <c r="D38" s="66"/>
      <c r="E38" s="67"/>
      <c r="F38" s="68"/>
      <c r="G38" s="65"/>
      <c r="H38" s="69"/>
      <c r="I38" s="70"/>
      <c r="J38" s="70"/>
      <c r="K38" s="34" t="s">
        <v>65</v>
      </c>
      <c r="L38" s="77">
        <v>69</v>
      </c>
      <c r="M38" s="77"/>
      <c r="N38" s="72"/>
      <c r="O38" s="79" t="s">
        <v>176</v>
      </c>
      <c r="P38" s="81">
        <v>43486.55226851852</v>
      </c>
      <c r="Q38" s="79" t="s">
        <v>310</v>
      </c>
      <c r="R38" s="82" t="s">
        <v>353</v>
      </c>
      <c r="S38" s="79" t="s">
        <v>371</v>
      </c>
      <c r="T38" s="79" t="s">
        <v>384</v>
      </c>
      <c r="U38" s="82" t="s">
        <v>398</v>
      </c>
      <c r="V38" s="82" t="s">
        <v>398</v>
      </c>
      <c r="W38" s="81">
        <v>43486.55226851852</v>
      </c>
      <c r="X38" s="82" t="s">
        <v>499</v>
      </c>
      <c r="Y38" s="79"/>
      <c r="Z38" s="79"/>
      <c r="AA38" s="85" t="s">
        <v>579</v>
      </c>
      <c r="AB38" s="79"/>
      <c r="AC38" s="79" t="b">
        <v>0</v>
      </c>
      <c r="AD38" s="79">
        <v>1</v>
      </c>
      <c r="AE38" s="85" t="s">
        <v>626</v>
      </c>
      <c r="AF38" s="79" t="b">
        <v>0</v>
      </c>
      <c r="AG38" s="79" t="s">
        <v>631</v>
      </c>
      <c r="AH38" s="79"/>
      <c r="AI38" s="85" t="s">
        <v>626</v>
      </c>
      <c r="AJ38" s="79" t="b">
        <v>0</v>
      </c>
      <c r="AK38" s="79">
        <v>1</v>
      </c>
      <c r="AL38" s="85" t="s">
        <v>626</v>
      </c>
      <c r="AM38" s="79" t="s">
        <v>643</v>
      </c>
      <c r="AN38" s="79" t="b">
        <v>0</v>
      </c>
      <c r="AO38" s="85" t="s">
        <v>579</v>
      </c>
      <c r="AP38" s="79" t="s">
        <v>176</v>
      </c>
      <c r="AQ38" s="79">
        <v>0</v>
      </c>
      <c r="AR38" s="79">
        <v>0</v>
      </c>
      <c r="AS38" s="79"/>
      <c r="AT38" s="79"/>
      <c r="AU38" s="79"/>
      <c r="AV38" s="79"/>
      <c r="AW38" s="79"/>
      <c r="AX38" s="79"/>
      <c r="AY38" s="79"/>
      <c r="AZ38" s="79"/>
      <c r="BA38">
        <v>2</v>
      </c>
      <c r="BB38" s="78" t="str">
        <f>REPLACE(INDEX(GroupVertices[Group],MATCH(Edges24[[#This Row],[Vertex 1]],GroupVertices[Vertex],0)),1,1,"")</f>
        <v>7</v>
      </c>
      <c r="BC38" s="78" t="str">
        <f>REPLACE(INDEX(GroupVertices[Group],MATCH(Edges24[[#This Row],[Vertex 2]],GroupVertices[Vertex],0)),1,1,"")</f>
        <v>7</v>
      </c>
      <c r="BD38" s="48">
        <v>2</v>
      </c>
      <c r="BE38" s="49">
        <v>11.11111111111111</v>
      </c>
      <c r="BF38" s="48">
        <v>0</v>
      </c>
      <c r="BG38" s="49">
        <v>0</v>
      </c>
      <c r="BH38" s="48">
        <v>0</v>
      </c>
      <c r="BI38" s="49">
        <v>0</v>
      </c>
      <c r="BJ38" s="48">
        <v>16</v>
      </c>
      <c r="BK38" s="49">
        <v>88.88888888888889</v>
      </c>
      <c r="BL38" s="48">
        <v>18</v>
      </c>
    </row>
    <row r="39" spans="1:64" ht="15">
      <c r="A39" s="64" t="s">
        <v>243</v>
      </c>
      <c r="B39" s="64" t="s">
        <v>242</v>
      </c>
      <c r="C39" s="65"/>
      <c r="D39" s="66"/>
      <c r="E39" s="67"/>
      <c r="F39" s="68"/>
      <c r="G39" s="65"/>
      <c r="H39" s="69"/>
      <c r="I39" s="70"/>
      <c r="J39" s="70"/>
      <c r="K39" s="34" t="s">
        <v>65</v>
      </c>
      <c r="L39" s="77">
        <v>70</v>
      </c>
      <c r="M39" s="77"/>
      <c r="N39" s="72"/>
      <c r="O39" s="79" t="s">
        <v>289</v>
      </c>
      <c r="P39" s="81">
        <v>43486.55296296296</v>
      </c>
      <c r="Q39" s="79" t="s">
        <v>311</v>
      </c>
      <c r="R39" s="82" t="s">
        <v>353</v>
      </c>
      <c r="S39" s="79" t="s">
        <v>371</v>
      </c>
      <c r="T39" s="79" t="s">
        <v>385</v>
      </c>
      <c r="U39" s="79"/>
      <c r="V39" s="82" t="s">
        <v>445</v>
      </c>
      <c r="W39" s="81">
        <v>43486.55296296296</v>
      </c>
      <c r="X39" s="82" t="s">
        <v>500</v>
      </c>
      <c r="Y39" s="79"/>
      <c r="Z39" s="79"/>
      <c r="AA39" s="85" t="s">
        <v>580</v>
      </c>
      <c r="AB39" s="79"/>
      <c r="AC39" s="79" t="b">
        <v>0</v>
      </c>
      <c r="AD39" s="79">
        <v>0</v>
      </c>
      <c r="AE39" s="85" t="s">
        <v>626</v>
      </c>
      <c r="AF39" s="79" t="b">
        <v>0</v>
      </c>
      <c r="AG39" s="79" t="s">
        <v>631</v>
      </c>
      <c r="AH39" s="79"/>
      <c r="AI39" s="85" t="s">
        <v>626</v>
      </c>
      <c r="AJ39" s="79" t="b">
        <v>0</v>
      </c>
      <c r="AK39" s="79">
        <v>1</v>
      </c>
      <c r="AL39" s="85" t="s">
        <v>579</v>
      </c>
      <c r="AM39" s="79" t="s">
        <v>644</v>
      </c>
      <c r="AN39" s="79" t="b">
        <v>0</v>
      </c>
      <c r="AO39" s="85" t="s">
        <v>579</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7</v>
      </c>
      <c r="BD39" s="48">
        <v>2</v>
      </c>
      <c r="BE39" s="49">
        <v>12.5</v>
      </c>
      <c r="BF39" s="48">
        <v>0</v>
      </c>
      <c r="BG39" s="49">
        <v>0</v>
      </c>
      <c r="BH39" s="48">
        <v>0</v>
      </c>
      <c r="BI39" s="49">
        <v>0</v>
      </c>
      <c r="BJ39" s="48">
        <v>14</v>
      </c>
      <c r="BK39" s="49">
        <v>87.5</v>
      </c>
      <c r="BL39" s="48">
        <v>16</v>
      </c>
    </row>
    <row r="40" spans="1:64" ht="15">
      <c r="A40" s="64" t="s">
        <v>244</v>
      </c>
      <c r="B40" s="64" t="s">
        <v>244</v>
      </c>
      <c r="C40" s="65"/>
      <c r="D40" s="66"/>
      <c r="E40" s="67"/>
      <c r="F40" s="68"/>
      <c r="G40" s="65"/>
      <c r="H40" s="69"/>
      <c r="I40" s="70"/>
      <c r="J40" s="70"/>
      <c r="K40" s="34" t="s">
        <v>65</v>
      </c>
      <c r="L40" s="77">
        <v>71</v>
      </c>
      <c r="M40" s="77"/>
      <c r="N40" s="72"/>
      <c r="O40" s="79" t="s">
        <v>176</v>
      </c>
      <c r="P40" s="81">
        <v>43486.613912037035</v>
      </c>
      <c r="Q40" s="79" t="s">
        <v>312</v>
      </c>
      <c r="R40" s="82" t="s">
        <v>354</v>
      </c>
      <c r="S40" s="79" t="s">
        <v>372</v>
      </c>
      <c r="T40" s="79" t="s">
        <v>386</v>
      </c>
      <c r="U40" s="82" t="s">
        <v>399</v>
      </c>
      <c r="V40" s="82" t="s">
        <v>399</v>
      </c>
      <c r="W40" s="81">
        <v>43486.613912037035</v>
      </c>
      <c r="X40" s="82" t="s">
        <v>501</v>
      </c>
      <c r="Y40" s="79"/>
      <c r="Z40" s="79"/>
      <c r="AA40" s="85" t="s">
        <v>581</v>
      </c>
      <c r="AB40" s="79"/>
      <c r="AC40" s="79" t="b">
        <v>0</v>
      </c>
      <c r="AD40" s="79">
        <v>0</v>
      </c>
      <c r="AE40" s="85" t="s">
        <v>626</v>
      </c>
      <c r="AF40" s="79" t="b">
        <v>0</v>
      </c>
      <c r="AG40" s="79" t="s">
        <v>631</v>
      </c>
      <c r="AH40" s="79"/>
      <c r="AI40" s="85" t="s">
        <v>626</v>
      </c>
      <c r="AJ40" s="79" t="b">
        <v>0</v>
      </c>
      <c r="AK40" s="79">
        <v>0</v>
      </c>
      <c r="AL40" s="85" t="s">
        <v>626</v>
      </c>
      <c r="AM40" s="79" t="s">
        <v>645</v>
      </c>
      <c r="AN40" s="79" t="b">
        <v>0</v>
      </c>
      <c r="AO40" s="85" t="s">
        <v>581</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0</v>
      </c>
      <c r="BG40" s="49">
        <v>0</v>
      </c>
      <c r="BH40" s="48">
        <v>0</v>
      </c>
      <c r="BI40" s="49">
        <v>0</v>
      </c>
      <c r="BJ40" s="48">
        <v>11</v>
      </c>
      <c r="BK40" s="49">
        <v>100</v>
      </c>
      <c r="BL40" s="48">
        <v>11</v>
      </c>
    </row>
    <row r="41" spans="1:64" ht="15">
      <c r="A41" s="64" t="s">
        <v>245</v>
      </c>
      <c r="B41" s="64" t="s">
        <v>276</v>
      </c>
      <c r="C41" s="65"/>
      <c r="D41" s="66"/>
      <c r="E41" s="67"/>
      <c r="F41" s="68"/>
      <c r="G41" s="65"/>
      <c r="H41" s="69"/>
      <c r="I41" s="70"/>
      <c r="J41" s="70"/>
      <c r="K41" s="34" t="s">
        <v>65</v>
      </c>
      <c r="L41" s="77">
        <v>72</v>
      </c>
      <c r="M41" s="77"/>
      <c r="N41" s="72"/>
      <c r="O41" s="79" t="s">
        <v>290</v>
      </c>
      <c r="P41" s="81">
        <v>43486.86962962963</v>
      </c>
      <c r="Q41" s="79" t="s">
        <v>313</v>
      </c>
      <c r="R41" s="79"/>
      <c r="S41" s="79"/>
      <c r="T41" s="79"/>
      <c r="U41" s="79"/>
      <c r="V41" s="82" t="s">
        <v>446</v>
      </c>
      <c r="W41" s="81">
        <v>43486.86962962963</v>
      </c>
      <c r="X41" s="82" t="s">
        <v>502</v>
      </c>
      <c r="Y41" s="79"/>
      <c r="Z41" s="79"/>
      <c r="AA41" s="85" t="s">
        <v>582</v>
      </c>
      <c r="AB41" s="85" t="s">
        <v>625</v>
      </c>
      <c r="AC41" s="79" t="b">
        <v>0</v>
      </c>
      <c r="AD41" s="79">
        <v>0</v>
      </c>
      <c r="AE41" s="85" t="s">
        <v>629</v>
      </c>
      <c r="AF41" s="79" t="b">
        <v>0</v>
      </c>
      <c r="AG41" s="79" t="s">
        <v>631</v>
      </c>
      <c r="AH41" s="79"/>
      <c r="AI41" s="85" t="s">
        <v>626</v>
      </c>
      <c r="AJ41" s="79" t="b">
        <v>0</v>
      </c>
      <c r="AK41" s="79">
        <v>0</v>
      </c>
      <c r="AL41" s="85" t="s">
        <v>626</v>
      </c>
      <c r="AM41" s="79" t="s">
        <v>633</v>
      </c>
      <c r="AN41" s="79" t="b">
        <v>0</v>
      </c>
      <c r="AO41" s="85" t="s">
        <v>625</v>
      </c>
      <c r="AP41" s="79" t="s">
        <v>176</v>
      </c>
      <c r="AQ41" s="79">
        <v>0</v>
      </c>
      <c r="AR41" s="79">
        <v>0</v>
      </c>
      <c r="AS41" s="79"/>
      <c r="AT41" s="79"/>
      <c r="AU41" s="79"/>
      <c r="AV41" s="79"/>
      <c r="AW41" s="79"/>
      <c r="AX41" s="79"/>
      <c r="AY41" s="79"/>
      <c r="AZ41" s="79"/>
      <c r="BA41">
        <v>1</v>
      </c>
      <c r="BB41" s="78" t="str">
        <f>REPLACE(INDEX(GroupVertices[Group],MATCH(Edges24[[#This Row],[Vertex 1]],GroupVertices[Vertex],0)),1,1,"")</f>
        <v>8</v>
      </c>
      <c r="BC41" s="78" t="str">
        <f>REPLACE(INDEX(GroupVertices[Group],MATCH(Edges24[[#This Row],[Vertex 2]],GroupVertices[Vertex],0)),1,1,"")</f>
        <v>8</v>
      </c>
      <c r="BD41" s="48">
        <v>2</v>
      </c>
      <c r="BE41" s="49">
        <v>7.142857142857143</v>
      </c>
      <c r="BF41" s="48">
        <v>0</v>
      </c>
      <c r="BG41" s="49">
        <v>0</v>
      </c>
      <c r="BH41" s="48">
        <v>0</v>
      </c>
      <c r="BI41" s="49">
        <v>0</v>
      </c>
      <c r="BJ41" s="48">
        <v>26</v>
      </c>
      <c r="BK41" s="49">
        <v>92.85714285714286</v>
      </c>
      <c r="BL41" s="48">
        <v>28</v>
      </c>
    </row>
    <row r="42" spans="1:64" ht="15">
      <c r="A42" s="64" t="s">
        <v>246</v>
      </c>
      <c r="B42" s="64" t="s">
        <v>260</v>
      </c>
      <c r="C42" s="65"/>
      <c r="D42" s="66"/>
      <c r="E42" s="67"/>
      <c r="F42" s="68"/>
      <c r="G42" s="65"/>
      <c r="H42" s="69"/>
      <c r="I42" s="70"/>
      <c r="J42" s="70"/>
      <c r="K42" s="34" t="s">
        <v>65</v>
      </c>
      <c r="L42" s="77">
        <v>73</v>
      </c>
      <c r="M42" s="77"/>
      <c r="N42" s="72"/>
      <c r="O42" s="79" t="s">
        <v>289</v>
      </c>
      <c r="P42" s="81">
        <v>43488.76195601852</v>
      </c>
      <c r="Q42" s="79" t="s">
        <v>314</v>
      </c>
      <c r="R42" s="82" t="s">
        <v>355</v>
      </c>
      <c r="S42" s="79" t="s">
        <v>373</v>
      </c>
      <c r="T42" s="79"/>
      <c r="U42" s="79"/>
      <c r="V42" s="82" t="s">
        <v>447</v>
      </c>
      <c r="W42" s="81">
        <v>43488.76195601852</v>
      </c>
      <c r="X42" s="82" t="s">
        <v>503</v>
      </c>
      <c r="Y42" s="79"/>
      <c r="Z42" s="79"/>
      <c r="AA42" s="85" t="s">
        <v>583</v>
      </c>
      <c r="AB42" s="79"/>
      <c r="AC42" s="79" t="b">
        <v>0</v>
      </c>
      <c r="AD42" s="79">
        <v>0</v>
      </c>
      <c r="AE42" s="85" t="s">
        <v>626</v>
      </c>
      <c r="AF42" s="79" t="b">
        <v>0</v>
      </c>
      <c r="AG42" s="79" t="s">
        <v>631</v>
      </c>
      <c r="AH42" s="79"/>
      <c r="AI42" s="85" t="s">
        <v>626</v>
      </c>
      <c r="AJ42" s="79" t="b">
        <v>0</v>
      </c>
      <c r="AK42" s="79">
        <v>0</v>
      </c>
      <c r="AL42" s="85" t="s">
        <v>626</v>
      </c>
      <c r="AM42" s="79" t="s">
        <v>633</v>
      </c>
      <c r="AN42" s="79" t="b">
        <v>0</v>
      </c>
      <c r="AO42" s="85" t="s">
        <v>583</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1</v>
      </c>
      <c r="BE42" s="49">
        <v>5.2631578947368425</v>
      </c>
      <c r="BF42" s="48">
        <v>0</v>
      </c>
      <c r="BG42" s="49">
        <v>0</v>
      </c>
      <c r="BH42" s="48">
        <v>0</v>
      </c>
      <c r="BI42" s="49">
        <v>0</v>
      </c>
      <c r="BJ42" s="48">
        <v>18</v>
      </c>
      <c r="BK42" s="49">
        <v>94.73684210526316</v>
      </c>
      <c r="BL42" s="48">
        <v>19</v>
      </c>
    </row>
    <row r="43" spans="1:64" ht="15">
      <c r="A43" s="64" t="s">
        <v>247</v>
      </c>
      <c r="B43" s="64" t="s">
        <v>277</v>
      </c>
      <c r="C43" s="65"/>
      <c r="D43" s="66"/>
      <c r="E43" s="67"/>
      <c r="F43" s="68"/>
      <c r="G43" s="65"/>
      <c r="H43" s="69"/>
      <c r="I43" s="70"/>
      <c r="J43" s="70"/>
      <c r="K43" s="34" t="s">
        <v>65</v>
      </c>
      <c r="L43" s="77">
        <v>74</v>
      </c>
      <c r="M43" s="77"/>
      <c r="N43" s="72"/>
      <c r="O43" s="79" t="s">
        <v>289</v>
      </c>
      <c r="P43" s="81">
        <v>43472.791863425926</v>
      </c>
      <c r="Q43" s="79" t="s">
        <v>315</v>
      </c>
      <c r="R43" s="82" t="s">
        <v>356</v>
      </c>
      <c r="S43" s="79" t="s">
        <v>366</v>
      </c>
      <c r="T43" s="79" t="s">
        <v>387</v>
      </c>
      <c r="U43" s="82" t="s">
        <v>400</v>
      </c>
      <c r="V43" s="82" t="s">
        <v>400</v>
      </c>
      <c r="W43" s="81">
        <v>43472.791863425926</v>
      </c>
      <c r="X43" s="82" t="s">
        <v>504</v>
      </c>
      <c r="Y43" s="79"/>
      <c r="Z43" s="79"/>
      <c r="AA43" s="85" t="s">
        <v>584</v>
      </c>
      <c r="AB43" s="79"/>
      <c r="AC43" s="79" t="b">
        <v>0</v>
      </c>
      <c r="AD43" s="79">
        <v>3</v>
      </c>
      <c r="AE43" s="85" t="s">
        <v>630</v>
      </c>
      <c r="AF43" s="79" t="b">
        <v>0</v>
      </c>
      <c r="AG43" s="79" t="s">
        <v>631</v>
      </c>
      <c r="AH43" s="79"/>
      <c r="AI43" s="85" t="s">
        <v>626</v>
      </c>
      <c r="AJ43" s="79" t="b">
        <v>0</v>
      </c>
      <c r="AK43" s="79">
        <v>1</v>
      </c>
      <c r="AL43" s="85" t="s">
        <v>626</v>
      </c>
      <c r="AM43" s="79" t="s">
        <v>639</v>
      </c>
      <c r="AN43" s="79" t="b">
        <v>0</v>
      </c>
      <c r="AO43" s="85" t="s">
        <v>584</v>
      </c>
      <c r="AP43" s="79" t="s">
        <v>648</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247</v>
      </c>
      <c r="B44" s="64" t="s">
        <v>279</v>
      </c>
      <c r="C44" s="65"/>
      <c r="D44" s="66"/>
      <c r="E44" s="67"/>
      <c r="F44" s="68"/>
      <c r="G44" s="65"/>
      <c r="H44" s="69"/>
      <c r="I44" s="70"/>
      <c r="J44" s="70"/>
      <c r="K44" s="34" t="s">
        <v>65</v>
      </c>
      <c r="L44" s="77">
        <v>76</v>
      </c>
      <c r="M44" s="77"/>
      <c r="N44" s="72"/>
      <c r="O44" s="79" t="s">
        <v>289</v>
      </c>
      <c r="P44" s="81">
        <v>43489.041712962964</v>
      </c>
      <c r="Q44" s="79" t="s">
        <v>316</v>
      </c>
      <c r="R44" s="82" t="s">
        <v>347</v>
      </c>
      <c r="S44" s="79" t="s">
        <v>366</v>
      </c>
      <c r="T44" s="79" t="s">
        <v>388</v>
      </c>
      <c r="U44" s="82" t="s">
        <v>401</v>
      </c>
      <c r="V44" s="82" t="s">
        <v>401</v>
      </c>
      <c r="W44" s="81">
        <v>43489.041712962964</v>
      </c>
      <c r="X44" s="82" t="s">
        <v>505</v>
      </c>
      <c r="Y44" s="79"/>
      <c r="Z44" s="79"/>
      <c r="AA44" s="85" t="s">
        <v>585</v>
      </c>
      <c r="AB44" s="79"/>
      <c r="AC44" s="79" t="b">
        <v>0</v>
      </c>
      <c r="AD44" s="79">
        <v>0</v>
      </c>
      <c r="AE44" s="85" t="s">
        <v>626</v>
      </c>
      <c r="AF44" s="79" t="b">
        <v>0</v>
      </c>
      <c r="AG44" s="79" t="s">
        <v>631</v>
      </c>
      <c r="AH44" s="79"/>
      <c r="AI44" s="85" t="s">
        <v>626</v>
      </c>
      <c r="AJ44" s="79" t="b">
        <v>0</v>
      </c>
      <c r="AK44" s="79">
        <v>1</v>
      </c>
      <c r="AL44" s="85" t="s">
        <v>626</v>
      </c>
      <c r="AM44" s="79" t="s">
        <v>639</v>
      </c>
      <c r="AN44" s="79" t="b">
        <v>0</v>
      </c>
      <c r="AO44" s="85" t="s">
        <v>585</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248</v>
      </c>
      <c r="B45" s="64" t="s">
        <v>248</v>
      </c>
      <c r="C45" s="65"/>
      <c r="D45" s="66"/>
      <c r="E45" s="67"/>
      <c r="F45" s="68"/>
      <c r="G45" s="65"/>
      <c r="H45" s="69"/>
      <c r="I45" s="70"/>
      <c r="J45" s="70"/>
      <c r="K45" s="34" t="s">
        <v>65</v>
      </c>
      <c r="L45" s="77">
        <v>81</v>
      </c>
      <c r="M45" s="77"/>
      <c r="N45" s="72"/>
      <c r="O45" s="79" t="s">
        <v>176</v>
      </c>
      <c r="P45" s="81">
        <v>43479.1541087963</v>
      </c>
      <c r="Q45" s="79" t="s">
        <v>317</v>
      </c>
      <c r="R45" s="82" t="s">
        <v>349</v>
      </c>
      <c r="S45" s="79" t="s">
        <v>367</v>
      </c>
      <c r="T45" s="79"/>
      <c r="U45" s="79"/>
      <c r="V45" s="82" t="s">
        <v>448</v>
      </c>
      <c r="W45" s="81">
        <v>43479.1541087963</v>
      </c>
      <c r="X45" s="82" t="s">
        <v>506</v>
      </c>
      <c r="Y45" s="79"/>
      <c r="Z45" s="79"/>
      <c r="AA45" s="85" t="s">
        <v>586</v>
      </c>
      <c r="AB45" s="79"/>
      <c r="AC45" s="79" t="b">
        <v>0</v>
      </c>
      <c r="AD45" s="79">
        <v>4</v>
      </c>
      <c r="AE45" s="85" t="s">
        <v>626</v>
      </c>
      <c r="AF45" s="79" t="b">
        <v>0</v>
      </c>
      <c r="AG45" s="79" t="s">
        <v>631</v>
      </c>
      <c r="AH45" s="79"/>
      <c r="AI45" s="85" t="s">
        <v>626</v>
      </c>
      <c r="AJ45" s="79" t="b">
        <v>0</v>
      </c>
      <c r="AK45" s="79">
        <v>5</v>
      </c>
      <c r="AL45" s="85" t="s">
        <v>626</v>
      </c>
      <c r="AM45" s="79" t="s">
        <v>638</v>
      </c>
      <c r="AN45" s="79" t="b">
        <v>0</v>
      </c>
      <c r="AO45" s="85" t="s">
        <v>586</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17</v>
      </c>
      <c r="BK45" s="49">
        <v>100</v>
      </c>
      <c r="BL45" s="48">
        <v>17</v>
      </c>
    </row>
    <row r="46" spans="1:64" ht="15">
      <c r="A46" s="64" t="s">
        <v>249</v>
      </c>
      <c r="B46" s="64" t="s">
        <v>248</v>
      </c>
      <c r="C46" s="65"/>
      <c r="D46" s="66"/>
      <c r="E46" s="67"/>
      <c r="F46" s="68"/>
      <c r="G46" s="65"/>
      <c r="H46" s="69"/>
      <c r="I46" s="70"/>
      <c r="J46" s="70"/>
      <c r="K46" s="34" t="s">
        <v>65</v>
      </c>
      <c r="L46" s="77">
        <v>82</v>
      </c>
      <c r="M46" s="77"/>
      <c r="N46" s="72"/>
      <c r="O46" s="79" t="s">
        <v>289</v>
      </c>
      <c r="P46" s="81">
        <v>43479.16030092593</v>
      </c>
      <c r="Q46" s="79" t="s">
        <v>301</v>
      </c>
      <c r="R46" s="82" t="s">
        <v>349</v>
      </c>
      <c r="S46" s="79" t="s">
        <v>367</v>
      </c>
      <c r="T46" s="79"/>
      <c r="U46" s="79"/>
      <c r="V46" s="82" t="s">
        <v>449</v>
      </c>
      <c r="W46" s="81">
        <v>43479.16030092593</v>
      </c>
      <c r="X46" s="82" t="s">
        <v>507</v>
      </c>
      <c r="Y46" s="79"/>
      <c r="Z46" s="79"/>
      <c r="AA46" s="85" t="s">
        <v>587</v>
      </c>
      <c r="AB46" s="79"/>
      <c r="AC46" s="79" t="b">
        <v>0</v>
      </c>
      <c r="AD46" s="79">
        <v>0</v>
      </c>
      <c r="AE46" s="85" t="s">
        <v>626</v>
      </c>
      <c r="AF46" s="79" t="b">
        <v>0</v>
      </c>
      <c r="AG46" s="79" t="s">
        <v>631</v>
      </c>
      <c r="AH46" s="79"/>
      <c r="AI46" s="85" t="s">
        <v>626</v>
      </c>
      <c r="AJ46" s="79" t="b">
        <v>0</v>
      </c>
      <c r="AK46" s="79">
        <v>5</v>
      </c>
      <c r="AL46" s="85" t="s">
        <v>586</v>
      </c>
      <c r="AM46" s="79" t="s">
        <v>638</v>
      </c>
      <c r="AN46" s="79" t="b">
        <v>0</v>
      </c>
      <c r="AO46" s="85" t="s">
        <v>586</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19</v>
      </c>
      <c r="BK46" s="49">
        <v>100</v>
      </c>
      <c r="BL46" s="48">
        <v>19</v>
      </c>
    </row>
    <row r="47" spans="1:64" ht="15">
      <c r="A47" s="64" t="s">
        <v>249</v>
      </c>
      <c r="B47" s="64" t="s">
        <v>249</v>
      </c>
      <c r="C47" s="65"/>
      <c r="D47" s="66"/>
      <c r="E47" s="67"/>
      <c r="F47" s="68"/>
      <c r="G47" s="65"/>
      <c r="H47" s="69"/>
      <c r="I47" s="70"/>
      <c r="J47" s="70"/>
      <c r="K47" s="34" t="s">
        <v>65</v>
      </c>
      <c r="L47" s="77">
        <v>83</v>
      </c>
      <c r="M47" s="77"/>
      <c r="N47" s="72"/>
      <c r="O47" s="79" t="s">
        <v>176</v>
      </c>
      <c r="P47" s="81">
        <v>43475.55243055556</v>
      </c>
      <c r="Q47" s="79" t="s">
        <v>318</v>
      </c>
      <c r="R47" s="79" t="s">
        <v>357</v>
      </c>
      <c r="S47" s="79" t="s">
        <v>374</v>
      </c>
      <c r="T47" s="79" t="s">
        <v>389</v>
      </c>
      <c r="U47" s="82" t="s">
        <v>402</v>
      </c>
      <c r="V47" s="82" t="s">
        <v>402</v>
      </c>
      <c r="W47" s="81">
        <v>43475.55243055556</v>
      </c>
      <c r="X47" s="82" t="s">
        <v>508</v>
      </c>
      <c r="Y47" s="79"/>
      <c r="Z47" s="79"/>
      <c r="AA47" s="85" t="s">
        <v>588</v>
      </c>
      <c r="AB47" s="79"/>
      <c r="AC47" s="79" t="b">
        <v>0</v>
      </c>
      <c r="AD47" s="79">
        <v>2</v>
      </c>
      <c r="AE47" s="85" t="s">
        <v>626</v>
      </c>
      <c r="AF47" s="79" t="b">
        <v>0</v>
      </c>
      <c r="AG47" s="79" t="s">
        <v>631</v>
      </c>
      <c r="AH47" s="79"/>
      <c r="AI47" s="85" t="s">
        <v>626</v>
      </c>
      <c r="AJ47" s="79" t="b">
        <v>0</v>
      </c>
      <c r="AK47" s="79">
        <v>1</v>
      </c>
      <c r="AL47" s="85" t="s">
        <v>626</v>
      </c>
      <c r="AM47" s="79" t="s">
        <v>646</v>
      </c>
      <c r="AN47" s="79" t="b">
        <v>0</v>
      </c>
      <c r="AO47" s="85" t="s">
        <v>588</v>
      </c>
      <c r="AP47" s="79" t="s">
        <v>648</v>
      </c>
      <c r="AQ47" s="79">
        <v>0</v>
      </c>
      <c r="AR47" s="79">
        <v>0</v>
      </c>
      <c r="AS47" s="79"/>
      <c r="AT47" s="79"/>
      <c r="AU47" s="79"/>
      <c r="AV47" s="79"/>
      <c r="AW47" s="79"/>
      <c r="AX47" s="79"/>
      <c r="AY47" s="79"/>
      <c r="AZ47" s="79"/>
      <c r="BA47">
        <v>11</v>
      </c>
      <c r="BB47" s="78" t="str">
        <f>REPLACE(INDEX(GroupVertices[Group],MATCH(Edges24[[#This Row],[Vertex 1]],GroupVertices[Vertex],0)),1,1,"")</f>
        <v>4</v>
      </c>
      <c r="BC47" s="78" t="str">
        <f>REPLACE(INDEX(GroupVertices[Group],MATCH(Edges24[[#This Row],[Vertex 2]],GroupVertices[Vertex],0)),1,1,"")</f>
        <v>4</v>
      </c>
      <c r="BD47" s="48">
        <v>2</v>
      </c>
      <c r="BE47" s="49">
        <v>4.761904761904762</v>
      </c>
      <c r="BF47" s="48">
        <v>0</v>
      </c>
      <c r="BG47" s="49">
        <v>0</v>
      </c>
      <c r="BH47" s="48">
        <v>0</v>
      </c>
      <c r="BI47" s="49">
        <v>0</v>
      </c>
      <c r="BJ47" s="48">
        <v>40</v>
      </c>
      <c r="BK47" s="49">
        <v>95.23809523809524</v>
      </c>
      <c r="BL47" s="48">
        <v>42</v>
      </c>
    </row>
    <row r="48" spans="1:64" ht="15">
      <c r="A48" s="64" t="s">
        <v>249</v>
      </c>
      <c r="B48" s="64" t="s">
        <v>249</v>
      </c>
      <c r="C48" s="65"/>
      <c r="D48" s="66"/>
      <c r="E48" s="67"/>
      <c r="F48" s="68"/>
      <c r="G48" s="65"/>
      <c r="H48" s="69"/>
      <c r="I48" s="70"/>
      <c r="J48" s="70"/>
      <c r="K48" s="34" t="s">
        <v>65</v>
      </c>
      <c r="L48" s="77">
        <v>84</v>
      </c>
      <c r="M48" s="77"/>
      <c r="N48" s="72"/>
      <c r="O48" s="79" t="s">
        <v>176</v>
      </c>
      <c r="P48" s="81">
        <v>43477.55231481481</v>
      </c>
      <c r="Q48" s="79" t="s">
        <v>319</v>
      </c>
      <c r="R48" s="79" t="s">
        <v>357</v>
      </c>
      <c r="S48" s="79" t="s">
        <v>374</v>
      </c>
      <c r="T48" s="79" t="s">
        <v>389</v>
      </c>
      <c r="U48" s="82" t="s">
        <v>403</v>
      </c>
      <c r="V48" s="82" t="s">
        <v>403</v>
      </c>
      <c r="W48" s="81">
        <v>43477.55231481481</v>
      </c>
      <c r="X48" s="82" t="s">
        <v>509</v>
      </c>
      <c r="Y48" s="79"/>
      <c r="Z48" s="79"/>
      <c r="AA48" s="85" t="s">
        <v>589</v>
      </c>
      <c r="AB48" s="79"/>
      <c r="AC48" s="79" t="b">
        <v>0</v>
      </c>
      <c r="AD48" s="79">
        <v>6</v>
      </c>
      <c r="AE48" s="85" t="s">
        <v>626</v>
      </c>
      <c r="AF48" s="79" t="b">
        <v>0</v>
      </c>
      <c r="AG48" s="79" t="s">
        <v>631</v>
      </c>
      <c r="AH48" s="79"/>
      <c r="AI48" s="85" t="s">
        <v>626</v>
      </c>
      <c r="AJ48" s="79" t="b">
        <v>0</v>
      </c>
      <c r="AK48" s="79">
        <v>2</v>
      </c>
      <c r="AL48" s="85" t="s">
        <v>626</v>
      </c>
      <c r="AM48" s="79" t="s">
        <v>646</v>
      </c>
      <c r="AN48" s="79" t="b">
        <v>0</v>
      </c>
      <c r="AO48" s="85" t="s">
        <v>589</v>
      </c>
      <c r="AP48" s="79" t="s">
        <v>176</v>
      </c>
      <c r="AQ48" s="79">
        <v>0</v>
      </c>
      <c r="AR48" s="79">
        <v>0</v>
      </c>
      <c r="AS48" s="79"/>
      <c r="AT48" s="79"/>
      <c r="AU48" s="79"/>
      <c r="AV48" s="79"/>
      <c r="AW48" s="79"/>
      <c r="AX48" s="79"/>
      <c r="AY48" s="79"/>
      <c r="AZ48" s="79"/>
      <c r="BA48">
        <v>11</v>
      </c>
      <c r="BB48" s="78" t="str">
        <f>REPLACE(INDEX(GroupVertices[Group],MATCH(Edges24[[#This Row],[Vertex 1]],GroupVertices[Vertex],0)),1,1,"")</f>
        <v>4</v>
      </c>
      <c r="BC48" s="78" t="str">
        <f>REPLACE(INDEX(GroupVertices[Group],MATCH(Edges24[[#This Row],[Vertex 2]],GroupVertices[Vertex],0)),1,1,"")</f>
        <v>4</v>
      </c>
      <c r="BD48" s="48">
        <v>2</v>
      </c>
      <c r="BE48" s="49">
        <v>4.761904761904762</v>
      </c>
      <c r="BF48" s="48">
        <v>0</v>
      </c>
      <c r="BG48" s="49">
        <v>0</v>
      </c>
      <c r="BH48" s="48">
        <v>0</v>
      </c>
      <c r="BI48" s="49">
        <v>0</v>
      </c>
      <c r="BJ48" s="48">
        <v>40</v>
      </c>
      <c r="BK48" s="49">
        <v>95.23809523809524</v>
      </c>
      <c r="BL48" s="48">
        <v>42</v>
      </c>
    </row>
    <row r="49" spans="1:64" ht="15">
      <c r="A49" s="64" t="s">
        <v>249</v>
      </c>
      <c r="B49" s="64" t="s">
        <v>249</v>
      </c>
      <c r="C49" s="65"/>
      <c r="D49" s="66"/>
      <c r="E49" s="67"/>
      <c r="F49" s="68"/>
      <c r="G49" s="65"/>
      <c r="H49" s="69"/>
      <c r="I49" s="70"/>
      <c r="J49" s="70"/>
      <c r="K49" s="34" t="s">
        <v>65</v>
      </c>
      <c r="L49" s="77">
        <v>85</v>
      </c>
      <c r="M49" s="77"/>
      <c r="N49" s="72"/>
      <c r="O49" s="79" t="s">
        <v>176</v>
      </c>
      <c r="P49" s="81">
        <v>43478.80241898148</v>
      </c>
      <c r="Q49" s="79" t="s">
        <v>320</v>
      </c>
      <c r="R49" s="79" t="s">
        <v>358</v>
      </c>
      <c r="S49" s="79" t="s">
        <v>374</v>
      </c>
      <c r="T49" s="79" t="s">
        <v>389</v>
      </c>
      <c r="U49" s="82" t="s">
        <v>404</v>
      </c>
      <c r="V49" s="82" t="s">
        <v>404</v>
      </c>
      <c r="W49" s="81">
        <v>43478.80241898148</v>
      </c>
      <c r="X49" s="82" t="s">
        <v>510</v>
      </c>
      <c r="Y49" s="79"/>
      <c r="Z49" s="79"/>
      <c r="AA49" s="85" t="s">
        <v>590</v>
      </c>
      <c r="AB49" s="79"/>
      <c r="AC49" s="79" t="b">
        <v>0</v>
      </c>
      <c r="AD49" s="79">
        <v>0</v>
      </c>
      <c r="AE49" s="85" t="s">
        <v>626</v>
      </c>
      <c r="AF49" s="79" t="b">
        <v>0</v>
      </c>
      <c r="AG49" s="79" t="s">
        <v>631</v>
      </c>
      <c r="AH49" s="79"/>
      <c r="AI49" s="85" t="s">
        <v>626</v>
      </c>
      <c r="AJ49" s="79" t="b">
        <v>0</v>
      </c>
      <c r="AK49" s="79">
        <v>0</v>
      </c>
      <c r="AL49" s="85" t="s">
        <v>626</v>
      </c>
      <c r="AM49" s="79" t="s">
        <v>646</v>
      </c>
      <c r="AN49" s="79" t="b">
        <v>0</v>
      </c>
      <c r="AO49" s="85" t="s">
        <v>590</v>
      </c>
      <c r="AP49" s="79" t="s">
        <v>176</v>
      </c>
      <c r="AQ49" s="79">
        <v>0</v>
      </c>
      <c r="AR49" s="79">
        <v>0</v>
      </c>
      <c r="AS49" s="79"/>
      <c r="AT49" s="79"/>
      <c r="AU49" s="79"/>
      <c r="AV49" s="79"/>
      <c r="AW49" s="79"/>
      <c r="AX49" s="79"/>
      <c r="AY49" s="79"/>
      <c r="AZ49" s="79"/>
      <c r="BA49">
        <v>11</v>
      </c>
      <c r="BB49" s="78" t="str">
        <f>REPLACE(INDEX(GroupVertices[Group],MATCH(Edges24[[#This Row],[Vertex 1]],GroupVertices[Vertex],0)),1,1,"")</f>
        <v>4</v>
      </c>
      <c r="BC49" s="78" t="str">
        <f>REPLACE(INDEX(GroupVertices[Group],MATCH(Edges24[[#This Row],[Vertex 2]],GroupVertices[Vertex],0)),1,1,"")</f>
        <v>4</v>
      </c>
      <c r="BD49" s="48">
        <v>1</v>
      </c>
      <c r="BE49" s="49">
        <v>3.225806451612903</v>
      </c>
      <c r="BF49" s="48">
        <v>0</v>
      </c>
      <c r="BG49" s="49">
        <v>0</v>
      </c>
      <c r="BH49" s="48">
        <v>0</v>
      </c>
      <c r="BI49" s="49">
        <v>0</v>
      </c>
      <c r="BJ49" s="48">
        <v>30</v>
      </c>
      <c r="BK49" s="49">
        <v>96.7741935483871</v>
      </c>
      <c r="BL49" s="48">
        <v>31</v>
      </c>
    </row>
    <row r="50" spans="1:64" ht="15">
      <c r="A50" s="64" t="s">
        <v>249</v>
      </c>
      <c r="B50" s="64" t="s">
        <v>249</v>
      </c>
      <c r="C50" s="65"/>
      <c r="D50" s="66"/>
      <c r="E50" s="67"/>
      <c r="F50" s="68"/>
      <c r="G50" s="65"/>
      <c r="H50" s="69"/>
      <c r="I50" s="70"/>
      <c r="J50" s="70"/>
      <c r="K50" s="34" t="s">
        <v>65</v>
      </c>
      <c r="L50" s="77">
        <v>86</v>
      </c>
      <c r="M50" s="77"/>
      <c r="N50" s="72"/>
      <c r="O50" s="79" t="s">
        <v>176</v>
      </c>
      <c r="P50" s="81">
        <v>43479.80233796296</v>
      </c>
      <c r="Q50" s="79" t="s">
        <v>321</v>
      </c>
      <c r="R50" s="79" t="s">
        <v>358</v>
      </c>
      <c r="S50" s="79" t="s">
        <v>374</v>
      </c>
      <c r="T50" s="79" t="s">
        <v>389</v>
      </c>
      <c r="U50" s="82" t="s">
        <v>405</v>
      </c>
      <c r="V50" s="82" t="s">
        <v>405</v>
      </c>
      <c r="W50" s="81">
        <v>43479.80233796296</v>
      </c>
      <c r="X50" s="82" t="s">
        <v>511</v>
      </c>
      <c r="Y50" s="79"/>
      <c r="Z50" s="79"/>
      <c r="AA50" s="85" t="s">
        <v>591</v>
      </c>
      <c r="AB50" s="79"/>
      <c r="AC50" s="79" t="b">
        <v>0</v>
      </c>
      <c r="AD50" s="79">
        <v>6</v>
      </c>
      <c r="AE50" s="85" t="s">
        <v>626</v>
      </c>
      <c r="AF50" s="79" t="b">
        <v>0</v>
      </c>
      <c r="AG50" s="79" t="s">
        <v>631</v>
      </c>
      <c r="AH50" s="79"/>
      <c r="AI50" s="85" t="s">
        <v>626</v>
      </c>
      <c r="AJ50" s="79" t="b">
        <v>0</v>
      </c>
      <c r="AK50" s="79">
        <v>1</v>
      </c>
      <c r="AL50" s="85" t="s">
        <v>626</v>
      </c>
      <c r="AM50" s="79" t="s">
        <v>646</v>
      </c>
      <c r="AN50" s="79" t="b">
        <v>0</v>
      </c>
      <c r="AO50" s="85" t="s">
        <v>591</v>
      </c>
      <c r="AP50" s="79" t="s">
        <v>176</v>
      </c>
      <c r="AQ50" s="79">
        <v>0</v>
      </c>
      <c r="AR50" s="79">
        <v>0</v>
      </c>
      <c r="AS50" s="79"/>
      <c r="AT50" s="79"/>
      <c r="AU50" s="79"/>
      <c r="AV50" s="79"/>
      <c r="AW50" s="79"/>
      <c r="AX50" s="79"/>
      <c r="AY50" s="79"/>
      <c r="AZ50" s="79"/>
      <c r="BA50">
        <v>11</v>
      </c>
      <c r="BB50" s="78" t="str">
        <f>REPLACE(INDEX(GroupVertices[Group],MATCH(Edges24[[#This Row],[Vertex 1]],GroupVertices[Vertex],0)),1,1,"")</f>
        <v>4</v>
      </c>
      <c r="BC50" s="78" t="str">
        <f>REPLACE(INDEX(GroupVertices[Group],MATCH(Edges24[[#This Row],[Vertex 2]],GroupVertices[Vertex],0)),1,1,"")</f>
        <v>4</v>
      </c>
      <c r="BD50" s="48">
        <v>1</v>
      </c>
      <c r="BE50" s="49">
        <v>3.225806451612903</v>
      </c>
      <c r="BF50" s="48">
        <v>0</v>
      </c>
      <c r="BG50" s="49">
        <v>0</v>
      </c>
      <c r="BH50" s="48">
        <v>0</v>
      </c>
      <c r="BI50" s="49">
        <v>0</v>
      </c>
      <c r="BJ50" s="48">
        <v>30</v>
      </c>
      <c r="BK50" s="49">
        <v>96.7741935483871</v>
      </c>
      <c r="BL50" s="48">
        <v>31</v>
      </c>
    </row>
    <row r="51" spans="1:64" ht="15">
      <c r="A51" s="64" t="s">
        <v>249</v>
      </c>
      <c r="B51" s="64" t="s">
        <v>249</v>
      </c>
      <c r="C51" s="65"/>
      <c r="D51" s="66"/>
      <c r="E51" s="67"/>
      <c r="F51" s="68"/>
      <c r="G51" s="65"/>
      <c r="H51" s="69"/>
      <c r="I51" s="70"/>
      <c r="J51" s="70"/>
      <c r="K51" s="34" t="s">
        <v>65</v>
      </c>
      <c r="L51" s="77">
        <v>87</v>
      </c>
      <c r="M51" s="77"/>
      <c r="N51" s="72"/>
      <c r="O51" s="79" t="s">
        <v>176</v>
      </c>
      <c r="P51" s="81">
        <v>43480.802465277775</v>
      </c>
      <c r="Q51" s="79" t="s">
        <v>322</v>
      </c>
      <c r="R51" s="79" t="s">
        <v>357</v>
      </c>
      <c r="S51" s="79" t="s">
        <v>374</v>
      </c>
      <c r="T51" s="79" t="s">
        <v>389</v>
      </c>
      <c r="U51" s="82" t="s">
        <v>406</v>
      </c>
      <c r="V51" s="82" t="s">
        <v>406</v>
      </c>
      <c r="W51" s="81">
        <v>43480.802465277775</v>
      </c>
      <c r="X51" s="82" t="s">
        <v>512</v>
      </c>
      <c r="Y51" s="79"/>
      <c r="Z51" s="79"/>
      <c r="AA51" s="85" t="s">
        <v>592</v>
      </c>
      <c r="AB51" s="79"/>
      <c r="AC51" s="79" t="b">
        <v>0</v>
      </c>
      <c r="AD51" s="79">
        <v>4</v>
      </c>
      <c r="AE51" s="85" t="s">
        <v>626</v>
      </c>
      <c r="AF51" s="79" t="b">
        <v>0</v>
      </c>
      <c r="AG51" s="79" t="s">
        <v>631</v>
      </c>
      <c r="AH51" s="79"/>
      <c r="AI51" s="85" t="s">
        <v>626</v>
      </c>
      <c r="AJ51" s="79" t="b">
        <v>0</v>
      </c>
      <c r="AK51" s="79">
        <v>1</v>
      </c>
      <c r="AL51" s="85" t="s">
        <v>626</v>
      </c>
      <c r="AM51" s="79" t="s">
        <v>646</v>
      </c>
      <c r="AN51" s="79" t="b">
        <v>0</v>
      </c>
      <c r="AO51" s="85" t="s">
        <v>592</v>
      </c>
      <c r="AP51" s="79" t="s">
        <v>176</v>
      </c>
      <c r="AQ51" s="79">
        <v>0</v>
      </c>
      <c r="AR51" s="79">
        <v>0</v>
      </c>
      <c r="AS51" s="79"/>
      <c r="AT51" s="79"/>
      <c r="AU51" s="79"/>
      <c r="AV51" s="79"/>
      <c r="AW51" s="79"/>
      <c r="AX51" s="79"/>
      <c r="AY51" s="79"/>
      <c r="AZ51" s="79"/>
      <c r="BA51">
        <v>11</v>
      </c>
      <c r="BB51" s="78" t="str">
        <f>REPLACE(INDEX(GroupVertices[Group],MATCH(Edges24[[#This Row],[Vertex 1]],GroupVertices[Vertex],0)),1,1,"")</f>
        <v>4</v>
      </c>
      <c r="BC51" s="78" t="str">
        <f>REPLACE(INDEX(GroupVertices[Group],MATCH(Edges24[[#This Row],[Vertex 2]],GroupVertices[Vertex],0)),1,1,"")</f>
        <v>4</v>
      </c>
      <c r="BD51" s="48">
        <v>2</v>
      </c>
      <c r="BE51" s="49">
        <v>4.761904761904762</v>
      </c>
      <c r="BF51" s="48">
        <v>0</v>
      </c>
      <c r="BG51" s="49">
        <v>0</v>
      </c>
      <c r="BH51" s="48">
        <v>0</v>
      </c>
      <c r="BI51" s="49">
        <v>0</v>
      </c>
      <c r="BJ51" s="48">
        <v>40</v>
      </c>
      <c r="BK51" s="49">
        <v>95.23809523809524</v>
      </c>
      <c r="BL51" s="48">
        <v>42</v>
      </c>
    </row>
    <row r="52" spans="1:64" ht="15">
      <c r="A52" s="64" t="s">
        <v>249</v>
      </c>
      <c r="B52" s="64" t="s">
        <v>249</v>
      </c>
      <c r="C52" s="65"/>
      <c r="D52" s="66"/>
      <c r="E52" s="67"/>
      <c r="F52" s="68"/>
      <c r="G52" s="65"/>
      <c r="H52" s="69"/>
      <c r="I52" s="70"/>
      <c r="J52" s="70"/>
      <c r="K52" s="34" t="s">
        <v>65</v>
      </c>
      <c r="L52" s="77">
        <v>88</v>
      </c>
      <c r="M52" s="77"/>
      <c r="N52" s="72"/>
      <c r="O52" s="79" t="s">
        <v>176</v>
      </c>
      <c r="P52" s="81">
        <v>43482.55236111111</v>
      </c>
      <c r="Q52" s="79" t="s">
        <v>323</v>
      </c>
      <c r="R52" s="79" t="s">
        <v>357</v>
      </c>
      <c r="S52" s="79" t="s">
        <v>374</v>
      </c>
      <c r="T52" s="79" t="s">
        <v>389</v>
      </c>
      <c r="U52" s="82" t="s">
        <v>407</v>
      </c>
      <c r="V52" s="82" t="s">
        <v>407</v>
      </c>
      <c r="W52" s="81">
        <v>43482.55236111111</v>
      </c>
      <c r="X52" s="82" t="s">
        <v>513</v>
      </c>
      <c r="Y52" s="79"/>
      <c r="Z52" s="79"/>
      <c r="AA52" s="85" t="s">
        <v>593</v>
      </c>
      <c r="AB52" s="79"/>
      <c r="AC52" s="79" t="b">
        <v>0</v>
      </c>
      <c r="AD52" s="79">
        <v>0</v>
      </c>
      <c r="AE52" s="85" t="s">
        <v>626</v>
      </c>
      <c r="AF52" s="79" t="b">
        <v>0</v>
      </c>
      <c r="AG52" s="79" t="s">
        <v>631</v>
      </c>
      <c r="AH52" s="79"/>
      <c r="AI52" s="85" t="s">
        <v>626</v>
      </c>
      <c r="AJ52" s="79" t="b">
        <v>0</v>
      </c>
      <c r="AK52" s="79">
        <v>0</v>
      </c>
      <c r="AL52" s="85" t="s">
        <v>626</v>
      </c>
      <c r="AM52" s="79" t="s">
        <v>646</v>
      </c>
      <c r="AN52" s="79" t="b">
        <v>0</v>
      </c>
      <c r="AO52" s="85" t="s">
        <v>593</v>
      </c>
      <c r="AP52" s="79" t="s">
        <v>176</v>
      </c>
      <c r="AQ52" s="79">
        <v>0</v>
      </c>
      <c r="AR52" s="79">
        <v>0</v>
      </c>
      <c r="AS52" s="79"/>
      <c r="AT52" s="79"/>
      <c r="AU52" s="79"/>
      <c r="AV52" s="79"/>
      <c r="AW52" s="79"/>
      <c r="AX52" s="79"/>
      <c r="AY52" s="79"/>
      <c r="AZ52" s="79"/>
      <c r="BA52">
        <v>11</v>
      </c>
      <c r="BB52" s="78" t="str">
        <f>REPLACE(INDEX(GroupVertices[Group],MATCH(Edges24[[#This Row],[Vertex 1]],GroupVertices[Vertex],0)),1,1,"")</f>
        <v>4</v>
      </c>
      <c r="BC52" s="78" t="str">
        <f>REPLACE(INDEX(GroupVertices[Group],MATCH(Edges24[[#This Row],[Vertex 2]],GroupVertices[Vertex],0)),1,1,"")</f>
        <v>4</v>
      </c>
      <c r="BD52" s="48">
        <v>2</v>
      </c>
      <c r="BE52" s="49">
        <v>4.761904761904762</v>
      </c>
      <c r="BF52" s="48">
        <v>0</v>
      </c>
      <c r="BG52" s="49">
        <v>0</v>
      </c>
      <c r="BH52" s="48">
        <v>0</v>
      </c>
      <c r="BI52" s="49">
        <v>0</v>
      </c>
      <c r="BJ52" s="48">
        <v>40</v>
      </c>
      <c r="BK52" s="49">
        <v>95.23809523809524</v>
      </c>
      <c r="BL52" s="48">
        <v>42</v>
      </c>
    </row>
    <row r="53" spans="1:64" ht="15">
      <c r="A53" s="64" t="s">
        <v>249</v>
      </c>
      <c r="B53" s="64" t="s">
        <v>249</v>
      </c>
      <c r="C53" s="65"/>
      <c r="D53" s="66"/>
      <c r="E53" s="67"/>
      <c r="F53" s="68"/>
      <c r="G53" s="65"/>
      <c r="H53" s="69"/>
      <c r="I53" s="70"/>
      <c r="J53" s="70"/>
      <c r="K53" s="34" t="s">
        <v>65</v>
      </c>
      <c r="L53" s="77">
        <v>89</v>
      </c>
      <c r="M53" s="77"/>
      <c r="N53" s="72"/>
      <c r="O53" s="79" t="s">
        <v>176</v>
      </c>
      <c r="P53" s="81">
        <v>43484.552395833336</v>
      </c>
      <c r="Q53" s="79" t="s">
        <v>324</v>
      </c>
      <c r="R53" s="79" t="s">
        <v>358</v>
      </c>
      <c r="S53" s="79" t="s">
        <v>374</v>
      </c>
      <c r="T53" s="79" t="s">
        <v>389</v>
      </c>
      <c r="U53" s="82" t="s">
        <v>408</v>
      </c>
      <c r="V53" s="82" t="s">
        <v>408</v>
      </c>
      <c r="W53" s="81">
        <v>43484.552395833336</v>
      </c>
      <c r="X53" s="82" t="s">
        <v>514</v>
      </c>
      <c r="Y53" s="79"/>
      <c r="Z53" s="79"/>
      <c r="AA53" s="85" t="s">
        <v>594</v>
      </c>
      <c r="AB53" s="79"/>
      <c r="AC53" s="79" t="b">
        <v>0</v>
      </c>
      <c r="AD53" s="79">
        <v>3</v>
      </c>
      <c r="AE53" s="85" t="s">
        <v>626</v>
      </c>
      <c r="AF53" s="79" t="b">
        <v>0</v>
      </c>
      <c r="AG53" s="79" t="s">
        <v>631</v>
      </c>
      <c r="AH53" s="79"/>
      <c r="AI53" s="85" t="s">
        <v>626</v>
      </c>
      <c r="AJ53" s="79" t="b">
        <v>0</v>
      </c>
      <c r="AK53" s="79">
        <v>1</v>
      </c>
      <c r="AL53" s="85" t="s">
        <v>626</v>
      </c>
      <c r="AM53" s="79" t="s">
        <v>646</v>
      </c>
      <c r="AN53" s="79" t="b">
        <v>0</v>
      </c>
      <c r="AO53" s="85" t="s">
        <v>594</v>
      </c>
      <c r="AP53" s="79" t="s">
        <v>176</v>
      </c>
      <c r="AQ53" s="79">
        <v>0</v>
      </c>
      <c r="AR53" s="79">
        <v>0</v>
      </c>
      <c r="AS53" s="79"/>
      <c r="AT53" s="79"/>
      <c r="AU53" s="79"/>
      <c r="AV53" s="79"/>
      <c r="AW53" s="79"/>
      <c r="AX53" s="79"/>
      <c r="AY53" s="79"/>
      <c r="AZ53" s="79"/>
      <c r="BA53">
        <v>11</v>
      </c>
      <c r="BB53" s="78" t="str">
        <f>REPLACE(INDEX(GroupVertices[Group],MATCH(Edges24[[#This Row],[Vertex 1]],GroupVertices[Vertex],0)),1,1,"")</f>
        <v>4</v>
      </c>
      <c r="BC53" s="78" t="str">
        <f>REPLACE(INDEX(GroupVertices[Group],MATCH(Edges24[[#This Row],[Vertex 2]],GroupVertices[Vertex],0)),1,1,"")</f>
        <v>4</v>
      </c>
      <c r="BD53" s="48">
        <v>1</v>
      </c>
      <c r="BE53" s="49">
        <v>3.225806451612903</v>
      </c>
      <c r="BF53" s="48">
        <v>0</v>
      </c>
      <c r="BG53" s="49">
        <v>0</v>
      </c>
      <c r="BH53" s="48">
        <v>0</v>
      </c>
      <c r="BI53" s="49">
        <v>0</v>
      </c>
      <c r="BJ53" s="48">
        <v>30</v>
      </c>
      <c r="BK53" s="49">
        <v>96.7741935483871</v>
      </c>
      <c r="BL53" s="48">
        <v>31</v>
      </c>
    </row>
    <row r="54" spans="1:64" ht="15">
      <c r="A54" s="64" t="s">
        <v>249</v>
      </c>
      <c r="B54" s="64" t="s">
        <v>249</v>
      </c>
      <c r="C54" s="65"/>
      <c r="D54" s="66"/>
      <c r="E54" s="67"/>
      <c r="F54" s="68"/>
      <c r="G54" s="65"/>
      <c r="H54" s="69"/>
      <c r="I54" s="70"/>
      <c r="J54" s="70"/>
      <c r="K54" s="34" t="s">
        <v>65</v>
      </c>
      <c r="L54" s="77">
        <v>90</v>
      </c>
      <c r="M54" s="77"/>
      <c r="N54" s="72"/>
      <c r="O54" s="79" t="s">
        <v>176</v>
      </c>
      <c r="P54" s="81">
        <v>43485.55236111111</v>
      </c>
      <c r="Q54" s="79" t="s">
        <v>325</v>
      </c>
      <c r="R54" s="79" t="s">
        <v>358</v>
      </c>
      <c r="S54" s="79" t="s">
        <v>374</v>
      </c>
      <c r="T54" s="79" t="s">
        <v>389</v>
      </c>
      <c r="U54" s="82" t="s">
        <v>409</v>
      </c>
      <c r="V54" s="82" t="s">
        <v>409</v>
      </c>
      <c r="W54" s="81">
        <v>43485.55236111111</v>
      </c>
      <c r="X54" s="82" t="s">
        <v>515</v>
      </c>
      <c r="Y54" s="79"/>
      <c r="Z54" s="79"/>
      <c r="AA54" s="85" t="s">
        <v>595</v>
      </c>
      <c r="AB54" s="79"/>
      <c r="AC54" s="79" t="b">
        <v>0</v>
      </c>
      <c r="AD54" s="79">
        <v>0</v>
      </c>
      <c r="AE54" s="85" t="s">
        <v>626</v>
      </c>
      <c r="AF54" s="79" t="b">
        <v>0</v>
      </c>
      <c r="AG54" s="79" t="s">
        <v>631</v>
      </c>
      <c r="AH54" s="79"/>
      <c r="AI54" s="85" t="s">
        <v>626</v>
      </c>
      <c r="AJ54" s="79" t="b">
        <v>0</v>
      </c>
      <c r="AK54" s="79">
        <v>0</v>
      </c>
      <c r="AL54" s="85" t="s">
        <v>626</v>
      </c>
      <c r="AM54" s="79" t="s">
        <v>646</v>
      </c>
      <c r="AN54" s="79" t="b">
        <v>0</v>
      </c>
      <c r="AO54" s="85" t="s">
        <v>595</v>
      </c>
      <c r="AP54" s="79" t="s">
        <v>176</v>
      </c>
      <c r="AQ54" s="79">
        <v>0</v>
      </c>
      <c r="AR54" s="79">
        <v>0</v>
      </c>
      <c r="AS54" s="79"/>
      <c r="AT54" s="79"/>
      <c r="AU54" s="79"/>
      <c r="AV54" s="79"/>
      <c r="AW54" s="79"/>
      <c r="AX54" s="79"/>
      <c r="AY54" s="79"/>
      <c r="AZ54" s="79"/>
      <c r="BA54">
        <v>11</v>
      </c>
      <c r="BB54" s="78" t="str">
        <f>REPLACE(INDEX(GroupVertices[Group],MATCH(Edges24[[#This Row],[Vertex 1]],GroupVertices[Vertex],0)),1,1,"")</f>
        <v>4</v>
      </c>
      <c r="BC54" s="78" t="str">
        <f>REPLACE(INDEX(GroupVertices[Group],MATCH(Edges24[[#This Row],[Vertex 2]],GroupVertices[Vertex],0)),1,1,"")</f>
        <v>4</v>
      </c>
      <c r="BD54" s="48">
        <v>1</v>
      </c>
      <c r="BE54" s="49">
        <v>3.225806451612903</v>
      </c>
      <c r="BF54" s="48">
        <v>0</v>
      </c>
      <c r="BG54" s="49">
        <v>0</v>
      </c>
      <c r="BH54" s="48">
        <v>0</v>
      </c>
      <c r="BI54" s="49">
        <v>0</v>
      </c>
      <c r="BJ54" s="48">
        <v>30</v>
      </c>
      <c r="BK54" s="49">
        <v>96.7741935483871</v>
      </c>
      <c r="BL54" s="48">
        <v>31</v>
      </c>
    </row>
    <row r="55" spans="1:64" ht="15">
      <c r="A55" s="64" t="s">
        <v>249</v>
      </c>
      <c r="B55" s="64" t="s">
        <v>249</v>
      </c>
      <c r="C55" s="65"/>
      <c r="D55" s="66"/>
      <c r="E55" s="67"/>
      <c r="F55" s="68"/>
      <c r="G55" s="65"/>
      <c r="H55" s="69"/>
      <c r="I55" s="70"/>
      <c r="J55" s="70"/>
      <c r="K55" s="34" t="s">
        <v>65</v>
      </c>
      <c r="L55" s="77">
        <v>91</v>
      </c>
      <c r="M55" s="77"/>
      <c r="N55" s="72"/>
      <c r="O55" s="79" t="s">
        <v>176</v>
      </c>
      <c r="P55" s="81">
        <v>43487.802407407406</v>
      </c>
      <c r="Q55" s="79" t="s">
        <v>326</v>
      </c>
      <c r="R55" s="79" t="s">
        <v>357</v>
      </c>
      <c r="S55" s="79" t="s">
        <v>374</v>
      </c>
      <c r="T55" s="79" t="s">
        <v>389</v>
      </c>
      <c r="U55" s="82" t="s">
        <v>410</v>
      </c>
      <c r="V55" s="82" t="s">
        <v>410</v>
      </c>
      <c r="W55" s="81">
        <v>43487.802407407406</v>
      </c>
      <c r="X55" s="82" t="s">
        <v>516</v>
      </c>
      <c r="Y55" s="79"/>
      <c r="Z55" s="79"/>
      <c r="AA55" s="85" t="s">
        <v>596</v>
      </c>
      <c r="AB55" s="79"/>
      <c r="AC55" s="79" t="b">
        <v>0</v>
      </c>
      <c r="AD55" s="79">
        <v>2</v>
      </c>
      <c r="AE55" s="85" t="s">
        <v>626</v>
      </c>
      <c r="AF55" s="79" t="b">
        <v>0</v>
      </c>
      <c r="AG55" s="79" t="s">
        <v>631</v>
      </c>
      <c r="AH55" s="79"/>
      <c r="AI55" s="85" t="s">
        <v>626</v>
      </c>
      <c r="AJ55" s="79" t="b">
        <v>0</v>
      </c>
      <c r="AK55" s="79">
        <v>0</v>
      </c>
      <c r="AL55" s="85" t="s">
        <v>626</v>
      </c>
      <c r="AM55" s="79" t="s">
        <v>646</v>
      </c>
      <c r="AN55" s="79" t="b">
        <v>0</v>
      </c>
      <c r="AO55" s="85" t="s">
        <v>596</v>
      </c>
      <c r="AP55" s="79" t="s">
        <v>176</v>
      </c>
      <c r="AQ55" s="79">
        <v>0</v>
      </c>
      <c r="AR55" s="79">
        <v>0</v>
      </c>
      <c r="AS55" s="79"/>
      <c r="AT55" s="79"/>
      <c r="AU55" s="79"/>
      <c r="AV55" s="79"/>
      <c r="AW55" s="79"/>
      <c r="AX55" s="79"/>
      <c r="AY55" s="79"/>
      <c r="AZ55" s="79"/>
      <c r="BA55">
        <v>11</v>
      </c>
      <c r="BB55" s="78" t="str">
        <f>REPLACE(INDEX(GroupVertices[Group],MATCH(Edges24[[#This Row],[Vertex 1]],GroupVertices[Vertex],0)),1,1,"")</f>
        <v>4</v>
      </c>
      <c r="BC55" s="78" t="str">
        <f>REPLACE(INDEX(GroupVertices[Group],MATCH(Edges24[[#This Row],[Vertex 2]],GroupVertices[Vertex],0)),1,1,"")</f>
        <v>4</v>
      </c>
      <c r="BD55" s="48">
        <v>2</v>
      </c>
      <c r="BE55" s="49">
        <v>4.761904761904762</v>
      </c>
      <c r="BF55" s="48">
        <v>0</v>
      </c>
      <c r="BG55" s="49">
        <v>0</v>
      </c>
      <c r="BH55" s="48">
        <v>0</v>
      </c>
      <c r="BI55" s="49">
        <v>0</v>
      </c>
      <c r="BJ55" s="48">
        <v>40</v>
      </c>
      <c r="BK55" s="49">
        <v>95.23809523809524</v>
      </c>
      <c r="BL55" s="48">
        <v>42</v>
      </c>
    </row>
    <row r="56" spans="1:64" ht="15">
      <c r="A56" s="64" t="s">
        <v>249</v>
      </c>
      <c r="B56" s="64" t="s">
        <v>249</v>
      </c>
      <c r="C56" s="65"/>
      <c r="D56" s="66"/>
      <c r="E56" s="67"/>
      <c r="F56" s="68"/>
      <c r="G56" s="65"/>
      <c r="H56" s="69"/>
      <c r="I56" s="70"/>
      <c r="J56" s="70"/>
      <c r="K56" s="34" t="s">
        <v>65</v>
      </c>
      <c r="L56" s="77">
        <v>92</v>
      </c>
      <c r="M56" s="77"/>
      <c r="N56" s="72"/>
      <c r="O56" s="79" t="s">
        <v>176</v>
      </c>
      <c r="P56" s="81">
        <v>43488.80238425926</v>
      </c>
      <c r="Q56" s="79" t="s">
        <v>327</v>
      </c>
      <c r="R56" s="79" t="s">
        <v>357</v>
      </c>
      <c r="S56" s="79" t="s">
        <v>374</v>
      </c>
      <c r="T56" s="79" t="s">
        <v>389</v>
      </c>
      <c r="U56" s="82" t="s">
        <v>411</v>
      </c>
      <c r="V56" s="82" t="s">
        <v>411</v>
      </c>
      <c r="W56" s="81">
        <v>43488.80238425926</v>
      </c>
      <c r="X56" s="82" t="s">
        <v>517</v>
      </c>
      <c r="Y56" s="79"/>
      <c r="Z56" s="79"/>
      <c r="AA56" s="85" t="s">
        <v>597</v>
      </c>
      <c r="AB56" s="79"/>
      <c r="AC56" s="79" t="b">
        <v>0</v>
      </c>
      <c r="AD56" s="79">
        <v>6</v>
      </c>
      <c r="AE56" s="85" t="s">
        <v>626</v>
      </c>
      <c r="AF56" s="79" t="b">
        <v>0</v>
      </c>
      <c r="AG56" s="79" t="s">
        <v>631</v>
      </c>
      <c r="AH56" s="79"/>
      <c r="AI56" s="85" t="s">
        <v>626</v>
      </c>
      <c r="AJ56" s="79" t="b">
        <v>0</v>
      </c>
      <c r="AK56" s="79">
        <v>1</v>
      </c>
      <c r="AL56" s="85" t="s">
        <v>626</v>
      </c>
      <c r="AM56" s="79" t="s">
        <v>646</v>
      </c>
      <c r="AN56" s="79" t="b">
        <v>0</v>
      </c>
      <c r="AO56" s="85" t="s">
        <v>597</v>
      </c>
      <c r="AP56" s="79" t="s">
        <v>176</v>
      </c>
      <c r="AQ56" s="79">
        <v>0</v>
      </c>
      <c r="AR56" s="79">
        <v>0</v>
      </c>
      <c r="AS56" s="79"/>
      <c r="AT56" s="79"/>
      <c r="AU56" s="79"/>
      <c r="AV56" s="79"/>
      <c r="AW56" s="79"/>
      <c r="AX56" s="79"/>
      <c r="AY56" s="79"/>
      <c r="AZ56" s="79"/>
      <c r="BA56">
        <v>11</v>
      </c>
      <c r="BB56" s="78" t="str">
        <f>REPLACE(INDEX(GroupVertices[Group],MATCH(Edges24[[#This Row],[Vertex 1]],GroupVertices[Vertex],0)),1,1,"")</f>
        <v>4</v>
      </c>
      <c r="BC56" s="78" t="str">
        <f>REPLACE(INDEX(GroupVertices[Group],MATCH(Edges24[[#This Row],[Vertex 2]],GroupVertices[Vertex],0)),1,1,"")</f>
        <v>4</v>
      </c>
      <c r="BD56" s="48">
        <v>2</v>
      </c>
      <c r="BE56" s="49">
        <v>4.761904761904762</v>
      </c>
      <c r="BF56" s="48">
        <v>0</v>
      </c>
      <c r="BG56" s="49">
        <v>0</v>
      </c>
      <c r="BH56" s="48">
        <v>0</v>
      </c>
      <c r="BI56" s="49">
        <v>0</v>
      </c>
      <c r="BJ56" s="48">
        <v>40</v>
      </c>
      <c r="BK56" s="49">
        <v>95.23809523809524</v>
      </c>
      <c r="BL56" s="48">
        <v>42</v>
      </c>
    </row>
    <row r="57" spans="1:64" ht="15">
      <c r="A57" s="64" t="s">
        <v>249</v>
      </c>
      <c r="B57" s="64" t="s">
        <v>249</v>
      </c>
      <c r="C57" s="65"/>
      <c r="D57" s="66"/>
      <c r="E57" s="67"/>
      <c r="F57" s="68"/>
      <c r="G57" s="65"/>
      <c r="H57" s="69"/>
      <c r="I57" s="70"/>
      <c r="J57" s="70"/>
      <c r="K57" s="34" t="s">
        <v>65</v>
      </c>
      <c r="L57" s="77">
        <v>93</v>
      </c>
      <c r="M57" s="77"/>
      <c r="N57" s="72"/>
      <c r="O57" s="79" t="s">
        <v>176</v>
      </c>
      <c r="P57" s="81">
        <v>43489.05233796296</v>
      </c>
      <c r="Q57" s="79" t="s">
        <v>328</v>
      </c>
      <c r="R57" s="79" t="s">
        <v>357</v>
      </c>
      <c r="S57" s="79" t="s">
        <v>374</v>
      </c>
      <c r="T57" s="79" t="s">
        <v>389</v>
      </c>
      <c r="U57" s="82" t="s">
        <v>412</v>
      </c>
      <c r="V57" s="82" t="s">
        <v>412</v>
      </c>
      <c r="W57" s="81">
        <v>43489.05233796296</v>
      </c>
      <c r="X57" s="82" t="s">
        <v>518</v>
      </c>
      <c r="Y57" s="79"/>
      <c r="Z57" s="79"/>
      <c r="AA57" s="85" t="s">
        <v>598</v>
      </c>
      <c r="AB57" s="79"/>
      <c r="AC57" s="79" t="b">
        <v>0</v>
      </c>
      <c r="AD57" s="79">
        <v>0</v>
      </c>
      <c r="AE57" s="85" t="s">
        <v>626</v>
      </c>
      <c r="AF57" s="79" t="b">
        <v>0</v>
      </c>
      <c r="AG57" s="79" t="s">
        <v>631</v>
      </c>
      <c r="AH57" s="79"/>
      <c r="AI57" s="85" t="s">
        <v>626</v>
      </c>
      <c r="AJ57" s="79" t="b">
        <v>0</v>
      </c>
      <c r="AK57" s="79">
        <v>0</v>
      </c>
      <c r="AL57" s="85" t="s">
        <v>626</v>
      </c>
      <c r="AM57" s="79" t="s">
        <v>646</v>
      </c>
      <c r="AN57" s="79" t="b">
        <v>0</v>
      </c>
      <c r="AO57" s="85" t="s">
        <v>598</v>
      </c>
      <c r="AP57" s="79" t="s">
        <v>176</v>
      </c>
      <c r="AQ57" s="79">
        <v>0</v>
      </c>
      <c r="AR57" s="79">
        <v>0</v>
      </c>
      <c r="AS57" s="79"/>
      <c r="AT57" s="79"/>
      <c r="AU57" s="79"/>
      <c r="AV57" s="79"/>
      <c r="AW57" s="79"/>
      <c r="AX57" s="79"/>
      <c r="AY57" s="79"/>
      <c r="AZ57" s="79"/>
      <c r="BA57">
        <v>11</v>
      </c>
      <c r="BB57" s="78" t="str">
        <f>REPLACE(INDEX(GroupVertices[Group],MATCH(Edges24[[#This Row],[Vertex 1]],GroupVertices[Vertex],0)),1,1,"")</f>
        <v>4</v>
      </c>
      <c r="BC57" s="78" t="str">
        <f>REPLACE(INDEX(GroupVertices[Group],MATCH(Edges24[[#This Row],[Vertex 2]],GroupVertices[Vertex],0)),1,1,"")</f>
        <v>4</v>
      </c>
      <c r="BD57" s="48">
        <v>2</v>
      </c>
      <c r="BE57" s="49">
        <v>4.761904761904762</v>
      </c>
      <c r="BF57" s="48">
        <v>0</v>
      </c>
      <c r="BG57" s="49">
        <v>0</v>
      </c>
      <c r="BH57" s="48">
        <v>0</v>
      </c>
      <c r="BI57" s="49">
        <v>0</v>
      </c>
      <c r="BJ57" s="48">
        <v>40</v>
      </c>
      <c r="BK57" s="49">
        <v>95.23809523809524</v>
      </c>
      <c r="BL57" s="48">
        <v>42</v>
      </c>
    </row>
    <row r="58" spans="1:64" ht="15">
      <c r="A58" s="64" t="s">
        <v>250</v>
      </c>
      <c r="B58" s="64" t="s">
        <v>268</v>
      </c>
      <c r="C58" s="65"/>
      <c r="D58" s="66"/>
      <c r="E58" s="67"/>
      <c r="F58" s="68"/>
      <c r="G58" s="65"/>
      <c r="H58" s="69"/>
      <c r="I58" s="70"/>
      <c r="J58" s="70"/>
      <c r="K58" s="34" t="s">
        <v>65</v>
      </c>
      <c r="L58" s="77">
        <v>94</v>
      </c>
      <c r="M58" s="77"/>
      <c r="N58" s="72"/>
      <c r="O58" s="79" t="s">
        <v>289</v>
      </c>
      <c r="P58" s="81">
        <v>43478.8212037037</v>
      </c>
      <c r="Q58" s="79" t="s">
        <v>298</v>
      </c>
      <c r="R58" s="82" t="s">
        <v>347</v>
      </c>
      <c r="S58" s="79" t="s">
        <v>366</v>
      </c>
      <c r="T58" s="79" t="s">
        <v>379</v>
      </c>
      <c r="U58" s="79"/>
      <c r="V58" s="82" t="s">
        <v>450</v>
      </c>
      <c r="W58" s="81">
        <v>43478.8212037037</v>
      </c>
      <c r="X58" s="82" t="s">
        <v>519</v>
      </c>
      <c r="Y58" s="79"/>
      <c r="Z58" s="79"/>
      <c r="AA58" s="85" t="s">
        <v>599</v>
      </c>
      <c r="AB58" s="79"/>
      <c r="AC58" s="79" t="b">
        <v>0</v>
      </c>
      <c r="AD58" s="79">
        <v>0</v>
      </c>
      <c r="AE58" s="85" t="s">
        <v>626</v>
      </c>
      <c r="AF58" s="79" t="b">
        <v>0</v>
      </c>
      <c r="AG58" s="79" t="s">
        <v>631</v>
      </c>
      <c r="AH58" s="79"/>
      <c r="AI58" s="85" t="s">
        <v>626</v>
      </c>
      <c r="AJ58" s="79" t="b">
        <v>0</v>
      </c>
      <c r="AK58" s="79">
        <v>8</v>
      </c>
      <c r="AL58" s="85" t="s">
        <v>608</v>
      </c>
      <c r="AM58" s="79" t="s">
        <v>647</v>
      </c>
      <c r="AN58" s="79" t="b">
        <v>0</v>
      </c>
      <c r="AO58" s="85" t="s">
        <v>608</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250</v>
      </c>
      <c r="B59" s="64" t="s">
        <v>268</v>
      </c>
      <c r="C59" s="65"/>
      <c r="D59" s="66"/>
      <c r="E59" s="67"/>
      <c r="F59" s="68"/>
      <c r="G59" s="65"/>
      <c r="H59" s="69"/>
      <c r="I59" s="70"/>
      <c r="J59" s="70"/>
      <c r="K59" s="34" t="s">
        <v>65</v>
      </c>
      <c r="L59" s="77">
        <v>96</v>
      </c>
      <c r="M59" s="77"/>
      <c r="N59" s="72"/>
      <c r="O59" s="79" t="s">
        <v>289</v>
      </c>
      <c r="P59" s="81">
        <v>43489.06413194445</v>
      </c>
      <c r="Q59" s="79" t="s">
        <v>329</v>
      </c>
      <c r="R59" s="82" t="s">
        <v>347</v>
      </c>
      <c r="S59" s="79" t="s">
        <v>366</v>
      </c>
      <c r="T59" s="79" t="s">
        <v>390</v>
      </c>
      <c r="U59" s="79"/>
      <c r="V59" s="82" t="s">
        <v>450</v>
      </c>
      <c r="W59" s="81">
        <v>43489.06413194445</v>
      </c>
      <c r="X59" s="82" t="s">
        <v>520</v>
      </c>
      <c r="Y59" s="79"/>
      <c r="Z59" s="79"/>
      <c r="AA59" s="85" t="s">
        <v>600</v>
      </c>
      <c r="AB59" s="79"/>
      <c r="AC59" s="79" t="b">
        <v>0</v>
      </c>
      <c r="AD59" s="79">
        <v>0</v>
      </c>
      <c r="AE59" s="85" t="s">
        <v>626</v>
      </c>
      <c r="AF59" s="79" t="b">
        <v>0</v>
      </c>
      <c r="AG59" s="79" t="s">
        <v>631</v>
      </c>
      <c r="AH59" s="79"/>
      <c r="AI59" s="85" t="s">
        <v>626</v>
      </c>
      <c r="AJ59" s="79" t="b">
        <v>0</v>
      </c>
      <c r="AK59" s="79">
        <v>1</v>
      </c>
      <c r="AL59" s="85" t="s">
        <v>585</v>
      </c>
      <c r="AM59" s="79" t="s">
        <v>647</v>
      </c>
      <c r="AN59" s="79" t="b">
        <v>0</v>
      </c>
      <c r="AO59" s="85" t="s">
        <v>585</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251</v>
      </c>
      <c r="B60" s="64" t="s">
        <v>260</v>
      </c>
      <c r="C60" s="65"/>
      <c r="D60" s="66"/>
      <c r="E60" s="67"/>
      <c r="F60" s="68"/>
      <c r="G60" s="65"/>
      <c r="H60" s="69"/>
      <c r="I60" s="70"/>
      <c r="J60" s="70"/>
      <c r="K60" s="34" t="s">
        <v>65</v>
      </c>
      <c r="L60" s="77">
        <v>98</v>
      </c>
      <c r="M60" s="77"/>
      <c r="N60" s="72"/>
      <c r="O60" s="79" t="s">
        <v>290</v>
      </c>
      <c r="P60" s="81">
        <v>43489.23440972222</v>
      </c>
      <c r="Q60" s="79" t="s">
        <v>330</v>
      </c>
      <c r="R60" s="79"/>
      <c r="S60" s="79"/>
      <c r="T60" s="79"/>
      <c r="U60" s="79"/>
      <c r="V60" s="82" t="s">
        <v>451</v>
      </c>
      <c r="W60" s="81">
        <v>43489.23440972222</v>
      </c>
      <c r="X60" s="82" t="s">
        <v>521</v>
      </c>
      <c r="Y60" s="79"/>
      <c r="Z60" s="79"/>
      <c r="AA60" s="85" t="s">
        <v>601</v>
      </c>
      <c r="AB60" s="85" t="s">
        <v>618</v>
      </c>
      <c r="AC60" s="79" t="b">
        <v>0</v>
      </c>
      <c r="AD60" s="79">
        <v>0</v>
      </c>
      <c r="AE60" s="85" t="s">
        <v>628</v>
      </c>
      <c r="AF60" s="79" t="b">
        <v>0</v>
      </c>
      <c r="AG60" s="79" t="s">
        <v>631</v>
      </c>
      <c r="AH60" s="79"/>
      <c r="AI60" s="85" t="s">
        <v>626</v>
      </c>
      <c r="AJ60" s="79" t="b">
        <v>0</v>
      </c>
      <c r="AK60" s="79">
        <v>0</v>
      </c>
      <c r="AL60" s="85" t="s">
        <v>626</v>
      </c>
      <c r="AM60" s="79" t="s">
        <v>635</v>
      </c>
      <c r="AN60" s="79" t="b">
        <v>0</v>
      </c>
      <c r="AO60" s="85" t="s">
        <v>618</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v>0</v>
      </c>
      <c r="BE60" s="49">
        <v>0</v>
      </c>
      <c r="BF60" s="48">
        <v>0</v>
      </c>
      <c r="BG60" s="49">
        <v>0</v>
      </c>
      <c r="BH60" s="48">
        <v>0</v>
      </c>
      <c r="BI60" s="49">
        <v>0</v>
      </c>
      <c r="BJ60" s="48">
        <v>6</v>
      </c>
      <c r="BK60" s="49">
        <v>100</v>
      </c>
      <c r="BL60" s="48">
        <v>6</v>
      </c>
    </row>
    <row r="61" spans="1:64" ht="15">
      <c r="A61" s="64" t="s">
        <v>252</v>
      </c>
      <c r="B61" s="64" t="s">
        <v>254</v>
      </c>
      <c r="C61" s="65"/>
      <c r="D61" s="66"/>
      <c r="E61" s="67"/>
      <c r="F61" s="68"/>
      <c r="G61" s="65"/>
      <c r="H61" s="69"/>
      <c r="I61" s="70"/>
      <c r="J61" s="70"/>
      <c r="K61" s="34" t="s">
        <v>65</v>
      </c>
      <c r="L61" s="77">
        <v>99</v>
      </c>
      <c r="M61" s="77"/>
      <c r="N61" s="72"/>
      <c r="O61" s="79" t="s">
        <v>289</v>
      </c>
      <c r="P61" s="81">
        <v>43477.203101851854</v>
      </c>
      <c r="Q61" s="79" t="s">
        <v>294</v>
      </c>
      <c r="R61" s="79"/>
      <c r="S61" s="79"/>
      <c r="T61" s="79" t="s">
        <v>377</v>
      </c>
      <c r="U61" s="79"/>
      <c r="V61" s="82" t="s">
        <v>452</v>
      </c>
      <c r="W61" s="81">
        <v>43477.203101851854</v>
      </c>
      <c r="X61" s="82" t="s">
        <v>522</v>
      </c>
      <c r="Y61" s="79"/>
      <c r="Z61" s="79"/>
      <c r="AA61" s="85" t="s">
        <v>602</v>
      </c>
      <c r="AB61" s="79"/>
      <c r="AC61" s="79" t="b">
        <v>0</v>
      </c>
      <c r="AD61" s="79">
        <v>0</v>
      </c>
      <c r="AE61" s="85" t="s">
        <v>626</v>
      </c>
      <c r="AF61" s="79" t="b">
        <v>0</v>
      </c>
      <c r="AG61" s="79" t="s">
        <v>631</v>
      </c>
      <c r="AH61" s="79"/>
      <c r="AI61" s="85" t="s">
        <v>626</v>
      </c>
      <c r="AJ61" s="79" t="b">
        <v>0</v>
      </c>
      <c r="AK61" s="79">
        <v>10</v>
      </c>
      <c r="AL61" s="85" t="s">
        <v>603</v>
      </c>
      <c r="AM61" s="79" t="s">
        <v>637</v>
      </c>
      <c r="AN61" s="79" t="b">
        <v>0</v>
      </c>
      <c r="AO61" s="85" t="s">
        <v>603</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253</v>
      </c>
      <c r="B62" s="64" t="s">
        <v>252</v>
      </c>
      <c r="C62" s="65"/>
      <c r="D62" s="66"/>
      <c r="E62" s="67"/>
      <c r="F62" s="68"/>
      <c r="G62" s="65"/>
      <c r="H62" s="69"/>
      <c r="I62" s="70"/>
      <c r="J62" s="70"/>
      <c r="K62" s="34" t="s">
        <v>66</v>
      </c>
      <c r="L62" s="77">
        <v>101</v>
      </c>
      <c r="M62" s="77"/>
      <c r="N62" s="72"/>
      <c r="O62" s="79" t="s">
        <v>289</v>
      </c>
      <c r="P62" s="81">
        <v>43477.17799768518</v>
      </c>
      <c r="Q62" s="79" t="s">
        <v>331</v>
      </c>
      <c r="R62" s="79"/>
      <c r="S62" s="79"/>
      <c r="T62" s="79" t="s">
        <v>377</v>
      </c>
      <c r="U62" s="82" t="s">
        <v>413</v>
      </c>
      <c r="V62" s="82" t="s">
        <v>413</v>
      </c>
      <c r="W62" s="81">
        <v>43477.17799768518</v>
      </c>
      <c r="X62" s="82" t="s">
        <v>523</v>
      </c>
      <c r="Y62" s="79"/>
      <c r="Z62" s="79"/>
      <c r="AA62" s="85" t="s">
        <v>603</v>
      </c>
      <c r="AB62" s="79"/>
      <c r="AC62" s="79" t="b">
        <v>0</v>
      </c>
      <c r="AD62" s="79">
        <v>2</v>
      </c>
      <c r="AE62" s="85" t="s">
        <v>626</v>
      </c>
      <c r="AF62" s="79" t="b">
        <v>0</v>
      </c>
      <c r="AG62" s="79" t="s">
        <v>631</v>
      </c>
      <c r="AH62" s="79"/>
      <c r="AI62" s="85" t="s">
        <v>626</v>
      </c>
      <c r="AJ62" s="79" t="b">
        <v>0</v>
      </c>
      <c r="AK62" s="79">
        <v>0</v>
      </c>
      <c r="AL62" s="85" t="s">
        <v>626</v>
      </c>
      <c r="AM62" s="79" t="s">
        <v>633</v>
      </c>
      <c r="AN62" s="79" t="b">
        <v>0</v>
      </c>
      <c r="AO62" s="85" t="s">
        <v>603</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13</v>
      </c>
      <c r="BK62" s="49">
        <v>100</v>
      </c>
      <c r="BL62" s="48">
        <v>13</v>
      </c>
    </row>
    <row r="63" spans="1:64" ht="15">
      <c r="A63" s="64" t="s">
        <v>254</v>
      </c>
      <c r="B63" s="64" t="s">
        <v>253</v>
      </c>
      <c r="C63" s="65"/>
      <c r="D63" s="66"/>
      <c r="E63" s="67"/>
      <c r="F63" s="68"/>
      <c r="G63" s="65"/>
      <c r="H63" s="69"/>
      <c r="I63" s="70"/>
      <c r="J63" s="70"/>
      <c r="K63" s="34" t="s">
        <v>66</v>
      </c>
      <c r="L63" s="77">
        <v>102</v>
      </c>
      <c r="M63" s="77"/>
      <c r="N63" s="72"/>
      <c r="O63" s="79" t="s">
        <v>289</v>
      </c>
      <c r="P63" s="81">
        <v>43477.746458333335</v>
      </c>
      <c r="Q63" s="79" t="s">
        <v>294</v>
      </c>
      <c r="R63" s="79"/>
      <c r="S63" s="79"/>
      <c r="T63" s="79" t="s">
        <v>377</v>
      </c>
      <c r="U63" s="79"/>
      <c r="V63" s="82" t="s">
        <v>453</v>
      </c>
      <c r="W63" s="81">
        <v>43477.746458333335</v>
      </c>
      <c r="X63" s="82" t="s">
        <v>524</v>
      </c>
      <c r="Y63" s="79"/>
      <c r="Z63" s="79"/>
      <c r="AA63" s="85" t="s">
        <v>604</v>
      </c>
      <c r="AB63" s="79"/>
      <c r="AC63" s="79" t="b">
        <v>0</v>
      </c>
      <c r="AD63" s="79">
        <v>0</v>
      </c>
      <c r="AE63" s="85" t="s">
        <v>626</v>
      </c>
      <c r="AF63" s="79" t="b">
        <v>0</v>
      </c>
      <c r="AG63" s="79" t="s">
        <v>631</v>
      </c>
      <c r="AH63" s="79"/>
      <c r="AI63" s="85" t="s">
        <v>626</v>
      </c>
      <c r="AJ63" s="79" t="b">
        <v>0</v>
      </c>
      <c r="AK63" s="79">
        <v>10</v>
      </c>
      <c r="AL63" s="85" t="s">
        <v>603</v>
      </c>
      <c r="AM63" s="79" t="s">
        <v>633</v>
      </c>
      <c r="AN63" s="79" t="b">
        <v>0</v>
      </c>
      <c r="AO63" s="85" t="s">
        <v>603</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15</v>
      </c>
      <c r="BK63" s="49">
        <v>100</v>
      </c>
      <c r="BL63" s="48">
        <v>15</v>
      </c>
    </row>
    <row r="64" spans="1:64" ht="15">
      <c r="A64" s="64" t="s">
        <v>253</v>
      </c>
      <c r="B64" s="64" t="s">
        <v>282</v>
      </c>
      <c r="C64" s="65"/>
      <c r="D64" s="66"/>
      <c r="E64" s="67"/>
      <c r="F64" s="68"/>
      <c r="G64" s="65"/>
      <c r="H64" s="69"/>
      <c r="I64" s="70"/>
      <c r="J64" s="70"/>
      <c r="K64" s="34" t="s">
        <v>65</v>
      </c>
      <c r="L64" s="77">
        <v>104</v>
      </c>
      <c r="M64" s="77"/>
      <c r="N64" s="72"/>
      <c r="O64" s="79" t="s">
        <v>289</v>
      </c>
      <c r="P64" s="81">
        <v>43489.268425925926</v>
      </c>
      <c r="Q64" s="79" t="s">
        <v>332</v>
      </c>
      <c r="R64" s="79"/>
      <c r="S64" s="79"/>
      <c r="T64" s="79" t="s">
        <v>391</v>
      </c>
      <c r="U64" s="82" t="s">
        <v>414</v>
      </c>
      <c r="V64" s="82" t="s">
        <v>414</v>
      </c>
      <c r="W64" s="81">
        <v>43489.268425925926</v>
      </c>
      <c r="X64" s="82" t="s">
        <v>525</v>
      </c>
      <c r="Y64" s="79"/>
      <c r="Z64" s="79"/>
      <c r="AA64" s="85" t="s">
        <v>605</v>
      </c>
      <c r="AB64" s="79"/>
      <c r="AC64" s="79" t="b">
        <v>0</v>
      </c>
      <c r="AD64" s="79">
        <v>18</v>
      </c>
      <c r="AE64" s="85" t="s">
        <v>626</v>
      </c>
      <c r="AF64" s="79" t="b">
        <v>0</v>
      </c>
      <c r="AG64" s="79" t="s">
        <v>631</v>
      </c>
      <c r="AH64" s="79"/>
      <c r="AI64" s="85" t="s">
        <v>626</v>
      </c>
      <c r="AJ64" s="79" t="b">
        <v>0</v>
      </c>
      <c r="AK64" s="79">
        <v>2</v>
      </c>
      <c r="AL64" s="85" t="s">
        <v>626</v>
      </c>
      <c r="AM64" s="79" t="s">
        <v>633</v>
      </c>
      <c r="AN64" s="79" t="b">
        <v>0</v>
      </c>
      <c r="AO64" s="85" t="s">
        <v>605</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255</v>
      </c>
      <c r="B65" s="64" t="s">
        <v>282</v>
      </c>
      <c r="C65" s="65"/>
      <c r="D65" s="66"/>
      <c r="E65" s="67"/>
      <c r="F65" s="68"/>
      <c r="G65" s="65"/>
      <c r="H65" s="69"/>
      <c r="I65" s="70"/>
      <c r="J65" s="70"/>
      <c r="K65" s="34" t="s">
        <v>65</v>
      </c>
      <c r="L65" s="77">
        <v>105</v>
      </c>
      <c r="M65" s="77"/>
      <c r="N65" s="72"/>
      <c r="O65" s="79" t="s">
        <v>289</v>
      </c>
      <c r="P65" s="81">
        <v>43489.276921296296</v>
      </c>
      <c r="Q65" s="79" t="s">
        <v>333</v>
      </c>
      <c r="R65" s="79"/>
      <c r="S65" s="79"/>
      <c r="T65" s="79" t="s">
        <v>391</v>
      </c>
      <c r="U65" s="79"/>
      <c r="V65" s="82" t="s">
        <v>454</v>
      </c>
      <c r="W65" s="81">
        <v>43489.276921296296</v>
      </c>
      <c r="X65" s="82" t="s">
        <v>526</v>
      </c>
      <c r="Y65" s="79"/>
      <c r="Z65" s="79"/>
      <c r="AA65" s="85" t="s">
        <v>606</v>
      </c>
      <c r="AB65" s="79"/>
      <c r="AC65" s="79" t="b">
        <v>0</v>
      </c>
      <c r="AD65" s="79">
        <v>0</v>
      </c>
      <c r="AE65" s="85" t="s">
        <v>626</v>
      </c>
      <c r="AF65" s="79" t="b">
        <v>0</v>
      </c>
      <c r="AG65" s="79" t="s">
        <v>631</v>
      </c>
      <c r="AH65" s="79"/>
      <c r="AI65" s="85" t="s">
        <v>626</v>
      </c>
      <c r="AJ65" s="79" t="b">
        <v>0</v>
      </c>
      <c r="AK65" s="79">
        <v>2</v>
      </c>
      <c r="AL65" s="85" t="s">
        <v>605</v>
      </c>
      <c r="AM65" s="79" t="s">
        <v>633</v>
      </c>
      <c r="AN65" s="79" t="b">
        <v>0</v>
      </c>
      <c r="AO65" s="85" t="s">
        <v>605</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256</v>
      </c>
      <c r="B66" s="64" t="s">
        <v>268</v>
      </c>
      <c r="C66" s="65"/>
      <c r="D66" s="66"/>
      <c r="E66" s="67"/>
      <c r="F66" s="68"/>
      <c r="G66" s="65"/>
      <c r="H66" s="69"/>
      <c r="I66" s="70"/>
      <c r="J66" s="70"/>
      <c r="K66" s="34" t="s">
        <v>65</v>
      </c>
      <c r="L66" s="77">
        <v>109</v>
      </c>
      <c r="M66" s="77"/>
      <c r="N66" s="72"/>
      <c r="O66" s="79" t="s">
        <v>289</v>
      </c>
      <c r="P66" s="81">
        <v>43489.65814814815</v>
      </c>
      <c r="Q66" s="79" t="s">
        <v>329</v>
      </c>
      <c r="R66" s="82" t="s">
        <v>347</v>
      </c>
      <c r="S66" s="79" t="s">
        <v>366</v>
      </c>
      <c r="T66" s="79" t="s">
        <v>390</v>
      </c>
      <c r="U66" s="79"/>
      <c r="V66" s="82" t="s">
        <v>455</v>
      </c>
      <c r="W66" s="81">
        <v>43489.65814814815</v>
      </c>
      <c r="X66" s="82" t="s">
        <v>527</v>
      </c>
      <c r="Y66" s="79"/>
      <c r="Z66" s="79"/>
      <c r="AA66" s="85" t="s">
        <v>607</v>
      </c>
      <c r="AB66" s="79"/>
      <c r="AC66" s="79" t="b">
        <v>0</v>
      </c>
      <c r="AD66" s="79">
        <v>0</v>
      </c>
      <c r="AE66" s="85" t="s">
        <v>626</v>
      </c>
      <c r="AF66" s="79" t="b">
        <v>0</v>
      </c>
      <c r="AG66" s="79" t="s">
        <v>631</v>
      </c>
      <c r="AH66" s="79"/>
      <c r="AI66" s="85" t="s">
        <v>626</v>
      </c>
      <c r="AJ66" s="79" t="b">
        <v>0</v>
      </c>
      <c r="AK66" s="79">
        <v>3</v>
      </c>
      <c r="AL66" s="85" t="s">
        <v>585</v>
      </c>
      <c r="AM66" s="79" t="s">
        <v>633</v>
      </c>
      <c r="AN66" s="79" t="b">
        <v>0</v>
      </c>
      <c r="AO66" s="85" t="s">
        <v>585</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257</v>
      </c>
      <c r="B67" s="64" t="s">
        <v>284</v>
      </c>
      <c r="C67" s="65"/>
      <c r="D67" s="66"/>
      <c r="E67" s="67"/>
      <c r="F67" s="68"/>
      <c r="G67" s="65"/>
      <c r="H67" s="69"/>
      <c r="I67" s="70"/>
      <c r="J67" s="70"/>
      <c r="K67" s="34" t="s">
        <v>65</v>
      </c>
      <c r="L67" s="77">
        <v>112</v>
      </c>
      <c r="M67" s="77"/>
      <c r="N67" s="72"/>
      <c r="O67" s="79" t="s">
        <v>289</v>
      </c>
      <c r="P67" s="81">
        <v>43478.65001157407</v>
      </c>
      <c r="Q67" s="79" t="s">
        <v>334</v>
      </c>
      <c r="R67" s="82" t="s">
        <v>347</v>
      </c>
      <c r="S67" s="79" t="s">
        <v>366</v>
      </c>
      <c r="T67" s="79" t="s">
        <v>392</v>
      </c>
      <c r="U67" s="82" t="s">
        <v>415</v>
      </c>
      <c r="V67" s="82" t="s">
        <v>415</v>
      </c>
      <c r="W67" s="81">
        <v>43478.65001157407</v>
      </c>
      <c r="X67" s="82" t="s">
        <v>528</v>
      </c>
      <c r="Y67" s="79"/>
      <c r="Z67" s="79"/>
      <c r="AA67" s="85" t="s">
        <v>608</v>
      </c>
      <c r="AB67" s="79"/>
      <c r="AC67" s="79" t="b">
        <v>0</v>
      </c>
      <c r="AD67" s="79">
        <v>3</v>
      </c>
      <c r="AE67" s="85" t="s">
        <v>626</v>
      </c>
      <c r="AF67" s="79" t="b">
        <v>0</v>
      </c>
      <c r="AG67" s="79" t="s">
        <v>631</v>
      </c>
      <c r="AH67" s="79"/>
      <c r="AI67" s="85" t="s">
        <v>626</v>
      </c>
      <c r="AJ67" s="79" t="b">
        <v>0</v>
      </c>
      <c r="AK67" s="79">
        <v>8</v>
      </c>
      <c r="AL67" s="85" t="s">
        <v>626</v>
      </c>
      <c r="AM67" s="79" t="s">
        <v>639</v>
      </c>
      <c r="AN67" s="79" t="b">
        <v>0</v>
      </c>
      <c r="AO67" s="85" t="s">
        <v>608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2</v>
      </c>
      <c r="BD67" s="48"/>
      <c r="BE67" s="49"/>
      <c r="BF67" s="48"/>
      <c r="BG67" s="49"/>
      <c r="BH67" s="48"/>
      <c r="BI67" s="49"/>
      <c r="BJ67" s="48"/>
      <c r="BK67" s="49"/>
      <c r="BL67" s="48"/>
    </row>
    <row r="68" spans="1:64" ht="15">
      <c r="A68" s="64" t="s">
        <v>258</v>
      </c>
      <c r="B68" s="64" t="s">
        <v>268</v>
      </c>
      <c r="C68" s="65"/>
      <c r="D68" s="66"/>
      <c r="E68" s="67"/>
      <c r="F68" s="68"/>
      <c r="G68" s="65"/>
      <c r="H68" s="69"/>
      <c r="I68" s="70"/>
      <c r="J68" s="70"/>
      <c r="K68" s="34" t="s">
        <v>65</v>
      </c>
      <c r="L68" s="77">
        <v>117</v>
      </c>
      <c r="M68" s="77"/>
      <c r="N68" s="72"/>
      <c r="O68" s="79" t="s">
        <v>289</v>
      </c>
      <c r="P68" s="81">
        <v>43478.796273148146</v>
      </c>
      <c r="Q68" s="79" t="s">
        <v>298</v>
      </c>
      <c r="R68" s="82" t="s">
        <v>347</v>
      </c>
      <c r="S68" s="79" t="s">
        <v>366</v>
      </c>
      <c r="T68" s="79" t="s">
        <v>379</v>
      </c>
      <c r="U68" s="79"/>
      <c r="V68" s="82" t="s">
        <v>456</v>
      </c>
      <c r="W68" s="81">
        <v>43478.796273148146</v>
      </c>
      <c r="X68" s="82" t="s">
        <v>529</v>
      </c>
      <c r="Y68" s="79"/>
      <c r="Z68" s="79"/>
      <c r="AA68" s="85" t="s">
        <v>609</v>
      </c>
      <c r="AB68" s="79"/>
      <c r="AC68" s="79" t="b">
        <v>0</v>
      </c>
      <c r="AD68" s="79">
        <v>0</v>
      </c>
      <c r="AE68" s="85" t="s">
        <v>626</v>
      </c>
      <c r="AF68" s="79" t="b">
        <v>0</v>
      </c>
      <c r="AG68" s="79" t="s">
        <v>631</v>
      </c>
      <c r="AH68" s="79"/>
      <c r="AI68" s="85" t="s">
        <v>626</v>
      </c>
      <c r="AJ68" s="79" t="b">
        <v>0</v>
      </c>
      <c r="AK68" s="79">
        <v>8</v>
      </c>
      <c r="AL68" s="85" t="s">
        <v>608</v>
      </c>
      <c r="AM68" s="79" t="s">
        <v>633</v>
      </c>
      <c r="AN68" s="79" t="b">
        <v>0</v>
      </c>
      <c r="AO68" s="85" t="s">
        <v>608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259</v>
      </c>
      <c r="B69" s="64" t="s">
        <v>267</v>
      </c>
      <c r="C69" s="65"/>
      <c r="D69" s="66"/>
      <c r="E69" s="67"/>
      <c r="F69" s="68"/>
      <c r="G69" s="65"/>
      <c r="H69" s="69"/>
      <c r="I69" s="70"/>
      <c r="J69" s="70"/>
      <c r="K69" s="34" t="s">
        <v>65</v>
      </c>
      <c r="L69" s="77">
        <v>126</v>
      </c>
      <c r="M69" s="77"/>
      <c r="N69" s="72"/>
      <c r="O69" s="79" t="s">
        <v>289</v>
      </c>
      <c r="P69" s="81">
        <v>43482.66960648148</v>
      </c>
      <c r="Q69" s="79" t="s">
        <v>335</v>
      </c>
      <c r="R69" s="82" t="s">
        <v>356</v>
      </c>
      <c r="S69" s="79" t="s">
        <v>366</v>
      </c>
      <c r="T69" s="79" t="s">
        <v>393</v>
      </c>
      <c r="U69" s="79"/>
      <c r="V69" s="82" t="s">
        <v>457</v>
      </c>
      <c r="W69" s="81">
        <v>43482.66960648148</v>
      </c>
      <c r="X69" s="82" t="s">
        <v>530</v>
      </c>
      <c r="Y69" s="79"/>
      <c r="Z69" s="79"/>
      <c r="AA69" s="85" t="s">
        <v>610</v>
      </c>
      <c r="AB69" s="79"/>
      <c r="AC69" s="79" t="b">
        <v>0</v>
      </c>
      <c r="AD69" s="79">
        <v>0</v>
      </c>
      <c r="AE69" s="85" t="s">
        <v>626</v>
      </c>
      <c r="AF69" s="79" t="b">
        <v>0</v>
      </c>
      <c r="AG69" s="79" t="s">
        <v>631</v>
      </c>
      <c r="AH69" s="79"/>
      <c r="AI69" s="85" t="s">
        <v>626</v>
      </c>
      <c r="AJ69" s="79" t="b">
        <v>0</v>
      </c>
      <c r="AK69" s="79">
        <v>1</v>
      </c>
      <c r="AL69" s="85" t="s">
        <v>584</v>
      </c>
      <c r="AM69" s="79" t="s">
        <v>637</v>
      </c>
      <c r="AN69" s="79" t="b">
        <v>0</v>
      </c>
      <c r="AO69" s="85" t="s">
        <v>584</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257</v>
      </c>
      <c r="B70" s="64" t="s">
        <v>259</v>
      </c>
      <c r="C70" s="65"/>
      <c r="D70" s="66"/>
      <c r="E70" s="67"/>
      <c r="F70" s="68"/>
      <c r="G70" s="65"/>
      <c r="H70" s="69"/>
      <c r="I70" s="70"/>
      <c r="J70" s="70"/>
      <c r="K70" s="34" t="s">
        <v>65</v>
      </c>
      <c r="L70" s="77">
        <v>129</v>
      </c>
      <c r="M70" s="77"/>
      <c r="N70" s="72"/>
      <c r="O70" s="79" t="s">
        <v>289</v>
      </c>
      <c r="P70" s="81">
        <v>43489.673680555556</v>
      </c>
      <c r="Q70" s="79" t="s">
        <v>336</v>
      </c>
      <c r="R70" s="82" t="s">
        <v>348</v>
      </c>
      <c r="S70" s="79" t="s">
        <v>366</v>
      </c>
      <c r="T70" s="79" t="s">
        <v>380</v>
      </c>
      <c r="U70" s="82" t="s">
        <v>416</v>
      </c>
      <c r="V70" s="82" t="s">
        <v>416</v>
      </c>
      <c r="W70" s="81">
        <v>43489.673680555556</v>
      </c>
      <c r="X70" s="82" t="s">
        <v>531</v>
      </c>
      <c r="Y70" s="79"/>
      <c r="Z70" s="79"/>
      <c r="AA70" s="85" t="s">
        <v>611</v>
      </c>
      <c r="AB70" s="79"/>
      <c r="AC70" s="79" t="b">
        <v>0</v>
      </c>
      <c r="AD70" s="79">
        <v>6</v>
      </c>
      <c r="AE70" s="85" t="s">
        <v>626</v>
      </c>
      <c r="AF70" s="79" t="b">
        <v>0</v>
      </c>
      <c r="AG70" s="79" t="s">
        <v>631</v>
      </c>
      <c r="AH70" s="79"/>
      <c r="AI70" s="85" t="s">
        <v>626</v>
      </c>
      <c r="AJ70" s="79" t="b">
        <v>0</v>
      </c>
      <c r="AK70" s="79">
        <v>4</v>
      </c>
      <c r="AL70" s="85" t="s">
        <v>626</v>
      </c>
      <c r="AM70" s="79" t="s">
        <v>639</v>
      </c>
      <c r="AN70" s="79" t="b">
        <v>0</v>
      </c>
      <c r="AO70" s="85" t="s">
        <v>611</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2</v>
      </c>
      <c r="BD70" s="48">
        <v>1</v>
      </c>
      <c r="BE70" s="49">
        <v>3.8461538461538463</v>
      </c>
      <c r="BF70" s="48">
        <v>0</v>
      </c>
      <c r="BG70" s="49">
        <v>0</v>
      </c>
      <c r="BH70" s="48">
        <v>0</v>
      </c>
      <c r="BI70" s="49">
        <v>0</v>
      </c>
      <c r="BJ70" s="48">
        <v>25</v>
      </c>
      <c r="BK70" s="49">
        <v>96.15384615384616</v>
      </c>
      <c r="BL70" s="48">
        <v>26</v>
      </c>
    </row>
    <row r="71" spans="1:64" ht="15">
      <c r="A71" s="64" t="s">
        <v>260</v>
      </c>
      <c r="B71" s="64" t="s">
        <v>260</v>
      </c>
      <c r="C71" s="65"/>
      <c r="D71" s="66"/>
      <c r="E71" s="67"/>
      <c r="F71" s="68"/>
      <c r="G71" s="65"/>
      <c r="H71" s="69"/>
      <c r="I71" s="70"/>
      <c r="J71" s="70"/>
      <c r="K71" s="34" t="s">
        <v>65</v>
      </c>
      <c r="L71" s="77">
        <v>133</v>
      </c>
      <c r="M71" s="77"/>
      <c r="N71" s="72"/>
      <c r="O71" s="79" t="s">
        <v>176</v>
      </c>
      <c r="P71" s="81">
        <v>43479.7084375</v>
      </c>
      <c r="Q71" s="79" t="s">
        <v>337</v>
      </c>
      <c r="R71" s="82" t="s">
        <v>359</v>
      </c>
      <c r="S71" s="79" t="s">
        <v>375</v>
      </c>
      <c r="T71" s="79"/>
      <c r="U71" s="79"/>
      <c r="V71" s="82" t="s">
        <v>458</v>
      </c>
      <c r="W71" s="81">
        <v>43479.7084375</v>
      </c>
      <c r="X71" s="82" t="s">
        <v>532</v>
      </c>
      <c r="Y71" s="79"/>
      <c r="Z71" s="79"/>
      <c r="AA71" s="85" t="s">
        <v>612</v>
      </c>
      <c r="AB71" s="79"/>
      <c r="AC71" s="79" t="b">
        <v>0</v>
      </c>
      <c r="AD71" s="79">
        <v>2</v>
      </c>
      <c r="AE71" s="85" t="s">
        <v>626</v>
      </c>
      <c r="AF71" s="79" t="b">
        <v>0</v>
      </c>
      <c r="AG71" s="79" t="s">
        <v>631</v>
      </c>
      <c r="AH71" s="79"/>
      <c r="AI71" s="85" t="s">
        <v>626</v>
      </c>
      <c r="AJ71" s="79" t="b">
        <v>0</v>
      </c>
      <c r="AK71" s="79">
        <v>2</v>
      </c>
      <c r="AL71" s="85" t="s">
        <v>626</v>
      </c>
      <c r="AM71" s="79" t="s">
        <v>633</v>
      </c>
      <c r="AN71" s="79" t="b">
        <v>0</v>
      </c>
      <c r="AO71" s="85" t="s">
        <v>612</v>
      </c>
      <c r="AP71" s="79" t="s">
        <v>176</v>
      </c>
      <c r="AQ71" s="79">
        <v>0</v>
      </c>
      <c r="AR71" s="79">
        <v>0</v>
      </c>
      <c r="AS71" s="79"/>
      <c r="AT71" s="79"/>
      <c r="AU71" s="79"/>
      <c r="AV71" s="79"/>
      <c r="AW71" s="79"/>
      <c r="AX71" s="79"/>
      <c r="AY71" s="79"/>
      <c r="AZ71" s="79"/>
      <c r="BA71">
        <v>7</v>
      </c>
      <c r="BB71" s="78" t="str">
        <f>REPLACE(INDEX(GroupVertices[Group],MATCH(Edges24[[#This Row],[Vertex 1]],GroupVertices[Vertex],0)),1,1,"")</f>
        <v>6</v>
      </c>
      <c r="BC71" s="78" t="str">
        <f>REPLACE(INDEX(GroupVertices[Group],MATCH(Edges24[[#This Row],[Vertex 2]],GroupVertices[Vertex],0)),1,1,"")</f>
        <v>6</v>
      </c>
      <c r="BD71" s="48">
        <v>0</v>
      </c>
      <c r="BE71" s="49">
        <v>0</v>
      </c>
      <c r="BF71" s="48">
        <v>0</v>
      </c>
      <c r="BG71" s="49">
        <v>0</v>
      </c>
      <c r="BH71" s="48">
        <v>0</v>
      </c>
      <c r="BI71" s="49">
        <v>0</v>
      </c>
      <c r="BJ71" s="48">
        <v>45</v>
      </c>
      <c r="BK71" s="49">
        <v>100</v>
      </c>
      <c r="BL71" s="48">
        <v>45</v>
      </c>
    </row>
    <row r="72" spans="1:64" ht="15">
      <c r="A72" s="64" t="s">
        <v>260</v>
      </c>
      <c r="B72" s="64" t="s">
        <v>260</v>
      </c>
      <c r="C72" s="65"/>
      <c r="D72" s="66"/>
      <c r="E72" s="67"/>
      <c r="F72" s="68"/>
      <c r="G72" s="65"/>
      <c r="H72" s="69"/>
      <c r="I72" s="70"/>
      <c r="J72" s="70"/>
      <c r="K72" s="34" t="s">
        <v>65</v>
      </c>
      <c r="L72" s="77">
        <v>134</v>
      </c>
      <c r="M72" s="77"/>
      <c r="N72" s="72"/>
      <c r="O72" s="79" t="s">
        <v>176</v>
      </c>
      <c r="P72" s="81">
        <v>43481.681875</v>
      </c>
      <c r="Q72" s="79" t="s">
        <v>338</v>
      </c>
      <c r="R72" s="82" t="s">
        <v>360</v>
      </c>
      <c r="S72" s="79" t="s">
        <v>370</v>
      </c>
      <c r="T72" s="79" t="s">
        <v>260</v>
      </c>
      <c r="U72" s="79"/>
      <c r="V72" s="82" t="s">
        <v>458</v>
      </c>
      <c r="W72" s="81">
        <v>43481.681875</v>
      </c>
      <c r="X72" s="82" t="s">
        <v>533</v>
      </c>
      <c r="Y72" s="79"/>
      <c r="Z72" s="79"/>
      <c r="AA72" s="85" t="s">
        <v>613</v>
      </c>
      <c r="AB72" s="79"/>
      <c r="AC72" s="79" t="b">
        <v>0</v>
      </c>
      <c r="AD72" s="79">
        <v>3</v>
      </c>
      <c r="AE72" s="85" t="s">
        <v>626</v>
      </c>
      <c r="AF72" s="79" t="b">
        <v>0</v>
      </c>
      <c r="AG72" s="79" t="s">
        <v>631</v>
      </c>
      <c r="AH72" s="79"/>
      <c r="AI72" s="85" t="s">
        <v>626</v>
      </c>
      <c r="AJ72" s="79" t="b">
        <v>0</v>
      </c>
      <c r="AK72" s="79">
        <v>0</v>
      </c>
      <c r="AL72" s="85" t="s">
        <v>626</v>
      </c>
      <c r="AM72" s="79" t="s">
        <v>633</v>
      </c>
      <c r="AN72" s="79" t="b">
        <v>0</v>
      </c>
      <c r="AO72" s="85" t="s">
        <v>613</v>
      </c>
      <c r="AP72" s="79" t="s">
        <v>176</v>
      </c>
      <c r="AQ72" s="79">
        <v>0</v>
      </c>
      <c r="AR72" s="79">
        <v>0</v>
      </c>
      <c r="AS72" s="79"/>
      <c r="AT72" s="79"/>
      <c r="AU72" s="79"/>
      <c r="AV72" s="79"/>
      <c r="AW72" s="79"/>
      <c r="AX72" s="79"/>
      <c r="AY72" s="79"/>
      <c r="AZ72" s="79"/>
      <c r="BA72">
        <v>7</v>
      </c>
      <c r="BB72" s="78" t="str">
        <f>REPLACE(INDEX(GroupVertices[Group],MATCH(Edges24[[#This Row],[Vertex 1]],GroupVertices[Vertex],0)),1,1,"")</f>
        <v>6</v>
      </c>
      <c r="BC72" s="78" t="str">
        <f>REPLACE(INDEX(GroupVertices[Group],MATCH(Edges24[[#This Row],[Vertex 2]],GroupVertices[Vertex],0)),1,1,"")</f>
        <v>6</v>
      </c>
      <c r="BD72" s="48">
        <v>0</v>
      </c>
      <c r="BE72" s="49">
        <v>0</v>
      </c>
      <c r="BF72" s="48">
        <v>1</v>
      </c>
      <c r="BG72" s="49">
        <v>2.7777777777777777</v>
      </c>
      <c r="BH72" s="48">
        <v>0</v>
      </c>
      <c r="BI72" s="49">
        <v>0</v>
      </c>
      <c r="BJ72" s="48">
        <v>35</v>
      </c>
      <c r="BK72" s="49">
        <v>97.22222222222223</v>
      </c>
      <c r="BL72" s="48">
        <v>36</v>
      </c>
    </row>
    <row r="73" spans="1:64" ht="15">
      <c r="A73" s="64" t="s">
        <v>260</v>
      </c>
      <c r="B73" s="64" t="s">
        <v>260</v>
      </c>
      <c r="C73" s="65"/>
      <c r="D73" s="66"/>
      <c r="E73" s="67"/>
      <c r="F73" s="68"/>
      <c r="G73" s="65"/>
      <c r="H73" s="69"/>
      <c r="I73" s="70"/>
      <c r="J73" s="70"/>
      <c r="K73" s="34" t="s">
        <v>65</v>
      </c>
      <c r="L73" s="77">
        <v>135</v>
      </c>
      <c r="M73" s="77"/>
      <c r="N73" s="72"/>
      <c r="O73" s="79" t="s">
        <v>176</v>
      </c>
      <c r="P73" s="81">
        <v>43481.916967592595</v>
      </c>
      <c r="Q73" s="79" t="s">
        <v>339</v>
      </c>
      <c r="R73" s="82" t="s">
        <v>361</v>
      </c>
      <c r="S73" s="79" t="s">
        <v>370</v>
      </c>
      <c r="T73" s="79" t="s">
        <v>394</v>
      </c>
      <c r="U73" s="79"/>
      <c r="V73" s="82" t="s">
        <v>458</v>
      </c>
      <c r="W73" s="81">
        <v>43481.916967592595</v>
      </c>
      <c r="X73" s="82" t="s">
        <v>534</v>
      </c>
      <c r="Y73" s="79"/>
      <c r="Z73" s="79"/>
      <c r="AA73" s="85" t="s">
        <v>614</v>
      </c>
      <c r="AB73" s="79"/>
      <c r="AC73" s="79" t="b">
        <v>0</v>
      </c>
      <c r="AD73" s="79">
        <v>1</v>
      </c>
      <c r="AE73" s="85" t="s">
        <v>626</v>
      </c>
      <c r="AF73" s="79" t="b">
        <v>0</v>
      </c>
      <c r="AG73" s="79" t="s">
        <v>631</v>
      </c>
      <c r="AH73" s="79"/>
      <c r="AI73" s="85" t="s">
        <v>626</v>
      </c>
      <c r="AJ73" s="79" t="b">
        <v>0</v>
      </c>
      <c r="AK73" s="79">
        <v>0</v>
      </c>
      <c r="AL73" s="85" t="s">
        <v>626</v>
      </c>
      <c r="AM73" s="79" t="s">
        <v>643</v>
      </c>
      <c r="AN73" s="79" t="b">
        <v>0</v>
      </c>
      <c r="AO73" s="85" t="s">
        <v>614</v>
      </c>
      <c r="AP73" s="79" t="s">
        <v>176</v>
      </c>
      <c r="AQ73" s="79">
        <v>0</v>
      </c>
      <c r="AR73" s="79">
        <v>0</v>
      </c>
      <c r="AS73" s="79"/>
      <c r="AT73" s="79"/>
      <c r="AU73" s="79"/>
      <c r="AV73" s="79"/>
      <c r="AW73" s="79"/>
      <c r="AX73" s="79"/>
      <c r="AY73" s="79"/>
      <c r="AZ73" s="79"/>
      <c r="BA73">
        <v>7</v>
      </c>
      <c r="BB73" s="78" t="str">
        <f>REPLACE(INDEX(GroupVertices[Group],MATCH(Edges24[[#This Row],[Vertex 1]],GroupVertices[Vertex],0)),1,1,"")</f>
        <v>6</v>
      </c>
      <c r="BC73" s="78" t="str">
        <f>REPLACE(INDEX(GroupVertices[Group],MATCH(Edges24[[#This Row],[Vertex 2]],GroupVertices[Vertex],0)),1,1,"")</f>
        <v>6</v>
      </c>
      <c r="BD73" s="48">
        <v>0</v>
      </c>
      <c r="BE73" s="49">
        <v>0</v>
      </c>
      <c r="BF73" s="48">
        <v>0</v>
      </c>
      <c r="BG73" s="49">
        <v>0</v>
      </c>
      <c r="BH73" s="48">
        <v>0</v>
      </c>
      <c r="BI73" s="49">
        <v>0</v>
      </c>
      <c r="BJ73" s="48">
        <v>12</v>
      </c>
      <c r="BK73" s="49">
        <v>100</v>
      </c>
      <c r="BL73" s="48">
        <v>12</v>
      </c>
    </row>
    <row r="74" spans="1:64" ht="15">
      <c r="A74" s="64" t="s">
        <v>260</v>
      </c>
      <c r="B74" s="64" t="s">
        <v>260</v>
      </c>
      <c r="C74" s="65"/>
      <c r="D74" s="66"/>
      <c r="E74" s="67"/>
      <c r="F74" s="68"/>
      <c r="G74" s="65"/>
      <c r="H74" s="69"/>
      <c r="I74" s="70"/>
      <c r="J74" s="70"/>
      <c r="K74" s="34" t="s">
        <v>65</v>
      </c>
      <c r="L74" s="77">
        <v>136</v>
      </c>
      <c r="M74" s="77"/>
      <c r="N74" s="72"/>
      <c r="O74" s="79" t="s">
        <v>176</v>
      </c>
      <c r="P74" s="81">
        <v>43482.90331018518</v>
      </c>
      <c r="Q74" s="79" t="s">
        <v>340</v>
      </c>
      <c r="R74" s="82" t="s">
        <v>361</v>
      </c>
      <c r="S74" s="79" t="s">
        <v>370</v>
      </c>
      <c r="T74" s="79" t="s">
        <v>260</v>
      </c>
      <c r="U74" s="79"/>
      <c r="V74" s="82" t="s">
        <v>458</v>
      </c>
      <c r="W74" s="81">
        <v>43482.90331018518</v>
      </c>
      <c r="X74" s="82" t="s">
        <v>535</v>
      </c>
      <c r="Y74" s="79"/>
      <c r="Z74" s="79"/>
      <c r="AA74" s="85" t="s">
        <v>615</v>
      </c>
      <c r="AB74" s="79"/>
      <c r="AC74" s="79" t="b">
        <v>0</v>
      </c>
      <c r="AD74" s="79">
        <v>1</v>
      </c>
      <c r="AE74" s="85" t="s">
        <v>626</v>
      </c>
      <c r="AF74" s="79" t="b">
        <v>0</v>
      </c>
      <c r="AG74" s="79" t="s">
        <v>631</v>
      </c>
      <c r="AH74" s="79"/>
      <c r="AI74" s="85" t="s">
        <v>626</v>
      </c>
      <c r="AJ74" s="79" t="b">
        <v>0</v>
      </c>
      <c r="AK74" s="79">
        <v>1</v>
      </c>
      <c r="AL74" s="85" t="s">
        <v>626</v>
      </c>
      <c r="AM74" s="79" t="s">
        <v>633</v>
      </c>
      <c r="AN74" s="79" t="b">
        <v>0</v>
      </c>
      <c r="AO74" s="85" t="s">
        <v>615</v>
      </c>
      <c r="AP74" s="79" t="s">
        <v>176</v>
      </c>
      <c r="AQ74" s="79">
        <v>0</v>
      </c>
      <c r="AR74" s="79">
        <v>0</v>
      </c>
      <c r="AS74" s="79"/>
      <c r="AT74" s="79"/>
      <c r="AU74" s="79"/>
      <c r="AV74" s="79"/>
      <c r="AW74" s="79"/>
      <c r="AX74" s="79"/>
      <c r="AY74" s="79"/>
      <c r="AZ74" s="79"/>
      <c r="BA74">
        <v>7</v>
      </c>
      <c r="BB74" s="78" t="str">
        <f>REPLACE(INDEX(GroupVertices[Group],MATCH(Edges24[[#This Row],[Vertex 1]],GroupVertices[Vertex],0)),1,1,"")</f>
        <v>6</v>
      </c>
      <c r="BC74" s="78" t="str">
        <f>REPLACE(INDEX(GroupVertices[Group],MATCH(Edges24[[#This Row],[Vertex 2]],GroupVertices[Vertex],0)),1,1,"")</f>
        <v>6</v>
      </c>
      <c r="BD74" s="48">
        <v>1</v>
      </c>
      <c r="BE74" s="49">
        <v>3.3333333333333335</v>
      </c>
      <c r="BF74" s="48">
        <v>0</v>
      </c>
      <c r="BG74" s="49">
        <v>0</v>
      </c>
      <c r="BH74" s="48">
        <v>0</v>
      </c>
      <c r="BI74" s="49">
        <v>0</v>
      </c>
      <c r="BJ74" s="48">
        <v>29</v>
      </c>
      <c r="BK74" s="49">
        <v>96.66666666666667</v>
      </c>
      <c r="BL74" s="48">
        <v>30</v>
      </c>
    </row>
    <row r="75" spans="1:64" ht="15">
      <c r="A75" s="64" t="s">
        <v>260</v>
      </c>
      <c r="B75" s="64" t="s">
        <v>260</v>
      </c>
      <c r="C75" s="65"/>
      <c r="D75" s="66"/>
      <c r="E75" s="67"/>
      <c r="F75" s="68"/>
      <c r="G75" s="65"/>
      <c r="H75" s="69"/>
      <c r="I75" s="70"/>
      <c r="J75" s="70"/>
      <c r="K75" s="34" t="s">
        <v>65</v>
      </c>
      <c r="L75" s="77">
        <v>137</v>
      </c>
      <c r="M75" s="77"/>
      <c r="N75" s="72"/>
      <c r="O75" s="79" t="s">
        <v>176</v>
      </c>
      <c r="P75" s="81">
        <v>43482.917291666665</v>
      </c>
      <c r="Q75" s="79" t="s">
        <v>341</v>
      </c>
      <c r="R75" s="82" t="s">
        <v>362</v>
      </c>
      <c r="S75" s="79" t="s">
        <v>370</v>
      </c>
      <c r="T75" s="79"/>
      <c r="U75" s="79"/>
      <c r="V75" s="82" t="s">
        <v>458</v>
      </c>
      <c r="W75" s="81">
        <v>43482.917291666665</v>
      </c>
      <c r="X75" s="82" t="s">
        <v>536</v>
      </c>
      <c r="Y75" s="79"/>
      <c r="Z75" s="79"/>
      <c r="AA75" s="85" t="s">
        <v>616</v>
      </c>
      <c r="AB75" s="79"/>
      <c r="AC75" s="79" t="b">
        <v>0</v>
      </c>
      <c r="AD75" s="79">
        <v>0</v>
      </c>
      <c r="AE75" s="85" t="s">
        <v>626</v>
      </c>
      <c r="AF75" s="79" t="b">
        <v>0</v>
      </c>
      <c r="AG75" s="79" t="s">
        <v>631</v>
      </c>
      <c r="AH75" s="79"/>
      <c r="AI75" s="85" t="s">
        <v>626</v>
      </c>
      <c r="AJ75" s="79" t="b">
        <v>0</v>
      </c>
      <c r="AK75" s="79">
        <v>0</v>
      </c>
      <c r="AL75" s="85" t="s">
        <v>626</v>
      </c>
      <c r="AM75" s="79" t="s">
        <v>643</v>
      </c>
      <c r="AN75" s="79" t="b">
        <v>0</v>
      </c>
      <c r="AO75" s="85" t="s">
        <v>616</v>
      </c>
      <c r="AP75" s="79" t="s">
        <v>176</v>
      </c>
      <c r="AQ75" s="79">
        <v>0</v>
      </c>
      <c r="AR75" s="79">
        <v>0</v>
      </c>
      <c r="AS75" s="79"/>
      <c r="AT75" s="79"/>
      <c r="AU75" s="79"/>
      <c r="AV75" s="79"/>
      <c r="AW75" s="79"/>
      <c r="AX75" s="79"/>
      <c r="AY75" s="79"/>
      <c r="AZ75" s="79"/>
      <c r="BA75">
        <v>7</v>
      </c>
      <c r="BB75" s="78" t="str">
        <f>REPLACE(INDEX(GroupVertices[Group],MATCH(Edges24[[#This Row],[Vertex 1]],GroupVertices[Vertex],0)),1,1,"")</f>
        <v>6</v>
      </c>
      <c r="BC75" s="78" t="str">
        <f>REPLACE(INDEX(GroupVertices[Group],MATCH(Edges24[[#This Row],[Vertex 2]],GroupVertices[Vertex],0)),1,1,"")</f>
        <v>6</v>
      </c>
      <c r="BD75" s="48">
        <v>0</v>
      </c>
      <c r="BE75" s="49">
        <v>0</v>
      </c>
      <c r="BF75" s="48">
        <v>1</v>
      </c>
      <c r="BG75" s="49">
        <v>9.090909090909092</v>
      </c>
      <c r="BH75" s="48">
        <v>0</v>
      </c>
      <c r="BI75" s="49">
        <v>0</v>
      </c>
      <c r="BJ75" s="48">
        <v>10</v>
      </c>
      <c r="BK75" s="49">
        <v>90.9090909090909</v>
      </c>
      <c r="BL75" s="48">
        <v>11</v>
      </c>
    </row>
    <row r="76" spans="1:64" ht="15">
      <c r="A76" s="64" t="s">
        <v>260</v>
      </c>
      <c r="B76" s="64" t="s">
        <v>260</v>
      </c>
      <c r="C76" s="65"/>
      <c r="D76" s="66"/>
      <c r="E76" s="67"/>
      <c r="F76" s="68"/>
      <c r="G76" s="65"/>
      <c r="H76" s="69"/>
      <c r="I76" s="70"/>
      <c r="J76" s="70"/>
      <c r="K76" s="34" t="s">
        <v>65</v>
      </c>
      <c r="L76" s="77">
        <v>138</v>
      </c>
      <c r="M76" s="77"/>
      <c r="N76" s="72"/>
      <c r="O76" s="79" t="s">
        <v>176</v>
      </c>
      <c r="P76" s="81">
        <v>43483.68113425926</v>
      </c>
      <c r="Q76" s="79" t="s">
        <v>342</v>
      </c>
      <c r="R76" s="82" t="s">
        <v>362</v>
      </c>
      <c r="S76" s="79" t="s">
        <v>370</v>
      </c>
      <c r="T76" s="79" t="s">
        <v>260</v>
      </c>
      <c r="U76" s="79"/>
      <c r="V76" s="82" t="s">
        <v>458</v>
      </c>
      <c r="W76" s="81">
        <v>43483.68113425926</v>
      </c>
      <c r="X76" s="82" t="s">
        <v>537</v>
      </c>
      <c r="Y76" s="79"/>
      <c r="Z76" s="79"/>
      <c r="AA76" s="85" t="s">
        <v>617</v>
      </c>
      <c r="AB76" s="79"/>
      <c r="AC76" s="79" t="b">
        <v>0</v>
      </c>
      <c r="AD76" s="79">
        <v>1</v>
      </c>
      <c r="AE76" s="85" t="s">
        <v>626</v>
      </c>
      <c r="AF76" s="79" t="b">
        <v>0</v>
      </c>
      <c r="AG76" s="79" t="s">
        <v>631</v>
      </c>
      <c r="AH76" s="79"/>
      <c r="AI76" s="85" t="s">
        <v>626</v>
      </c>
      <c r="AJ76" s="79" t="b">
        <v>0</v>
      </c>
      <c r="AK76" s="79">
        <v>1</v>
      </c>
      <c r="AL76" s="85" t="s">
        <v>626</v>
      </c>
      <c r="AM76" s="79" t="s">
        <v>633</v>
      </c>
      <c r="AN76" s="79" t="b">
        <v>0</v>
      </c>
      <c r="AO76" s="85" t="s">
        <v>617</v>
      </c>
      <c r="AP76" s="79" t="s">
        <v>176</v>
      </c>
      <c r="AQ76" s="79">
        <v>0</v>
      </c>
      <c r="AR76" s="79">
        <v>0</v>
      </c>
      <c r="AS76" s="79"/>
      <c r="AT76" s="79"/>
      <c r="AU76" s="79"/>
      <c r="AV76" s="79"/>
      <c r="AW76" s="79"/>
      <c r="AX76" s="79"/>
      <c r="AY76" s="79"/>
      <c r="AZ76" s="79"/>
      <c r="BA76">
        <v>7</v>
      </c>
      <c r="BB76" s="78" t="str">
        <f>REPLACE(INDEX(GroupVertices[Group],MATCH(Edges24[[#This Row],[Vertex 1]],GroupVertices[Vertex],0)),1,1,"")</f>
        <v>6</v>
      </c>
      <c r="BC76" s="78" t="str">
        <f>REPLACE(INDEX(GroupVertices[Group],MATCH(Edges24[[#This Row],[Vertex 2]],GroupVertices[Vertex],0)),1,1,"")</f>
        <v>6</v>
      </c>
      <c r="BD76" s="48">
        <v>1</v>
      </c>
      <c r="BE76" s="49">
        <v>3.5714285714285716</v>
      </c>
      <c r="BF76" s="48">
        <v>0</v>
      </c>
      <c r="BG76" s="49">
        <v>0</v>
      </c>
      <c r="BH76" s="48">
        <v>0</v>
      </c>
      <c r="BI76" s="49">
        <v>0</v>
      </c>
      <c r="BJ76" s="48">
        <v>27</v>
      </c>
      <c r="BK76" s="49">
        <v>96.42857142857143</v>
      </c>
      <c r="BL76" s="48">
        <v>28</v>
      </c>
    </row>
    <row r="77" spans="1:64" ht="15">
      <c r="A77" s="64" t="s">
        <v>260</v>
      </c>
      <c r="B77" s="64" t="s">
        <v>260</v>
      </c>
      <c r="C77" s="65"/>
      <c r="D77" s="66"/>
      <c r="E77" s="67"/>
      <c r="F77" s="68"/>
      <c r="G77" s="65"/>
      <c r="H77" s="69"/>
      <c r="I77" s="70"/>
      <c r="J77" s="70"/>
      <c r="K77" s="34" t="s">
        <v>65</v>
      </c>
      <c r="L77" s="77">
        <v>139</v>
      </c>
      <c r="M77" s="77"/>
      <c r="N77" s="72"/>
      <c r="O77" s="79" t="s">
        <v>176</v>
      </c>
      <c r="P77" s="81">
        <v>43487.645370370374</v>
      </c>
      <c r="Q77" s="79" t="s">
        <v>343</v>
      </c>
      <c r="R77" s="82" t="s">
        <v>363</v>
      </c>
      <c r="S77" s="79" t="s">
        <v>375</v>
      </c>
      <c r="T77" s="79" t="s">
        <v>395</v>
      </c>
      <c r="U77" s="79"/>
      <c r="V77" s="82" t="s">
        <v>458</v>
      </c>
      <c r="W77" s="81">
        <v>43487.645370370374</v>
      </c>
      <c r="X77" s="82" t="s">
        <v>538</v>
      </c>
      <c r="Y77" s="79"/>
      <c r="Z77" s="79"/>
      <c r="AA77" s="85" t="s">
        <v>618</v>
      </c>
      <c r="AB77" s="79"/>
      <c r="AC77" s="79" t="b">
        <v>0</v>
      </c>
      <c r="AD77" s="79">
        <v>5</v>
      </c>
      <c r="AE77" s="85" t="s">
        <v>626</v>
      </c>
      <c r="AF77" s="79" t="b">
        <v>0</v>
      </c>
      <c r="AG77" s="79" t="s">
        <v>631</v>
      </c>
      <c r="AH77" s="79"/>
      <c r="AI77" s="85" t="s">
        <v>626</v>
      </c>
      <c r="AJ77" s="79" t="b">
        <v>0</v>
      </c>
      <c r="AK77" s="79">
        <v>1</v>
      </c>
      <c r="AL77" s="85" t="s">
        <v>626</v>
      </c>
      <c r="AM77" s="79" t="s">
        <v>633</v>
      </c>
      <c r="AN77" s="79" t="b">
        <v>0</v>
      </c>
      <c r="AO77" s="85" t="s">
        <v>618</v>
      </c>
      <c r="AP77" s="79" t="s">
        <v>176</v>
      </c>
      <c r="AQ77" s="79">
        <v>0</v>
      </c>
      <c r="AR77" s="79">
        <v>0</v>
      </c>
      <c r="AS77" s="79"/>
      <c r="AT77" s="79"/>
      <c r="AU77" s="79"/>
      <c r="AV77" s="79"/>
      <c r="AW77" s="79"/>
      <c r="AX77" s="79"/>
      <c r="AY77" s="79"/>
      <c r="AZ77" s="79"/>
      <c r="BA77">
        <v>7</v>
      </c>
      <c r="BB77" s="78" t="str">
        <f>REPLACE(INDEX(GroupVertices[Group],MATCH(Edges24[[#This Row],[Vertex 1]],GroupVertices[Vertex],0)),1,1,"")</f>
        <v>6</v>
      </c>
      <c r="BC77" s="78" t="str">
        <f>REPLACE(INDEX(GroupVertices[Group],MATCH(Edges24[[#This Row],[Vertex 2]],GroupVertices[Vertex],0)),1,1,"")</f>
        <v>6</v>
      </c>
      <c r="BD77" s="48">
        <v>1</v>
      </c>
      <c r="BE77" s="49">
        <v>2.4390243902439024</v>
      </c>
      <c r="BF77" s="48">
        <v>4</v>
      </c>
      <c r="BG77" s="49">
        <v>9.75609756097561</v>
      </c>
      <c r="BH77" s="48">
        <v>0</v>
      </c>
      <c r="BI77" s="49">
        <v>0</v>
      </c>
      <c r="BJ77" s="48">
        <v>36</v>
      </c>
      <c r="BK77" s="49">
        <v>87.8048780487805</v>
      </c>
      <c r="BL77" s="48">
        <v>41</v>
      </c>
    </row>
    <row r="78" spans="1:64" ht="15">
      <c r="A78" s="64" t="s">
        <v>261</v>
      </c>
      <c r="B78" s="64" t="s">
        <v>257</v>
      </c>
      <c r="C78" s="65"/>
      <c r="D78" s="66"/>
      <c r="E78" s="67"/>
      <c r="F78" s="68"/>
      <c r="G78" s="65"/>
      <c r="H78" s="69"/>
      <c r="I78" s="70"/>
      <c r="J78" s="70"/>
      <c r="K78" s="34" t="s">
        <v>65</v>
      </c>
      <c r="L78" s="77">
        <v>147</v>
      </c>
      <c r="M78" s="77"/>
      <c r="N78" s="72"/>
      <c r="O78" s="79" t="s">
        <v>289</v>
      </c>
      <c r="P78" s="81">
        <v>43489.679143518515</v>
      </c>
      <c r="Q78" s="79" t="s">
        <v>344</v>
      </c>
      <c r="R78" s="82" t="s">
        <v>348</v>
      </c>
      <c r="S78" s="79" t="s">
        <v>366</v>
      </c>
      <c r="T78" s="79"/>
      <c r="U78" s="79"/>
      <c r="V78" s="82" t="s">
        <v>459</v>
      </c>
      <c r="W78" s="81">
        <v>43489.679143518515</v>
      </c>
      <c r="X78" s="82" t="s">
        <v>539</v>
      </c>
      <c r="Y78" s="79"/>
      <c r="Z78" s="79"/>
      <c r="AA78" s="85" t="s">
        <v>619</v>
      </c>
      <c r="AB78" s="79"/>
      <c r="AC78" s="79" t="b">
        <v>0</v>
      </c>
      <c r="AD78" s="79">
        <v>0</v>
      </c>
      <c r="AE78" s="85" t="s">
        <v>626</v>
      </c>
      <c r="AF78" s="79" t="b">
        <v>0</v>
      </c>
      <c r="AG78" s="79" t="s">
        <v>631</v>
      </c>
      <c r="AH78" s="79"/>
      <c r="AI78" s="85" t="s">
        <v>626</v>
      </c>
      <c r="AJ78" s="79" t="b">
        <v>0</v>
      </c>
      <c r="AK78" s="79">
        <v>4</v>
      </c>
      <c r="AL78" s="85" t="s">
        <v>611</v>
      </c>
      <c r="AM78" s="79" t="s">
        <v>635</v>
      </c>
      <c r="AN78" s="79" t="b">
        <v>0</v>
      </c>
      <c r="AO78" s="85" t="s">
        <v>611</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262</v>
      </c>
      <c r="B79" s="64" t="s">
        <v>257</v>
      </c>
      <c r="C79" s="65"/>
      <c r="D79" s="66"/>
      <c r="E79" s="67"/>
      <c r="F79" s="68"/>
      <c r="G79" s="65"/>
      <c r="H79" s="69"/>
      <c r="I79" s="70"/>
      <c r="J79" s="70"/>
      <c r="K79" s="34" t="s">
        <v>65</v>
      </c>
      <c r="L79" s="77">
        <v>148</v>
      </c>
      <c r="M79" s="77"/>
      <c r="N79" s="72"/>
      <c r="O79" s="79" t="s">
        <v>289</v>
      </c>
      <c r="P79" s="81">
        <v>43489.72928240741</v>
      </c>
      <c r="Q79" s="79" t="s">
        <v>344</v>
      </c>
      <c r="R79" s="82" t="s">
        <v>348</v>
      </c>
      <c r="S79" s="79" t="s">
        <v>366</v>
      </c>
      <c r="T79" s="79"/>
      <c r="U79" s="79"/>
      <c r="V79" s="82" t="s">
        <v>460</v>
      </c>
      <c r="W79" s="81">
        <v>43489.72928240741</v>
      </c>
      <c r="X79" s="82" t="s">
        <v>540</v>
      </c>
      <c r="Y79" s="79"/>
      <c r="Z79" s="79"/>
      <c r="AA79" s="85" t="s">
        <v>620</v>
      </c>
      <c r="AB79" s="79"/>
      <c r="AC79" s="79" t="b">
        <v>0</v>
      </c>
      <c r="AD79" s="79">
        <v>0</v>
      </c>
      <c r="AE79" s="85" t="s">
        <v>626</v>
      </c>
      <c r="AF79" s="79" t="b">
        <v>0</v>
      </c>
      <c r="AG79" s="79" t="s">
        <v>631</v>
      </c>
      <c r="AH79" s="79"/>
      <c r="AI79" s="85" t="s">
        <v>626</v>
      </c>
      <c r="AJ79" s="79" t="b">
        <v>0</v>
      </c>
      <c r="AK79" s="79">
        <v>4</v>
      </c>
      <c r="AL79" s="85" t="s">
        <v>611</v>
      </c>
      <c r="AM79" s="79" t="s">
        <v>635</v>
      </c>
      <c r="AN79" s="79" t="b">
        <v>0</v>
      </c>
      <c r="AO79" s="85" t="s">
        <v>611</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5.555555555555555</v>
      </c>
      <c r="BF79" s="48">
        <v>0</v>
      </c>
      <c r="BG79" s="49">
        <v>0</v>
      </c>
      <c r="BH79" s="48">
        <v>0</v>
      </c>
      <c r="BI79" s="49">
        <v>0</v>
      </c>
      <c r="BJ79" s="48">
        <v>17</v>
      </c>
      <c r="BK79" s="49">
        <v>94.44444444444444</v>
      </c>
      <c r="BL79" s="48">
        <v>18</v>
      </c>
    </row>
    <row r="80" spans="1:64" ht="15">
      <c r="A80" s="64" t="s">
        <v>263</v>
      </c>
      <c r="B80" s="64" t="s">
        <v>257</v>
      </c>
      <c r="C80" s="65"/>
      <c r="D80" s="66"/>
      <c r="E80" s="67"/>
      <c r="F80" s="68"/>
      <c r="G80" s="65"/>
      <c r="H80" s="69"/>
      <c r="I80" s="70"/>
      <c r="J80" s="70"/>
      <c r="K80" s="34" t="s">
        <v>65</v>
      </c>
      <c r="L80" s="77">
        <v>149</v>
      </c>
      <c r="M80" s="77"/>
      <c r="N80" s="72"/>
      <c r="O80" s="79" t="s">
        <v>289</v>
      </c>
      <c r="P80" s="81">
        <v>43489.7912037037</v>
      </c>
      <c r="Q80" s="79" t="s">
        <v>344</v>
      </c>
      <c r="R80" s="82" t="s">
        <v>348</v>
      </c>
      <c r="S80" s="79" t="s">
        <v>366</v>
      </c>
      <c r="T80" s="79"/>
      <c r="U80" s="79"/>
      <c r="V80" s="82" t="s">
        <v>461</v>
      </c>
      <c r="W80" s="81">
        <v>43489.7912037037</v>
      </c>
      <c r="X80" s="82" t="s">
        <v>541</v>
      </c>
      <c r="Y80" s="79"/>
      <c r="Z80" s="79"/>
      <c r="AA80" s="85" t="s">
        <v>621</v>
      </c>
      <c r="AB80" s="79"/>
      <c r="AC80" s="79" t="b">
        <v>0</v>
      </c>
      <c r="AD80" s="79">
        <v>0</v>
      </c>
      <c r="AE80" s="85" t="s">
        <v>626</v>
      </c>
      <c r="AF80" s="79" t="b">
        <v>0</v>
      </c>
      <c r="AG80" s="79" t="s">
        <v>631</v>
      </c>
      <c r="AH80" s="79"/>
      <c r="AI80" s="85" t="s">
        <v>626</v>
      </c>
      <c r="AJ80" s="79" t="b">
        <v>0</v>
      </c>
      <c r="AK80" s="79">
        <v>4</v>
      </c>
      <c r="AL80" s="85" t="s">
        <v>611</v>
      </c>
      <c r="AM80" s="79" t="s">
        <v>635</v>
      </c>
      <c r="AN80" s="79" t="b">
        <v>0</v>
      </c>
      <c r="AO80" s="85" t="s">
        <v>611</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5.555555555555555</v>
      </c>
      <c r="BF80" s="48">
        <v>0</v>
      </c>
      <c r="BG80" s="49">
        <v>0</v>
      </c>
      <c r="BH80" s="48">
        <v>0</v>
      </c>
      <c r="BI80" s="49">
        <v>0</v>
      </c>
      <c r="BJ80" s="48">
        <v>17</v>
      </c>
      <c r="BK80" s="49">
        <v>94.44444444444444</v>
      </c>
      <c r="BL80" s="48">
        <v>18</v>
      </c>
    </row>
    <row r="81" spans="1:64" ht="15">
      <c r="A81" s="64" t="s">
        <v>264</v>
      </c>
      <c r="B81" s="64" t="s">
        <v>257</v>
      </c>
      <c r="C81" s="65"/>
      <c r="D81" s="66"/>
      <c r="E81" s="67"/>
      <c r="F81" s="68"/>
      <c r="G81" s="65"/>
      <c r="H81" s="69"/>
      <c r="I81" s="70"/>
      <c r="J81" s="70"/>
      <c r="K81" s="34" t="s">
        <v>65</v>
      </c>
      <c r="L81" s="77">
        <v>153</v>
      </c>
      <c r="M81" s="77"/>
      <c r="N81" s="72"/>
      <c r="O81" s="79" t="s">
        <v>289</v>
      </c>
      <c r="P81" s="81">
        <v>43489.869259259256</v>
      </c>
      <c r="Q81" s="79" t="s">
        <v>344</v>
      </c>
      <c r="R81" s="82" t="s">
        <v>348</v>
      </c>
      <c r="S81" s="79" t="s">
        <v>366</v>
      </c>
      <c r="T81" s="79"/>
      <c r="U81" s="79"/>
      <c r="V81" s="82" t="s">
        <v>462</v>
      </c>
      <c r="W81" s="81">
        <v>43489.869259259256</v>
      </c>
      <c r="X81" s="82" t="s">
        <v>542</v>
      </c>
      <c r="Y81" s="79"/>
      <c r="Z81" s="79"/>
      <c r="AA81" s="85" t="s">
        <v>622</v>
      </c>
      <c r="AB81" s="79"/>
      <c r="AC81" s="79" t="b">
        <v>0</v>
      </c>
      <c r="AD81" s="79">
        <v>0</v>
      </c>
      <c r="AE81" s="85" t="s">
        <v>626</v>
      </c>
      <c r="AF81" s="79" t="b">
        <v>0</v>
      </c>
      <c r="AG81" s="79" t="s">
        <v>631</v>
      </c>
      <c r="AH81" s="79"/>
      <c r="AI81" s="85" t="s">
        <v>626</v>
      </c>
      <c r="AJ81" s="79" t="b">
        <v>0</v>
      </c>
      <c r="AK81" s="79">
        <v>4</v>
      </c>
      <c r="AL81" s="85" t="s">
        <v>611</v>
      </c>
      <c r="AM81" s="79" t="s">
        <v>636</v>
      </c>
      <c r="AN81" s="79" t="b">
        <v>0</v>
      </c>
      <c r="AO81" s="85" t="s">
        <v>611</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5.555555555555555</v>
      </c>
      <c r="BF81" s="48">
        <v>0</v>
      </c>
      <c r="BG81" s="49">
        <v>0</v>
      </c>
      <c r="BH81" s="48">
        <v>0</v>
      </c>
      <c r="BI81" s="49">
        <v>0</v>
      </c>
      <c r="BJ81" s="48">
        <v>17</v>
      </c>
      <c r="BK81" s="49">
        <v>94.44444444444444</v>
      </c>
      <c r="BL81" s="48">
        <v>18</v>
      </c>
    </row>
    <row r="82" spans="1:64" ht="15">
      <c r="A82" s="64" t="s">
        <v>265</v>
      </c>
      <c r="B82" s="64" t="s">
        <v>268</v>
      </c>
      <c r="C82" s="65"/>
      <c r="D82" s="66"/>
      <c r="E82" s="67"/>
      <c r="F82" s="68"/>
      <c r="G82" s="65"/>
      <c r="H82" s="69"/>
      <c r="I82" s="70"/>
      <c r="J82" s="70"/>
      <c r="K82" s="34" t="s">
        <v>65</v>
      </c>
      <c r="L82" s="77">
        <v>155</v>
      </c>
      <c r="M82" s="77"/>
      <c r="N82" s="72"/>
      <c r="O82" s="79" t="s">
        <v>289</v>
      </c>
      <c r="P82" s="81">
        <v>43489.94096064815</v>
      </c>
      <c r="Q82" s="79" t="s">
        <v>329</v>
      </c>
      <c r="R82" s="82" t="s">
        <v>347</v>
      </c>
      <c r="S82" s="79" t="s">
        <v>366</v>
      </c>
      <c r="T82" s="79" t="s">
        <v>390</v>
      </c>
      <c r="U82" s="79"/>
      <c r="V82" s="82" t="s">
        <v>463</v>
      </c>
      <c r="W82" s="81">
        <v>43489.94096064815</v>
      </c>
      <c r="X82" s="82" t="s">
        <v>543</v>
      </c>
      <c r="Y82" s="79"/>
      <c r="Z82" s="79"/>
      <c r="AA82" s="85" t="s">
        <v>623</v>
      </c>
      <c r="AB82" s="79"/>
      <c r="AC82" s="79" t="b">
        <v>0</v>
      </c>
      <c r="AD82" s="79">
        <v>0</v>
      </c>
      <c r="AE82" s="85" t="s">
        <v>626</v>
      </c>
      <c r="AF82" s="79" t="b">
        <v>0</v>
      </c>
      <c r="AG82" s="79" t="s">
        <v>631</v>
      </c>
      <c r="AH82" s="79"/>
      <c r="AI82" s="85" t="s">
        <v>626</v>
      </c>
      <c r="AJ82" s="79" t="b">
        <v>0</v>
      </c>
      <c r="AK82" s="79">
        <v>3</v>
      </c>
      <c r="AL82" s="85" t="s">
        <v>585</v>
      </c>
      <c r="AM82" s="79" t="s">
        <v>635</v>
      </c>
      <c r="AN82" s="79" t="b">
        <v>0</v>
      </c>
      <c r="AO82" s="85" t="s">
        <v>585</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hyperlinks>
    <hyperlink ref="R11" r:id="rId1" display="https://nodexlgraphgallery.org/Pages/Graph.aspx?graphID=181546"/>
    <hyperlink ref="R13" r:id="rId2" display="https://agilience.com/en/document/ene8ffe74a7b522d95bcaf2490fc7b86fed94f1e8f"/>
    <hyperlink ref="R14" r:id="rId3" display="https://agilience.com/en/document/ene8ffe74a7b522d95bcaf2490fc7b86fed94f1e8f"/>
    <hyperlink ref="R15" r:id="rId4" display="http://iiot-world.com/predictive-maintenance/7-business-reasons-to-develop-a-predictive-maintenance-program/"/>
    <hyperlink ref="R16" r:id="rId5" display="http://iiot-world.com/predictive-maintenance/7-business-reasons-to-develop-a-predictive-maintenance-program/"/>
    <hyperlink ref="R17" r:id="rId6" display="https://iiot-world.com/analytics/what-you-need-to-know-about-manufacturing-analytics/"/>
    <hyperlink ref="R18" r:id="rId7" display="http://iiot-world.com/predictive-maintenance/7-business-reasons-to-develop-a-predictive-maintenance-program/"/>
    <hyperlink ref="R19" r:id="rId8" display="https://iiot-world.com/analytics/what-you-need-to-know-about-manufacturing-analytics/"/>
    <hyperlink ref="R20" r:id="rId9" display="http://iiot-world.com/predictive-maintenance/7-business-reasons-to-develop-a-predictive-maintenance-program/"/>
    <hyperlink ref="R21" r:id="rId10" display="http://iiot-world.com/predictive-maintenance/7-business-reasons-to-develop-a-predictive-maintenance-program/"/>
    <hyperlink ref="R22" r:id="rId11" display="http://iiot-world.com/predictive-maintenance/7-business-reasons-to-develop-a-predictive-maintenance-program/"/>
    <hyperlink ref="R23" r:id="rId12" display="https://pacanthro.org/2019/registration/"/>
    <hyperlink ref="R24" r:id="rId13" display="https://pacanthro.org/2019/registration/"/>
    <hyperlink ref="R25" r:id="rId14" display="http://iiot-world.com/predictive-maintenance/7-business-reasons-to-develop-a-predictive-maintenance-program/"/>
    <hyperlink ref="R26" r:id="rId15" display="http://iiot-world.com/predictive-maintenance/7-business-reasons-to-develop-a-predictive-maintenance-program/"/>
    <hyperlink ref="R27" r:id="rId16" display="http://iiot-world.com/predictive-maintenance/7-business-reasons-to-develop-a-predictive-maintenance-program/"/>
    <hyperlink ref="R28" r:id="rId17" display="http://iiot-world.com/predictive-maintenance/7-business-reasons-to-develop-a-predictive-maintenance-program/"/>
    <hyperlink ref="R29" r:id="rId18" display="http://iiot-world.com/predictive-maintenance/7-business-reasons-to-develop-a-predictive-maintenance-program/"/>
    <hyperlink ref="R32" r:id="rId19" display="https://twitter.com/pawcon/status/1085572865871605760"/>
    <hyperlink ref="R36" r:id="rId20" display="https://www.firstonlineuniversity.org/#/"/>
    <hyperlink ref="R37" r:id="rId21" display="https://1-risingmedia.com/newsletter/1544700997.html"/>
    <hyperlink ref="R38" r:id="rId22" display="https://predictiveanalyticsworld.de/en/industry4-0/muenchen2019/"/>
    <hyperlink ref="R39" r:id="rId23" display="https://predictiveanalyticsworld.de/en/industry4-0/muenchen2019/"/>
    <hyperlink ref="R40" r:id="rId24" display="https://twi.li/x9SgmI"/>
    <hyperlink ref="R42" r:id="rId25" display="https://www.deeplearningworld.com/las-vegas/workshops/r-bootcamp/"/>
    <hyperlink ref="R43" r:id="rId26" display="https://iiot-world.com/predictive-maintenance/machinemetrics-announces-11-3-million-series-a-funding-round/"/>
    <hyperlink ref="R44" r:id="rId27" display="http://iiot-world.com/predictive-maintenance/7-business-reasons-to-develop-a-predictive-maintenance-program/"/>
    <hyperlink ref="R45" r:id="rId28" display="https://pacanthro.org/2019/registration/"/>
    <hyperlink ref="R46" r:id="rId29" display="https://pacanthro.org/2019/registration/"/>
    <hyperlink ref="R58" r:id="rId30" display="http://iiot-world.com/predictive-maintenance/7-business-reasons-to-develop-a-predictive-maintenance-program/"/>
    <hyperlink ref="R59" r:id="rId31" display="http://iiot-world.com/predictive-maintenance/7-business-reasons-to-develop-a-predictive-maintenance-program/"/>
    <hyperlink ref="R66" r:id="rId32" display="http://iiot-world.com/predictive-maintenance/7-business-reasons-to-develop-a-predictive-maintenance-program/"/>
    <hyperlink ref="R67" r:id="rId33" display="http://iiot-world.com/predictive-maintenance/7-business-reasons-to-develop-a-predictive-maintenance-program/"/>
    <hyperlink ref="R68" r:id="rId34" display="http://iiot-world.com/predictive-maintenance/7-business-reasons-to-develop-a-predictive-maintenance-program/"/>
    <hyperlink ref="R69" r:id="rId35" display="https://iiot-world.com/predictive-maintenance/machinemetrics-announces-11-3-million-series-a-funding-round/"/>
    <hyperlink ref="R70" r:id="rId36" display="https://iiot-world.com/analytics/what-you-need-to-know-about-manufacturing-analytics/"/>
    <hyperlink ref="R71" r:id="rId37" display="https://www.youtube.com/watch?v=AOB6vcwFL-I&amp;feature=youtu.be"/>
    <hyperlink ref="R72" r:id="rId38" display="https://1-risingmedia.com/newsletter/1546424243.html"/>
    <hyperlink ref="R73" r:id="rId39" display="https://1-risingmedia.com/newsletter/1547441821.html"/>
    <hyperlink ref="R74" r:id="rId40" display="https://1-risingmedia.com/newsletter/1547441821.html"/>
    <hyperlink ref="R75" r:id="rId41" display="https://1-risingmedia.com/newsletter/1547173180.html"/>
    <hyperlink ref="R76" r:id="rId42" display="https://1-risingmedia.com/newsletter/1547173180.html"/>
    <hyperlink ref="R77" r:id="rId43" display="https://www.youtube.com/watch?v=xnKkHaALj1U&amp;feature=youtu.be"/>
    <hyperlink ref="R78" r:id="rId44" display="https://iiot-world.com/analytics/what-you-need-to-know-about-manufacturing-analytics/"/>
    <hyperlink ref="R79" r:id="rId45" display="https://iiot-world.com/analytics/what-you-need-to-know-about-manufacturing-analytics/"/>
    <hyperlink ref="R80" r:id="rId46" display="https://iiot-world.com/analytics/what-you-need-to-know-about-manufacturing-analytics/"/>
    <hyperlink ref="R81" r:id="rId47" display="https://iiot-world.com/analytics/what-you-need-to-know-about-manufacturing-analytics/"/>
    <hyperlink ref="R82" r:id="rId48" display="http://iiot-world.com/predictive-maintenance/7-business-reasons-to-develop-a-predictive-maintenance-program/"/>
    <hyperlink ref="U3" r:id="rId49" display="https://pbs.twimg.com/media/DpAYNc6W4AAHrHH.jpg"/>
    <hyperlink ref="U4" r:id="rId50" display="https://pbs.twimg.com/media/DpAYNc6W4AAHrHH.jpg"/>
    <hyperlink ref="U17" r:id="rId51" display="https://pbs.twimg.com/media/Dwz2veEXgAAXhqX.jpg"/>
    <hyperlink ref="U38" r:id="rId52" display="https://pbs.twimg.com/media/Dxb__5XX4AA_pLv.jpg"/>
    <hyperlink ref="U40" r:id="rId53" display="https://pbs.twimg.com/media/DxcUUEmWoAMd2jV.jpg"/>
    <hyperlink ref="U43" r:id="rId54" display="https://pbs.twimg.com/media/DwVItX6WkAIhe4n.jpg"/>
    <hyperlink ref="U44" r:id="rId55" display="https://pbs.twimg.com/media/Dxo0fqwWsAMxMpY.jpg"/>
    <hyperlink ref="U47" r:id="rId56" display="https://pbs.twimg.com/media/DwjWj2lXQAAjNNR.jpg"/>
    <hyperlink ref="U48" r:id="rId57" display="https://pbs.twimg.com/media/DwtptF_XgAMP7Fx.jpg"/>
    <hyperlink ref="U49" r:id="rId58" display="https://pbs.twimg.com/media/Dw0FuXrXcAE_d90.jpg"/>
    <hyperlink ref="U50" r:id="rId59" display="https://pbs.twimg.com/media/Dw5PSfEXgAA5VAg.jpg"/>
    <hyperlink ref="U51" r:id="rId60" display="https://pbs.twimg.com/media/Dw-Y658X4AAz11g.jpg"/>
    <hyperlink ref="U52" r:id="rId61" display="https://pbs.twimg.com/media/DxHZquPVAAIYifx.jpg"/>
    <hyperlink ref="U53" r:id="rId62" display="https://pbs.twimg.com/media/DxRs3CPXcAIutn4.jpg"/>
    <hyperlink ref="U54" r:id="rId63" display="https://pbs.twimg.com/media/DxW2b4tWsAAfy4_.jpg"/>
    <hyperlink ref="U55" r:id="rId64" display="https://pbs.twimg.com/media/DxicCBuWoAAXCPa.jpg"/>
    <hyperlink ref="U56" r:id="rId65" display="https://pbs.twimg.com/media/DxnlnHrX4AYPXJc.jpg"/>
    <hyperlink ref="U57" r:id="rId66" display="https://pbs.twimg.com/media/Dxo3_vJWsAA_Z4l.jpg"/>
    <hyperlink ref="U62" r:id="rId67" display="https://pbs.twimg.com/media/DwruHDzUUAEtElL.jpg"/>
    <hyperlink ref="U64" r:id="rId68" display="https://pbs.twimg.com/media/Dxp_EYhVYAAaYc0.jpg"/>
    <hyperlink ref="U67" r:id="rId69" display="https://pbs.twimg.com/media/DwzTfuYX4AE8hmE.jpg"/>
    <hyperlink ref="U70" r:id="rId70" display="https://pbs.twimg.com/media/DxsEySqX0AEPZGh.jpg"/>
    <hyperlink ref="V3" r:id="rId71" display="https://pbs.twimg.com/media/DpAYNc6W4AAHrHH.jpg"/>
    <hyperlink ref="V4" r:id="rId72" display="https://pbs.twimg.com/media/DpAYNc6W4AAHrHH.jpg"/>
    <hyperlink ref="V5" r:id="rId73" display="http://pbs.twimg.com/profile_images/1077126645109026821/2lZmYJRD_normal.jpg"/>
    <hyperlink ref="V6" r:id="rId74" display="http://pbs.twimg.com/profile_images/1059838367221768192/dJUM82N8_normal.jpg"/>
    <hyperlink ref="V7" r:id="rId75" display="http://pbs.twimg.com/profile_images/1080334444223811584/WkOaLM8T_normal.jpg"/>
    <hyperlink ref="V8" r:id="rId76" display="http://pbs.twimg.com/profile_images/978668004236967936/yfQzRJUz_normal.jpg"/>
    <hyperlink ref="V9" r:id="rId77" display="http://pbs.twimg.com/profile_images/1074221705843757056/1CquWm-n_normal.jpg"/>
    <hyperlink ref="V10" r:id="rId78" display="http://pbs.twimg.com/profile_images/1083943239432847360/4WnL3b7e_normal.jpg"/>
    <hyperlink ref="V11" r:id="rId79" display="http://pbs.twimg.com/profile_images/985495411564695552/i90ppaeE_normal.jpg"/>
    <hyperlink ref="V12" r:id="rId80" display="http://pbs.twimg.com/profile_images/1038120227643392000/swGEZNPj_normal.jpg"/>
    <hyperlink ref="V13" r:id="rId81" display="http://pbs.twimg.com/profile_images/985495411564695552/i90ppaeE_normal.jpg"/>
    <hyperlink ref="V14" r:id="rId82" display="http://pbs.twimg.com/profile_images/985495411564695552/i90ppaeE_normal.jpg"/>
    <hyperlink ref="V15" r:id="rId83" display="http://pbs.twimg.com/profile_images/378800000382679758/53586888b72ffcd73e0b4b372c4b3853_normal.jpeg"/>
    <hyperlink ref="V16" r:id="rId84" display="http://pbs.twimg.com/profile_images/686262456126205952/wCla5uWm_normal.jpg"/>
    <hyperlink ref="V17" r:id="rId85" display="https://pbs.twimg.com/media/Dwz2veEXgAAXhqX.jpg"/>
    <hyperlink ref="V18" r:id="rId86" display="http://pbs.twimg.com/profile_images/977952086079000581/GS-bOB5g_normal.jpg"/>
    <hyperlink ref="V19" r:id="rId87" display="http://pbs.twimg.com/profile_images/3113428962/b4ebc91607f19c71fa1bd5a443ec9bb4_normal.jpeg"/>
    <hyperlink ref="V20" r:id="rId88" display="http://pbs.twimg.com/profile_images/848516517637574656/99h3FOIN_normal.jpg"/>
    <hyperlink ref="V21" r:id="rId89" display="http://pbs.twimg.com/profile_images/890339433102364673/2Q_3M8a6_normal.jpg"/>
    <hyperlink ref="V22" r:id="rId90" display="http://pbs.twimg.com/profile_images/981154412600143874/ZH5UYa0p_normal.jpg"/>
    <hyperlink ref="V23" r:id="rId91" display="http://pbs.twimg.com/profile_images/689554074136477696/xSxd_U8Y_normal.jpg"/>
    <hyperlink ref="V24" r:id="rId92" display="http://pbs.twimg.com/profile_images/1083516934832803840/xjcMPIie_normal.jpg"/>
    <hyperlink ref="V25" r:id="rId93" display="http://pbs.twimg.com/profile_images/898670662809788416/PX6614Gr_normal.jpg"/>
    <hyperlink ref="V26" r:id="rId94" display="http://pbs.twimg.com/profile_images/2598498480/Maddy_normal.JPG"/>
    <hyperlink ref="V27" r:id="rId95" display="http://pbs.twimg.com/profile_images/965925144727379968/L77Pww5n_normal.jpg"/>
    <hyperlink ref="V28" r:id="rId96" display="http://pbs.twimg.com/profile_images/1064133083828506628/JsuVU09N_normal.jpg"/>
    <hyperlink ref="V29" r:id="rId97" display="http://pbs.twimg.com/profile_images/896527919689990144/SWreKGBD_normal.jpg"/>
    <hyperlink ref="V30" r:id="rId98" display="http://pbs.twimg.com/profile_images/1084244072238202881/ehYizmWP_normal.jpg"/>
    <hyperlink ref="V31" r:id="rId99" display="http://pbs.twimg.com/profile_images/1033645456306458624/K7uIEHSL_normal.jpg"/>
    <hyperlink ref="V32" r:id="rId100" display="http://pbs.twimg.com/profile_images/813751051559968768/Y4nn8q1X_normal.jpg"/>
    <hyperlink ref="V33" r:id="rId101" display="http://pbs.twimg.com/profile_images/813751051559968768/Y4nn8q1X_normal.jpg"/>
    <hyperlink ref="V34" r:id="rId102" display="http://pbs.twimg.com/profile_images/813751051559968768/Y4nn8q1X_normal.jpg"/>
    <hyperlink ref="V35" r:id="rId103" display="http://pbs.twimg.com/profile_images/340310945/crazyData_withTricorder_normal.jpeg"/>
    <hyperlink ref="V36" r:id="rId104" display="http://pbs.twimg.com/profile_images/986838244686938112/STSpmvva_normal.jpg"/>
    <hyperlink ref="V37" r:id="rId105" display="http://pbs.twimg.com/profile_images/1082557574665379841/aojcB38A_normal.jpg"/>
    <hyperlink ref="V38" r:id="rId106" display="https://pbs.twimg.com/media/Dxb__5XX4AA_pLv.jpg"/>
    <hyperlink ref="V39" r:id="rId107" display="http://pbs.twimg.com/profile_images/998946821664751616/xnu1YSF7_normal.jpg"/>
    <hyperlink ref="V40" r:id="rId108" display="https://pbs.twimg.com/media/DxcUUEmWoAMd2jV.jpg"/>
    <hyperlink ref="V41" r:id="rId109" display="http://pbs.twimg.com/profile_images/297414601/jk_normal.jpg"/>
    <hyperlink ref="V42" r:id="rId110" display="http://pbs.twimg.com/profile_images/1013059633198587904/ycqwKbcz_normal.jpg"/>
    <hyperlink ref="V43" r:id="rId111" display="https://pbs.twimg.com/media/DwVItX6WkAIhe4n.jpg"/>
    <hyperlink ref="V44" r:id="rId112" display="https://pbs.twimg.com/media/Dxo0fqwWsAMxMpY.jpg"/>
    <hyperlink ref="V45" r:id="rId113" display="http://pbs.twimg.com/profile_images/479683651446128640/rM9ZBmSG_normal.png"/>
    <hyperlink ref="V46" r:id="rId114" display="http://pbs.twimg.com/profile_images/1017421836223516674/qhaWuuRb_normal.jpg"/>
    <hyperlink ref="V47" r:id="rId115" display="https://pbs.twimg.com/media/DwjWj2lXQAAjNNR.jpg"/>
    <hyperlink ref="V48" r:id="rId116" display="https://pbs.twimg.com/media/DwtptF_XgAMP7Fx.jpg"/>
    <hyperlink ref="V49" r:id="rId117" display="https://pbs.twimg.com/media/Dw0FuXrXcAE_d90.jpg"/>
    <hyperlink ref="V50" r:id="rId118" display="https://pbs.twimg.com/media/Dw5PSfEXgAA5VAg.jpg"/>
    <hyperlink ref="V51" r:id="rId119" display="https://pbs.twimg.com/media/Dw-Y658X4AAz11g.jpg"/>
    <hyperlink ref="V52" r:id="rId120" display="https://pbs.twimg.com/media/DxHZquPVAAIYifx.jpg"/>
    <hyperlink ref="V53" r:id="rId121" display="https://pbs.twimg.com/media/DxRs3CPXcAIutn4.jpg"/>
    <hyperlink ref="V54" r:id="rId122" display="https://pbs.twimg.com/media/DxW2b4tWsAAfy4_.jpg"/>
    <hyperlink ref="V55" r:id="rId123" display="https://pbs.twimg.com/media/DxicCBuWoAAXCPa.jpg"/>
    <hyperlink ref="V56" r:id="rId124" display="https://pbs.twimg.com/media/DxnlnHrX4AYPXJc.jpg"/>
    <hyperlink ref="V57" r:id="rId125" display="https://pbs.twimg.com/media/Dxo3_vJWsAA_Z4l.jpg"/>
    <hyperlink ref="V58" r:id="rId126" display="http://pbs.twimg.com/profile_images/1040573396398956544/BetojiRw_normal.jpg"/>
    <hyperlink ref="V59" r:id="rId127" display="http://pbs.twimg.com/profile_images/1040573396398956544/BetojiRw_normal.jpg"/>
    <hyperlink ref="V60" r:id="rId128" display="http://pbs.twimg.com/profile_images/705808676054048768/6V6XIbvO_normal.jpg"/>
    <hyperlink ref="V61" r:id="rId129" display="http://pbs.twimg.com/profile_images/968520673537679360/z6_mww-K_normal.jpg"/>
    <hyperlink ref="V62" r:id="rId130" display="https://pbs.twimg.com/media/DwruHDzUUAEtElL.jpg"/>
    <hyperlink ref="V63" r:id="rId131" display="http://pbs.twimg.com/profile_images/720243282119241728/Ccbk2P3M_normal.jpg"/>
    <hyperlink ref="V64" r:id="rId132" display="https://pbs.twimg.com/media/Dxp_EYhVYAAaYc0.jpg"/>
    <hyperlink ref="V65" r:id="rId133" display="http://pbs.twimg.com/profile_images/949117777431773184/UV-86_sz_normal.jpg"/>
    <hyperlink ref="V66" r:id="rId134" display="http://pbs.twimg.com/profile_images/469239697537921024/Vft9508h_normal.jpeg"/>
    <hyperlink ref="V67" r:id="rId135" display="https://pbs.twimg.com/media/DwzTfuYX4AE8hmE.jpg"/>
    <hyperlink ref="V68" r:id="rId136" display="http://pbs.twimg.com/profile_images/732482833407582210/TDe-Ph8r_normal.jpg"/>
    <hyperlink ref="V69" r:id="rId137" display="http://pbs.twimg.com/profile_images/975114008301789184/rOaCSOdl_normal.jpg"/>
    <hyperlink ref="V70" r:id="rId138" display="https://pbs.twimg.com/media/DxsEySqX0AEPZGh.jpg"/>
    <hyperlink ref="V71" r:id="rId139" display="http://pbs.twimg.com/profile_images/1082557217398812673/4Nf9OfpG_normal.jpg"/>
    <hyperlink ref="V72" r:id="rId140" display="http://pbs.twimg.com/profile_images/1082557217398812673/4Nf9OfpG_normal.jpg"/>
    <hyperlink ref="V73" r:id="rId141" display="http://pbs.twimg.com/profile_images/1082557217398812673/4Nf9OfpG_normal.jpg"/>
    <hyperlink ref="V74" r:id="rId142" display="http://pbs.twimg.com/profile_images/1082557217398812673/4Nf9OfpG_normal.jpg"/>
    <hyperlink ref="V75" r:id="rId143" display="http://pbs.twimg.com/profile_images/1082557217398812673/4Nf9OfpG_normal.jpg"/>
    <hyperlink ref="V76" r:id="rId144" display="http://pbs.twimg.com/profile_images/1082557217398812673/4Nf9OfpG_normal.jpg"/>
    <hyperlink ref="V77" r:id="rId145" display="http://pbs.twimg.com/profile_images/1082557217398812673/4Nf9OfpG_normal.jpg"/>
    <hyperlink ref="V78" r:id="rId146" display="http://pbs.twimg.com/profile_images/1052257766017048577/2zNqNVCe_normal.jpg"/>
    <hyperlink ref="V79" r:id="rId147" display="http://pbs.twimg.com/profile_images/446568814914699264/RQrSEogl_normal.png"/>
    <hyperlink ref="V80" r:id="rId148" display="http://pbs.twimg.com/profile_images/903434851570855940/HD_ouAB4_normal.jpg"/>
    <hyperlink ref="V81" r:id="rId149" display="http://pbs.twimg.com/profile_images/559281793015107584/6GEutACr_normal.jpeg"/>
    <hyperlink ref="V82" r:id="rId150" display="http://pbs.twimg.com/profile_images/1325197875/Bauchi_Mask_normal.gif"/>
    <hyperlink ref="X3" r:id="rId151" display="https://twitter.com/#!/marketingbi/status/1049367218113404929"/>
    <hyperlink ref="X4" r:id="rId152" display="https://twitter.com/#!/amelielbains/status/1083597000250191872"/>
    <hyperlink ref="X5" r:id="rId153" display="https://twitter.com/#!/fluixserg/status/1083942873479884800"/>
    <hyperlink ref="X6" r:id="rId154" display="https://twitter.com/#!/avalon_cruz/status/1083962065297895425"/>
    <hyperlink ref="X7" r:id="rId155" display="https://twitter.com/#!/avi_tiger/status/1083963348125810690"/>
    <hyperlink ref="X8" r:id="rId156" display="https://twitter.com/#!/growlcoon/status/1083986210446397441"/>
    <hyperlink ref="X9" r:id="rId157" display="https://twitter.com/#!/_mechanicalcat_/status/1083990342754430978"/>
    <hyperlink ref="X10" r:id="rId158" display="https://twitter.com/#!/banditraccoon1/status/1083945992272007168"/>
    <hyperlink ref="X11" r:id="rId159" display="https://twitter.com/#!/fmfrancoise/status/1083814124436500481"/>
    <hyperlink ref="X12" r:id="rId160" display="https://twitter.com/#!/demetriustrader/status/1084251799542886401"/>
    <hyperlink ref="X13" r:id="rId161" display="https://twitter.com/#!/fmfrancoise/status/1084041212137562114"/>
    <hyperlink ref="X14" r:id="rId162" display="https://twitter.com/#!/fmfrancoise/status/1084395428769120256"/>
    <hyperlink ref="X15" r:id="rId163" display="https://twitter.com/#!/bigdatabra/status/1084474852029988865"/>
    <hyperlink ref="X16" r:id="rId164" display="https://twitter.com/#!/trippbraden/status/1084476029626998784"/>
    <hyperlink ref="X17" r:id="rId165" display="https://twitter.com/#!/crudinschi/status/1084512907445108737"/>
    <hyperlink ref="X18" r:id="rId166" display="https://twitter.com/#!/konnektify/status/1084527570912071681"/>
    <hyperlink ref="X19" r:id="rId167" display="https://twitter.com/#!/dilger1joe/status/1084530199901945857"/>
    <hyperlink ref="X20" r:id="rId168" display="https://twitter.com/#!/webjframework/status/1084536875413585925"/>
    <hyperlink ref="X21" r:id="rId169" display="https://twitter.com/#!/sethsvillage/status/1084558877620928514"/>
    <hyperlink ref="X22" r:id="rId170" display="https://twitter.com/#!/erepairlab/status/1084577788575866880"/>
    <hyperlink ref="X23" r:id="rId171" display="https://twitter.com/#!/spectrumfox/status/1084656868771848192"/>
    <hyperlink ref="X24" r:id="rId172" display="https://twitter.com/#!/jasperlope/status/1084657677823668224"/>
    <hyperlink ref="X25" r:id="rId173" display="https://twitter.com/#!/bcmachlearn/status/1084709870870454273"/>
    <hyperlink ref="X26" r:id="rId174" display="https://twitter.com/#!/manishwankar/status/1084735147734315008"/>
    <hyperlink ref="X27" r:id="rId175" display="https://twitter.com/#!/thomassimon471/status/1084745950856441856"/>
    <hyperlink ref="X28" r:id="rId176" display="https://twitter.com/#!/zamnet/status/1084877903203057666"/>
    <hyperlink ref="X29" r:id="rId177" display="https://twitter.com/#!/aibrbctn/status/1086048820893548544"/>
    <hyperlink ref="X30" r:id="rId178" display="https://twitter.com/#!/jouskadevil/status/1086102083881713664"/>
    <hyperlink ref="X31" r:id="rId179" display="https://twitter.com/#!/pardoe_ai/status/1086199241427566592"/>
    <hyperlink ref="X32" r:id="rId180" display="https://twitter.com/#!/predictanalytic/status/1085573384698613760"/>
    <hyperlink ref="X33" r:id="rId181" display="https://twitter.com/#!/predictanalytic/status/1086015596158902272"/>
    <hyperlink ref="X34" r:id="rId182" display="https://twitter.com/#!/predictanalytic/status/1086297435494789121"/>
    <hyperlink ref="X35" r:id="rId183" display="https://twitter.com/#!/datasbestfriend/status/1086673599090446338"/>
    <hyperlink ref="X36" r:id="rId184" display="https://twitter.com/#!/firstonlineuniv/status/1086895248406528000"/>
    <hyperlink ref="X37" r:id="rId185" display="https://twitter.com/#!/pawdeutschland/status/1086189950687723520"/>
    <hyperlink ref="X38" r:id="rId186" display="https://twitter.com/#!/pawdeutschland/status/1087337834799923200"/>
    <hyperlink ref="X39" r:id="rId187" display="https://twitter.com/#!/msarozz/status/1087338085728350209"/>
    <hyperlink ref="X40" r:id="rId188" display="https://twitter.com/#!/salomonoli/status/1087360172815802368"/>
    <hyperlink ref="X41" r:id="rId189" display="https://twitter.com/#!/jckobz/status/1087452842430914560"/>
    <hyperlink ref="X42" r:id="rId190" display="https://twitter.com/#!/blodge8/status/1088138597985849344"/>
    <hyperlink ref="X43" r:id="rId191" display="https://twitter.com/#!/fogorosandrei/status/1082351231530618882"/>
    <hyperlink ref="X44" r:id="rId192" display="https://twitter.com/#!/fogorosandrei/status/1088239980055576577"/>
    <hyperlink ref="X45" r:id="rId193" display="https://twitter.com/#!/pacanthro/status/1084656832008806403"/>
    <hyperlink ref="X46" r:id="rId194" display="https://twitter.com/#!/bluehasia/status/1084659075474804736"/>
    <hyperlink ref="X47" r:id="rId195" display="https://twitter.com/#!/bluehasia/status/1083351626344222720"/>
    <hyperlink ref="X48" r:id="rId196" display="https://twitter.com/#!/bluehasia/status/1084076361566818306"/>
    <hyperlink ref="X49" r:id="rId197" display="https://twitter.com/#!/bluehasia/status/1084529384499933184"/>
    <hyperlink ref="X50" r:id="rId198" display="https://twitter.com/#!/bluehasia/status/1084891742988632066"/>
    <hyperlink ref="X51" r:id="rId199" display="https://twitter.com/#!/bluehasia/status/1085254175225716738"/>
    <hyperlink ref="X52" r:id="rId200" display="https://twitter.com/#!/bluehasia/status/1085888317919559680"/>
    <hyperlink ref="X53" r:id="rId201" display="https://twitter.com/#!/bluehasia/status/1086613107265413120"/>
    <hyperlink ref="X54" r:id="rId202" display="https://twitter.com/#!/bluehasia/status/1086975479586930688"/>
    <hyperlink ref="X55" r:id="rId203" display="https://twitter.com/#!/bluehasia/status/1087790872303988736"/>
    <hyperlink ref="X56" r:id="rId204" display="https://twitter.com/#!/bluehasia/status/1088153248618475527"/>
    <hyperlink ref="X57" r:id="rId205" display="https://twitter.com/#!/bluehasia/status/1088243832196608001"/>
    <hyperlink ref="X58" r:id="rId206" display="https://twitter.com/#!/edgeiotai/status/1084536190286659584"/>
    <hyperlink ref="X59" r:id="rId207" display="https://twitter.com/#!/edgeiotai/status/1088248104061669377"/>
    <hyperlink ref="X60" r:id="rId208" display="https://twitter.com/#!/a1mit/status/1088309810091708416"/>
    <hyperlink ref="X61" r:id="rId209" display="https://twitter.com/#!/chatahspots/status/1083949812288909312"/>
    <hyperlink ref="X62" r:id="rId210" display="https://twitter.com/#!/varekwolf/status/1083940712897343488"/>
    <hyperlink ref="X63" r:id="rId211" display="https://twitter.com/#!/bycats4cats/status/1084146717392547840"/>
    <hyperlink ref="X64" r:id="rId212" display="https://twitter.com/#!/varekwolf/status/1088322136442253312"/>
    <hyperlink ref="X65" r:id="rId213" display="https://twitter.com/#!/fursuitpictures/status/1088325218777456641"/>
    <hyperlink ref="X66" r:id="rId214" display="https://twitter.com/#!/004nino/status/1088463368166490112"/>
    <hyperlink ref="X67" r:id="rId215" display="https://twitter.com/#!/iiot_world/status/1084474153913274370"/>
    <hyperlink ref="X68" r:id="rId216" display="https://twitter.com/#!/andi_staub/status/1084527158557659136"/>
    <hyperlink ref="X69" r:id="rId217" display="https://twitter.com/#!/yvesmulkers/status/1085930805011103746"/>
    <hyperlink ref="X70" r:id="rId218" display="https://twitter.com/#!/iiot_world/status/1088468998881202176"/>
    <hyperlink ref="X71" r:id="rId219" display="https://twitter.com/#!/pawcon/status/1084857713480224771"/>
    <hyperlink ref="X72" r:id="rId220" display="https://twitter.com/#!/pawcon/status/1085572865871605760"/>
    <hyperlink ref="X73" r:id="rId221" display="https://twitter.com/#!/pawcon/status/1085658057898569729"/>
    <hyperlink ref="X74" r:id="rId222" display="https://twitter.com/#!/pawcon/status/1086015497013886976"/>
    <hyperlink ref="X75" r:id="rId223" display="https://twitter.com/#!/pawcon/status/1086020566384025600"/>
    <hyperlink ref="X76" r:id="rId224" display="https://twitter.com/#!/pawcon/status/1086297372668309509"/>
    <hyperlink ref="X77" r:id="rId225" display="https://twitter.com/#!/pawcon/status/1087733963471220736"/>
    <hyperlink ref="X78" r:id="rId226" display="https://twitter.com/#!/indigobunting_3/status/1088470979100192770"/>
    <hyperlink ref="X79" r:id="rId227" display="https://twitter.com/#!/survivingwithan/status/1088489147642376195"/>
    <hyperlink ref="X80" r:id="rId228" display="https://twitter.com/#!/alternative200/status/1088511587911155712"/>
    <hyperlink ref="X81" r:id="rId229" display="https://twitter.com/#!/fankych/status/1088539871843516416"/>
    <hyperlink ref="X82" r:id="rId230" display="https://twitter.com/#!/nbeltran/status/1088565855649234944"/>
  </hyperlinks>
  <printOptions/>
  <pageMargins left="0.7" right="0.7" top="0.75" bottom="0.75" header="0.3" footer="0.3"/>
  <pageSetup horizontalDpi="600" verticalDpi="600" orientation="portrait" r:id="rId234"/>
  <legacyDrawing r:id="rId232"/>
  <tableParts>
    <tablePart r:id="rId23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1789</v>
      </c>
      <c r="B1" s="13" t="s">
        <v>34</v>
      </c>
    </row>
    <row r="2" spans="1:2" ht="15">
      <c r="A2" s="114" t="s">
        <v>257</v>
      </c>
      <c r="B2" s="78">
        <v>2171.833333</v>
      </c>
    </row>
    <row r="3" spans="1:2" ht="15">
      <c r="A3" s="114" t="s">
        <v>220</v>
      </c>
      <c r="B3" s="78">
        <v>1870.5</v>
      </c>
    </row>
    <row r="4" spans="1:2" ht="15">
      <c r="A4" s="114" t="s">
        <v>219</v>
      </c>
      <c r="B4" s="78">
        <v>1100</v>
      </c>
    </row>
    <row r="5" spans="1:2" ht="15">
      <c r="A5" s="114" t="s">
        <v>247</v>
      </c>
      <c r="B5" s="78">
        <v>1015.833333</v>
      </c>
    </row>
    <row r="6" spans="1:2" ht="15">
      <c r="A6" s="114" t="s">
        <v>253</v>
      </c>
      <c r="B6" s="78">
        <v>663</v>
      </c>
    </row>
    <row r="7" spans="1:2" ht="15">
      <c r="A7" s="114" t="s">
        <v>260</v>
      </c>
      <c r="B7" s="78">
        <v>644.666667</v>
      </c>
    </row>
    <row r="8" spans="1:2" ht="15">
      <c r="A8" s="114" t="s">
        <v>224</v>
      </c>
      <c r="B8" s="78">
        <v>410.5</v>
      </c>
    </row>
    <row r="9" spans="1:2" ht="15">
      <c r="A9" s="114" t="s">
        <v>254</v>
      </c>
      <c r="B9" s="78">
        <v>290</v>
      </c>
    </row>
    <row r="10" spans="1:2" ht="15">
      <c r="A10" s="114" t="s">
        <v>248</v>
      </c>
      <c r="B10" s="78">
        <v>254</v>
      </c>
    </row>
    <row r="11" spans="1:2" ht="15">
      <c r="A11" s="114" t="s">
        <v>268</v>
      </c>
      <c r="B11" s="78">
        <v>212.666667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1791</v>
      </c>
      <c r="B25" t="s">
        <v>1790</v>
      </c>
    </row>
    <row r="26" spans="1:2" ht="15">
      <c r="A26" s="125" t="s">
        <v>1392</v>
      </c>
      <c r="B26" s="3"/>
    </row>
    <row r="27" spans="1:2" ht="15">
      <c r="A27" s="126" t="s">
        <v>1793</v>
      </c>
      <c r="B27" s="3"/>
    </row>
    <row r="28" spans="1:2" ht="15">
      <c r="A28" s="127" t="s">
        <v>1794</v>
      </c>
      <c r="B28" s="3"/>
    </row>
    <row r="29" spans="1:2" ht="15">
      <c r="A29" s="128" t="s">
        <v>1795</v>
      </c>
      <c r="B29" s="3">
        <v>1</v>
      </c>
    </row>
    <row r="30" spans="1:2" ht="15">
      <c r="A30" s="125" t="s">
        <v>1696</v>
      </c>
      <c r="B30" s="3"/>
    </row>
    <row r="31" spans="1:2" ht="15">
      <c r="A31" s="126" t="s">
        <v>1796</v>
      </c>
      <c r="B31" s="3"/>
    </row>
    <row r="32" spans="1:2" ht="15">
      <c r="A32" s="127" t="s">
        <v>1797</v>
      </c>
      <c r="B32" s="3"/>
    </row>
    <row r="33" spans="1:2" ht="15">
      <c r="A33" s="128" t="s">
        <v>1798</v>
      </c>
      <c r="B33" s="3">
        <v>1</v>
      </c>
    </row>
    <row r="34" spans="1:2" ht="15">
      <c r="A34" s="127" t="s">
        <v>1799</v>
      </c>
      <c r="B34" s="3"/>
    </row>
    <row r="35" spans="1:2" ht="15">
      <c r="A35" s="128" t="s">
        <v>1800</v>
      </c>
      <c r="B35" s="3">
        <v>1</v>
      </c>
    </row>
    <row r="36" spans="1:2" ht="15">
      <c r="A36" s="127" t="s">
        <v>1801</v>
      </c>
      <c r="B36" s="3"/>
    </row>
    <row r="37" spans="1:2" ht="15">
      <c r="A37" s="128" t="s">
        <v>1802</v>
      </c>
      <c r="B37" s="3">
        <v>1</v>
      </c>
    </row>
    <row r="38" spans="1:2" ht="15">
      <c r="A38" s="128" t="s">
        <v>1798</v>
      </c>
      <c r="B38" s="3">
        <v>1</v>
      </c>
    </row>
    <row r="39" spans="1:2" ht="15">
      <c r="A39" s="127" t="s">
        <v>1803</v>
      </c>
      <c r="B39" s="3"/>
    </row>
    <row r="40" spans="1:2" ht="15">
      <c r="A40" s="128" t="s">
        <v>1804</v>
      </c>
      <c r="B40" s="3">
        <v>4</v>
      </c>
    </row>
    <row r="41" spans="1:2" ht="15">
      <c r="A41" s="128" t="s">
        <v>1802</v>
      </c>
      <c r="B41" s="3">
        <v>2</v>
      </c>
    </row>
    <row r="42" spans="1:2" ht="15">
      <c r="A42" s="128" t="s">
        <v>1805</v>
      </c>
      <c r="B42" s="3">
        <v>2</v>
      </c>
    </row>
    <row r="43" spans="1:2" ht="15">
      <c r="A43" s="128" t="s">
        <v>1806</v>
      </c>
      <c r="B43" s="3">
        <v>1</v>
      </c>
    </row>
    <row r="44" spans="1:2" ht="15">
      <c r="A44" s="128" t="s">
        <v>1800</v>
      </c>
      <c r="B44" s="3">
        <v>1</v>
      </c>
    </row>
    <row r="45" spans="1:2" ht="15">
      <c r="A45" s="128" t="s">
        <v>1807</v>
      </c>
      <c r="B45" s="3">
        <v>1</v>
      </c>
    </row>
    <row r="46" spans="1:2" ht="15">
      <c r="A46" s="127" t="s">
        <v>1808</v>
      </c>
      <c r="B46" s="3"/>
    </row>
    <row r="47" spans="1:2" ht="15">
      <c r="A47" s="128" t="s">
        <v>1809</v>
      </c>
      <c r="B47" s="3">
        <v>1</v>
      </c>
    </row>
    <row r="48" spans="1:2" ht="15">
      <c r="A48" s="128" t="s">
        <v>1806</v>
      </c>
      <c r="B48" s="3">
        <v>1</v>
      </c>
    </row>
    <row r="49" spans="1:2" ht="15">
      <c r="A49" s="128" t="s">
        <v>1810</v>
      </c>
      <c r="B49" s="3">
        <v>3</v>
      </c>
    </row>
    <row r="50" spans="1:2" ht="15">
      <c r="A50" s="128" t="s">
        <v>1795</v>
      </c>
      <c r="B50" s="3">
        <v>1</v>
      </c>
    </row>
    <row r="51" spans="1:2" ht="15">
      <c r="A51" s="128" t="s">
        <v>1798</v>
      </c>
      <c r="B51" s="3">
        <v>6</v>
      </c>
    </row>
    <row r="52" spans="1:2" ht="15">
      <c r="A52" s="128" t="s">
        <v>1811</v>
      </c>
      <c r="B52" s="3">
        <v>1</v>
      </c>
    </row>
    <row r="53" spans="1:2" ht="15">
      <c r="A53" s="128" t="s">
        <v>1812</v>
      </c>
      <c r="B53" s="3">
        <v>1</v>
      </c>
    </row>
    <row r="54" spans="1:2" ht="15">
      <c r="A54" s="127" t="s">
        <v>1813</v>
      </c>
      <c r="B54" s="3"/>
    </row>
    <row r="55" spans="1:2" ht="15">
      <c r="A55" s="128" t="s">
        <v>1814</v>
      </c>
      <c r="B55" s="3">
        <v>4</v>
      </c>
    </row>
    <row r="56" spans="1:2" ht="15">
      <c r="A56" s="128" t="s">
        <v>1805</v>
      </c>
      <c r="B56" s="3">
        <v>1</v>
      </c>
    </row>
    <row r="57" spans="1:2" ht="15">
      <c r="A57" s="128" t="s">
        <v>1815</v>
      </c>
      <c r="B57" s="3">
        <v>1</v>
      </c>
    </row>
    <row r="58" spans="1:2" ht="15">
      <c r="A58" s="128" t="s">
        <v>1816</v>
      </c>
      <c r="B58" s="3">
        <v>1</v>
      </c>
    </row>
    <row r="59" spans="1:2" ht="15">
      <c r="A59" s="128" t="s">
        <v>1807</v>
      </c>
      <c r="B59" s="3">
        <v>1</v>
      </c>
    </row>
    <row r="60" spans="1:2" ht="15">
      <c r="A60" s="128" t="s">
        <v>1795</v>
      </c>
      <c r="B60" s="3">
        <v>1</v>
      </c>
    </row>
    <row r="61" spans="1:2" ht="15">
      <c r="A61" s="128" t="s">
        <v>1798</v>
      </c>
      <c r="B61" s="3">
        <v>1</v>
      </c>
    </row>
    <row r="62" spans="1:2" ht="15">
      <c r="A62" s="127" t="s">
        <v>1817</v>
      </c>
      <c r="B62" s="3"/>
    </row>
    <row r="63" spans="1:2" ht="15">
      <c r="A63" s="128" t="s">
        <v>1798</v>
      </c>
      <c r="B63" s="3">
        <v>1</v>
      </c>
    </row>
    <row r="64" spans="1:2" ht="15">
      <c r="A64" s="127" t="s">
        <v>1818</v>
      </c>
      <c r="B64" s="3"/>
    </row>
    <row r="65" spans="1:2" ht="15">
      <c r="A65" s="128" t="s">
        <v>1819</v>
      </c>
      <c r="B65" s="3">
        <v>2</v>
      </c>
    </row>
    <row r="66" spans="1:2" ht="15">
      <c r="A66" s="128" t="s">
        <v>1812</v>
      </c>
      <c r="B66" s="3">
        <v>1</v>
      </c>
    </row>
    <row r="67" spans="1:2" ht="15">
      <c r="A67" s="127" t="s">
        <v>1820</v>
      </c>
      <c r="B67" s="3"/>
    </row>
    <row r="68" spans="1:2" ht="15">
      <c r="A68" s="128" t="s">
        <v>1800</v>
      </c>
      <c r="B68" s="3">
        <v>1</v>
      </c>
    </row>
    <row r="69" spans="1:2" ht="15">
      <c r="A69" s="128" t="s">
        <v>1819</v>
      </c>
      <c r="B69" s="3">
        <v>1</v>
      </c>
    </row>
    <row r="70" spans="1:2" ht="15">
      <c r="A70" s="128" t="s">
        <v>1811</v>
      </c>
      <c r="B70" s="3">
        <v>2</v>
      </c>
    </row>
    <row r="71" spans="1:2" ht="15">
      <c r="A71" s="128" t="s">
        <v>1812</v>
      </c>
      <c r="B71" s="3">
        <v>1</v>
      </c>
    </row>
    <row r="72" spans="1:2" ht="15">
      <c r="A72" s="128" t="s">
        <v>1821</v>
      </c>
      <c r="B72" s="3">
        <v>1</v>
      </c>
    </row>
    <row r="73" spans="1:2" ht="15">
      <c r="A73" s="127" t="s">
        <v>1822</v>
      </c>
      <c r="B73" s="3"/>
    </row>
    <row r="74" spans="1:2" ht="15">
      <c r="A74" s="128" t="s">
        <v>1814</v>
      </c>
      <c r="B74" s="3">
        <v>1</v>
      </c>
    </row>
    <row r="75" spans="1:2" ht="15">
      <c r="A75" s="128" t="s">
        <v>1816</v>
      </c>
      <c r="B75" s="3">
        <v>2</v>
      </c>
    </row>
    <row r="76" spans="1:2" ht="15">
      <c r="A76" s="128" t="s">
        <v>1819</v>
      </c>
      <c r="B76" s="3">
        <v>2</v>
      </c>
    </row>
    <row r="77" spans="1:2" ht="15">
      <c r="A77" s="127" t="s">
        <v>1823</v>
      </c>
      <c r="B77" s="3"/>
    </row>
    <row r="78" spans="1:2" ht="15">
      <c r="A78" s="128" t="s">
        <v>1800</v>
      </c>
      <c r="B78" s="3">
        <v>1</v>
      </c>
    </row>
    <row r="79" spans="1:2" ht="15">
      <c r="A79" s="128" t="s">
        <v>1807</v>
      </c>
      <c r="B79" s="3">
        <v>1</v>
      </c>
    </row>
    <row r="80" spans="1:2" ht="15">
      <c r="A80" s="127" t="s">
        <v>1824</v>
      </c>
      <c r="B80" s="3"/>
    </row>
    <row r="81" spans="1:2" ht="15">
      <c r="A81" s="128" t="s">
        <v>1805</v>
      </c>
      <c r="B81" s="3">
        <v>1</v>
      </c>
    </row>
    <row r="82" spans="1:2" ht="15">
      <c r="A82" s="128" t="s">
        <v>1800</v>
      </c>
      <c r="B82" s="3">
        <v>1</v>
      </c>
    </row>
    <row r="83" spans="1:2" ht="15">
      <c r="A83" s="127" t="s">
        <v>1825</v>
      </c>
      <c r="B83" s="3"/>
    </row>
    <row r="84" spans="1:2" ht="15">
      <c r="A84" s="128" t="s">
        <v>1800</v>
      </c>
      <c r="B84" s="3">
        <v>2</v>
      </c>
    </row>
    <row r="85" spans="1:2" ht="15">
      <c r="A85" s="128" t="s">
        <v>1826</v>
      </c>
      <c r="B85" s="3">
        <v>1</v>
      </c>
    </row>
    <row r="86" spans="1:2" ht="15">
      <c r="A86" s="128" t="s">
        <v>1827</v>
      </c>
      <c r="B86" s="3">
        <v>1</v>
      </c>
    </row>
    <row r="87" spans="1:2" ht="15">
      <c r="A87" s="127" t="s">
        <v>1828</v>
      </c>
      <c r="B87" s="3"/>
    </row>
    <row r="88" spans="1:2" ht="15">
      <c r="A88" s="128" t="s">
        <v>1810</v>
      </c>
      <c r="B88" s="3">
        <v>1</v>
      </c>
    </row>
    <row r="89" spans="1:2" ht="15">
      <c r="A89" s="128" t="s">
        <v>1798</v>
      </c>
      <c r="B89" s="3">
        <v>1</v>
      </c>
    </row>
    <row r="90" spans="1:2" ht="15">
      <c r="A90" s="127" t="s">
        <v>1829</v>
      </c>
      <c r="B90" s="3"/>
    </row>
    <row r="91" spans="1:2" ht="15">
      <c r="A91" s="128" t="s">
        <v>1795</v>
      </c>
      <c r="B91" s="3">
        <v>1</v>
      </c>
    </row>
    <row r="92" spans="1:2" ht="15">
      <c r="A92" s="128" t="s">
        <v>1798</v>
      </c>
      <c r="B92" s="3">
        <v>1</v>
      </c>
    </row>
    <row r="93" spans="1:2" ht="15">
      <c r="A93" s="127" t="s">
        <v>1830</v>
      </c>
      <c r="B93" s="3"/>
    </row>
    <row r="94" spans="1:2" ht="15">
      <c r="A94" s="128" t="s">
        <v>1831</v>
      </c>
      <c r="B94" s="3">
        <v>3</v>
      </c>
    </row>
    <row r="95" spans="1:2" ht="15">
      <c r="A95" s="128" t="s">
        <v>1802</v>
      </c>
      <c r="B95" s="3">
        <v>1</v>
      </c>
    </row>
    <row r="96" spans="1:2" ht="15">
      <c r="A96" s="128" t="s">
        <v>1832</v>
      </c>
      <c r="B96" s="3">
        <v>2</v>
      </c>
    </row>
    <row r="97" spans="1:2" ht="15">
      <c r="A97" s="128" t="s">
        <v>1810</v>
      </c>
      <c r="B97" s="3">
        <v>1</v>
      </c>
    </row>
    <row r="98" spans="1:2" ht="15">
      <c r="A98" s="128" t="s">
        <v>1819</v>
      </c>
      <c r="B98" s="3">
        <v>2</v>
      </c>
    </row>
    <row r="99" spans="1:2" ht="15">
      <c r="A99" s="128" t="s">
        <v>1807</v>
      </c>
      <c r="B99" s="3">
        <v>1</v>
      </c>
    </row>
    <row r="100" spans="1:2" ht="15">
      <c r="A100" s="128" t="s">
        <v>1795</v>
      </c>
      <c r="B100" s="3">
        <v>1</v>
      </c>
    </row>
    <row r="101" spans="1:2" ht="15">
      <c r="A101" s="128" t="s">
        <v>1827</v>
      </c>
      <c r="B101" s="3">
        <v>1</v>
      </c>
    </row>
    <row r="102" spans="1:2" ht="15">
      <c r="A102" s="128" t="s">
        <v>1812</v>
      </c>
      <c r="B102" s="3">
        <v>1</v>
      </c>
    </row>
    <row r="103" spans="1:2" ht="15">
      <c r="A103" s="125" t="s">
        <v>1792</v>
      </c>
      <c r="B103"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649</v>
      </c>
      <c r="AE2" s="13" t="s">
        <v>650</v>
      </c>
      <c r="AF2" s="13" t="s">
        <v>651</v>
      </c>
      <c r="AG2" s="13" t="s">
        <v>652</v>
      </c>
      <c r="AH2" s="13" t="s">
        <v>653</v>
      </c>
      <c r="AI2" s="13" t="s">
        <v>654</v>
      </c>
      <c r="AJ2" s="13" t="s">
        <v>655</v>
      </c>
      <c r="AK2" s="13" t="s">
        <v>656</v>
      </c>
      <c r="AL2" s="13" t="s">
        <v>657</v>
      </c>
      <c r="AM2" s="13" t="s">
        <v>658</v>
      </c>
      <c r="AN2" s="13" t="s">
        <v>659</v>
      </c>
      <c r="AO2" s="13" t="s">
        <v>660</v>
      </c>
      <c r="AP2" s="13" t="s">
        <v>661</v>
      </c>
      <c r="AQ2" s="13" t="s">
        <v>662</v>
      </c>
      <c r="AR2" s="13" t="s">
        <v>663</v>
      </c>
      <c r="AS2" s="13" t="s">
        <v>192</v>
      </c>
      <c r="AT2" s="13" t="s">
        <v>664</v>
      </c>
      <c r="AU2" s="13" t="s">
        <v>665</v>
      </c>
      <c r="AV2" s="13" t="s">
        <v>666</v>
      </c>
      <c r="AW2" s="13" t="s">
        <v>667</v>
      </c>
      <c r="AX2" s="13" t="s">
        <v>668</v>
      </c>
      <c r="AY2" s="13" t="s">
        <v>669</v>
      </c>
      <c r="AZ2" s="13" t="s">
        <v>1265</v>
      </c>
      <c r="BA2" s="119" t="s">
        <v>1577</v>
      </c>
      <c r="BB2" s="119" t="s">
        <v>1582</v>
      </c>
      <c r="BC2" s="119" t="s">
        <v>1585</v>
      </c>
      <c r="BD2" s="119" t="s">
        <v>1589</v>
      </c>
      <c r="BE2" s="119" t="s">
        <v>1593</v>
      </c>
      <c r="BF2" s="119" t="s">
        <v>1598</v>
      </c>
      <c r="BG2" s="119" t="s">
        <v>1604</v>
      </c>
      <c r="BH2" s="119" t="s">
        <v>1637</v>
      </c>
      <c r="BI2" s="119" t="s">
        <v>1647</v>
      </c>
      <c r="BJ2" s="119" t="s">
        <v>1678</v>
      </c>
      <c r="BK2" s="119" t="s">
        <v>1777</v>
      </c>
      <c r="BL2" s="119" t="s">
        <v>1778</v>
      </c>
      <c r="BM2" s="119" t="s">
        <v>1779</v>
      </c>
      <c r="BN2" s="119" t="s">
        <v>1780</v>
      </c>
      <c r="BO2" s="119" t="s">
        <v>1781</v>
      </c>
      <c r="BP2" s="119" t="s">
        <v>1782</v>
      </c>
      <c r="BQ2" s="119" t="s">
        <v>1783</v>
      </c>
      <c r="BR2" s="119" t="s">
        <v>1784</v>
      </c>
      <c r="BS2" s="119" t="s">
        <v>1786</v>
      </c>
      <c r="BT2" s="3"/>
      <c r="BU2" s="3"/>
    </row>
    <row r="3" spans="1:73" ht="15" customHeight="1">
      <c r="A3" s="64" t="s">
        <v>212</v>
      </c>
      <c r="B3" s="65"/>
      <c r="C3" s="65" t="s">
        <v>64</v>
      </c>
      <c r="D3" s="66">
        <v>175.53528445774188</v>
      </c>
      <c r="E3" s="68"/>
      <c r="F3" s="100" t="s">
        <v>1019</v>
      </c>
      <c r="G3" s="65"/>
      <c r="H3" s="69" t="s">
        <v>212</v>
      </c>
      <c r="I3" s="70"/>
      <c r="J3" s="70"/>
      <c r="K3" s="69" t="s">
        <v>1127</v>
      </c>
      <c r="L3" s="73">
        <v>1</v>
      </c>
      <c r="M3" s="74">
        <v>8371.482421875</v>
      </c>
      <c r="N3" s="74">
        <v>4308.392578125</v>
      </c>
      <c r="O3" s="75"/>
      <c r="P3" s="76"/>
      <c r="Q3" s="76"/>
      <c r="R3" s="48"/>
      <c r="S3" s="48">
        <v>2</v>
      </c>
      <c r="T3" s="48">
        <v>1</v>
      </c>
      <c r="U3" s="49">
        <v>0</v>
      </c>
      <c r="V3" s="49">
        <v>1</v>
      </c>
      <c r="W3" s="49">
        <v>0</v>
      </c>
      <c r="X3" s="49">
        <v>1.298236</v>
      </c>
      <c r="Y3" s="49">
        <v>0</v>
      </c>
      <c r="Z3" s="49">
        <v>0</v>
      </c>
      <c r="AA3" s="71">
        <v>3</v>
      </c>
      <c r="AB3" s="71"/>
      <c r="AC3" s="72"/>
      <c r="AD3" s="78" t="s">
        <v>670</v>
      </c>
      <c r="AE3" s="78">
        <v>710</v>
      </c>
      <c r="AF3" s="78">
        <v>734</v>
      </c>
      <c r="AG3" s="78">
        <v>139</v>
      </c>
      <c r="AH3" s="78">
        <v>99</v>
      </c>
      <c r="AI3" s="78"/>
      <c r="AJ3" s="78" t="s">
        <v>746</v>
      </c>
      <c r="AK3" s="78" t="s">
        <v>820</v>
      </c>
      <c r="AL3" s="83" t="s">
        <v>882</v>
      </c>
      <c r="AM3" s="78"/>
      <c r="AN3" s="80">
        <v>41090.49017361111</v>
      </c>
      <c r="AO3" s="83" t="s">
        <v>938</v>
      </c>
      <c r="AP3" s="78" t="b">
        <v>0</v>
      </c>
      <c r="AQ3" s="78" t="b">
        <v>0</v>
      </c>
      <c r="AR3" s="78" t="b">
        <v>0</v>
      </c>
      <c r="AS3" s="78" t="s">
        <v>632</v>
      </c>
      <c r="AT3" s="78">
        <v>36</v>
      </c>
      <c r="AU3" s="83" t="s">
        <v>1009</v>
      </c>
      <c r="AV3" s="78" t="b">
        <v>0</v>
      </c>
      <c r="AW3" s="78" t="s">
        <v>1049</v>
      </c>
      <c r="AX3" s="83" t="s">
        <v>1050</v>
      </c>
      <c r="AY3" s="78" t="s">
        <v>66</v>
      </c>
      <c r="AZ3" s="78" t="str">
        <f>REPLACE(INDEX(GroupVertices[Group],MATCH(Vertices[[#This Row],[Vertex]],GroupVertices[Vertex],0)),1,1,"")</f>
        <v>10</v>
      </c>
      <c r="BA3" s="48"/>
      <c r="BB3" s="48"/>
      <c r="BC3" s="48"/>
      <c r="BD3" s="48"/>
      <c r="BE3" s="48" t="s">
        <v>376</v>
      </c>
      <c r="BF3" s="48" t="s">
        <v>376</v>
      </c>
      <c r="BG3" s="120" t="s">
        <v>1605</v>
      </c>
      <c r="BH3" s="120" t="s">
        <v>1605</v>
      </c>
      <c r="BI3" s="120" t="s">
        <v>1522</v>
      </c>
      <c r="BJ3" s="120" t="s">
        <v>1522</v>
      </c>
      <c r="BK3" s="120">
        <v>0</v>
      </c>
      <c r="BL3" s="123">
        <v>0</v>
      </c>
      <c r="BM3" s="120">
        <v>0</v>
      </c>
      <c r="BN3" s="123">
        <v>0</v>
      </c>
      <c r="BO3" s="120">
        <v>0</v>
      </c>
      <c r="BP3" s="123">
        <v>0</v>
      </c>
      <c r="BQ3" s="120">
        <v>13</v>
      </c>
      <c r="BR3" s="123">
        <v>100</v>
      </c>
      <c r="BS3" s="120">
        <v>13</v>
      </c>
      <c r="BT3" s="3"/>
      <c r="BU3" s="3"/>
    </row>
    <row r="4" spans="1:76" ht="15">
      <c r="A4" s="64" t="s">
        <v>213</v>
      </c>
      <c r="B4" s="65"/>
      <c r="C4" s="65" t="s">
        <v>64</v>
      </c>
      <c r="D4" s="66">
        <v>203.4164623310013</v>
      </c>
      <c r="E4" s="68"/>
      <c r="F4" s="100" t="s">
        <v>1020</v>
      </c>
      <c r="G4" s="65"/>
      <c r="H4" s="69" t="s">
        <v>213</v>
      </c>
      <c r="I4" s="70"/>
      <c r="J4" s="70"/>
      <c r="K4" s="69" t="s">
        <v>1128</v>
      </c>
      <c r="L4" s="73">
        <v>1</v>
      </c>
      <c r="M4" s="74">
        <v>8371.482421875</v>
      </c>
      <c r="N4" s="74">
        <v>3279.083740234375</v>
      </c>
      <c r="O4" s="75"/>
      <c r="P4" s="76"/>
      <c r="Q4" s="76"/>
      <c r="R4" s="86"/>
      <c r="S4" s="48">
        <v>0</v>
      </c>
      <c r="T4" s="48">
        <v>1</v>
      </c>
      <c r="U4" s="49">
        <v>0</v>
      </c>
      <c r="V4" s="49">
        <v>1</v>
      </c>
      <c r="W4" s="49">
        <v>0</v>
      </c>
      <c r="X4" s="49">
        <v>0.70175</v>
      </c>
      <c r="Y4" s="49">
        <v>0</v>
      </c>
      <c r="Z4" s="49">
        <v>0</v>
      </c>
      <c r="AA4" s="71">
        <v>4</v>
      </c>
      <c r="AB4" s="71"/>
      <c r="AC4" s="72"/>
      <c r="AD4" s="78" t="s">
        <v>671</v>
      </c>
      <c r="AE4" s="78">
        <v>2083</v>
      </c>
      <c r="AF4" s="78">
        <v>2213</v>
      </c>
      <c r="AG4" s="78">
        <v>23754</v>
      </c>
      <c r="AH4" s="78">
        <v>17996</v>
      </c>
      <c r="AI4" s="78"/>
      <c r="AJ4" s="78" t="s">
        <v>747</v>
      </c>
      <c r="AK4" s="78" t="s">
        <v>821</v>
      </c>
      <c r="AL4" s="78"/>
      <c r="AM4" s="78"/>
      <c r="AN4" s="80">
        <v>43358.45978009259</v>
      </c>
      <c r="AO4" s="83" t="s">
        <v>939</v>
      </c>
      <c r="AP4" s="78" t="b">
        <v>0</v>
      </c>
      <c r="AQ4" s="78" t="b">
        <v>0</v>
      </c>
      <c r="AR4" s="78" t="b">
        <v>0</v>
      </c>
      <c r="AS4" s="78" t="s">
        <v>1003</v>
      </c>
      <c r="AT4" s="78">
        <v>12</v>
      </c>
      <c r="AU4" s="83" t="s">
        <v>1009</v>
      </c>
      <c r="AV4" s="78" t="b">
        <v>0</v>
      </c>
      <c r="AW4" s="78" t="s">
        <v>1049</v>
      </c>
      <c r="AX4" s="83" t="s">
        <v>1051</v>
      </c>
      <c r="AY4" s="78" t="s">
        <v>66</v>
      </c>
      <c r="AZ4" s="78" t="str">
        <f>REPLACE(INDEX(GroupVertices[Group],MATCH(Vertices[[#This Row],[Vertex]],GroupVertices[Vertex],0)),1,1,"")</f>
        <v>10</v>
      </c>
      <c r="BA4" s="48"/>
      <c r="BB4" s="48"/>
      <c r="BC4" s="48"/>
      <c r="BD4" s="48"/>
      <c r="BE4" s="48" t="s">
        <v>376</v>
      </c>
      <c r="BF4" s="48" t="s">
        <v>376</v>
      </c>
      <c r="BG4" s="120" t="s">
        <v>1606</v>
      </c>
      <c r="BH4" s="120" t="s">
        <v>1606</v>
      </c>
      <c r="BI4" s="120" t="s">
        <v>1648</v>
      </c>
      <c r="BJ4" s="120" t="s">
        <v>1648</v>
      </c>
      <c r="BK4" s="120">
        <v>0</v>
      </c>
      <c r="BL4" s="123">
        <v>0</v>
      </c>
      <c r="BM4" s="120">
        <v>0</v>
      </c>
      <c r="BN4" s="123">
        <v>0</v>
      </c>
      <c r="BO4" s="120">
        <v>0</v>
      </c>
      <c r="BP4" s="123">
        <v>0</v>
      </c>
      <c r="BQ4" s="120">
        <v>15</v>
      </c>
      <c r="BR4" s="123">
        <v>100</v>
      </c>
      <c r="BS4" s="120">
        <v>15</v>
      </c>
      <c r="BT4" s="2"/>
      <c r="BU4" s="3"/>
      <c r="BV4" s="3"/>
      <c r="BW4" s="3"/>
      <c r="BX4" s="3"/>
    </row>
    <row r="5" spans="1:76" ht="15">
      <c r="A5" s="64" t="s">
        <v>214</v>
      </c>
      <c r="B5" s="65"/>
      <c r="C5" s="65" t="s">
        <v>64</v>
      </c>
      <c r="D5" s="66">
        <v>162.0942568555553</v>
      </c>
      <c r="E5" s="68"/>
      <c r="F5" s="100" t="s">
        <v>417</v>
      </c>
      <c r="G5" s="65"/>
      <c r="H5" s="69" t="s">
        <v>214</v>
      </c>
      <c r="I5" s="70"/>
      <c r="J5" s="70"/>
      <c r="K5" s="69" t="s">
        <v>1129</v>
      </c>
      <c r="L5" s="73">
        <v>1</v>
      </c>
      <c r="M5" s="74">
        <v>8571.4609375</v>
      </c>
      <c r="N5" s="74">
        <v>5175.953125</v>
      </c>
      <c r="O5" s="75"/>
      <c r="P5" s="76"/>
      <c r="Q5" s="76"/>
      <c r="R5" s="86"/>
      <c r="S5" s="48">
        <v>0</v>
      </c>
      <c r="T5" s="48">
        <v>1</v>
      </c>
      <c r="U5" s="49">
        <v>0</v>
      </c>
      <c r="V5" s="49">
        <v>0.003922</v>
      </c>
      <c r="W5" s="49">
        <v>0.00078</v>
      </c>
      <c r="X5" s="49">
        <v>0.432735</v>
      </c>
      <c r="Y5" s="49">
        <v>0</v>
      </c>
      <c r="Z5" s="49">
        <v>0</v>
      </c>
      <c r="AA5" s="71">
        <v>5</v>
      </c>
      <c r="AB5" s="71"/>
      <c r="AC5" s="72"/>
      <c r="AD5" s="78" t="s">
        <v>672</v>
      </c>
      <c r="AE5" s="78">
        <v>260</v>
      </c>
      <c r="AF5" s="78">
        <v>21</v>
      </c>
      <c r="AG5" s="78">
        <v>1102</v>
      </c>
      <c r="AH5" s="78">
        <v>7610</v>
      </c>
      <c r="AI5" s="78"/>
      <c r="AJ5" s="78" t="s">
        <v>748</v>
      </c>
      <c r="AK5" s="78" t="s">
        <v>822</v>
      </c>
      <c r="AL5" s="83" t="s">
        <v>883</v>
      </c>
      <c r="AM5" s="78"/>
      <c r="AN5" s="80">
        <v>42844.94530092592</v>
      </c>
      <c r="AO5" s="78"/>
      <c r="AP5" s="78" t="b">
        <v>0</v>
      </c>
      <c r="AQ5" s="78" t="b">
        <v>0</v>
      </c>
      <c r="AR5" s="78" t="b">
        <v>1</v>
      </c>
      <c r="AS5" s="78" t="s">
        <v>631</v>
      </c>
      <c r="AT5" s="78">
        <v>0</v>
      </c>
      <c r="AU5" s="83" t="s">
        <v>1009</v>
      </c>
      <c r="AV5" s="78" t="b">
        <v>0</v>
      </c>
      <c r="AW5" s="78" t="s">
        <v>1049</v>
      </c>
      <c r="AX5" s="83" t="s">
        <v>1052</v>
      </c>
      <c r="AY5" s="78" t="s">
        <v>66</v>
      </c>
      <c r="AZ5" s="78" t="str">
        <f>REPLACE(INDEX(GroupVertices[Group],MATCH(Vertices[[#This Row],[Vertex]],GroupVertices[Vertex],0)),1,1,"")</f>
        <v>4</v>
      </c>
      <c r="BA5" s="48"/>
      <c r="BB5" s="48"/>
      <c r="BC5" s="48"/>
      <c r="BD5" s="48"/>
      <c r="BE5" s="48"/>
      <c r="BF5" s="48"/>
      <c r="BG5" s="120" t="s">
        <v>1607</v>
      </c>
      <c r="BH5" s="120" t="s">
        <v>1607</v>
      </c>
      <c r="BI5" s="120" t="s">
        <v>1649</v>
      </c>
      <c r="BJ5" s="120" t="s">
        <v>1649</v>
      </c>
      <c r="BK5" s="120">
        <v>1</v>
      </c>
      <c r="BL5" s="123">
        <v>4.166666666666667</v>
      </c>
      <c r="BM5" s="120">
        <v>0</v>
      </c>
      <c r="BN5" s="123">
        <v>0</v>
      </c>
      <c r="BO5" s="120">
        <v>0</v>
      </c>
      <c r="BP5" s="123">
        <v>0</v>
      </c>
      <c r="BQ5" s="120">
        <v>23</v>
      </c>
      <c r="BR5" s="123">
        <v>95.83333333333333</v>
      </c>
      <c r="BS5" s="120">
        <v>24</v>
      </c>
      <c r="BT5" s="2"/>
      <c r="BU5" s="3"/>
      <c r="BV5" s="3"/>
      <c r="BW5" s="3"/>
      <c r="BX5" s="3"/>
    </row>
    <row r="6" spans="1:76" ht="15">
      <c r="A6" s="64" t="s">
        <v>249</v>
      </c>
      <c r="B6" s="65"/>
      <c r="C6" s="65" t="s">
        <v>64</v>
      </c>
      <c r="D6" s="66">
        <v>187.58131059770994</v>
      </c>
      <c r="E6" s="68"/>
      <c r="F6" s="100" t="s">
        <v>449</v>
      </c>
      <c r="G6" s="65"/>
      <c r="H6" s="69" t="s">
        <v>249</v>
      </c>
      <c r="I6" s="70"/>
      <c r="J6" s="70"/>
      <c r="K6" s="69" t="s">
        <v>1130</v>
      </c>
      <c r="L6" s="73">
        <v>590.2459520511467</v>
      </c>
      <c r="M6" s="74">
        <v>8747.1650390625</v>
      </c>
      <c r="N6" s="74">
        <v>6628.474609375</v>
      </c>
      <c r="O6" s="75"/>
      <c r="P6" s="76"/>
      <c r="Q6" s="76"/>
      <c r="R6" s="86"/>
      <c r="S6" s="48">
        <v>3</v>
      </c>
      <c r="T6" s="48">
        <v>2</v>
      </c>
      <c r="U6" s="49">
        <v>128</v>
      </c>
      <c r="V6" s="49">
        <v>0.005236</v>
      </c>
      <c r="W6" s="49">
        <v>0.005996</v>
      </c>
      <c r="X6" s="49">
        <v>1.330517</v>
      </c>
      <c r="Y6" s="49">
        <v>0.16666666666666666</v>
      </c>
      <c r="Z6" s="49">
        <v>0</v>
      </c>
      <c r="AA6" s="71">
        <v>6</v>
      </c>
      <c r="AB6" s="71"/>
      <c r="AC6" s="72"/>
      <c r="AD6" s="78" t="s">
        <v>673</v>
      </c>
      <c r="AE6" s="78">
        <v>7</v>
      </c>
      <c r="AF6" s="78">
        <v>1373</v>
      </c>
      <c r="AG6" s="78">
        <v>14087</v>
      </c>
      <c r="AH6" s="78">
        <v>4965</v>
      </c>
      <c r="AI6" s="78"/>
      <c r="AJ6" s="78" t="s">
        <v>749</v>
      </c>
      <c r="AK6" s="78" t="s">
        <v>823</v>
      </c>
      <c r="AL6" s="83" t="s">
        <v>884</v>
      </c>
      <c r="AM6" s="78"/>
      <c r="AN6" s="80">
        <v>41679.35502314815</v>
      </c>
      <c r="AO6" s="83" t="s">
        <v>940</v>
      </c>
      <c r="AP6" s="78" t="b">
        <v>1</v>
      </c>
      <c r="AQ6" s="78" t="b">
        <v>0</v>
      </c>
      <c r="AR6" s="78" t="b">
        <v>0</v>
      </c>
      <c r="AS6" s="78" t="s">
        <v>631</v>
      </c>
      <c r="AT6" s="78">
        <v>13</v>
      </c>
      <c r="AU6" s="83" t="s">
        <v>1009</v>
      </c>
      <c r="AV6" s="78" t="b">
        <v>0</v>
      </c>
      <c r="AW6" s="78" t="s">
        <v>1049</v>
      </c>
      <c r="AX6" s="83" t="s">
        <v>1053</v>
      </c>
      <c r="AY6" s="78" t="s">
        <v>66</v>
      </c>
      <c r="AZ6" s="78" t="str">
        <f>REPLACE(INDEX(GroupVertices[Group],MATCH(Vertices[[#This Row],[Vertex]],GroupVertices[Vertex],0)),1,1,"")</f>
        <v>4</v>
      </c>
      <c r="BA6" s="48" t="s">
        <v>1578</v>
      </c>
      <c r="BB6" s="48" t="s">
        <v>1583</v>
      </c>
      <c r="BC6" s="48" t="s">
        <v>1586</v>
      </c>
      <c r="BD6" s="48" t="s">
        <v>1590</v>
      </c>
      <c r="BE6" s="48" t="s">
        <v>389</v>
      </c>
      <c r="BF6" s="48" t="s">
        <v>389</v>
      </c>
      <c r="BG6" s="120" t="s">
        <v>1608</v>
      </c>
      <c r="BH6" s="120" t="s">
        <v>1638</v>
      </c>
      <c r="BI6" s="120" t="s">
        <v>1518</v>
      </c>
      <c r="BJ6" s="120" t="s">
        <v>1679</v>
      </c>
      <c r="BK6" s="120">
        <v>18</v>
      </c>
      <c r="BL6" s="123">
        <v>4.118993135011442</v>
      </c>
      <c r="BM6" s="120">
        <v>0</v>
      </c>
      <c r="BN6" s="123">
        <v>0</v>
      </c>
      <c r="BO6" s="120">
        <v>0</v>
      </c>
      <c r="BP6" s="123">
        <v>0</v>
      </c>
      <c r="BQ6" s="120">
        <v>419</v>
      </c>
      <c r="BR6" s="123">
        <v>95.88100686498856</v>
      </c>
      <c r="BS6" s="120">
        <v>437</v>
      </c>
      <c r="BT6" s="2"/>
      <c r="BU6" s="3"/>
      <c r="BV6" s="3"/>
      <c r="BW6" s="3"/>
      <c r="BX6" s="3"/>
    </row>
    <row r="7" spans="1:76" ht="15">
      <c r="A7" s="64" t="s">
        <v>215</v>
      </c>
      <c r="B7" s="65"/>
      <c r="C7" s="65" t="s">
        <v>64</v>
      </c>
      <c r="D7" s="66">
        <v>181.22839853328236</v>
      </c>
      <c r="E7" s="68"/>
      <c r="F7" s="100" t="s">
        <v>418</v>
      </c>
      <c r="G7" s="65"/>
      <c r="H7" s="69" t="s">
        <v>215</v>
      </c>
      <c r="I7" s="70"/>
      <c r="J7" s="70"/>
      <c r="K7" s="69" t="s">
        <v>1131</v>
      </c>
      <c r="L7" s="73">
        <v>1</v>
      </c>
      <c r="M7" s="74">
        <v>2995.152099609375</v>
      </c>
      <c r="N7" s="74">
        <v>3389.423583984375</v>
      </c>
      <c r="O7" s="75"/>
      <c r="P7" s="76"/>
      <c r="Q7" s="76"/>
      <c r="R7" s="86"/>
      <c r="S7" s="48">
        <v>0</v>
      </c>
      <c r="T7" s="48">
        <v>2</v>
      </c>
      <c r="U7" s="49">
        <v>0</v>
      </c>
      <c r="V7" s="49">
        <v>0.003497</v>
      </c>
      <c r="W7" s="49">
        <v>0.00023</v>
      </c>
      <c r="X7" s="49">
        <v>0.623714</v>
      </c>
      <c r="Y7" s="49">
        <v>1</v>
      </c>
      <c r="Z7" s="49">
        <v>0</v>
      </c>
      <c r="AA7" s="71">
        <v>7</v>
      </c>
      <c r="AB7" s="71"/>
      <c r="AC7" s="72"/>
      <c r="AD7" s="78" t="s">
        <v>674</v>
      </c>
      <c r="AE7" s="78">
        <v>405</v>
      </c>
      <c r="AF7" s="78">
        <v>1036</v>
      </c>
      <c r="AG7" s="78">
        <v>4472</v>
      </c>
      <c r="AH7" s="78">
        <v>7535</v>
      </c>
      <c r="AI7" s="78"/>
      <c r="AJ7" s="78" t="s">
        <v>750</v>
      </c>
      <c r="AK7" s="78" t="s">
        <v>824</v>
      </c>
      <c r="AL7" s="78"/>
      <c r="AM7" s="78"/>
      <c r="AN7" s="80">
        <v>41724.67077546296</v>
      </c>
      <c r="AO7" s="83" t="s">
        <v>941</v>
      </c>
      <c r="AP7" s="78" t="b">
        <v>1</v>
      </c>
      <c r="AQ7" s="78" t="b">
        <v>0</v>
      </c>
      <c r="AR7" s="78" t="b">
        <v>1</v>
      </c>
      <c r="AS7" s="78" t="s">
        <v>631</v>
      </c>
      <c r="AT7" s="78">
        <v>6</v>
      </c>
      <c r="AU7" s="83" t="s">
        <v>1009</v>
      </c>
      <c r="AV7" s="78" t="b">
        <v>0</v>
      </c>
      <c r="AW7" s="78" t="s">
        <v>1049</v>
      </c>
      <c r="AX7" s="83" t="s">
        <v>1054</v>
      </c>
      <c r="AY7" s="78" t="s">
        <v>66</v>
      </c>
      <c r="AZ7" s="78" t="str">
        <f>REPLACE(INDEX(GroupVertices[Group],MATCH(Vertices[[#This Row],[Vertex]],GroupVertices[Vertex],0)),1,1,"")</f>
        <v>3</v>
      </c>
      <c r="BA7" s="48"/>
      <c r="BB7" s="48"/>
      <c r="BC7" s="48"/>
      <c r="BD7" s="48"/>
      <c r="BE7" s="48" t="s">
        <v>377</v>
      </c>
      <c r="BF7" s="48" t="s">
        <v>377</v>
      </c>
      <c r="BG7" s="120" t="s">
        <v>1609</v>
      </c>
      <c r="BH7" s="120" t="s">
        <v>1609</v>
      </c>
      <c r="BI7" s="120" t="s">
        <v>1650</v>
      </c>
      <c r="BJ7" s="120" t="s">
        <v>1650</v>
      </c>
      <c r="BK7" s="120">
        <v>0</v>
      </c>
      <c r="BL7" s="123">
        <v>0</v>
      </c>
      <c r="BM7" s="120">
        <v>0</v>
      </c>
      <c r="BN7" s="123">
        <v>0</v>
      </c>
      <c r="BO7" s="120">
        <v>0</v>
      </c>
      <c r="BP7" s="123">
        <v>0</v>
      </c>
      <c r="BQ7" s="120">
        <v>15</v>
      </c>
      <c r="BR7" s="123">
        <v>100</v>
      </c>
      <c r="BS7" s="120">
        <v>15</v>
      </c>
      <c r="BT7" s="2"/>
      <c r="BU7" s="3"/>
      <c r="BV7" s="3"/>
      <c r="BW7" s="3"/>
      <c r="BX7" s="3"/>
    </row>
    <row r="8" spans="1:76" ht="15">
      <c r="A8" s="64" t="s">
        <v>254</v>
      </c>
      <c r="B8" s="65"/>
      <c r="C8" s="65" t="s">
        <v>64</v>
      </c>
      <c r="D8" s="66">
        <v>232.95656086203405</v>
      </c>
      <c r="E8" s="68"/>
      <c r="F8" s="100" t="s">
        <v>453</v>
      </c>
      <c r="G8" s="65"/>
      <c r="H8" s="69" t="s">
        <v>254</v>
      </c>
      <c r="I8" s="70"/>
      <c r="J8" s="70"/>
      <c r="K8" s="69" t="s">
        <v>1132</v>
      </c>
      <c r="L8" s="73">
        <v>1336.0103601158792</v>
      </c>
      <c r="M8" s="74">
        <v>4339.7119140625</v>
      </c>
      <c r="N8" s="74">
        <v>3494.77490234375</v>
      </c>
      <c r="O8" s="75"/>
      <c r="P8" s="76"/>
      <c r="Q8" s="76"/>
      <c r="R8" s="86"/>
      <c r="S8" s="48">
        <v>7</v>
      </c>
      <c r="T8" s="48">
        <v>1</v>
      </c>
      <c r="U8" s="49">
        <v>290</v>
      </c>
      <c r="V8" s="49">
        <v>0.004425</v>
      </c>
      <c r="W8" s="49">
        <v>0.00086</v>
      </c>
      <c r="X8" s="49">
        <v>1.955975</v>
      </c>
      <c r="Y8" s="49">
        <v>0.16666666666666666</v>
      </c>
      <c r="Z8" s="49">
        <v>0.14285714285714285</v>
      </c>
      <c r="AA8" s="71">
        <v>8</v>
      </c>
      <c r="AB8" s="71"/>
      <c r="AC8" s="72"/>
      <c r="AD8" s="78" t="s">
        <v>675</v>
      </c>
      <c r="AE8" s="78">
        <v>2138</v>
      </c>
      <c r="AF8" s="78">
        <v>3780</v>
      </c>
      <c r="AG8" s="78">
        <v>3373</v>
      </c>
      <c r="AH8" s="78">
        <v>4430</v>
      </c>
      <c r="AI8" s="78"/>
      <c r="AJ8" s="78" t="s">
        <v>751</v>
      </c>
      <c r="AK8" s="78" t="s">
        <v>825</v>
      </c>
      <c r="AL8" s="83" t="s">
        <v>885</v>
      </c>
      <c r="AM8" s="78"/>
      <c r="AN8" s="80">
        <v>40032.49980324074</v>
      </c>
      <c r="AO8" s="83" t="s">
        <v>942</v>
      </c>
      <c r="AP8" s="78" t="b">
        <v>0</v>
      </c>
      <c r="AQ8" s="78" t="b">
        <v>0</v>
      </c>
      <c r="AR8" s="78" t="b">
        <v>1</v>
      </c>
      <c r="AS8" s="78" t="s">
        <v>631</v>
      </c>
      <c r="AT8" s="78">
        <v>50</v>
      </c>
      <c r="AU8" s="83" t="s">
        <v>1010</v>
      </c>
      <c r="AV8" s="78" t="b">
        <v>0</v>
      </c>
      <c r="AW8" s="78" t="s">
        <v>1049</v>
      </c>
      <c r="AX8" s="83" t="s">
        <v>1055</v>
      </c>
      <c r="AY8" s="78" t="s">
        <v>66</v>
      </c>
      <c r="AZ8" s="78" t="str">
        <f>REPLACE(INDEX(GroupVertices[Group],MATCH(Vertices[[#This Row],[Vertex]],GroupVertices[Vertex],0)),1,1,"")</f>
        <v>3</v>
      </c>
      <c r="BA8" s="48"/>
      <c r="BB8" s="48"/>
      <c r="BC8" s="48"/>
      <c r="BD8" s="48"/>
      <c r="BE8" s="48" t="s">
        <v>377</v>
      </c>
      <c r="BF8" s="48" t="s">
        <v>377</v>
      </c>
      <c r="BG8" s="120" t="s">
        <v>1609</v>
      </c>
      <c r="BH8" s="120" t="s">
        <v>1609</v>
      </c>
      <c r="BI8" s="120" t="s">
        <v>1650</v>
      </c>
      <c r="BJ8" s="120" t="s">
        <v>1650</v>
      </c>
      <c r="BK8" s="120">
        <v>0</v>
      </c>
      <c r="BL8" s="123">
        <v>0</v>
      </c>
      <c r="BM8" s="120">
        <v>0</v>
      </c>
      <c r="BN8" s="123">
        <v>0</v>
      </c>
      <c r="BO8" s="120">
        <v>0</v>
      </c>
      <c r="BP8" s="123">
        <v>0</v>
      </c>
      <c r="BQ8" s="120">
        <v>15</v>
      </c>
      <c r="BR8" s="123">
        <v>100</v>
      </c>
      <c r="BS8" s="120">
        <v>15</v>
      </c>
      <c r="BT8" s="2"/>
      <c r="BU8" s="3"/>
      <c r="BV8" s="3"/>
      <c r="BW8" s="3"/>
      <c r="BX8" s="3"/>
    </row>
    <row r="9" spans="1:76" ht="15">
      <c r="A9" s="64" t="s">
        <v>253</v>
      </c>
      <c r="B9" s="65"/>
      <c r="C9" s="65" t="s">
        <v>64</v>
      </c>
      <c r="D9" s="66">
        <v>190.14509706881427</v>
      </c>
      <c r="E9" s="68"/>
      <c r="F9" s="100" t="s">
        <v>1021</v>
      </c>
      <c r="G9" s="65"/>
      <c r="H9" s="69" t="s">
        <v>253</v>
      </c>
      <c r="I9" s="70"/>
      <c r="J9" s="70"/>
      <c r="K9" s="69" t="s">
        <v>1133</v>
      </c>
      <c r="L9" s="73">
        <v>3053.1098922649235</v>
      </c>
      <c r="M9" s="74">
        <v>4375.12939453125</v>
      </c>
      <c r="N9" s="74">
        <v>2356.278564453125</v>
      </c>
      <c r="O9" s="75"/>
      <c r="P9" s="76"/>
      <c r="Q9" s="76"/>
      <c r="R9" s="86"/>
      <c r="S9" s="48">
        <v>8</v>
      </c>
      <c r="T9" s="48">
        <v>4</v>
      </c>
      <c r="U9" s="49">
        <v>663</v>
      </c>
      <c r="V9" s="49">
        <v>0.004484</v>
      </c>
      <c r="W9" s="49">
        <v>0.00091</v>
      </c>
      <c r="X9" s="49">
        <v>2.778863</v>
      </c>
      <c r="Y9" s="49">
        <v>0.08888888888888889</v>
      </c>
      <c r="Z9" s="49">
        <v>0.2</v>
      </c>
      <c r="AA9" s="71">
        <v>9</v>
      </c>
      <c r="AB9" s="71"/>
      <c r="AC9" s="72"/>
      <c r="AD9" s="78" t="s">
        <v>676</v>
      </c>
      <c r="AE9" s="78">
        <v>654</v>
      </c>
      <c r="AF9" s="78">
        <v>1509</v>
      </c>
      <c r="AG9" s="78">
        <v>7333</v>
      </c>
      <c r="AH9" s="78">
        <v>15851</v>
      </c>
      <c r="AI9" s="78"/>
      <c r="AJ9" s="78" t="s">
        <v>752</v>
      </c>
      <c r="AK9" s="78" t="s">
        <v>826</v>
      </c>
      <c r="AL9" s="83" t="s">
        <v>886</v>
      </c>
      <c r="AM9" s="78"/>
      <c r="AN9" s="80">
        <v>42381.23373842592</v>
      </c>
      <c r="AO9" s="83" t="s">
        <v>943</v>
      </c>
      <c r="AP9" s="78" t="b">
        <v>1</v>
      </c>
      <c r="AQ9" s="78" t="b">
        <v>0</v>
      </c>
      <c r="AR9" s="78" t="b">
        <v>0</v>
      </c>
      <c r="AS9" s="78" t="s">
        <v>631</v>
      </c>
      <c r="AT9" s="78">
        <v>10</v>
      </c>
      <c r="AU9" s="78"/>
      <c r="AV9" s="78" t="b">
        <v>0</v>
      </c>
      <c r="AW9" s="78" t="s">
        <v>1049</v>
      </c>
      <c r="AX9" s="83" t="s">
        <v>1056</v>
      </c>
      <c r="AY9" s="78" t="s">
        <v>66</v>
      </c>
      <c r="AZ9" s="78" t="str">
        <f>REPLACE(INDEX(GroupVertices[Group],MATCH(Vertices[[#This Row],[Vertex]],GroupVertices[Vertex],0)),1,1,"")</f>
        <v>3</v>
      </c>
      <c r="BA9" s="48"/>
      <c r="BB9" s="48"/>
      <c r="BC9" s="48"/>
      <c r="BD9" s="48"/>
      <c r="BE9" s="48" t="s">
        <v>377</v>
      </c>
      <c r="BF9" s="48" t="s">
        <v>1599</v>
      </c>
      <c r="BG9" s="120" t="s">
        <v>1610</v>
      </c>
      <c r="BH9" s="120" t="s">
        <v>1639</v>
      </c>
      <c r="BI9" s="120" t="s">
        <v>1651</v>
      </c>
      <c r="BJ9" s="120" t="s">
        <v>1680</v>
      </c>
      <c r="BK9" s="120">
        <v>0</v>
      </c>
      <c r="BL9" s="123">
        <v>0</v>
      </c>
      <c r="BM9" s="120">
        <v>0</v>
      </c>
      <c r="BN9" s="123">
        <v>0</v>
      </c>
      <c r="BO9" s="120">
        <v>0</v>
      </c>
      <c r="BP9" s="123">
        <v>0</v>
      </c>
      <c r="BQ9" s="120">
        <v>26</v>
      </c>
      <c r="BR9" s="123">
        <v>100</v>
      </c>
      <c r="BS9" s="120">
        <v>26</v>
      </c>
      <c r="BT9" s="2"/>
      <c r="BU9" s="3"/>
      <c r="BV9" s="3"/>
      <c r="BW9" s="3"/>
      <c r="BX9" s="3"/>
    </row>
    <row r="10" spans="1:76" ht="15">
      <c r="A10" s="64" t="s">
        <v>216</v>
      </c>
      <c r="B10" s="65"/>
      <c r="C10" s="65" t="s">
        <v>64</v>
      </c>
      <c r="D10" s="66">
        <v>171.67075337997434</v>
      </c>
      <c r="E10" s="68"/>
      <c r="F10" s="100" t="s">
        <v>419</v>
      </c>
      <c r="G10" s="65"/>
      <c r="H10" s="69" t="s">
        <v>216</v>
      </c>
      <c r="I10" s="70"/>
      <c r="J10" s="70"/>
      <c r="K10" s="69" t="s">
        <v>1134</v>
      </c>
      <c r="L10" s="73">
        <v>1</v>
      </c>
      <c r="M10" s="74">
        <v>3679.310546875</v>
      </c>
      <c r="N10" s="74">
        <v>4535.244140625</v>
      </c>
      <c r="O10" s="75"/>
      <c r="P10" s="76"/>
      <c r="Q10" s="76"/>
      <c r="R10" s="86"/>
      <c r="S10" s="48">
        <v>0</v>
      </c>
      <c r="T10" s="48">
        <v>2</v>
      </c>
      <c r="U10" s="49">
        <v>0</v>
      </c>
      <c r="V10" s="49">
        <v>0.003497</v>
      </c>
      <c r="W10" s="49">
        <v>0.00023</v>
      </c>
      <c r="X10" s="49">
        <v>0.623714</v>
      </c>
      <c r="Y10" s="49">
        <v>1</v>
      </c>
      <c r="Z10" s="49">
        <v>0</v>
      </c>
      <c r="AA10" s="71">
        <v>10</v>
      </c>
      <c r="AB10" s="71"/>
      <c r="AC10" s="72"/>
      <c r="AD10" s="78" t="s">
        <v>677</v>
      </c>
      <c r="AE10" s="78">
        <v>145</v>
      </c>
      <c r="AF10" s="78">
        <v>529</v>
      </c>
      <c r="AG10" s="78">
        <v>8258</v>
      </c>
      <c r="AH10" s="78">
        <v>17413</v>
      </c>
      <c r="AI10" s="78"/>
      <c r="AJ10" s="78" t="s">
        <v>753</v>
      </c>
      <c r="AK10" s="78" t="s">
        <v>824</v>
      </c>
      <c r="AL10" s="78"/>
      <c r="AM10" s="78"/>
      <c r="AN10" s="80">
        <v>41724.84144675926</v>
      </c>
      <c r="AO10" s="83" t="s">
        <v>944</v>
      </c>
      <c r="AP10" s="78" t="b">
        <v>1</v>
      </c>
      <c r="AQ10" s="78" t="b">
        <v>0</v>
      </c>
      <c r="AR10" s="78" t="b">
        <v>1</v>
      </c>
      <c r="AS10" s="78" t="s">
        <v>631</v>
      </c>
      <c r="AT10" s="78">
        <v>6</v>
      </c>
      <c r="AU10" s="83" t="s">
        <v>1009</v>
      </c>
      <c r="AV10" s="78" t="b">
        <v>0</v>
      </c>
      <c r="AW10" s="78" t="s">
        <v>1049</v>
      </c>
      <c r="AX10" s="83" t="s">
        <v>1057</v>
      </c>
      <c r="AY10" s="78" t="s">
        <v>66</v>
      </c>
      <c r="AZ10" s="78" t="str">
        <f>REPLACE(INDEX(GroupVertices[Group],MATCH(Vertices[[#This Row],[Vertex]],GroupVertices[Vertex],0)),1,1,"")</f>
        <v>3</v>
      </c>
      <c r="BA10" s="48"/>
      <c r="BB10" s="48"/>
      <c r="BC10" s="48"/>
      <c r="BD10" s="48"/>
      <c r="BE10" s="48" t="s">
        <v>377</v>
      </c>
      <c r="BF10" s="48" t="s">
        <v>377</v>
      </c>
      <c r="BG10" s="120" t="s">
        <v>1609</v>
      </c>
      <c r="BH10" s="120" t="s">
        <v>1609</v>
      </c>
      <c r="BI10" s="120" t="s">
        <v>1650</v>
      </c>
      <c r="BJ10" s="120" t="s">
        <v>1650</v>
      </c>
      <c r="BK10" s="120">
        <v>0</v>
      </c>
      <c r="BL10" s="123">
        <v>0</v>
      </c>
      <c r="BM10" s="120">
        <v>0</v>
      </c>
      <c r="BN10" s="123">
        <v>0</v>
      </c>
      <c r="BO10" s="120">
        <v>0</v>
      </c>
      <c r="BP10" s="123">
        <v>0</v>
      </c>
      <c r="BQ10" s="120">
        <v>15</v>
      </c>
      <c r="BR10" s="123">
        <v>100</v>
      </c>
      <c r="BS10" s="120">
        <v>15</v>
      </c>
      <c r="BT10" s="2"/>
      <c r="BU10" s="3"/>
      <c r="BV10" s="3"/>
      <c r="BW10" s="3"/>
      <c r="BX10" s="3"/>
    </row>
    <row r="11" spans="1:76" ht="15">
      <c r="A11" s="64" t="s">
        <v>217</v>
      </c>
      <c r="B11" s="65"/>
      <c r="C11" s="65" t="s">
        <v>64</v>
      </c>
      <c r="D11" s="66">
        <v>172.9149438733044</v>
      </c>
      <c r="E11" s="68"/>
      <c r="F11" s="100" t="s">
        <v>420</v>
      </c>
      <c r="G11" s="65"/>
      <c r="H11" s="69" t="s">
        <v>217</v>
      </c>
      <c r="I11" s="70"/>
      <c r="J11" s="70"/>
      <c r="K11" s="69" t="s">
        <v>1135</v>
      </c>
      <c r="L11" s="73">
        <v>1</v>
      </c>
      <c r="M11" s="74">
        <v>4933.02099609375</v>
      </c>
      <c r="N11" s="74">
        <v>4611.3037109375</v>
      </c>
      <c r="O11" s="75"/>
      <c r="P11" s="76"/>
      <c r="Q11" s="76"/>
      <c r="R11" s="86"/>
      <c r="S11" s="48">
        <v>0</v>
      </c>
      <c r="T11" s="48">
        <v>2</v>
      </c>
      <c r="U11" s="49">
        <v>0</v>
      </c>
      <c r="V11" s="49">
        <v>0.003497</v>
      </c>
      <c r="W11" s="49">
        <v>0.00023</v>
      </c>
      <c r="X11" s="49">
        <v>0.623714</v>
      </c>
      <c r="Y11" s="49">
        <v>1</v>
      </c>
      <c r="Z11" s="49">
        <v>0</v>
      </c>
      <c r="AA11" s="71">
        <v>11</v>
      </c>
      <c r="AB11" s="71"/>
      <c r="AC11" s="72"/>
      <c r="AD11" s="78" t="s">
        <v>678</v>
      </c>
      <c r="AE11" s="78">
        <v>633</v>
      </c>
      <c r="AF11" s="78">
        <v>595</v>
      </c>
      <c r="AG11" s="78">
        <v>5230</v>
      </c>
      <c r="AH11" s="78">
        <v>15646</v>
      </c>
      <c r="AI11" s="78"/>
      <c r="AJ11" s="78" t="s">
        <v>754</v>
      </c>
      <c r="AK11" s="78" t="s">
        <v>827</v>
      </c>
      <c r="AL11" s="83" t="s">
        <v>887</v>
      </c>
      <c r="AM11" s="78"/>
      <c r="AN11" s="80">
        <v>40273.00511574074</v>
      </c>
      <c r="AO11" s="83" t="s">
        <v>945</v>
      </c>
      <c r="AP11" s="78" t="b">
        <v>1</v>
      </c>
      <c r="AQ11" s="78" t="b">
        <v>0</v>
      </c>
      <c r="AR11" s="78" t="b">
        <v>1</v>
      </c>
      <c r="AS11" s="78" t="s">
        <v>631</v>
      </c>
      <c r="AT11" s="78">
        <v>2</v>
      </c>
      <c r="AU11" s="83" t="s">
        <v>1009</v>
      </c>
      <c r="AV11" s="78" t="b">
        <v>0</v>
      </c>
      <c r="AW11" s="78" t="s">
        <v>1049</v>
      </c>
      <c r="AX11" s="83" t="s">
        <v>1058</v>
      </c>
      <c r="AY11" s="78" t="s">
        <v>66</v>
      </c>
      <c r="AZ11" s="78" t="str">
        <f>REPLACE(INDEX(GroupVertices[Group],MATCH(Vertices[[#This Row],[Vertex]],GroupVertices[Vertex],0)),1,1,"")</f>
        <v>3</v>
      </c>
      <c r="BA11" s="48"/>
      <c r="BB11" s="48"/>
      <c r="BC11" s="48"/>
      <c r="BD11" s="48"/>
      <c r="BE11" s="48" t="s">
        <v>377</v>
      </c>
      <c r="BF11" s="48" t="s">
        <v>377</v>
      </c>
      <c r="BG11" s="120" t="s">
        <v>1609</v>
      </c>
      <c r="BH11" s="120" t="s">
        <v>1609</v>
      </c>
      <c r="BI11" s="120" t="s">
        <v>1650</v>
      </c>
      <c r="BJ11" s="120" t="s">
        <v>1650</v>
      </c>
      <c r="BK11" s="120">
        <v>0</v>
      </c>
      <c r="BL11" s="123">
        <v>0</v>
      </c>
      <c r="BM11" s="120">
        <v>0</v>
      </c>
      <c r="BN11" s="123">
        <v>0</v>
      </c>
      <c r="BO11" s="120">
        <v>0</v>
      </c>
      <c r="BP11" s="123">
        <v>0</v>
      </c>
      <c r="BQ11" s="120">
        <v>15</v>
      </c>
      <c r="BR11" s="123">
        <v>100</v>
      </c>
      <c r="BS11" s="120">
        <v>15</v>
      </c>
      <c r="BT11" s="2"/>
      <c r="BU11" s="3"/>
      <c r="BV11" s="3"/>
      <c r="BW11" s="3"/>
      <c r="BX11" s="3"/>
    </row>
    <row r="12" spans="1:76" ht="15">
      <c r="A12" s="64" t="s">
        <v>218</v>
      </c>
      <c r="B12" s="65"/>
      <c r="C12" s="65" t="s">
        <v>64</v>
      </c>
      <c r="D12" s="66">
        <v>163.6966233999955</v>
      </c>
      <c r="E12" s="68"/>
      <c r="F12" s="100" t="s">
        <v>421</v>
      </c>
      <c r="G12" s="65"/>
      <c r="H12" s="69" t="s">
        <v>218</v>
      </c>
      <c r="I12" s="70"/>
      <c r="J12" s="70"/>
      <c r="K12" s="69" t="s">
        <v>1136</v>
      </c>
      <c r="L12" s="73">
        <v>1</v>
      </c>
      <c r="M12" s="74">
        <v>5730.4208984375</v>
      </c>
      <c r="N12" s="74">
        <v>2267.337158203125</v>
      </c>
      <c r="O12" s="75"/>
      <c r="P12" s="76"/>
      <c r="Q12" s="76"/>
      <c r="R12" s="86"/>
      <c r="S12" s="48">
        <v>0</v>
      </c>
      <c r="T12" s="48">
        <v>2</v>
      </c>
      <c r="U12" s="49">
        <v>0</v>
      </c>
      <c r="V12" s="49">
        <v>0.003497</v>
      </c>
      <c r="W12" s="49">
        <v>0.00023</v>
      </c>
      <c r="X12" s="49">
        <v>0.623714</v>
      </c>
      <c r="Y12" s="49">
        <v>1</v>
      </c>
      <c r="Z12" s="49">
        <v>0</v>
      </c>
      <c r="AA12" s="71">
        <v>12</v>
      </c>
      <c r="AB12" s="71"/>
      <c r="AC12" s="72"/>
      <c r="AD12" s="78" t="s">
        <v>679</v>
      </c>
      <c r="AE12" s="78">
        <v>754</v>
      </c>
      <c r="AF12" s="78">
        <v>106</v>
      </c>
      <c r="AG12" s="78">
        <v>2474</v>
      </c>
      <c r="AH12" s="78">
        <v>23465</v>
      </c>
      <c r="AI12" s="78"/>
      <c r="AJ12" s="78" t="s">
        <v>755</v>
      </c>
      <c r="AK12" s="78"/>
      <c r="AL12" s="83" t="s">
        <v>888</v>
      </c>
      <c r="AM12" s="78"/>
      <c r="AN12" s="80">
        <v>42873.282743055555</v>
      </c>
      <c r="AO12" s="83" t="s">
        <v>946</v>
      </c>
      <c r="AP12" s="78" t="b">
        <v>1</v>
      </c>
      <c r="AQ12" s="78" t="b">
        <v>0</v>
      </c>
      <c r="AR12" s="78" t="b">
        <v>0</v>
      </c>
      <c r="AS12" s="78" t="s">
        <v>631</v>
      </c>
      <c r="AT12" s="78">
        <v>1</v>
      </c>
      <c r="AU12" s="78"/>
      <c r="AV12" s="78" t="b">
        <v>0</v>
      </c>
      <c r="AW12" s="78" t="s">
        <v>1049</v>
      </c>
      <c r="AX12" s="83" t="s">
        <v>1059</v>
      </c>
      <c r="AY12" s="78" t="s">
        <v>66</v>
      </c>
      <c r="AZ12" s="78" t="str">
        <f>REPLACE(INDEX(GroupVertices[Group],MATCH(Vertices[[#This Row],[Vertex]],GroupVertices[Vertex],0)),1,1,"")</f>
        <v>3</v>
      </c>
      <c r="BA12" s="48"/>
      <c r="BB12" s="48"/>
      <c r="BC12" s="48"/>
      <c r="BD12" s="48"/>
      <c r="BE12" s="48" t="s">
        <v>377</v>
      </c>
      <c r="BF12" s="48" t="s">
        <v>377</v>
      </c>
      <c r="BG12" s="120" t="s">
        <v>1609</v>
      </c>
      <c r="BH12" s="120" t="s">
        <v>1609</v>
      </c>
      <c r="BI12" s="120" t="s">
        <v>1650</v>
      </c>
      <c r="BJ12" s="120" t="s">
        <v>1650</v>
      </c>
      <c r="BK12" s="120">
        <v>0</v>
      </c>
      <c r="BL12" s="123">
        <v>0</v>
      </c>
      <c r="BM12" s="120">
        <v>0</v>
      </c>
      <c r="BN12" s="123">
        <v>0</v>
      </c>
      <c r="BO12" s="120">
        <v>0</v>
      </c>
      <c r="BP12" s="123">
        <v>0</v>
      </c>
      <c r="BQ12" s="120">
        <v>15</v>
      </c>
      <c r="BR12" s="123">
        <v>100</v>
      </c>
      <c r="BS12" s="120">
        <v>15</v>
      </c>
      <c r="BT12" s="2"/>
      <c r="BU12" s="3"/>
      <c r="BV12" s="3"/>
      <c r="BW12" s="3"/>
      <c r="BX12" s="3"/>
    </row>
    <row r="13" spans="1:76" ht="15">
      <c r="A13" s="64" t="s">
        <v>219</v>
      </c>
      <c r="B13" s="65"/>
      <c r="C13" s="65" t="s">
        <v>64</v>
      </c>
      <c r="D13" s="66">
        <v>185.9035385688255</v>
      </c>
      <c r="E13" s="68"/>
      <c r="F13" s="100" t="s">
        <v>422</v>
      </c>
      <c r="G13" s="65"/>
      <c r="H13" s="69" t="s">
        <v>219</v>
      </c>
      <c r="I13" s="70"/>
      <c r="J13" s="70"/>
      <c r="K13" s="69" t="s">
        <v>1137</v>
      </c>
      <c r="L13" s="73">
        <v>5064.832400439542</v>
      </c>
      <c r="M13" s="74">
        <v>3030.4638671875</v>
      </c>
      <c r="N13" s="74">
        <v>2103.529296875</v>
      </c>
      <c r="O13" s="75"/>
      <c r="P13" s="76"/>
      <c r="Q13" s="76"/>
      <c r="R13" s="86"/>
      <c r="S13" s="48">
        <v>1</v>
      </c>
      <c r="T13" s="48">
        <v>2</v>
      </c>
      <c r="U13" s="49">
        <v>1100</v>
      </c>
      <c r="V13" s="49">
        <v>0.005682</v>
      </c>
      <c r="W13" s="49">
        <v>0.004552</v>
      </c>
      <c r="X13" s="49">
        <v>0.862523</v>
      </c>
      <c r="Y13" s="49">
        <v>0.3333333333333333</v>
      </c>
      <c r="Z13" s="49">
        <v>0</v>
      </c>
      <c r="AA13" s="71">
        <v>13</v>
      </c>
      <c r="AB13" s="71"/>
      <c r="AC13" s="72"/>
      <c r="AD13" s="78" t="s">
        <v>680</v>
      </c>
      <c r="AE13" s="78">
        <v>2013</v>
      </c>
      <c r="AF13" s="78">
        <v>1284</v>
      </c>
      <c r="AG13" s="78">
        <v>8069</v>
      </c>
      <c r="AH13" s="78">
        <v>24363</v>
      </c>
      <c r="AI13" s="78"/>
      <c r="AJ13" s="78" t="s">
        <v>756</v>
      </c>
      <c r="AK13" s="78" t="s">
        <v>823</v>
      </c>
      <c r="AL13" s="78"/>
      <c r="AM13" s="78"/>
      <c r="AN13" s="80">
        <v>42590.13553240741</v>
      </c>
      <c r="AO13" s="83" t="s">
        <v>947</v>
      </c>
      <c r="AP13" s="78" t="b">
        <v>0</v>
      </c>
      <c r="AQ13" s="78" t="b">
        <v>0</v>
      </c>
      <c r="AR13" s="78" t="b">
        <v>0</v>
      </c>
      <c r="AS13" s="78" t="s">
        <v>631</v>
      </c>
      <c r="AT13" s="78">
        <v>2</v>
      </c>
      <c r="AU13" s="83" t="s">
        <v>1009</v>
      </c>
      <c r="AV13" s="78" t="b">
        <v>0</v>
      </c>
      <c r="AW13" s="78" t="s">
        <v>1049</v>
      </c>
      <c r="AX13" s="83" t="s">
        <v>1060</v>
      </c>
      <c r="AY13" s="78" t="s">
        <v>66</v>
      </c>
      <c r="AZ13" s="78" t="str">
        <f>REPLACE(INDEX(GroupVertices[Group],MATCH(Vertices[[#This Row],[Vertex]],GroupVertices[Vertex],0)),1,1,"")</f>
        <v>3</v>
      </c>
      <c r="BA13" s="48"/>
      <c r="BB13" s="48"/>
      <c r="BC13" s="48"/>
      <c r="BD13" s="48"/>
      <c r="BE13" s="48" t="s">
        <v>377</v>
      </c>
      <c r="BF13" s="48" t="s">
        <v>377</v>
      </c>
      <c r="BG13" s="120" t="s">
        <v>1609</v>
      </c>
      <c r="BH13" s="120" t="s">
        <v>1609</v>
      </c>
      <c r="BI13" s="120" t="s">
        <v>1650</v>
      </c>
      <c r="BJ13" s="120" t="s">
        <v>1650</v>
      </c>
      <c r="BK13" s="120">
        <v>0</v>
      </c>
      <c r="BL13" s="123">
        <v>0</v>
      </c>
      <c r="BM13" s="120">
        <v>0</v>
      </c>
      <c r="BN13" s="123">
        <v>0</v>
      </c>
      <c r="BO13" s="120">
        <v>0</v>
      </c>
      <c r="BP13" s="123">
        <v>0</v>
      </c>
      <c r="BQ13" s="120">
        <v>15</v>
      </c>
      <c r="BR13" s="123">
        <v>100</v>
      </c>
      <c r="BS13" s="120">
        <v>15</v>
      </c>
      <c r="BT13" s="2"/>
      <c r="BU13" s="3"/>
      <c r="BV13" s="3"/>
      <c r="BW13" s="3"/>
      <c r="BX13" s="3"/>
    </row>
    <row r="14" spans="1:76" ht="15">
      <c r="A14" s="64" t="s">
        <v>220</v>
      </c>
      <c r="B14" s="65"/>
      <c r="C14" s="65" t="s">
        <v>64</v>
      </c>
      <c r="D14" s="66">
        <v>309.3988707173869</v>
      </c>
      <c r="E14" s="68"/>
      <c r="F14" s="100" t="s">
        <v>423</v>
      </c>
      <c r="G14" s="65"/>
      <c r="H14" s="69" t="s">
        <v>220</v>
      </c>
      <c r="I14" s="70"/>
      <c r="J14" s="70"/>
      <c r="K14" s="69" t="s">
        <v>1138</v>
      </c>
      <c r="L14" s="73">
        <v>8611.81682274742</v>
      </c>
      <c r="M14" s="74">
        <v>9147.20703125</v>
      </c>
      <c r="N14" s="74">
        <v>7659.7880859375</v>
      </c>
      <c r="O14" s="75"/>
      <c r="P14" s="76"/>
      <c r="Q14" s="76"/>
      <c r="R14" s="86"/>
      <c r="S14" s="48">
        <v>0</v>
      </c>
      <c r="T14" s="48">
        <v>9</v>
      </c>
      <c r="U14" s="49">
        <v>1870.5</v>
      </c>
      <c r="V14" s="49">
        <v>0.007576</v>
      </c>
      <c r="W14" s="49">
        <v>0.033224</v>
      </c>
      <c r="X14" s="49">
        <v>2.528567</v>
      </c>
      <c r="Y14" s="49">
        <v>0.08333333333333333</v>
      </c>
      <c r="Z14" s="49">
        <v>0</v>
      </c>
      <c r="AA14" s="71">
        <v>14</v>
      </c>
      <c r="AB14" s="71"/>
      <c r="AC14" s="72"/>
      <c r="AD14" s="78" t="s">
        <v>681</v>
      </c>
      <c r="AE14" s="78">
        <v>8397</v>
      </c>
      <c r="AF14" s="78">
        <v>7835</v>
      </c>
      <c r="AG14" s="78">
        <v>125619</v>
      </c>
      <c r="AH14" s="78">
        <v>30220</v>
      </c>
      <c r="AI14" s="78"/>
      <c r="AJ14" s="78" t="s">
        <v>757</v>
      </c>
      <c r="AK14" s="78" t="s">
        <v>828</v>
      </c>
      <c r="AL14" s="83" t="s">
        <v>889</v>
      </c>
      <c r="AM14" s="78"/>
      <c r="AN14" s="80">
        <v>42127.319652777776</v>
      </c>
      <c r="AO14" s="83" t="s">
        <v>948</v>
      </c>
      <c r="AP14" s="78" t="b">
        <v>0</v>
      </c>
      <c r="AQ14" s="78" t="b">
        <v>0</v>
      </c>
      <c r="AR14" s="78" t="b">
        <v>0</v>
      </c>
      <c r="AS14" s="78" t="s">
        <v>1003</v>
      </c>
      <c r="AT14" s="78">
        <v>3644</v>
      </c>
      <c r="AU14" s="83" t="s">
        <v>1011</v>
      </c>
      <c r="AV14" s="78" t="b">
        <v>0</v>
      </c>
      <c r="AW14" s="78" t="s">
        <v>1049</v>
      </c>
      <c r="AX14" s="83" t="s">
        <v>1061</v>
      </c>
      <c r="AY14" s="78" t="s">
        <v>66</v>
      </c>
      <c r="AZ14" s="78" t="str">
        <f>REPLACE(INDEX(GroupVertices[Group],MATCH(Vertices[[#This Row],[Vertex]],GroupVertices[Vertex],0)),1,1,"")</f>
        <v>4</v>
      </c>
      <c r="BA14" s="48" t="s">
        <v>1579</v>
      </c>
      <c r="BB14" s="48" t="s">
        <v>1584</v>
      </c>
      <c r="BC14" s="48" t="s">
        <v>1587</v>
      </c>
      <c r="BD14" s="48" t="s">
        <v>1591</v>
      </c>
      <c r="BE14" s="48" t="s">
        <v>378</v>
      </c>
      <c r="BF14" s="48" t="s">
        <v>378</v>
      </c>
      <c r="BG14" s="120" t="s">
        <v>1611</v>
      </c>
      <c r="BH14" s="120" t="s">
        <v>1640</v>
      </c>
      <c r="BI14" s="120" t="s">
        <v>1652</v>
      </c>
      <c r="BJ14" s="120" t="s">
        <v>1681</v>
      </c>
      <c r="BK14" s="120">
        <v>1</v>
      </c>
      <c r="BL14" s="123">
        <v>1.9607843137254901</v>
      </c>
      <c r="BM14" s="120">
        <v>4</v>
      </c>
      <c r="BN14" s="123">
        <v>7.8431372549019605</v>
      </c>
      <c r="BO14" s="120">
        <v>0</v>
      </c>
      <c r="BP14" s="123">
        <v>0</v>
      </c>
      <c r="BQ14" s="120">
        <v>46</v>
      </c>
      <c r="BR14" s="123">
        <v>90.19607843137256</v>
      </c>
      <c r="BS14" s="120">
        <v>51</v>
      </c>
      <c r="BT14" s="2"/>
      <c r="BU14" s="3"/>
      <c r="BV14" s="3"/>
      <c r="BW14" s="3"/>
      <c r="BX14" s="3"/>
    </row>
    <row r="15" spans="1:76" ht="15">
      <c r="A15" s="64" t="s">
        <v>221</v>
      </c>
      <c r="B15" s="65"/>
      <c r="C15" s="65" t="s">
        <v>64</v>
      </c>
      <c r="D15" s="66">
        <v>202.0026094976717</v>
      </c>
      <c r="E15" s="68"/>
      <c r="F15" s="100" t="s">
        <v>424</v>
      </c>
      <c r="G15" s="65"/>
      <c r="H15" s="69" t="s">
        <v>221</v>
      </c>
      <c r="I15" s="70"/>
      <c r="J15" s="70"/>
      <c r="K15" s="69" t="s">
        <v>1139</v>
      </c>
      <c r="L15" s="73">
        <v>1</v>
      </c>
      <c r="M15" s="74">
        <v>8883.7431640625</v>
      </c>
      <c r="N15" s="74">
        <v>9634.625</v>
      </c>
      <c r="O15" s="75"/>
      <c r="P15" s="76"/>
      <c r="Q15" s="76"/>
      <c r="R15" s="86"/>
      <c r="S15" s="48">
        <v>2</v>
      </c>
      <c r="T15" s="48">
        <v>1</v>
      </c>
      <c r="U15" s="49">
        <v>0</v>
      </c>
      <c r="V15" s="49">
        <v>0.005102</v>
      </c>
      <c r="W15" s="49">
        <v>0.004968</v>
      </c>
      <c r="X15" s="49">
        <v>0.676189</v>
      </c>
      <c r="Y15" s="49">
        <v>0</v>
      </c>
      <c r="Z15" s="49">
        <v>0</v>
      </c>
      <c r="AA15" s="71">
        <v>15</v>
      </c>
      <c r="AB15" s="71"/>
      <c r="AC15" s="72"/>
      <c r="AD15" s="78" t="s">
        <v>682</v>
      </c>
      <c r="AE15" s="78">
        <v>1</v>
      </c>
      <c r="AF15" s="78">
        <v>2138</v>
      </c>
      <c r="AG15" s="78">
        <v>1714</v>
      </c>
      <c r="AH15" s="78">
        <v>2388</v>
      </c>
      <c r="AI15" s="78"/>
      <c r="AJ15" s="78" t="s">
        <v>758</v>
      </c>
      <c r="AK15" s="78" t="s">
        <v>829</v>
      </c>
      <c r="AL15" s="78"/>
      <c r="AM15" s="78"/>
      <c r="AN15" s="80">
        <v>43164.236712962964</v>
      </c>
      <c r="AO15" s="83" t="s">
        <v>949</v>
      </c>
      <c r="AP15" s="78" t="b">
        <v>0</v>
      </c>
      <c r="AQ15" s="78" t="b">
        <v>0</v>
      </c>
      <c r="AR15" s="78" t="b">
        <v>0</v>
      </c>
      <c r="AS15" s="78" t="s">
        <v>631</v>
      </c>
      <c r="AT15" s="78">
        <v>5</v>
      </c>
      <c r="AU15" s="83" t="s">
        <v>1009</v>
      </c>
      <c r="AV15" s="78" t="b">
        <v>0</v>
      </c>
      <c r="AW15" s="78" t="s">
        <v>1049</v>
      </c>
      <c r="AX15" s="83" t="s">
        <v>1062</v>
      </c>
      <c r="AY15" s="78" t="s">
        <v>66</v>
      </c>
      <c r="AZ15" s="78" t="str">
        <f>REPLACE(INDEX(GroupVertices[Group],MATCH(Vertices[[#This Row],[Vertex]],GroupVertices[Vertex],0)),1,1,"")</f>
        <v>4</v>
      </c>
      <c r="BA15" s="48"/>
      <c r="BB15" s="48"/>
      <c r="BC15" s="48"/>
      <c r="BD15" s="48"/>
      <c r="BE15" s="48"/>
      <c r="BF15" s="48"/>
      <c r="BG15" s="120" t="s">
        <v>1612</v>
      </c>
      <c r="BH15" s="120" t="s">
        <v>1612</v>
      </c>
      <c r="BI15" s="120" t="s">
        <v>1653</v>
      </c>
      <c r="BJ15" s="120" t="s">
        <v>1653</v>
      </c>
      <c r="BK15" s="120">
        <v>1</v>
      </c>
      <c r="BL15" s="123">
        <v>3.3333333333333335</v>
      </c>
      <c r="BM15" s="120">
        <v>0</v>
      </c>
      <c r="BN15" s="123">
        <v>0</v>
      </c>
      <c r="BO15" s="120">
        <v>0</v>
      </c>
      <c r="BP15" s="123">
        <v>0</v>
      </c>
      <c r="BQ15" s="120">
        <v>29</v>
      </c>
      <c r="BR15" s="123">
        <v>96.66666666666667</v>
      </c>
      <c r="BS15" s="120">
        <v>30</v>
      </c>
      <c r="BT15" s="2"/>
      <c r="BU15" s="3"/>
      <c r="BV15" s="3"/>
      <c r="BW15" s="3"/>
      <c r="BX15" s="3"/>
    </row>
    <row r="16" spans="1:76" ht="15">
      <c r="A16" s="64" t="s">
        <v>266</v>
      </c>
      <c r="B16" s="65"/>
      <c r="C16" s="65" t="s">
        <v>64</v>
      </c>
      <c r="D16" s="66">
        <v>163.92283985332824</v>
      </c>
      <c r="E16" s="68"/>
      <c r="F16" s="100" t="s">
        <v>1022</v>
      </c>
      <c r="G16" s="65"/>
      <c r="H16" s="69" t="s">
        <v>266</v>
      </c>
      <c r="I16" s="70"/>
      <c r="J16" s="70"/>
      <c r="K16" s="69" t="s">
        <v>1140</v>
      </c>
      <c r="L16" s="73">
        <v>1</v>
      </c>
      <c r="M16" s="74">
        <v>9804.087890625</v>
      </c>
      <c r="N16" s="74">
        <v>7104.64013671875</v>
      </c>
      <c r="O16" s="75"/>
      <c r="P16" s="76"/>
      <c r="Q16" s="76"/>
      <c r="R16" s="86"/>
      <c r="S16" s="48">
        <v>1</v>
      </c>
      <c r="T16" s="48">
        <v>0</v>
      </c>
      <c r="U16" s="49">
        <v>0</v>
      </c>
      <c r="V16" s="49">
        <v>0.005102</v>
      </c>
      <c r="W16" s="49">
        <v>0.004321</v>
      </c>
      <c r="X16" s="49">
        <v>0.388809</v>
      </c>
      <c r="Y16" s="49">
        <v>0</v>
      </c>
      <c r="Z16" s="49">
        <v>0</v>
      </c>
      <c r="AA16" s="71">
        <v>16</v>
      </c>
      <c r="AB16" s="71"/>
      <c r="AC16" s="72"/>
      <c r="AD16" s="78" t="s">
        <v>266</v>
      </c>
      <c r="AE16" s="78">
        <v>99</v>
      </c>
      <c r="AF16" s="78">
        <v>118</v>
      </c>
      <c r="AG16" s="78">
        <v>270</v>
      </c>
      <c r="AH16" s="78">
        <v>2133</v>
      </c>
      <c r="AI16" s="78"/>
      <c r="AJ16" s="78" t="s">
        <v>759</v>
      </c>
      <c r="AK16" s="78" t="s">
        <v>830</v>
      </c>
      <c r="AL16" s="83" t="s">
        <v>890</v>
      </c>
      <c r="AM16" s="78"/>
      <c r="AN16" s="80">
        <v>41537.11145833333</v>
      </c>
      <c r="AO16" s="83" t="s">
        <v>950</v>
      </c>
      <c r="AP16" s="78" t="b">
        <v>0</v>
      </c>
      <c r="AQ16" s="78" t="b">
        <v>0</v>
      </c>
      <c r="AR16" s="78" t="b">
        <v>1</v>
      </c>
      <c r="AS16" s="78" t="s">
        <v>631</v>
      </c>
      <c r="AT16" s="78">
        <v>0</v>
      </c>
      <c r="AU16" s="83" t="s">
        <v>1009</v>
      </c>
      <c r="AV16" s="78" t="b">
        <v>0</v>
      </c>
      <c r="AW16" s="78" t="s">
        <v>1049</v>
      </c>
      <c r="AX16" s="83" t="s">
        <v>1063</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267</v>
      </c>
      <c r="B17" s="65"/>
      <c r="C17" s="65" t="s">
        <v>64</v>
      </c>
      <c r="D17" s="66">
        <v>173.36737677996985</v>
      </c>
      <c r="E17" s="68"/>
      <c r="F17" s="100" t="s">
        <v>1023</v>
      </c>
      <c r="G17" s="65"/>
      <c r="H17" s="69" t="s">
        <v>267</v>
      </c>
      <c r="I17" s="70"/>
      <c r="J17" s="70"/>
      <c r="K17" s="69" t="s">
        <v>1141</v>
      </c>
      <c r="L17" s="73">
        <v>762.1093531982365</v>
      </c>
      <c r="M17" s="74">
        <v>3653.4931640625</v>
      </c>
      <c r="N17" s="74">
        <v>5488.4541015625</v>
      </c>
      <c r="O17" s="75"/>
      <c r="P17" s="76"/>
      <c r="Q17" s="76"/>
      <c r="R17" s="86"/>
      <c r="S17" s="48">
        <v>5</v>
      </c>
      <c r="T17" s="48">
        <v>0</v>
      </c>
      <c r="U17" s="49">
        <v>165.333333</v>
      </c>
      <c r="V17" s="49">
        <v>0.006667</v>
      </c>
      <c r="W17" s="49">
        <v>0.03113</v>
      </c>
      <c r="X17" s="49">
        <v>1.34664</v>
      </c>
      <c r="Y17" s="49">
        <v>0.3</v>
      </c>
      <c r="Z17" s="49">
        <v>0</v>
      </c>
      <c r="AA17" s="71">
        <v>17</v>
      </c>
      <c r="AB17" s="71"/>
      <c r="AC17" s="72"/>
      <c r="AD17" s="78" t="s">
        <v>683</v>
      </c>
      <c r="AE17" s="78">
        <v>677</v>
      </c>
      <c r="AF17" s="78">
        <v>619</v>
      </c>
      <c r="AG17" s="78">
        <v>762</v>
      </c>
      <c r="AH17" s="78">
        <v>200</v>
      </c>
      <c r="AI17" s="78"/>
      <c r="AJ17" s="78" t="s">
        <v>760</v>
      </c>
      <c r="AK17" s="78" t="s">
        <v>831</v>
      </c>
      <c r="AL17" s="83" t="s">
        <v>891</v>
      </c>
      <c r="AM17" s="78"/>
      <c r="AN17" s="80">
        <v>41768.74538194444</v>
      </c>
      <c r="AO17" s="83" t="s">
        <v>951</v>
      </c>
      <c r="AP17" s="78" t="b">
        <v>0</v>
      </c>
      <c r="AQ17" s="78" t="b">
        <v>0</v>
      </c>
      <c r="AR17" s="78" t="b">
        <v>0</v>
      </c>
      <c r="AS17" s="78" t="s">
        <v>631</v>
      </c>
      <c r="AT17" s="78">
        <v>48</v>
      </c>
      <c r="AU17" s="83" t="s">
        <v>1009</v>
      </c>
      <c r="AV17" s="78" t="b">
        <v>0</v>
      </c>
      <c r="AW17" s="78" t="s">
        <v>1049</v>
      </c>
      <c r="AX17" s="83" t="s">
        <v>1064</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247</v>
      </c>
      <c r="B18" s="65"/>
      <c r="C18" s="65" t="s">
        <v>64</v>
      </c>
      <c r="D18" s="66">
        <v>224.41688974872338</v>
      </c>
      <c r="E18" s="68"/>
      <c r="F18" s="100" t="s">
        <v>1024</v>
      </c>
      <c r="G18" s="65"/>
      <c r="H18" s="69" t="s">
        <v>247</v>
      </c>
      <c r="I18" s="70"/>
      <c r="J18" s="70"/>
      <c r="K18" s="69" t="s">
        <v>1142</v>
      </c>
      <c r="L18" s="73">
        <v>4677.372495538082</v>
      </c>
      <c r="M18" s="74">
        <v>4394.29736328125</v>
      </c>
      <c r="N18" s="74">
        <v>7371.8408203125</v>
      </c>
      <c r="O18" s="75"/>
      <c r="P18" s="76"/>
      <c r="Q18" s="76"/>
      <c r="R18" s="86"/>
      <c r="S18" s="48">
        <v>5</v>
      </c>
      <c r="T18" s="48">
        <v>15</v>
      </c>
      <c r="U18" s="49">
        <v>1015.833333</v>
      </c>
      <c r="V18" s="49">
        <v>0.007407</v>
      </c>
      <c r="W18" s="49">
        <v>0.065816</v>
      </c>
      <c r="X18" s="49">
        <v>5.195517</v>
      </c>
      <c r="Y18" s="49">
        <v>0.05555555555555555</v>
      </c>
      <c r="Z18" s="49">
        <v>0.05263157894736842</v>
      </c>
      <c r="AA18" s="71">
        <v>18</v>
      </c>
      <c r="AB18" s="71"/>
      <c r="AC18" s="72"/>
      <c r="AD18" s="78" t="s">
        <v>684</v>
      </c>
      <c r="AE18" s="78">
        <v>3179</v>
      </c>
      <c r="AF18" s="78">
        <v>3327</v>
      </c>
      <c r="AG18" s="78">
        <v>7296</v>
      </c>
      <c r="AH18" s="78">
        <v>738</v>
      </c>
      <c r="AI18" s="78"/>
      <c r="AJ18" s="78" t="s">
        <v>761</v>
      </c>
      <c r="AK18" s="78" t="s">
        <v>832</v>
      </c>
      <c r="AL18" s="78"/>
      <c r="AM18" s="78"/>
      <c r="AN18" s="80">
        <v>41559.77862268518</v>
      </c>
      <c r="AO18" s="78"/>
      <c r="AP18" s="78" t="b">
        <v>1</v>
      </c>
      <c r="AQ18" s="78" t="b">
        <v>0</v>
      </c>
      <c r="AR18" s="78" t="b">
        <v>0</v>
      </c>
      <c r="AS18" s="78" t="s">
        <v>1004</v>
      </c>
      <c r="AT18" s="78">
        <v>328</v>
      </c>
      <c r="AU18" s="83" t="s">
        <v>1009</v>
      </c>
      <c r="AV18" s="78" t="b">
        <v>0</v>
      </c>
      <c r="AW18" s="78" t="s">
        <v>1049</v>
      </c>
      <c r="AX18" s="83" t="s">
        <v>1065</v>
      </c>
      <c r="AY18" s="78" t="s">
        <v>66</v>
      </c>
      <c r="AZ18" s="78" t="str">
        <f>REPLACE(INDEX(GroupVertices[Group],MATCH(Vertices[[#This Row],[Vertex]],GroupVertices[Vertex],0)),1,1,"")</f>
        <v>2</v>
      </c>
      <c r="BA18" s="48" t="s">
        <v>1303</v>
      </c>
      <c r="BB18" s="48" t="s">
        <v>1303</v>
      </c>
      <c r="BC18" s="48" t="s">
        <v>366</v>
      </c>
      <c r="BD18" s="48" t="s">
        <v>366</v>
      </c>
      <c r="BE18" s="48" t="s">
        <v>1594</v>
      </c>
      <c r="BF18" s="48" t="s">
        <v>1600</v>
      </c>
      <c r="BG18" s="120" t="s">
        <v>1613</v>
      </c>
      <c r="BH18" s="120" t="s">
        <v>1641</v>
      </c>
      <c r="BI18" s="120" t="s">
        <v>1654</v>
      </c>
      <c r="BJ18" s="120" t="s">
        <v>1654</v>
      </c>
      <c r="BK18" s="120">
        <v>0</v>
      </c>
      <c r="BL18" s="123">
        <v>0</v>
      </c>
      <c r="BM18" s="120">
        <v>0</v>
      </c>
      <c r="BN18" s="123">
        <v>0</v>
      </c>
      <c r="BO18" s="120">
        <v>0</v>
      </c>
      <c r="BP18" s="123">
        <v>0</v>
      </c>
      <c r="BQ18" s="120">
        <v>48</v>
      </c>
      <c r="BR18" s="123">
        <v>100</v>
      </c>
      <c r="BS18" s="120">
        <v>48</v>
      </c>
      <c r="BT18" s="2"/>
      <c r="BU18" s="3"/>
      <c r="BV18" s="3"/>
      <c r="BW18" s="3"/>
      <c r="BX18" s="3"/>
    </row>
    <row r="19" spans="1:76" ht="15">
      <c r="A19" s="64" t="s">
        <v>248</v>
      </c>
      <c r="B19" s="65"/>
      <c r="C19" s="65" t="s">
        <v>64</v>
      </c>
      <c r="D19" s="66">
        <v>179.96535666884125</v>
      </c>
      <c r="E19" s="68"/>
      <c r="F19" s="100" t="s">
        <v>448</v>
      </c>
      <c r="G19" s="65"/>
      <c r="H19" s="69" t="s">
        <v>248</v>
      </c>
      <c r="I19" s="70"/>
      <c r="J19" s="70"/>
      <c r="K19" s="69" t="s">
        <v>1143</v>
      </c>
      <c r="L19" s="73">
        <v>1170.2849361014942</v>
      </c>
      <c r="M19" s="74">
        <v>8639.103515625</v>
      </c>
      <c r="N19" s="74">
        <v>8005.17626953125</v>
      </c>
      <c r="O19" s="75"/>
      <c r="P19" s="76"/>
      <c r="Q19" s="76"/>
      <c r="R19" s="86"/>
      <c r="S19" s="48">
        <v>5</v>
      </c>
      <c r="T19" s="48">
        <v>1</v>
      </c>
      <c r="U19" s="49">
        <v>254</v>
      </c>
      <c r="V19" s="49">
        <v>0.005263</v>
      </c>
      <c r="W19" s="49">
        <v>0.006101</v>
      </c>
      <c r="X19" s="49">
        <v>1.712647</v>
      </c>
      <c r="Y19" s="49">
        <v>0.08333333333333333</v>
      </c>
      <c r="Z19" s="49">
        <v>0</v>
      </c>
      <c r="AA19" s="71">
        <v>19</v>
      </c>
      <c r="AB19" s="71"/>
      <c r="AC19" s="72"/>
      <c r="AD19" s="78" t="s">
        <v>685</v>
      </c>
      <c r="AE19" s="78">
        <v>75</v>
      </c>
      <c r="AF19" s="78">
        <v>969</v>
      </c>
      <c r="AG19" s="78">
        <v>1222</v>
      </c>
      <c r="AH19" s="78">
        <v>719</v>
      </c>
      <c r="AI19" s="78"/>
      <c r="AJ19" s="78" t="s">
        <v>762</v>
      </c>
      <c r="AK19" s="78" t="s">
        <v>833</v>
      </c>
      <c r="AL19" s="83" t="s">
        <v>892</v>
      </c>
      <c r="AM19" s="78"/>
      <c r="AN19" s="80">
        <v>41807.955972222226</v>
      </c>
      <c r="AO19" s="83" t="s">
        <v>952</v>
      </c>
      <c r="AP19" s="78" t="b">
        <v>0</v>
      </c>
      <c r="AQ19" s="78" t="b">
        <v>0</v>
      </c>
      <c r="AR19" s="78" t="b">
        <v>0</v>
      </c>
      <c r="AS19" s="78" t="s">
        <v>631</v>
      </c>
      <c r="AT19" s="78">
        <v>14</v>
      </c>
      <c r="AU19" s="83" t="s">
        <v>1009</v>
      </c>
      <c r="AV19" s="78" t="b">
        <v>0</v>
      </c>
      <c r="AW19" s="78" t="s">
        <v>1049</v>
      </c>
      <c r="AX19" s="83" t="s">
        <v>1066</v>
      </c>
      <c r="AY19" s="78" t="s">
        <v>66</v>
      </c>
      <c r="AZ19" s="78" t="str">
        <f>REPLACE(INDEX(GroupVertices[Group],MATCH(Vertices[[#This Row],[Vertex]],GroupVertices[Vertex],0)),1,1,"")</f>
        <v>4</v>
      </c>
      <c r="BA19" s="48" t="s">
        <v>349</v>
      </c>
      <c r="BB19" s="48" t="s">
        <v>349</v>
      </c>
      <c r="BC19" s="48" t="s">
        <v>367</v>
      </c>
      <c r="BD19" s="48" t="s">
        <v>367</v>
      </c>
      <c r="BE19" s="48"/>
      <c r="BF19" s="48"/>
      <c r="BG19" s="120" t="s">
        <v>1614</v>
      </c>
      <c r="BH19" s="120" t="s">
        <v>1614</v>
      </c>
      <c r="BI19" s="120" t="s">
        <v>1655</v>
      </c>
      <c r="BJ19" s="120" t="s">
        <v>1655</v>
      </c>
      <c r="BK19" s="120">
        <v>0</v>
      </c>
      <c r="BL19" s="123">
        <v>0</v>
      </c>
      <c r="BM19" s="120">
        <v>0</v>
      </c>
      <c r="BN19" s="123">
        <v>0</v>
      </c>
      <c r="BO19" s="120">
        <v>0</v>
      </c>
      <c r="BP19" s="123">
        <v>0</v>
      </c>
      <c r="BQ19" s="120">
        <v>17</v>
      </c>
      <c r="BR19" s="123">
        <v>100</v>
      </c>
      <c r="BS19" s="120">
        <v>17</v>
      </c>
      <c r="BT19" s="2"/>
      <c r="BU19" s="3"/>
      <c r="BV19" s="3"/>
      <c r="BW19" s="3"/>
      <c r="BX19" s="3"/>
    </row>
    <row r="20" spans="1:76" ht="15">
      <c r="A20" s="64" t="s">
        <v>260</v>
      </c>
      <c r="B20" s="65"/>
      <c r="C20" s="65" t="s">
        <v>64</v>
      </c>
      <c r="D20" s="66">
        <v>498.1387982813308</v>
      </c>
      <c r="E20" s="68"/>
      <c r="F20" s="100" t="s">
        <v>458</v>
      </c>
      <c r="G20" s="65"/>
      <c r="H20" s="69" t="s">
        <v>260</v>
      </c>
      <c r="I20" s="70"/>
      <c r="J20" s="70"/>
      <c r="K20" s="69" t="s">
        <v>1144</v>
      </c>
      <c r="L20" s="73">
        <v>2968.712687125426</v>
      </c>
      <c r="M20" s="74">
        <v>6844.66259765625</v>
      </c>
      <c r="N20" s="74">
        <v>3493.766845703125</v>
      </c>
      <c r="O20" s="75"/>
      <c r="P20" s="76"/>
      <c r="Q20" s="76"/>
      <c r="R20" s="86"/>
      <c r="S20" s="48">
        <v>9</v>
      </c>
      <c r="T20" s="48">
        <v>1</v>
      </c>
      <c r="U20" s="49">
        <v>644.666667</v>
      </c>
      <c r="V20" s="49">
        <v>0.006993</v>
      </c>
      <c r="W20" s="49">
        <v>0.034808</v>
      </c>
      <c r="X20" s="49">
        <v>2.693774</v>
      </c>
      <c r="Y20" s="49">
        <v>0.05357142857142857</v>
      </c>
      <c r="Z20" s="49">
        <v>0</v>
      </c>
      <c r="AA20" s="71">
        <v>20</v>
      </c>
      <c r="AB20" s="71"/>
      <c r="AC20" s="72"/>
      <c r="AD20" s="78" t="s">
        <v>686</v>
      </c>
      <c r="AE20" s="78">
        <v>5801</v>
      </c>
      <c r="AF20" s="78">
        <v>17847</v>
      </c>
      <c r="AG20" s="78">
        <v>4957</v>
      </c>
      <c r="AH20" s="78">
        <v>864</v>
      </c>
      <c r="AI20" s="78"/>
      <c r="AJ20" s="78" t="s">
        <v>763</v>
      </c>
      <c r="AK20" s="78" t="s">
        <v>834</v>
      </c>
      <c r="AL20" s="83" t="s">
        <v>893</v>
      </c>
      <c r="AM20" s="78"/>
      <c r="AN20" s="80">
        <v>39987.65644675926</v>
      </c>
      <c r="AO20" s="83" t="s">
        <v>953</v>
      </c>
      <c r="AP20" s="78" t="b">
        <v>0</v>
      </c>
      <c r="AQ20" s="78" t="b">
        <v>0</v>
      </c>
      <c r="AR20" s="78" t="b">
        <v>1</v>
      </c>
      <c r="AS20" s="78" t="s">
        <v>631</v>
      </c>
      <c r="AT20" s="78">
        <v>671</v>
      </c>
      <c r="AU20" s="83" t="s">
        <v>1009</v>
      </c>
      <c r="AV20" s="78" t="b">
        <v>0</v>
      </c>
      <c r="AW20" s="78" t="s">
        <v>1049</v>
      </c>
      <c r="AX20" s="83" t="s">
        <v>1067</v>
      </c>
      <c r="AY20" s="78" t="s">
        <v>66</v>
      </c>
      <c r="AZ20" s="78" t="str">
        <f>REPLACE(INDEX(GroupVertices[Group],MATCH(Vertices[[#This Row],[Vertex]],GroupVertices[Vertex],0)),1,1,"")</f>
        <v>6</v>
      </c>
      <c r="BA20" s="48" t="s">
        <v>1580</v>
      </c>
      <c r="BB20" s="48" t="s">
        <v>1580</v>
      </c>
      <c r="BC20" s="48" t="s">
        <v>1588</v>
      </c>
      <c r="BD20" s="48" t="s">
        <v>1592</v>
      </c>
      <c r="BE20" s="48" t="s">
        <v>1595</v>
      </c>
      <c r="BF20" s="48" t="s">
        <v>1601</v>
      </c>
      <c r="BG20" s="120" t="s">
        <v>1615</v>
      </c>
      <c r="BH20" s="120" t="s">
        <v>1642</v>
      </c>
      <c r="BI20" s="120" t="s">
        <v>1656</v>
      </c>
      <c r="BJ20" s="120" t="s">
        <v>1682</v>
      </c>
      <c r="BK20" s="120">
        <v>3</v>
      </c>
      <c r="BL20" s="123">
        <v>1.477832512315271</v>
      </c>
      <c r="BM20" s="120">
        <v>6</v>
      </c>
      <c r="BN20" s="123">
        <v>2.955665024630542</v>
      </c>
      <c r="BO20" s="120">
        <v>0</v>
      </c>
      <c r="BP20" s="123">
        <v>0</v>
      </c>
      <c r="BQ20" s="120">
        <v>194</v>
      </c>
      <c r="BR20" s="123">
        <v>95.56650246305419</v>
      </c>
      <c r="BS20" s="120">
        <v>203</v>
      </c>
      <c r="BT20" s="2"/>
      <c r="BU20" s="3"/>
      <c r="BV20" s="3"/>
      <c r="BW20" s="3"/>
      <c r="BX20" s="3"/>
    </row>
    <row r="21" spans="1:76" ht="15">
      <c r="A21" s="64" t="s">
        <v>257</v>
      </c>
      <c r="B21" s="65"/>
      <c r="C21" s="65" t="s">
        <v>64</v>
      </c>
      <c r="D21" s="66">
        <v>980.3380199311632</v>
      </c>
      <c r="E21" s="68"/>
      <c r="F21" s="100" t="s">
        <v>1025</v>
      </c>
      <c r="G21" s="65"/>
      <c r="H21" s="69" t="s">
        <v>257</v>
      </c>
      <c r="I21" s="70"/>
      <c r="J21" s="70"/>
      <c r="K21" s="69" t="s">
        <v>1145</v>
      </c>
      <c r="L21" s="73">
        <v>9999</v>
      </c>
      <c r="M21" s="74">
        <v>1641.623291015625</v>
      </c>
      <c r="N21" s="74">
        <v>4617.41357421875</v>
      </c>
      <c r="O21" s="75"/>
      <c r="P21" s="76"/>
      <c r="Q21" s="76"/>
      <c r="R21" s="86"/>
      <c r="S21" s="48">
        <v>19</v>
      </c>
      <c r="T21" s="48">
        <v>14</v>
      </c>
      <c r="U21" s="49">
        <v>2171.833333</v>
      </c>
      <c r="V21" s="49">
        <v>0.008197</v>
      </c>
      <c r="W21" s="49">
        <v>0.097743</v>
      </c>
      <c r="X21" s="49">
        <v>8.533246</v>
      </c>
      <c r="Y21" s="49">
        <v>0.028225806451612902</v>
      </c>
      <c r="Z21" s="49">
        <v>0.03125</v>
      </c>
      <c r="AA21" s="71">
        <v>21</v>
      </c>
      <c r="AB21" s="71"/>
      <c r="AC21" s="72"/>
      <c r="AD21" s="78" t="s">
        <v>687</v>
      </c>
      <c r="AE21" s="78">
        <v>32153</v>
      </c>
      <c r="AF21" s="78">
        <v>43426</v>
      </c>
      <c r="AG21" s="78">
        <v>14764</v>
      </c>
      <c r="AH21" s="78">
        <v>30128</v>
      </c>
      <c r="AI21" s="78"/>
      <c r="AJ21" s="78" t="s">
        <v>764</v>
      </c>
      <c r="AK21" s="78" t="s">
        <v>835</v>
      </c>
      <c r="AL21" s="83" t="s">
        <v>894</v>
      </c>
      <c r="AM21" s="78"/>
      <c r="AN21" s="80">
        <v>42753.164826388886</v>
      </c>
      <c r="AO21" s="83" t="s">
        <v>954</v>
      </c>
      <c r="AP21" s="78" t="b">
        <v>1</v>
      </c>
      <c r="AQ21" s="78" t="b">
        <v>0</v>
      </c>
      <c r="AR21" s="78" t="b">
        <v>1</v>
      </c>
      <c r="AS21" s="78" t="s">
        <v>631</v>
      </c>
      <c r="AT21" s="78">
        <v>914</v>
      </c>
      <c r="AU21" s="78"/>
      <c r="AV21" s="78" t="b">
        <v>0</v>
      </c>
      <c r="AW21" s="78" t="s">
        <v>1049</v>
      </c>
      <c r="AX21" s="83" t="s">
        <v>1068</v>
      </c>
      <c r="AY21" s="78" t="s">
        <v>66</v>
      </c>
      <c r="AZ21" s="78" t="str">
        <f>REPLACE(INDEX(GroupVertices[Group],MATCH(Vertices[[#This Row],[Vertex]],GroupVertices[Vertex],0)),1,1,"")</f>
        <v>1</v>
      </c>
      <c r="BA21" s="48" t="s">
        <v>1581</v>
      </c>
      <c r="BB21" s="48" t="s">
        <v>1581</v>
      </c>
      <c r="BC21" s="48" t="s">
        <v>366</v>
      </c>
      <c r="BD21" s="48" t="s">
        <v>366</v>
      </c>
      <c r="BE21" s="48" t="s">
        <v>1596</v>
      </c>
      <c r="BF21" s="48" t="s">
        <v>1602</v>
      </c>
      <c r="BG21" s="120" t="s">
        <v>1616</v>
      </c>
      <c r="BH21" s="120" t="s">
        <v>1643</v>
      </c>
      <c r="BI21" s="120" t="s">
        <v>1657</v>
      </c>
      <c r="BJ21" s="120" t="s">
        <v>1657</v>
      </c>
      <c r="BK21" s="120">
        <v>1</v>
      </c>
      <c r="BL21" s="123">
        <v>1.9607843137254901</v>
      </c>
      <c r="BM21" s="120">
        <v>0</v>
      </c>
      <c r="BN21" s="123">
        <v>0</v>
      </c>
      <c r="BO21" s="120">
        <v>0</v>
      </c>
      <c r="BP21" s="123">
        <v>0</v>
      </c>
      <c r="BQ21" s="120">
        <v>50</v>
      </c>
      <c r="BR21" s="123">
        <v>98.03921568627452</v>
      </c>
      <c r="BS21" s="120">
        <v>51</v>
      </c>
      <c r="BT21" s="2"/>
      <c r="BU21" s="3"/>
      <c r="BV21" s="3"/>
      <c r="BW21" s="3"/>
      <c r="BX21" s="3"/>
    </row>
    <row r="22" spans="1:76" ht="15">
      <c r="A22" s="64" t="s">
        <v>222</v>
      </c>
      <c r="B22" s="65"/>
      <c r="C22" s="65" t="s">
        <v>64</v>
      </c>
      <c r="D22" s="66">
        <v>212.03153892875622</v>
      </c>
      <c r="E22" s="68"/>
      <c r="F22" s="100" t="s">
        <v>425</v>
      </c>
      <c r="G22" s="65"/>
      <c r="H22" s="69" t="s">
        <v>222</v>
      </c>
      <c r="I22" s="70"/>
      <c r="J22" s="70"/>
      <c r="K22" s="69" t="s">
        <v>1146</v>
      </c>
      <c r="L22" s="73">
        <v>1</v>
      </c>
      <c r="M22" s="74">
        <v>1747.7442626953125</v>
      </c>
      <c r="N22" s="74">
        <v>2870.763427734375</v>
      </c>
      <c r="O22" s="75"/>
      <c r="P22" s="76"/>
      <c r="Q22" s="76"/>
      <c r="R22" s="86"/>
      <c r="S22" s="48">
        <v>0</v>
      </c>
      <c r="T22" s="48">
        <v>2</v>
      </c>
      <c r="U22" s="49">
        <v>0</v>
      </c>
      <c r="V22" s="49">
        <v>0.005464</v>
      </c>
      <c r="W22" s="49">
        <v>0.020945</v>
      </c>
      <c r="X22" s="49">
        <v>0.595253</v>
      </c>
      <c r="Y22" s="49">
        <v>0.5</v>
      </c>
      <c r="Z22" s="49">
        <v>0</v>
      </c>
      <c r="AA22" s="71">
        <v>22</v>
      </c>
      <c r="AB22" s="71"/>
      <c r="AC22" s="72"/>
      <c r="AD22" s="78" t="s">
        <v>688</v>
      </c>
      <c r="AE22" s="78">
        <v>729</v>
      </c>
      <c r="AF22" s="78">
        <v>2670</v>
      </c>
      <c r="AG22" s="78">
        <v>16519</v>
      </c>
      <c r="AH22" s="78">
        <v>13835</v>
      </c>
      <c r="AI22" s="78"/>
      <c r="AJ22" s="78" t="s">
        <v>765</v>
      </c>
      <c r="AK22" s="78"/>
      <c r="AL22" s="78"/>
      <c r="AM22" s="78"/>
      <c r="AN22" s="80">
        <v>41516.11633101852</v>
      </c>
      <c r="AO22" s="83" t="s">
        <v>955</v>
      </c>
      <c r="AP22" s="78" t="b">
        <v>0</v>
      </c>
      <c r="AQ22" s="78" t="b">
        <v>0</v>
      </c>
      <c r="AR22" s="78" t="b">
        <v>0</v>
      </c>
      <c r="AS22" s="78" t="s">
        <v>1005</v>
      </c>
      <c r="AT22" s="78">
        <v>1147</v>
      </c>
      <c r="AU22" s="83" t="s">
        <v>1009</v>
      </c>
      <c r="AV22" s="78" t="b">
        <v>0</v>
      </c>
      <c r="AW22" s="78" t="s">
        <v>1049</v>
      </c>
      <c r="AX22" s="83" t="s">
        <v>1069</v>
      </c>
      <c r="AY22" s="78" t="s">
        <v>66</v>
      </c>
      <c r="AZ22" s="78" t="str">
        <f>REPLACE(INDEX(GroupVertices[Group],MATCH(Vertices[[#This Row],[Vertex]],GroupVertices[Vertex],0)),1,1,"")</f>
        <v>1</v>
      </c>
      <c r="BA22" s="48" t="s">
        <v>347</v>
      </c>
      <c r="BB22" s="48" t="s">
        <v>347</v>
      </c>
      <c r="BC22" s="48" t="s">
        <v>366</v>
      </c>
      <c r="BD22" s="48" t="s">
        <v>366</v>
      </c>
      <c r="BE22" s="48" t="s">
        <v>379</v>
      </c>
      <c r="BF22" s="48" t="s">
        <v>379</v>
      </c>
      <c r="BG22" s="120" t="s">
        <v>1617</v>
      </c>
      <c r="BH22" s="120" t="s">
        <v>1617</v>
      </c>
      <c r="BI22" s="120" t="s">
        <v>1658</v>
      </c>
      <c r="BJ22" s="120" t="s">
        <v>1658</v>
      </c>
      <c r="BK22" s="120">
        <v>0</v>
      </c>
      <c r="BL22" s="123">
        <v>0</v>
      </c>
      <c r="BM22" s="120">
        <v>0</v>
      </c>
      <c r="BN22" s="123">
        <v>0</v>
      </c>
      <c r="BO22" s="120">
        <v>0</v>
      </c>
      <c r="BP22" s="123">
        <v>0</v>
      </c>
      <c r="BQ22" s="120">
        <v>15</v>
      </c>
      <c r="BR22" s="123">
        <v>100</v>
      </c>
      <c r="BS22" s="120">
        <v>15</v>
      </c>
      <c r="BT22" s="2"/>
      <c r="BU22" s="3"/>
      <c r="BV22" s="3"/>
      <c r="BW22" s="3"/>
      <c r="BX22" s="3"/>
    </row>
    <row r="23" spans="1:76" ht="15">
      <c r="A23" s="64" t="s">
        <v>268</v>
      </c>
      <c r="B23" s="65"/>
      <c r="C23" s="65" t="s">
        <v>64</v>
      </c>
      <c r="D23" s="66">
        <v>178.7777202888444</v>
      </c>
      <c r="E23" s="68"/>
      <c r="F23" s="100" t="s">
        <v>1026</v>
      </c>
      <c r="G23" s="65"/>
      <c r="H23" s="69" t="s">
        <v>268</v>
      </c>
      <c r="I23" s="70"/>
      <c r="J23" s="70"/>
      <c r="K23" s="69" t="s">
        <v>1147</v>
      </c>
      <c r="L23" s="73">
        <v>980.007598952806</v>
      </c>
      <c r="M23" s="74">
        <v>1262.8919677734375</v>
      </c>
      <c r="N23" s="74">
        <v>5858.72802734375</v>
      </c>
      <c r="O23" s="75"/>
      <c r="P23" s="76"/>
      <c r="Q23" s="76"/>
      <c r="R23" s="86"/>
      <c r="S23" s="48">
        <v>17</v>
      </c>
      <c r="T23" s="48">
        <v>0</v>
      </c>
      <c r="U23" s="49">
        <v>212.666667</v>
      </c>
      <c r="V23" s="49">
        <v>0.006135</v>
      </c>
      <c r="W23" s="49">
        <v>0.063285</v>
      </c>
      <c r="X23" s="49">
        <v>4.371785</v>
      </c>
      <c r="Y23" s="49">
        <v>0.06985294117647059</v>
      </c>
      <c r="Z23" s="49">
        <v>0</v>
      </c>
      <c r="AA23" s="71">
        <v>23</v>
      </c>
      <c r="AB23" s="71"/>
      <c r="AC23" s="72"/>
      <c r="AD23" s="78" t="s">
        <v>689</v>
      </c>
      <c r="AE23" s="78">
        <v>1273</v>
      </c>
      <c r="AF23" s="78">
        <v>906</v>
      </c>
      <c r="AG23" s="78">
        <v>1717</v>
      </c>
      <c r="AH23" s="78">
        <v>339</v>
      </c>
      <c r="AI23" s="78"/>
      <c r="AJ23" s="78" t="s">
        <v>766</v>
      </c>
      <c r="AK23" s="78" t="s">
        <v>836</v>
      </c>
      <c r="AL23" s="83" t="s">
        <v>895</v>
      </c>
      <c r="AM23" s="78"/>
      <c r="AN23" s="80">
        <v>40683.569085648145</v>
      </c>
      <c r="AO23" s="83" t="s">
        <v>956</v>
      </c>
      <c r="AP23" s="78" t="b">
        <v>0</v>
      </c>
      <c r="AQ23" s="78" t="b">
        <v>0</v>
      </c>
      <c r="AR23" s="78" t="b">
        <v>1</v>
      </c>
      <c r="AS23" s="78" t="s">
        <v>631</v>
      </c>
      <c r="AT23" s="78">
        <v>44</v>
      </c>
      <c r="AU23" s="83" t="s">
        <v>1009</v>
      </c>
      <c r="AV23" s="78" t="b">
        <v>0</v>
      </c>
      <c r="AW23" s="78" t="s">
        <v>1049</v>
      </c>
      <c r="AX23" s="83" t="s">
        <v>1070</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223</v>
      </c>
      <c r="B24" s="65"/>
      <c r="C24" s="65" t="s">
        <v>64</v>
      </c>
      <c r="D24" s="66">
        <v>671.0624254830946</v>
      </c>
      <c r="E24" s="68"/>
      <c r="F24" s="100" t="s">
        <v>426</v>
      </c>
      <c r="G24" s="65"/>
      <c r="H24" s="69" t="s">
        <v>223</v>
      </c>
      <c r="I24" s="70"/>
      <c r="J24" s="70"/>
      <c r="K24" s="69" t="s">
        <v>1148</v>
      </c>
      <c r="L24" s="73">
        <v>1</v>
      </c>
      <c r="M24" s="74">
        <v>506.70123291015625</v>
      </c>
      <c r="N24" s="74">
        <v>3517.93212890625</v>
      </c>
      <c r="O24" s="75"/>
      <c r="P24" s="76"/>
      <c r="Q24" s="76"/>
      <c r="R24" s="86"/>
      <c r="S24" s="48">
        <v>0</v>
      </c>
      <c r="T24" s="48">
        <v>2</v>
      </c>
      <c r="U24" s="49">
        <v>0</v>
      </c>
      <c r="V24" s="49">
        <v>0.005464</v>
      </c>
      <c r="W24" s="49">
        <v>0.020945</v>
      </c>
      <c r="X24" s="49">
        <v>0.595253</v>
      </c>
      <c r="Y24" s="49">
        <v>0.5</v>
      </c>
      <c r="Z24" s="49">
        <v>0</v>
      </c>
      <c r="AA24" s="71">
        <v>24</v>
      </c>
      <c r="AB24" s="71"/>
      <c r="AC24" s="72"/>
      <c r="AD24" s="78" t="s">
        <v>690</v>
      </c>
      <c r="AE24" s="78">
        <v>19743</v>
      </c>
      <c r="AF24" s="78">
        <v>27020</v>
      </c>
      <c r="AG24" s="78">
        <v>317316</v>
      </c>
      <c r="AH24" s="78">
        <v>8589</v>
      </c>
      <c r="AI24" s="78"/>
      <c r="AJ24" s="78" t="s">
        <v>767</v>
      </c>
      <c r="AK24" s="78" t="s">
        <v>837</v>
      </c>
      <c r="AL24" s="83" t="s">
        <v>896</v>
      </c>
      <c r="AM24" s="78"/>
      <c r="AN24" s="80">
        <v>39876.83126157407</v>
      </c>
      <c r="AO24" s="83" t="s">
        <v>957</v>
      </c>
      <c r="AP24" s="78" t="b">
        <v>0</v>
      </c>
      <c r="AQ24" s="78" t="b">
        <v>0</v>
      </c>
      <c r="AR24" s="78" t="b">
        <v>0</v>
      </c>
      <c r="AS24" s="78" t="s">
        <v>631</v>
      </c>
      <c r="AT24" s="78">
        <v>7935</v>
      </c>
      <c r="AU24" s="83" t="s">
        <v>1012</v>
      </c>
      <c r="AV24" s="78" t="b">
        <v>0</v>
      </c>
      <c r="AW24" s="78" t="s">
        <v>1049</v>
      </c>
      <c r="AX24" s="83" t="s">
        <v>1071</v>
      </c>
      <c r="AY24" s="78" t="s">
        <v>66</v>
      </c>
      <c r="AZ24" s="78" t="str">
        <f>REPLACE(INDEX(GroupVertices[Group],MATCH(Vertices[[#This Row],[Vertex]],GroupVertices[Vertex],0)),1,1,"")</f>
        <v>1</v>
      </c>
      <c r="BA24" s="48" t="s">
        <v>347</v>
      </c>
      <c r="BB24" s="48" t="s">
        <v>347</v>
      </c>
      <c r="BC24" s="48" t="s">
        <v>366</v>
      </c>
      <c r="BD24" s="48" t="s">
        <v>366</v>
      </c>
      <c r="BE24" s="48" t="s">
        <v>379</v>
      </c>
      <c r="BF24" s="48" t="s">
        <v>379</v>
      </c>
      <c r="BG24" s="120" t="s">
        <v>1617</v>
      </c>
      <c r="BH24" s="120" t="s">
        <v>1617</v>
      </c>
      <c r="BI24" s="120" t="s">
        <v>1658</v>
      </c>
      <c r="BJ24" s="120" t="s">
        <v>1658</v>
      </c>
      <c r="BK24" s="120">
        <v>0</v>
      </c>
      <c r="BL24" s="123">
        <v>0</v>
      </c>
      <c r="BM24" s="120">
        <v>0</v>
      </c>
      <c r="BN24" s="123">
        <v>0</v>
      </c>
      <c r="BO24" s="120">
        <v>0</v>
      </c>
      <c r="BP24" s="123">
        <v>0</v>
      </c>
      <c r="BQ24" s="120">
        <v>15</v>
      </c>
      <c r="BR24" s="123">
        <v>100</v>
      </c>
      <c r="BS24" s="120">
        <v>15</v>
      </c>
      <c r="BT24" s="2"/>
      <c r="BU24" s="3"/>
      <c r="BV24" s="3"/>
      <c r="BW24" s="3"/>
      <c r="BX24" s="3"/>
    </row>
    <row r="25" spans="1:76" ht="15">
      <c r="A25" s="64" t="s">
        <v>224</v>
      </c>
      <c r="B25" s="65"/>
      <c r="C25" s="65" t="s">
        <v>64</v>
      </c>
      <c r="D25" s="66">
        <v>345.4049895395136</v>
      </c>
      <c r="E25" s="68"/>
      <c r="F25" s="100" t="s">
        <v>1027</v>
      </c>
      <c r="G25" s="65"/>
      <c r="H25" s="69" t="s">
        <v>224</v>
      </c>
      <c r="I25" s="70"/>
      <c r="J25" s="70"/>
      <c r="K25" s="69" t="s">
        <v>1149</v>
      </c>
      <c r="L25" s="73">
        <v>1890.7301821640287</v>
      </c>
      <c r="M25" s="74">
        <v>6806.98779296875</v>
      </c>
      <c r="N25" s="74">
        <v>7434.88330078125</v>
      </c>
      <c r="O25" s="75"/>
      <c r="P25" s="76"/>
      <c r="Q25" s="76"/>
      <c r="R25" s="86"/>
      <c r="S25" s="48">
        <v>1</v>
      </c>
      <c r="T25" s="48">
        <v>8</v>
      </c>
      <c r="U25" s="49">
        <v>410.5</v>
      </c>
      <c r="V25" s="49">
        <v>0.005263</v>
      </c>
      <c r="W25" s="49">
        <v>0.017232</v>
      </c>
      <c r="X25" s="49">
        <v>2.76668</v>
      </c>
      <c r="Y25" s="49">
        <v>0</v>
      </c>
      <c r="Z25" s="49">
        <v>0</v>
      </c>
      <c r="AA25" s="71">
        <v>25</v>
      </c>
      <c r="AB25" s="71"/>
      <c r="AC25" s="72"/>
      <c r="AD25" s="78" t="s">
        <v>691</v>
      </c>
      <c r="AE25" s="78">
        <v>8466</v>
      </c>
      <c r="AF25" s="78">
        <v>9745</v>
      </c>
      <c r="AG25" s="78">
        <v>5865</v>
      </c>
      <c r="AH25" s="78">
        <v>9499</v>
      </c>
      <c r="AI25" s="78"/>
      <c r="AJ25" s="78" t="s">
        <v>768</v>
      </c>
      <c r="AK25" s="78" t="s">
        <v>838</v>
      </c>
      <c r="AL25" s="83" t="s">
        <v>897</v>
      </c>
      <c r="AM25" s="78"/>
      <c r="AN25" s="80">
        <v>42047.83582175926</v>
      </c>
      <c r="AO25" s="83" t="s">
        <v>958</v>
      </c>
      <c r="AP25" s="78" t="b">
        <v>0</v>
      </c>
      <c r="AQ25" s="78" t="b">
        <v>0</v>
      </c>
      <c r="AR25" s="78" t="b">
        <v>0</v>
      </c>
      <c r="AS25" s="78" t="s">
        <v>631</v>
      </c>
      <c r="AT25" s="78">
        <v>619</v>
      </c>
      <c r="AU25" s="83" t="s">
        <v>1009</v>
      </c>
      <c r="AV25" s="78" t="b">
        <v>0</v>
      </c>
      <c r="AW25" s="78" t="s">
        <v>1049</v>
      </c>
      <c r="AX25" s="83" t="s">
        <v>1072</v>
      </c>
      <c r="AY25" s="78" t="s">
        <v>66</v>
      </c>
      <c r="AZ25" s="78" t="str">
        <f>REPLACE(INDEX(GroupVertices[Group],MATCH(Vertices[[#This Row],[Vertex]],GroupVertices[Vertex],0)),1,1,"")</f>
        <v>5</v>
      </c>
      <c r="BA25" s="48" t="s">
        <v>348</v>
      </c>
      <c r="BB25" s="48" t="s">
        <v>348</v>
      </c>
      <c r="BC25" s="48" t="s">
        <v>366</v>
      </c>
      <c r="BD25" s="48" t="s">
        <v>366</v>
      </c>
      <c r="BE25" s="48" t="s">
        <v>380</v>
      </c>
      <c r="BF25" s="48" t="s">
        <v>380</v>
      </c>
      <c r="BG25" s="120" t="s">
        <v>1618</v>
      </c>
      <c r="BH25" s="120" t="s">
        <v>1618</v>
      </c>
      <c r="BI25" s="120" t="s">
        <v>1659</v>
      </c>
      <c r="BJ25" s="120" t="s">
        <v>1659</v>
      </c>
      <c r="BK25" s="120">
        <v>1</v>
      </c>
      <c r="BL25" s="123">
        <v>4.3478260869565215</v>
      </c>
      <c r="BM25" s="120">
        <v>0</v>
      </c>
      <c r="BN25" s="123">
        <v>0</v>
      </c>
      <c r="BO25" s="120">
        <v>0</v>
      </c>
      <c r="BP25" s="123">
        <v>0</v>
      </c>
      <c r="BQ25" s="120">
        <v>22</v>
      </c>
      <c r="BR25" s="123">
        <v>95.65217391304348</v>
      </c>
      <c r="BS25" s="120">
        <v>23</v>
      </c>
      <c r="BT25" s="2"/>
      <c r="BU25" s="3"/>
      <c r="BV25" s="3"/>
      <c r="BW25" s="3"/>
      <c r="BX25" s="3"/>
    </row>
    <row r="26" spans="1:76" ht="15">
      <c r="A26" s="64" t="s">
        <v>269</v>
      </c>
      <c r="B26" s="65"/>
      <c r="C26" s="65" t="s">
        <v>64</v>
      </c>
      <c r="D26" s="66">
        <v>166.24155849998874</v>
      </c>
      <c r="E26" s="68"/>
      <c r="F26" s="100" t="s">
        <v>1028</v>
      </c>
      <c r="G26" s="65"/>
      <c r="H26" s="69" t="s">
        <v>269</v>
      </c>
      <c r="I26" s="70"/>
      <c r="J26" s="70"/>
      <c r="K26" s="69" t="s">
        <v>1150</v>
      </c>
      <c r="L26" s="73">
        <v>1</v>
      </c>
      <c r="M26" s="74">
        <v>5925.33349609375</v>
      </c>
      <c r="N26" s="74">
        <v>8332.943359375</v>
      </c>
      <c r="O26" s="75"/>
      <c r="P26" s="76"/>
      <c r="Q26" s="76"/>
      <c r="R26" s="86"/>
      <c r="S26" s="48">
        <v>1</v>
      </c>
      <c r="T26" s="48">
        <v>0</v>
      </c>
      <c r="U26" s="49">
        <v>0</v>
      </c>
      <c r="V26" s="49">
        <v>0.003937</v>
      </c>
      <c r="W26" s="49">
        <v>0.002241</v>
      </c>
      <c r="X26" s="49">
        <v>0.411297</v>
      </c>
      <c r="Y26" s="49">
        <v>0</v>
      </c>
      <c r="Z26" s="49">
        <v>0</v>
      </c>
      <c r="AA26" s="71">
        <v>26</v>
      </c>
      <c r="AB26" s="71"/>
      <c r="AC26" s="72"/>
      <c r="AD26" s="78" t="s">
        <v>692</v>
      </c>
      <c r="AE26" s="78">
        <v>441</v>
      </c>
      <c r="AF26" s="78">
        <v>241</v>
      </c>
      <c r="AG26" s="78">
        <v>573</v>
      </c>
      <c r="AH26" s="78">
        <v>98</v>
      </c>
      <c r="AI26" s="78"/>
      <c r="AJ26" s="78" t="s">
        <v>769</v>
      </c>
      <c r="AK26" s="78" t="s">
        <v>839</v>
      </c>
      <c r="AL26" s="83" t="s">
        <v>898</v>
      </c>
      <c r="AM26" s="78"/>
      <c r="AN26" s="80">
        <v>42769.37909722222</v>
      </c>
      <c r="AO26" s="78"/>
      <c r="AP26" s="78" t="b">
        <v>1</v>
      </c>
      <c r="AQ26" s="78" t="b">
        <v>0</v>
      </c>
      <c r="AR26" s="78" t="b">
        <v>0</v>
      </c>
      <c r="AS26" s="78" t="s">
        <v>631</v>
      </c>
      <c r="AT26" s="78">
        <v>6</v>
      </c>
      <c r="AU26" s="78"/>
      <c r="AV26" s="78" t="b">
        <v>0</v>
      </c>
      <c r="AW26" s="78" t="s">
        <v>1049</v>
      </c>
      <c r="AX26" s="83" t="s">
        <v>1073</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270</v>
      </c>
      <c r="B27" s="65"/>
      <c r="C27" s="65" t="s">
        <v>64</v>
      </c>
      <c r="D27" s="66">
        <v>251.43090455087395</v>
      </c>
      <c r="E27" s="68"/>
      <c r="F27" s="100" t="s">
        <v>1029</v>
      </c>
      <c r="G27" s="65"/>
      <c r="H27" s="69" t="s">
        <v>270</v>
      </c>
      <c r="I27" s="70"/>
      <c r="J27" s="70"/>
      <c r="K27" s="69" t="s">
        <v>1151</v>
      </c>
      <c r="L27" s="73">
        <v>1</v>
      </c>
      <c r="M27" s="74">
        <v>6637.673828125</v>
      </c>
      <c r="N27" s="74">
        <v>5175.953125</v>
      </c>
      <c r="O27" s="75"/>
      <c r="P27" s="76"/>
      <c r="Q27" s="76"/>
      <c r="R27" s="86"/>
      <c r="S27" s="48">
        <v>1</v>
      </c>
      <c r="T27" s="48">
        <v>0</v>
      </c>
      <c r="U27" s="49">
        <v>0</v>
      </c>
      <c r="V27" s="49">
        <v>0.003937</v>
      </c>
      <c r="W27" s="49">
        <v>0.002241</v>
      </c>
      <c r="X27" s="49">
        <v>0.411297</v>
      </c>
      <c r="Y27" s="49">
        <v>0</v>
      </c>
      <c r="Z27" s="49">
        <v>0</v>
      </c>
      <c r="AA27" s="71">
        <v>27</v>
      </c>
      <c r="AB27" s="71"/>
      <c r="AC27" s="72"/>
      <c r="AD27" s="78" t="s">
        <v>693</v>
      </c>
      <c r="AE27" s="78">
        <v>3666</v>
      </c>
      <c r="AF27" s="78">
        <v>4760</v>
      </c>
      <c r="AG27" s="78">
        <v>2454</v>
      </c>
      <c r="AH27" s="78">
        <v>3427</v>
      </c>
      <c r="AI27" s="78"/>
      <c r="AJ27" s="78" t="s">
        <v>770</v>
      </c>
      <c r="AK27" s="78" t="s">
        <v>840</v>
      </c>
      <c r="AL27" s="83" t="s">
        <v>899</v>
      </c>
      <c r="AM27" s="78"/>
      <c r="AN27" s="80">
        <v>41918.39508101852</v>
      </c>
      <c r="AO27" s="83" t="s">
        <v>959</v>
      </c>
      <c r="AP27" s="78" t="b">
        <v>0</v>
      </c>
      <c r="AQ27" s="78" t="b">
        <v>0</v>
      </c>
      <c r="AR27" s="78" t="b">
        <v>0</v>
      </c>
      <c r="AS27" s="78" t="s">
        <v>631</v>
      </c>
      <c r="AT27" s="78">
        <v>310</v>
      </c>
      <c r="AU27" s="83" t="s">
        <v>1013</v>
      </c>
      <c r="AV27" s="78" t="b">
        <v>0</v>
      </c>
      <c r="AW27" s="78" t="s">
        <v>1049</v>
      </c>
      <c r="AX27" s="83" t="s">
        <v>1074</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167.10872157109756</v>
      </c>
      <c r="E28" s="68"/>
      <c r="F28" s="100" t="s">
        <v>427</v>
      </c>
      <c r="G28" s="65"/>
      <c r="H28" s="69" t="s">
        <v>225</v>
      </c>
      <c r="I28" s="70"/>
      <c r="J28" s="70"/>
      <c r="K28" s="69" t="s">
        <v>1152</v>
      </c>
      <c r="L28" s="73">
        <v>1</v>
      </c>
      <c r="M28" s="74">
        <v>1810.0506591796875</v>
      </c>
      <c r="N28" s="74">
        <v>8780.1044921875</v>
      </c>
      <c r="O28" s="75"/>
      <c r="P28" s="76"/>
      <c r="Q28" s="76"/>
      <c r="R28" s="86"/>
      <c r="S28" s="48">
        <v>0</v>
      </c>
      <c r="T28" s="48">
        <v>2</v>
      </c>
      <c r="U28" s="49">
        <v>0</v>
      </c>
      <c r="V28" s="49">
        <v>0.005464</v>
      </c>
      <c r="W28" s="49">
        <v>0.020945</v>
      </c>
      <c r="X28" s="49">
        <v>0.595253</v>
      </c>
      <c r="Y28" s="49">
        <v>0.5</v>
      </c>
      <c r="Z28" s="49">
        <v>0</v>
      </c>
      <c r="AA28" s="71">
        <v>28</v>
      </c>
      <c r="AB28" s="71"/>
      <c r="AC28" s="72"/>
      <c r="AD28" s="78" t="s">
        <v>694</v>
      </c>
      <c r="AE28" s="78">
        <v>627</v>
      </c>
      <c r="AF28" s="78">
        <v>287</v>
      </c>
      <c r="AG28" s="78">
        <v>6008</v>
      </c>
      <c r="AH28" s="78">
        <v>3493</v>
      </c>
      <c r="AI28" s="78"/>
      <c r="AJ28" s="78" t="s">
        <v>771</v>
      </c>
      <c r="AK28" s="78" t="s">
        <v>841</v>
      </c>
      <c r="AL28" s="83" t="s">
        <v>900</v>
      </c>
      <c r="AM28" s="78"/>
      <c r="AN28" s="80">
        <v>42340.28876157408</v>
      </c>
      <c r="AO28" s="83" t="s">
        <v>960</v>
      </c>
      <c r="AP28" s="78" t="b">
        <v>0</v>
      </c>
      <c r="AQ28" s="78" t="b">
        <v>0</v>
      </c>
      <c r="AR28" s="78" t="b">
        <v>0</v>
      </c>
      <c r="AS28" s="78" t="s">
        <v>631</v>
      </c>
      <c r="AT28" s="78">
        <v>39</v>
      </c>
      <c r="AU28" s="83" t="s">
        <v>1009</v>
      </c>
      <c r="AV28" s="78" t="b">
        <v>0</v>
      </c>
      <c r="AW28" s="78" t="s">
        <v>1049</v>
      </c>
      <c r="AX28" s="83" t="s">
        <v>1075</v>
      </c>
      <c r="AY28" s="78" t="s">
        <v>66</v>
      </c>
      <c r="AZ28" s="78" t="str">
        <f>REPLACE(INDEX(GroupVertices[Group],MATCH(Vertices[[#This Row],[Vertex]],GroupVertices[Vertex],0)),1,1,"")</f>
        <v>1</v>
      </c>
      <c r="BA28" s="48" t="s">
        <v>347</v>
      </c>
      <c r="BB28" s="48" t="s">
        <v>347</v>
      </c>
      <c r="BC28" s="48" t="s">
        <v>366</v>
      </c>
      <c r="BD28" s="48" t="s">
        <v>366</v>
      </c>
      <c r="BE28" s="48" t="s">
        <v>379</v>
      </c>
      <c r="BF28" s="48" t="s">
        <v>379</v>
      </c>
      <c r="BG28" s="120" t="s">
        <v>1617</v>
      </c>
      <c r="BH28" s="120" t="s">
        <v>1617</v>
      </c>
      <c r="BI28" s="120" t="s">
        <v>1658</v>
      </c>
      <c r="BJ28" s="120" t="s">
        <v>1658</v>
      </c>
      <c r="BK28" s="120">
        <v>0</v>
      </c>
      <c r="BL28" s="123">
        <v>0</v>
      </c>
      <c r="BM28" s="120">
        <v>0</v>
      </c>
      <c r="BN28" s="123">
        <v>0</v>
      </c>
      <c r="BO28" s="120">
        <v>0</v>
      </c>
      <c r="BP28" s="123">
        <v>0</v>
      </c>
      <c r="BQ28" s="120">
        <v>15</v>
      </c>
      <c r="BR28" s="123">
        <v>100</v>
      </c>
      <c r="BS28" s="120">
        <v>15</v>
      </c>
      <c r="BT28" s="2"/>
      <c r="BU28" s="3"/>
      <c r="BV28" s="3"/>
      <c r="BW28" s="3"/>
      <c r="BX28" s="3"/>
    </row>
    <row r="29" spans="1:76" ht="15">
      <c r="A29" s="64" t="s">
        <v>271</v>
      </c>
      <c r="B29" s="65"/>
      <c r="C29" s="65" t="s">
        <v>64</v>
      </c>
      <c r="D29" s="66">
        <v>163.47040694666276</v>
      </c>
      <c r="E29" s="68"/>
      <c r="F29" s="100" t="s">
        <v>1030</v>
      </c>
      <c r="G29" s="65"/>
      <c r="H29" s="69" t="s">
        <v>271</v>
      </c>
      <c r="I29" s="70"/>
      <c r="J29" s="70"/>
      <c r="K29" s="69" t="s">
        <v>1153</v>
      </c>
      <c r="L29" s="73">
        <v>137.5700268796823</v>
      </c>
      <c r="M29" s="74">
        <v>6550.38134765625</v>
      </c>
      <c r="N29" s="74">
        <v>9646.09375</v>
      </c>
      <c r="O29" s="75"/>
      <c r="P29" s="76"/>
      <c r="Q29" s="76"/>
      <c r="R29" s="86"/>
      <c r="S29" s="48">
        <v>2</v>
      </c>
      <c r="T29" s="48">
        <v>0</v>
      </c>
      <c r="U29" s="49">
        <v>29.666667</v>
      </c>
      <c r="V29" s="49">
        <v>0.005618</v>
      </c>
      <c r="W29" s="49">
        <v>0.014955</v>
      </c>
      <c r="X29" s="49">
        <v>0.637961</v>
      </c>
      <c r="Y29" s="49">
        <v>0</v>
      </c>
      <c r="Z29" s="49">
        <v>0</v>
      </c>
      <c r="AA29" s="71">
        <v>29</v>
      </c>
      <c r="AB29" s="71"/>
      <c r="AC29" s="72"/>
      <c r="AD29" s="78" t="s">
        <v>695</v>
      </c>
      <c r="AE29" s="78">
        <v>166</v>
      </c>
      <c r="AF29" s="78">
        <v>94</v>
      </c>
      <c r="AG29" s="78">
        <v>2656</v>
      </c>
      <c r="AH29" s="78">
        <v>6384</v>
      </c>
      <c r="AI29" s="78"/>
      <c r="AJ29" s="78" t="s">
        <v>772</v>
      </c>
      <c r="AK29" s="78" t="s">
        <v>842</v>
      </c>
      <c r="AL29" s="83" t="s">
        <v>901</v>
      </c>
      <c r="AM29" s="78"/>
      <c r="AN29" s="80">
        <v>39945.88146990741</v>
      </c>
      <c r="AO29" s="83" t="s">
        <v>961</v>
      </c>
      <c r="AP29" s="78" t="b">
        <v>0</v>
      </c>
      <c r="AQ29" s="78" t="b">
        <v>0</v>
      </c>
      <c r="AR29" s="78" t="b">
        <v>1</v>
      </c>
      <c r="AS29" s="78" t="s">
        <v>631</v>
      </c>
      <c r="AT29" s="78">
        <v>2</v>
      </c>
      <c r="AU29" s="83" t="s">
        <v>1010</v>
      </c>
      <c r="AV29" s="78" t="b">
        <v>0</v>
      </c>
      <c r="AW29" s="78" t="s">
        <v>1049</v>
      </c>
      <c r="AX29" s="83" t="s">
        <v>1076</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272</v>
      </c>
      <c r="B30" s="65"/>
      <c r="C30" s="65" t="s">
        <v>64</v>
      </c>
      <c r="D30" s="66">
        <v>299.59615773963515</v>
      </c>
      <c r="E30" s="68"/>
      <c r="F30" s="100" t="s">
        <v>1031</v>
      </c>
      <c r="G30" s="65"/>
      <c r="H30" s="69" t="s">
        <v>272</v>
      </c>
      <c r="I30" s="70"/>
      <c r="J30" s="70"/>
      <c r="K30" s="69" t="s">
        <v>1154</v>
      </c>
      <c r="L30" s="73">
        <v>137.5700268796823</v>
      </c>
      <c r="M30" s="74">
        <v>5964.17822265625</v>
      </c>
      <c r="N30" s="74">
        <v>6343.6083984375</v>
      </c>
      <c r="O30" s="75"/>
      <c r="P30" s="76"/>
      <c r="Q30" s="76"/>
      <c r="R30" s="86"/>
      <c r="S30" s="48">
        <v>2</v>
      </c>
      <c r="T30" s="48">
        <v>0</v>
      </c>
      <c r="U30" s="49">
        <v>29.666667</v>
      </c>
      <c r="V30" s="49">
        <v>0.005618</v>
      </c>
      <c r="W30" s="49">
        <v>0.014955</v>
      </c>
      <c r="X30" s="49">
        <v>0.637961</v>
      </c>
      <c r="Y30" s="49">
        <v>0</v>
      </c>
      <c r="Z30" s="49">
        <v>0</v>
      </c>
      <c r="AA30" s="71">
        <v>30</v>
      </c>
      <c r="AB30" s="71"/>
      <c r="AC30" s="72"/>
      <c r="AD30" s="78" t="s">
        <v>696</v>
      </c>
      <c r="AE30" s="78">
        <v>851</v>
      </c>
      <c r="AF30" s="78">
        <v>7315</v>
      </c>
      <c r="AG30" s="78">
        <v>2002</v>
      </c>
      <c r="AH30" s="78">
        <v>35</v>
      </c>
      <c r="AI30" s="78"/>
      <c r="AJ30" s="78" t="s">
        <v>773</v>
      </c>
      <c r="AK30" s="78" t="s">
        <v>843</v>
      </c>
      <c r="AL30" s="83" t="s">
        <v>902</v>
      </c>
      <c r="AM30" s="78"/>
      <c r="AN30" s="80">
        <v>41159.45055555556</v>
      </c>
      <c r="AO30" s="83" t="s">
        <v>962</v>
      </c>
      <c r="AP30" s="78" t="b">
        <v>0</v>
      </c>
      <c r="AQ30" s="78" t="b">
        <v>0</v>
      </c>
      <c r="AR30" s="78" t="b">
        <v>0</v>
      </c>
      <c r="AS30" s="78" t="s">
        <v>631</v>
      </c>
      <c r="AT30" s="78">
        <v>54</v>
      </c>
      <c r="AU30" s="83" t="s">
        <v>1009</v>
      </c>
      <c r="AV30" s="78" t="b">
        <v>0</v>
      </c>
      <c r="AW30" s="78" t="s">
        <v>1049</v>
      </c>
      <c r="AX30" s="83" t="s">
        <v>1077</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273</v>
      </c>
      <c r="B31" s="65"/>
      <c r="C31" s="65" t="s">
        <v>64</v>
      </c>
      <c r="D31" s="66">
        <v>165.22358445999146</v>
      </c>
      <c r="E31" s="68"/>
      <c r="F31" s="100" t="s">
        <v>1032</v>
      </c>
      <c r="G31" s="65"/>
      <c r="H31" s="69" t="s">
        <v>273</v>
      </c>
      <c r="I31" s="70"/>
      <c r="J31" s="70"/>
      <c r="K31" s="69" t="s">
        <v>1155</v>
      </c>
      <c r="L31" s="73">
        <v>137.5700268796823</v>
      </c>
      <c r="M31" s="74">
        <v>7438.67529296875</v>
      </c>
      <c r="N31" s="74">
        <v>5709.38427734375</v>
      </c>
      <c r="O31" s="75"/>
      <c r="P31" s="76"/>
      <c r="Q31" s="76"/>
      <c r="R31" s="86"/>
      <c r="S31" s="48">
        <v>2</v>
      </c>
      <c r="T31" s="48">
        <v>0</v>
      </c>
      <c r="U31" s="49">
        <v>29.666667</v>
      </c>
      <c r="V31" s="49">
        <v>0.005618</v>
      </c>
      <c r="W31" s="49">
        <v>0.014955</v>
      </c>
      <c r="X31" s="49">
        <v>0.637961</v>
      </c>
      <c r="Y31" s="49">
        <v>0</v>
      </c>
      <c r="Z31" s="49">
        <v>0</v>
      </c>
      <c r="AA31" s="71">
        <v>31</v>
      </c>
      <c r="AB31" s="71"/>
      <c r="AC31" s="72"/>
      <c r="AD31" s="78" t="s">
        <v>697</v>
      </c>
      <c r="AE31" s="78">
        <v>690</v>
      </c>
      <c r="AF31" s="78">
        <v>187</v>
      </c>
      <c r="AG31" s="78">
        <v>9272</v>
      </c>
      <c r="AH31" s="78">
        <v>332</v>
      </c>
      <c r="AI31" s="78"/>
      <c r="AJ31" s="78" t="s">
        <v>774</v>
      </c>
      <c r="AK31" s="78" t="s">
        <v>844</v>
      </c>
      <c r="AL31" s="78"/>
      <c r="AM31" s="78"/>
      <c r="AN31" s="80">
        <v>43057.67655092593</v>
      </c>
      <c r="AO31" s="83" t="s">
        <v>963</v>
      </c>
      <c r="AP31" s="78" t="b">
        <v>1</v>
      </c>
      <c r="AQ31" s="78" t="b">
        <v>0</v>
      </c>
      <c r="AR31" s="78" t="b">
        <v>0</v>
      </c>
      <c r="AS31" s="78" t="s">
        <v>631</v>
      </c>
      <c r="AT31" s="78">
        <v>13</v>
      </c>
      <c r="AU31" s="78"/>
      <c r="AV31" s="78" t="b">
        <v>0</v>
      </c>
      <c r="AW31" s="78" t="s">
        <v>1049</v>
      </c>
      <c r="AX31" s="83" t="s">
        <v>1078</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274</v>
      </c>
      <c r="B32" s="65"/>
      <c r="C32" s="65" t="s">
        <v>64</v>
      </c>
      <c r="D32" s="66">
        <v>162.41473016444334</v>
      </c>
      <c r="E32" s="68"/>
      <c r="F32" s="100" t="s">
        <v>1033</v>
      </c>
      <c r="G32" s="65"/>
      <c r="H32" s="69" t="s">
        <v>274</v>
      </c>
      <c r="I32" s="70"/>
      <c r="J32" s="70"/>
      <c r="K32" s="69" t="s">
        <v>1156</v>
      </c>
      <c r="L32" s="73">
        <v>137.5700268796823</v>
      </c>
      <c r="M32" s="74">
        <v>7368.65966796875</v>
      </c>
      <c r="N32" s="74">
        <v>9294.09765625</v>
      </c>
      <c r="O32" s="75"/>
      <c r="P32" s="76"/>
      <c r="Q32" s="76"/>
      <c r="R32" s="86"/>
      <c r="S32" s="48">
        <v>2</v>
      </c>
      <c r="T32" s="48">
        <v>0</v>
      </c>
      <c r="U32" s="49">
        <v>29.666667</v>
      </c>
      <c r="V32" s="49">
        <v>0.005618</v>
      </c>
      <c r="W32" s="49">
        <v>0.014955</v>
      </c>
      <c r="X32" s="49">
        <v>0.637961</v>
      </c>
      <c r="Y32" s="49">
        <v>0</v>
      </c>
      <c r="Z32" s="49">
        <v>0</v>
      </c>
      <c r="AA32" s="71">
        <v>32</v>
      </c>
      <c r="AB32" s="71"/>
      <c r="AC32" s="72"/>
      <c r="AD32" s="78" t="s">
        <v>698</v>
      </c>
      <c r="AE32" s="78">
        <v>33</v>
      </c>
      <c r="AF32" s="78">
        <v>38</v>
      </c>
      <c r="AG32" s="78">
        <v>70</v>
      </c>
      <c r="AH32" s="78">
        <v>56</v>
      </c>
      <c r="AI32" s="78"/>
      <c r="AJ32" s="78" t="s">
        <v>775</v>
      </c>
      <c r="AK32" s="78" t="s">
        <v>845</v>
      </c>
      <c r="AL32" s="83" t="s">
        <v>903</v>
      </c>
      <c r="AM32" s="78"/>
      <c r="AN32" s="80">
        <v>43182.7358912037</v>
      </c>
      <c r="AO32" s="83" t="s">
        <v>964</v>
      </c>
      <c r="AP32" s="78" t="b">
        <v>1</v>
      </c>
      <c r="AQ32" s="78" t="b">
        <v>0</v>
      </c>
      <c r="AR32" s="78" t="b">
        <v>0</v>
      </c>
      <c r="AS32" s="78" t="s">
        <v>631</v>
      </c>
      <c r="AT32" s="78">
        <v>2</v>
      </c>
      <c r="AU32" s="78"/>
      <c r="AV32" s="78" t="b">
        <v>0</v>
      </c>
      <c r="AW32" s="78" t="s">
        <v>1049</v>
      </c>
      <c r="AX32" s="83" t="s">
        <v>1079</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226</v>
      </c>
      <c r="B33" s="65"/>
      <c r="C33" s="65" t="s">
        <v>64</v>
      </c>
      <c r="D33" s="66">
        <v>215.06660967763705</v>
      </c>
      <c r="E33" s="68"/>
      <c r="F33" s="100" t="s">
        <v>428</v>
      </c>
      <c r="G33" s="65"/>
      <c r="H33" s="69" t="s">
        <v>226</v>
      </c>
      <c r="I33" s="70"/>
      <c r="J33" s="70"/>
      <c r="K33" s="69" t="s">
        <v>1157</v>
      </c>
      <c r="L33" s="73">
        <v>1</v>
      </c>
      <c r="M33" s="74">
        <v>7764.005859375</v>
      </c>
      <c r="N33" s="74">
        <v>7542.13427734375</v>
      </c>
      <c r="O33" s="75"/>
      <c r="P33" s="76"/>
      <c r="Q33" s="76"/>
      <c r="R33" s="86"/>
      <c r="S33" s="48">
        <v>0</v>
      </c>
      <c r="T33" s="48">
        <v>1</v>
      </c>
      <c r="U33" s="49">
        <v>0</v>
      </c>
      <c r="V33" s="49">
        <v>0.003937</v>
      </c>
      <c r="W33" s="49">
        <v>0.002241</v>
      </c>
      <c r="X33" s="49">
        <v>0.411297</v>
      </c>
      <c r="Y33" s="49">
        <v>0</v>
      </c>
      <c r="Z33" s="49">
        <v>0</v>
      </c>
      <c r="AA33" s="71">
        <v>33</v>
      </c>
      <c r="AB33" s="71"/>
      <c r="AC33" s="72"/>
      <c r="AD33" s="78" t="s">
        <v>699</v>
      </c>
      <c r="AE33" s="78">
        <v>3655</v>
      </c>
      <c r="AF33" s="78">
        <v>2831</v>
      </c>
      <c r="AG33" s="78">
        <v>34986</v>
      </c>
      <c r="AH33" s="78">
        <v>10078</v>
      </c>
      <c r="AI33" s="78"/>
      <c r="AJ33" s="78" t="s">
        <v>776</v>
      </c>
      <c r="AK33" s="78" t="s">
        <v>846</v>
      </c>
      <c r="AL33" s="78"/>
      <c r="AM33" s="78"/>
      <c r="AN33" s="80">
        <v>40736.717453703706</v>
      </c>
      <c r="AO33" s="78"/>
      <c r="AP33" s="78" t="b">
        <v>1</v>
      </c>
      <c r="AQ33" s="78" t="b">
        <v>0</v>
      </c>
      <c r="AR33" s="78" t="b">
        <v>1</v>
      </c>
      <c r="AS33" s="78" t="s">
        <v>631</v>
      </c>
      <c r="AT33" s="78">
        <v>434</v>
      </c>
      <c r="AU33" s="83" t="s">
        <v>1009</v>
      </c>
      <c r="AV33" s="78" t="b">
        <v>0</v>
      </c>
      <c r="AW33" s="78" t="s">
        <v>1049</v>
      </c>
      <c r="AX33" s="83" t="s">
        <v>1080</v>
      </c>
      <c r="AY33" s="78" t="s">
        <v>66</v>
      </c>
      <c r="AZ33" s="78" t="str">
        <f>REPLACE(INDEX(GroupVertices[Group],MATCH(Vertices[[#This Row],[Vertex]],GroupVertices[Vertex],0)),1,1,"")</f>
        <v>5</v>
      </c>
      <c r="BA33" s="48" t="s">
        <v>348</v>
      </c>
      <c r="BB33" s="48" t="s">
        <v>348</v>
      </c>
      <c r="BC33" s="48" t="s">
        <v>366</v>
      </c>
      <c r="BD33" s="48" t="s">
        <v>366</v>
      </c>
      <c r="BE33" s="48" t="s">
        <v>381</v>
      </c>
      <c r="BF33" s="48" t="s">
        <v>381</v>
      </c>
      <c r="BG33" s="120" t="s">
        <v>1619</v>
      </c>
      <c r="BH33" s="120" t="s">
        <v>1619</v>
      </c>
      <c r="BI33" s="120" t="s">
        <v>1660</v>
      </c>
      <c r="BJ33" s="120" t="s">
        <v>1660</v>
      </c>
      <c r="BK33" s="120">
        <v>1</v>
      </c>
      <c r="BL33" s="123">
        <v>6.25</v>
      </c>
      <c r="BM33" s="120">
        <v>0</v>
      </c>
      <c r="BN33" s="123">
        <v>0</v>
      </c>
      <c r="BO33" s="120">
        <v>0</v>
      </c>
      <c r="BP33" s="123">
        <v>0</v>
      </c>
      <c r="BQ33" s="120">
        <v>15</v>
      </c>
      <c r="BR33" s="123">
        <v>93.75</v>
      </c>
      <c r="BS33" s="120">
        <v>16</v>
      </c>
      <c r="BT33" s="2"/>
      <c r="BU33" s="3"/>
      <c r="BV33" s="3"/>
      <c r="BW33" s="3"/>
      <c r="BX33" s="3"/>
    </row>
    <row r="34" spans="1:76" ht="15">
      <c r="A34" s="64" t="s">
        <v>227</v>
      </c>
      <c r="B34" s="65"/>
      <c r="C34" s="65" t="s">
        <v>64</v>
      </c>
      <c r="D34" s="66">
        <v>206.3195734821047</v>
      </c>
      <c r="E34" s="68"/>
      <c r="F34" s="100" t="s">
        <v>429</v>
      </c>
      <c r="G34" s="65"/>
      <c r="H34" s="69" t="s">
        <v>227</v>
      </c>
      <c r="I34" s="70"/>
      <c r="J34" s="70"/>
      <c r="K34" s="69" t="s">
        <v>1158</v>
      </c>
      <c r="L34" s="73">
        <v>1</v>
      </c>
      <c r="M34" s="74">
        <v>893.6788330078125</v>
      </c>
      <c r="N34" s="74">
        <v>4029.432373046875</v>
      </c>
      <c r="O34" s="75"/>
      <c r="P34" s="76"/>
      <c r="Q34" s="76"/>
      <c r="R34" s="86"/>
      <c r="S34" s="48">
        <v>0</v>
      </c>
      <c r="T34" s="48">
        <v>2</v>
      </c>
      <c r="U34" s="49">
        <v>0</v>
      </c>
      <c r="V34" s="49">
        <v>0.005464</v>
      </c>
      <c r="W34" s="49">
        <v>0.020945</v>
      </c>
      <c r="X34" s="49">
        <v>0.595253</v>
      </c>
      <c r="Y34" s="49">
        <v>0.5</v>
      </c>
      <c r="Z34" s="49">
        <v>0</v>
      </c>
      <c r="AA34" s="71">
        <v>34</v>
      </c>
      <c r="AB34" s="71"/>
      <c r="AC34" s="72"/>
      <c r="AD34" s="78" t="s">
        <v>700</v>
      </c>
      <c r="AE34" s="78">
        <v>24</v>
      </c>
      <c r="AF34" s="78">
        <v>2367</v>
      </c>
      <c r="AG34" s="78">
        <v>10767</v>
      </c>
      <c r="AH34" s="78">
        <v>158</v>
      </c>
      <c r="AI34" s="78"/>
      <c r="AJ34" s="78" t="s">
        <v>777</v>
      </c>
      <c r="AK34" s="78" t="s">
        <v>847</v>
      </c>
      <c r="AL34" s="83" t="s">
        <v>904</v>
      </c>
      <c r="AM34" s="78"/>
      <c r="AN34" s="80">
        <v>42403.404340277775</v>
      </c>
      <c r="AO34" s="83" t="s">
        <v>965</v>
      </c>
      <c r="AP34" s="78" t="b">
        <v>0</v>
      </c>
      <c r="AQ34" s="78" t="b">
        <v>0</v>
      </c>
      <c r="AR34" s="78" t="b">
        <v>0</v>
      </c>
      <c r="AS34" s="78" t="s">
        <v>631</v>
      </c>
      <c r="AT34" s="78">
        <v>3379</v>
      </c>
      <c r="AU34" s="83" t="s">
        <v>1009</v>
      </c>
      <c r="AV34" s="78" t="b">
        <v>0</v>
      </c>
      <c r="AW34" s="78" t="s">
        <v>1049</v>
      </c>
      <c r="AX34" s="83" t="s">
        <v>1081</v>
      </c>
      <c r="AY34" s="78" t="s">
        <v>66</v>
      </c>
      <c r="AZ34" s="78" t="str">
        <f>REPLACE(INDEX(GroupVertices[Group],MATCH(Vertices[[#This Row],[Vertex]],GroupVertices[Vertex],0)),1,1,"")</f>
        <v>1</v>
      </c>
      <c r="BA34" s="48" t="s">
        <v>347</v>
      </c>
      <c r="BB34" s="48" t="s">
        <v>347</v>
      </c>
      <c r="BC34" s="48" t="s">
        <v>366</v>
      </c>
      <c r="BD34" s="48" t="s">
        <v>366</v>
      </c>
      <c r="BE34" s="48" t="s">
        <v>379</v>
      </c>
      <c r="BF34" s="48" t="s">
        <v>379</v>
      </c>
      <c r="BG34" s="120" t="s">
        <v>1617</v>
      </c>
      <c r="BH34" s="120" t="s">
        <v>1617</v>
      </c>
      <c r="BI34" s="120" t="s">
        <v>1658</v>
      </c>
      <c r="BJ34" s="120" t="s">
        <v>1658</v>
      </c>
      <c r="BK34" s="120">
        <v>0</v>
      </c>
      <c r="BL34" s="123">
        <v>0</v>
      </c>
      <c r="BM34" s="120">
        <v>0</v>
      </c>
      <c r="BN34" s="123">
        <v>0</v>
      </c>
      <c r="BO34" s="120">
        <v>0</v>
      </c>
      <c r="BP34" s="123">
        <v>0</v>
      </c>
      <c r="BQ34" s="120">
        <v>15</v>
      </c>
      <c r="BR34" s="123">
        <v>100</v>
      </c>
      <c r="BS34" s="120">
        <v>15</v>
      </c>
      <c r="BT34" s="2"/>
      <c r="BU34" s="3"/>
      <c r="BV34" s="3"/>
      <c r="BW34" s="3"/>
      <c r="BX34" s="3"/>
    </row>
    <row r="35" spans="1:76" ht="15">
      <c r="A35" s="64" t="s">
        <v>228</v>
      </c>
      <c r="B35" s="65"/>
      <c r="C35" s="65" t="s">
        <v>64</v>
      </c>
      <c r="D35" s="66">
        <v>183.69792814883135</v>
      </c>
      <c r="E35" s="68"/>
      <c r="F35" s="100" t="s">
        <v>430</v>
      </c>
      <c r="G35" s="65"/>
      <c r="H35" s="69" t="s">
        <v>228</v>
      </c>
      <c r="I35" s="70"/>
      <c r="J35" s="70"/>
      <c r="K35" s="69" t="s">
        <v>1159</v>
      </c>
      <c r="L35" s="73">
        <v>1</v>
      </c>
      <c r="M35" s="74">
        <v>2190.902587890625</v>
      </c>
      <c r="N35" s="74">
        <v>7945.82177734375</v>
      </c>
      <c r="O35" s="75"/>
      <c r="P35" s="76"/>
      <c r="Q35" s="76"/>
      <c r="R35" s="86"/>
      <c r="S35" s="48">
        <v>0</v>
      </c>
      <c r="T35" s="48">
        <v>2</v>
      </c>
      <c r="U35" s="49">
        <v>0</v>
      </c>
      <c r="V35" s="49">
        <v>0.005464</v>
      </c>
      <c r="W35" s="49">
        <v>0.020945</v>
      </c>
      <c r="X35" s="49">
        <v>0.595253</v>
      </c>
      <c r="Y35" s="49">
        <v>0.5</v>
      </c>
      <c r="Z35" s="49">
        <v>0</v>
      </c>
      <c r="AA35" s="71">
        <v>35</v>
      </c>
      <c r="AB35" s="71"/>
      <c r="AC35" s="72"/>
      <c r="AD35" s="78" t="s">
        <v>701</v>
      </c>
      <c r="AE35" s="78">
        <v>1516</v>
      </c>
      <c r="AF35" s="78">
        <v>1167</v>
      </c>
      <c r="AG35" s="78">
        <v>2890</v>
      </c>
      <c r="AH35" s="78">
        <v>405</v>
      </c>
      <c r="AI35" s="78"/>
      <c r="AJ35" s="78" t="s">
        <v>778</v>
      </c>
      <c r="AK35" s="78" t="s">
        <v>835</v>
      </c>
      <c r="AL35" s="83" t="s">
        <v>905</v>
      </c>
      <c r="AM35" s="78"/>
      <c r="AN35" s="80">
        <v>42379.87505787037</v>
      </c>
      <c r="AO35" s="83" t="s">
        <v>966</v>
      </c>
      <c r="AP35" s="78" t="b">
        <v>0</v>
      </c>
      <c r="AQ35" s="78" t="b">
        <v>0</v>
      </c>
      <c r="AR35" s="78" t="b">
        <v>0</v>
      </c>
      <c r="AS35" s="78" t="s">
        <v>631</v>
      </c>
      <c r="AT35" s="78">
        <v>13</v>
      </c>
      <c r="AU35" s="83" t="s">
        <v>1009</v>
      </c>
      <c r="AV35" s="78" t="b">
        <v>0</v>
      </c>
      <c r="AW35" s="78" t="s">
        <v>1049</v>
      </c>
      <c r="AX35" s="83" t="s">
        <v>1082</v>
      </c>
      <c r="AY35" s="78" t="s">
        <v>66</v>
      </c>
      <c r="AZ35" s="78" t="str">
        <f>REPLACE(INDEX(GroupVertices[Group],MATCH(Vertices[[#This Row],[Vertex]],GroupVertices[Vertex],0)),1,1,"")</f>
        <v>1</v>
      </c>
      <c r="BA35" s="48" t="s">
        <v>347</v>
      </c>
      <c r="BB35" s="48" t="s">
        <v>347</v>
      </c>
      <c r="BC35" s="48" t="s">
        <v>366</v>
      </c>
      <c r="BD35" s="48" t="s">
        <v>366</v>
      </c>
      <c r="BE35" s="48" t="s">
        <v>379</v>
      </c>
      <c r="BF35" s="48" t="s">
        <v>379</v>
      </c>
      <c r="BG35" s="120" t="s">
        <v>1617</v>
      </c>
      <c r="BH35" s="120" t="s">
        <v>1617</v>
      </c>
      <c r="BI35" s="120" t="s">
        <v>1658</v>
      </c>
      <c r="BJ35" s="120" t="s">
        <v>1658</v>
      </c>
      <c r="BK35" s="120">
        <v>0</v>
      </c>
      <c r="BL35" s="123">
        <v>0</v>
      </c>
      <c r="BM35" s="120">
        <v>0</v>
      </c>
      <c r="BN35" s="123">
        <v>0</v>
      </c>
      <c r="BO35" s="120">
        <v>0</v>
      </c>
      <c r="BP35" s="123">
        <v>0</v>
      </c>
      <c r="BQ35" s="120">
        <v>15</v>
      </c>
      <c r="BR35" s="123">
        <v>100</v>
      </c>
      <c r="BS35" s="120">
        <v>15</v>
      </c>
      <c r="BT35" s="2"/>
      <c r="BU35" s="3"/>
      <c r="BV35" s="3"/>
      <c r="BW35" s="3"/>
      <c r="BX35" s="3"/>
    </row>
    <row r="36" spans="1:76" ht="15">
      <c r="A36" s="64" t="s">
        <v>229</v>
      </c>
      <c r="B36" s="65"/>
      <c r="C36" s="65" t="s">
        <v>64</v>
      </c>
      <c r="D36" s="66">
        <v>181.07758756439387</v>
      </c>
      <c r="E36" s="68"/>
      <c r="F36" s="100" t="s">
        <v>431</v>
      </c>
      <c r="G36" s="65"/>
      <c r="H36" s="69" t="s">
        <v>229</v>
      </c>
      <c r="I36" s="70"/>
      <c r="J36" s="70"/>
      <c r="K36" s="69" t="s">
        <v>1160</v>
      </c>
      <c r="L36" s="73">
        <v>1</v>
      </c>
      <c r="M36" s="74">
        <v>1662.1717529296875</v>
      </c>
      <c r="N36" s="74">
        <v>7242.62646484375</v>
      </c>
      <c r="O36" s="75"/>
      <c r="P36" s="76"/>
      <c r="Q36" s="76"/>
      <c r="R36" s="86"/>
      <c r="S36" s="48">
        <v>0</v>
      </c>
      <c r="T36" s="48">
        <v>2</v>
      </c>
      <c r="U36" s="49">
        <v>0</v>
      </c>
      <c r="V36" s="49">
        <v>0.005464</v>
      </c>
      <c r="W36" s="49">
        <v>0.020945</v>
      </c>
      <c r="X36" s="49">
        <v>0.595253</v>
      </c>
      <c r="Y36" s="49">
        <v>0.5</v>
      </c>
      <c r="Z36" s="49">
        <v>0</v>
      </c>
      <c r="AA36" s="71">
        <v>36</v>
      </c>
      <c r="AB36" s="71"/>
      <c r="AC36" s="72"/>
      <c r="AD36" s="78" t="s">
        <v>702</v>
      </c>
      <c r="AE36" s="78">
        <v>4803</v>
      </c>
      <c r="AF36" s="78">
        <v>1028</v>
      </c>
      <c r="AG36" s="78">
        <v>5588</v>
      </c>
      <c r="AH36" s="78">
        <v>3290</v>
      </c>
      <c r="AI36" s="78"/>
      <c r="AJ36" s="78" t="s">
        <v>779</v>
      </c>
      <c r="AK36" s="78" t="s">
        <v>848</v>
      </c>
      <c r="AL36" s="83" t="s">
        <v>906</v>
      </c>
      <c r="AM36" s="78"/>
      <c r="AN36" s="80">
        <v>43193.54041666666</v>
      </c>
      <c r="AO36" s="83" t="s">
        <v>967</v>
      </c>
      <c r="AP36" s="78" t="b">
        <v>1</v>
      </c>
      <c r="AQ36" s="78" t="b">
        <v>0</v>
      </c>
      <c r="AR36" s="78" t="b">
        <v>1</v>
      </c>
      <c r="AS36" s="78" t="s">
        <v>1006</v>
      </c>
      <c r="AT36" s="78">
        <v>10</v>
      </c>
      <c r="AU36" s="78"/>
      <c r="AV36" s="78" t="b">
        <v>0</v>
      </c>
      <c r="AW36" s="78" t="s">
        <v>1049</v>
      </c>
      <c r="AX36" s="83" t="s">
        <v>1083</v>
      </c>
      <c r="AY36" s="78" t="s">
        <v>66</v>
      </c>
      <c r="AZ36" s="78" t="str">
        <f>REPLACE(INDEX(GroupVertices[Group],MATCH(Vertices[[#This Row],[Vertex]],GroupVertices[Vertex],0)),1,1,"")</f>
        <v>1</v>
      </c>
      <c r="BA36" s="48" t="s">
        <v>347</v>
      </c>
      <c r="BB36" s="48" t="s">
        <v>347</v>
      </c>
      <c r="BC36" s="48" t="s">
        <v>366</v>
      </c>
      <c r="BD36" s="48" t="s">
        <v>366</v>
      </c>
      <c r="BE36" s="48" t="s">
        <v>379</v>
      </c>
      <c r="BF36" s="48" t="s">
        <v>379</v>
      </c>
      <c r="BG36" s="120" t="s">
        <v>1617</v>
      </c>
      <c r="BH36" s="120" t="s">
        <v>1617</v>
      </c>
      <c r="BI36" s="120" t="s">
        <v>1658</v>
      </c>
      <c r="BJ36" s="120" t="s">
        <v>1658</v>
      </c>
      <c r="BK36" s="120">
        <v>0</v>
      </c>
      <c r="BL36" s="123">
        <v>0</v>
      </c>
      <c r="BM36" s="120">
        <v>0</v>
      </c>
      <c r="BN36" s="123">
        <v>0</v>
      </c>
      <c r="BO36" s="120">
        <v>0</v>
      </c>
      <c r="BP36" s="123">
        <v>0</v>
      </c>
      <c r="BQ36" s="120">
        <v>15</v>
      </c>
      <c r="BR36" s="123">
        <v>100</v>
      </c>
      <c r="BS36" s="120">
        <v>15</v>
      </c>
      <c r="BT36" s="2"/>
      <c r="BU36" s="3"/>
      <c r="BV36" s="3"/>
      <c r="BW36" s="3"/>
      <c r="BX36" s="3"/>
    </row>
    <row r="37" spans="1:76" ht="15">
      <c r="A37" s="64" t="s">
        <v>230</v>
      </c>
      <c r="B37" s="65"/>
      <c r="C37" s="65" t="s">
        <v>64</v>
      </c>
      <c r="D37" s="66">
        <v>174.68697275774414</v>
      </c>
      <c r="E37" s="68"/>
      <c r="F37" s="100" t="s">
        <v>432</v>
      </c>
      <c r="G37" s="65"/>
      <c r="H37" s="69" t="s">
        <v>230</v>
      </c>
      <c r="I37" s="70"/>
      <c r="J37" s="70"/>
      <c r="K37" s="69" t="s">
        <v>1161</v>
      </c>
      <c r="L37" s="73">
        <v>1</v>
      </c>
      <c r="M37" s="74">
        <v>7958.91796875</v>
      </c>
      <c r="N37" s="74">
        <v>8362.693359375</v>
      </c>
      <c r="O37" s="75"/>
      <c r="P37" s="76"/>
      <c r="Q37" s="76"/>
      <c r="R37" s="86"/>
      <c r="S37" s="48">
        <v>0</v>
      </c>
      <c r="T37" s="48">
        <v>1</v>
      </c>
      <c r="U37" s="49">
        <v>0</v>
      </c>
      <c r="V37" s="49">
        <v>0.003937</v>
      </c>
      <c r="W37" s="49">
        <v>0.000794</v>
      </c>
      <c r="X37" s="49">
        <v>0.44115</v>
      </c>
      <c r="Y37" s="49">
        <v>0</v>
      </c>
      <c r="Z37" s="49">
        <v>0</v>
      </c>
      <c r="AA37" s="71">
        <v>37</v>
      </c>
      <c r="AB37" s="71"/>
      <c r="AC37" s="72"/>
      <c r="AD37" s="78" t="s">
        <v>703</v>
      </c>
      <c r="AE37" s="78">
        <v>452</v>
      </c>
      <c r="AF37" s="78">
        <v>689</v>
      </c>
      <c r="AG37" s="78">
        <v>31522</v>
      </c>
      <c r="AH37" s="78">
        <v>8595</v>
      </c>
      <c r="AI37" s="78"/>
      <c r="AJ37" s="78" t="s">
        <v>780</v>
      </c>
      <c r="AK37" s="78" t="s">
        <v>849</v>
      </c>
      <c r="AL37" s="78"/>
      <c r="AM37" s="78"/>
      <c r="AN37" s="80">
        <v>39675.73899305556</v>
      </c>
      <c r="AO37" s="83" t="s">
        <v>968</v>
      </c>
      <c r="AP37" s="78" t="b">
        <v>0</v>
      </c>
      <c r="AQ37" s="78" t="b">
        <v>0</v>
      </c>
      <c r="AR37" s="78" t="b">
        <v>0</v>
      </c>
      <c r="AS37" s="78" t="s">
        <v>631</v>
      </c>
      <c r="AT37" s="78">
        <v>18</v>
      </c>
      <c r="AU37" s="83" t="s">
        <v>1010</v>
      </c>
      <c r="AV37" s="78" t="b">
        <v>0</v>
      </c>
      <c r="AW37" s="78" t="s">
        <v>1049</v>
      </c>
      <c r="AX37" s="83" t="s">
        <v>1084</v>
      </c>
      <c r="AY37" s="78" t="s">
        <v>66</v>
      </c>
      <c r="AZ37" s="78" t="str">
        <f>REPLACE(INDEX(GroupVertices[Group],MATCH(Vertices[[#This Row],[Vertex]],GroupVertices[Vertex],0)),1,1,"")</f>
        <v>4</v>
      </c>
      <c r="BA37" s="48" t="s">
        <v>349</v>
      </c>
      <c r="BB37" s="48" t="s">
        <v>349</v>
      </c>
      <c r="BC37" s="48" t="s">
        <v>367</v>
      </c>
      <c r="BD37" s="48" t="s">
        <v>367</v>
      </c>
      <c r="BE37" s="48"/>
      <c r="BF37" s="48"/>
      <c r="BG37" s="120" t="s">
        <v>1620</v>
      </c>
      <c r="BH37" s="120" t="s">
        <v>1620</v>
      </c>
      <c r="BI37" s="120" t="s">
        <v>1661</v>
      </c>
      <c r="BJ37" s="120" t="s">
        <v>1661</v>
      </c>
      <c r="BK37" s="120">
        <v>0</v>
      </c>
      <c r="BL37" s="123">
        <v>0</v>
      </c>
      <c r="BM37" s="120">
        <v>0</v>
      </c>
      <c r="BN37" s="123">
        <v>0</v>
      </c>
      <c r="BO37" s="120">
        <v>0</v>
      </c>
      <c r="BP37" s="123">
        <v>0</v>
      </c>
      <c r="BQ37" s="120">
        <v>19</v>
      </c>
      <c r="BR37" s="123">
        <v>100</v>
      </c>
      <c r="BS37" s="120">
        <v>19</v>
      </c>
      <c r="BT37" s="2"/>
      <c r="BU37" s="3"/>
      <c r="BV37" s="3"/>
      <c r="BW37" s="3"/>
      <c r="BX37" s="3"/>
    </row>
    <row r="38" spans="1:76" ht="15">
      <c r="A38" s="64" t="s">
        <v>231</v>
      </c>
      <c r="B38" s="65"/>
      <c r="C38" s="65" t="s">
        <v>64</v>
      </c>
      <c r="D38" s="66">
        <v>164.71459743999281</v>
      </c>
      <c r="E38" s="68"/>
      <c r="F38" s="100" t="s">
        <v>433</v>
      </c>
      <c r="G38" s="65"/>
      <c r="H38" s="69" t="s">
        <v>231</v>
      </c>
      <c r="I38" s="70"/>
      <c r="J38" s="70"/>
      <c r="K38" s="69" t="s">
        <v>1162</v>
      </c>
      <c r="L38" s="73">
        <v>1</v>
      </c>
      <c r="M38" s="74">
        <v>9307.771484375</v>
      </c>
      <c r="N38" s="74">
        <v>9348.59765625</v>
      </c>
      <c r="O38" s="75"/>
      <c r="P38" s="76"/>
      <c r="Q38" s="76"/>
      <c r="R38" s="86"/>
      <c r="S38" s="48">
        <v>0</v>
      </c>
      <c r="T38" s="48">
        <v>1</v>
      </c>
      <c r="U38" s="49">
        <v>0</v>
      </c>
      <c r="V38" s="49">
        <v>0.003937</v>
      </c>
      <c r="W38" s="49">
        <v>0.000794</v>
      </c>
      <c r="X38" s="49">
        <v>0.44115</v>
      </c>
      <c r="Y38" s="49">
        <v>0</v>
      </c>
      <c r="Z38" s="49">
        <v>0</v>
      </c>
      <c r="AA38" s="71">
        <v>38</v>
      </c>
      <c r="AB38" s="71"/>
      <c r="AC38" s="72"/>
      <c r="AD38" s="78" t="s">
        <v>704</v>
      </c>
      <c r="AE38" s="78">
        <v>980</v>
      </c>
      <c r="AF38" s="78">
        <v>160</v>
      </c>
      <c r="AG38" s="78">
        <v>3186</v>
      </c>
      <c r="AH38" s="78">
        <v>7882</v>
      </c>
      <c r="AI38" s="78"/>
      <c r="AJ38" s="78" t="s">
        <v>781</v>
      </c>
      <c r="AK38" s="78" t="s">
        <v>850</v>
      </c>
      <c r="AL38" s="78"/>
      <c r="AM38" s="78"/>
      <c r="AN38" s="80">
        <v>42708.28912037037</v>
      </c>
      <c r="AO38" s="83" t="s">
        <v>969</v>
      </c>
      <c r="AP38" s="78" t="b">
        <v>0</v>
      </c>
      <c r="AQ38" s="78" t="b">
        <v>0</v>
      </c>
      <c r="AR38" s="78" t="b">
        <v>0</v>
      </c>
      <c r="AS38" s="78" t="s">
        <v>631</v>
      </c>
      <c r="AT38" s="78">
        <v>0</v>
      </c>
      <c r="AU38" s="83" t="s">
        <v>1009</v>
      </c>
      <c r="AV38" s="78" t="b">
        <v>0</v>
      </c>
      <c r="AW38" s="78" t="s">
        <v>1049</v>
      </c>
      <c r="AX38" s="83" t="s">
        <v>1085</v>
      </c>
      <c r="AY38" s="78" t="s">
        <v>66</v>
      </c>
      <c r="AZ38" s="78" t="str">
        <f>REPLACE(INDEX(GroupVertices[Group],MATCH(Vertices[[#This Row],[Vertex]],GroupVertices[Vertex],0)),1,1,"")</f>
        <v>4</v>
      </c>
      <c r="BA38" s="48" t="s">
        <v>349</v>
      </c>
      <c r="BB38" s="48" t="s">
        <v>349</v>
      </c>
      <c r="BC38" s="48" t="s">
        <v>367</v>
      </c>
      <c r="BD38" s="48" t="s">
        <v>367</v>
      </c>
      <c r="BE38" s="48"/>
      <c r="BF38" s="48"/>
      <c r="BG38" s="120" t="s">
        <v>1620</v>
      </c>
      <c r="BH38" s="120" t="s">
        <v>1620</v>
      </c>
      <c r="BI38" s="120" t="s">
        <v>1661</v>
      </c>
      <c r="BJ38" s="120" t="s">
        <v>1661</v>
      </c>
      <c r="BK38" s="120">
        <v>0</v>
      </c>
      <c r="BL38" s="123">
        <v>0</v>
      </c>
      <c r="BM38" s="120">
        <v>0</v>
      </c>
      <c r="BN38" s="123">
        <v>0</v>
      </c>
      <c r="BO38" s="120">
        <v>0</v>
      </c>
      <c r="BP38" s="123">
        <v>0</v>
      </c>
      <c r="BQ38" s="120">
        <v>19</v>
      </c>
      <c r="BR38" s="123">
        <v>100</v>
      </c>
      <c r="BS38" s="120">
        <v>19</v>
      </c>
      <c r="BT38" s="2"/>
      <c r="BU38" s="3"/>
      <c r="BV38" s="3"/>
      <c r="BW38" s="3"/>
      <c r="BX38" s="3"/>
    </row>
    <row r="39" spans="1:76" ht="15">
      <c r="A39" s="64" t="s">
        <v>232</v>
      </c>
      <c r="B39" s="65"/>
      <c r="C39" s="65" t="s">
        <v>64</v>
      </c>
      <c r="D39" s="66">
        <v>171.53879378219693</v>
      </c>
      <c r="E39" s="68"/>
      <c r="F39" s="100" t="s">
        <v>434</v>
      </c>
      <c r="G39" s="65"/>
      <c r="H39" s="69" t="s">
        <v>232</v>
      </c>
      <c r="I39" s="70"/>
      <c r="J39" s="70"/>
      <c r="K39" s="69" t="s">
        <v>1163</v>
      </c>
      <c r="L39" s="73">
        <v>1</v>
      </c>
      <c r="M39" s="74">
        <v>843.3155517578125</v>
      </c>
      <c r="N39" s="74">
        <v>2127.1455078125</v>
      </c>
      <c r="O39" s="75"/>
      <c r="P39" s="76"/>
      <c r="Q39" s="76"/>
      <c r="R39" s="86"/>
      <c r="S39" s="48">
        <v>0</v>
      </c>
      <c r="T39" s="48">
        <v>2</v>
      </c>
      <c r="U39" s="49">
        <v>0</v>
      </c>
      <c r="V39" s="49">
        <v>0.005464</v>
      </c>
      <c r="W39" s="49">
        <v>0.020945</v>
      </c>
      <c r="X39" s="49">
        <v>0.595253</v>
      </c>
      <c r="Y39" s="49">
        <v>0.5</v>
      </c>
      <c r="Z39" s="49">
        <v>0</v>
      </c>
      <c r="AA39" s="71">
        <v>39</v>
      </c>
      <c r="AB39" s="71"/>
      <c r="AC39" s="72"/>
      <c r="AD39" s="78" t="s">
        <v>705</v>
      </c>
      <c r="AE39" s="78">
        <v>1042</v>
      </c>
      <c r="AF39" s="78">
        <v>522</v>
      </c>
      <c r="AG39" s="78">
        <v>4042</v>
      </c>
      <c r="AH39" s="78">
        <v>2749</v>
      </c>
      <c r="AI39" s="78"/>
      <c r="AJ39" s="78" t="s">
        <v>782</v>
      </c>
      <c r="AK39" s="78"/>
      <c r="AL39" s="78"/>
      <c r="AM39" s="78"/>
      <c r="AN39" s="80">
        <v>42965.8978125</v>
      </c>
      <c r="AO39" s="83" t="s">
        <v>970</v>
      </c>
      <c r="AP39" s="78" t="b">
        <v>1</v>
      </c>
      <c r="AQ39" s="78" t="b">
        <v>0</v>
      </c>
      <c r="AR39" s="78" t="b">
        <v>0</v>
      </c>
      <c r="AS39" s="78" t="s">
        <v>1005</v>
      </c>
      <c r="AT39" s="78">
        <v>22</v>
      </c>
      <c r="AU39" s="78"/>
      <c r="AV39" s="78" t="b">
        <v>0</v>
      </c>
      <c r="AW39" s="78" t="s">
        <v>1049</v>
      </c>
      <c r="AX39" s="83" t="s">
        <v>1086</v>
      </c>
      <c r="AY39" s="78" t="s">
        <v>66</v>
      </c>
      <c r="AZ39" s="78" t="str">
        <f>REPLACE(INDEX(GroupVertices[Group],MATCH(Vertices[[#This Row],[Vertex]],GroupVertices[Vertex],0)),1,1,"")</f>
        <v>1</v>
      </c>
      <c r="BA39" s="48" t="s">
        <v>347</v>
      </c>
      <c r="BB39" s="48" t="s">
        <v>347</v>
      </c>
      <c r="BC39" s="48" t="s">
        <v>366</v>
      </c>
      <c r="BD39" s="48" t="s">
        <v>366</v>
      </c>
      <c r="BE39" s="48" t="s">
        <v>379</v>
      </c>
      <c r="BF39" s="48" t="s">
        <v>379</v>
      </c>
      <c r="BG39" s="120" t="s">
        <v>1617</v>
      </c>
      <c r="BH39" s="120" t="s">
        <v>1617</v>
      </c>
      <c r="BI39" s="120" t="s">
        <v>1658</v>
      </c>
      <c r="BJ39" s="120" t="s">
        <v>1658</v>
      </c>
      <c r="BK39" s="120">
        <v>0</v>
      </c>
      <c r="BL39" s="123">
        <v>0</v>
      </c>
      <c r="BM39" s="120">
        <v>0</v>
      </c>
      <c r="BN39" s="123">
        <v>0</v>
      </c>
      <c r="BO39" s="120">
        <v>0</v>
      </c>
      <c r="BP39" s="123">
        <v>0</v>
      </c>
      <c r="BQ39" s="120">
        <v>15</v>
      </c>
      <c r="BR39" s="123">
        <v>100</v>
      </c>
      <c r="BS39" s="120">
        <v>15</v>
      </c>
      <c r="BT39" s="2"/>
      <c r="BU39" s="3"/>
      <c r="BV39" s="3"/>
      <c r="BW39" s="3"/>
      <c r="BX39" s="3"/>
    </row>
    <row r="40" spans="1:76" ht="15">
      <c r="A40" s="64" t="s">
        <v>233</v>
      </c>
      <c r="B40" s="65"/>
      <c r="C40" s="65" t="s">
        <v>64</v>
      </c>
      <c r="D40" s="66">
        <v>197.72334825546082</v>
      </c>
      <c r="E40" s="68"/>
      <c r="F40" s="100" t="s">
        <v>435</v>
      </c>
      <c r="G40" s="65"/>
      <c r="H40" s="69" t="s">
        <v>233</v>
      </c>
      <c r="I40" s="70"/>
      <c r="J40" s="70"/>
      <c r="K40" s="69" t="s">
        <v>1164</v>
      </c>
      <c r="L40" s="73">
        <v>1</v>
      </c>
      <c r="M40" s="74">
        <v>2157.39208984375</v>
      </c>
      <c r="N40" s="74">
        <v>4828.5625</v>
      </c>
      <c r="O40" s="75"/>
      <c r="P40" s="76"/>
      <c r="Q40" s="76"/>
      <c r="R40" s="86"/>
      <c r="S40" s="48">
        <v>0</v>
      </c>
      <c r="T40" s="48">
        <v>2</v>
      </c>
      <c r="U40" s="49">
        <v>0</v>
      </c>
      <c r="V40" s="49">
        <v>0.005464</v>
      </c>
      <c r="W40" s="49">
        <v>0.020945</v>
      </c>
      <c r="X40" s="49">
        <v>0.595253</v>
      </c>
      <c r="Y40" s="49">
        <v>0.5</v>
      </c>
      <c r="Z40" s="49">
        <v>0</v>
      </c>
      <c r="AA40" s="71">
        <v>40</v>
      </c>
      <c r="AB40" s="71"/>
      <c r="AC40" s="72"/>
      <c r="AD40" s="78" t="s">
        <v>706</v>
      </c>
      <c r="AE40" s="78">
        <v>4747</v>
      </c>
      <c r="AF40" s="78">
        <v>1911</v>
      </c>
      <c r="AG40" s="78">
        <v>3401</v>
      </c>
      <c r="AH40" s="78">
        <v>2562</v>
      </c>
      <c r="AI40" s="78"/>
      <c r="AJ40" s="78" t="s">
        <v>783</v>
      </c>
      <c r="AK40" s="78" t="s">
        <v>851</v>
      </c>
      <c r="AL40" s="83" t="s">
        <v>907</v>
      </c>
      <c r="AM40" s="78"/>
      <c r="AN40" s="80">
        <v>41163.24811342593</v>
      </c>
      <c r="AO40" s="83" t="s">
        <v>971</v>
      </c>
      <c r="AP40" s="78" t="b">
        <v>0</v>
      </c>
      <c r="AQ40" s="78" t="b">
        <v>0</v>
      </c>
      <c r="AR40" s="78" t="b">
        <v>0</v>
      </c>
      <c r="AS40" s="78" t="s">
        <v>631</v>
      </c>
      <c r="AT40" s="78">
        <v>141</v>
      </c>
      <c r="AU40" s="83" t="s">
        <v>1009</v>
      </c>
      <c r="AV40" s="78" t="b">
        <v>0</v>
      </c>
      <c r="AW40" s="78" t="s">
        <v>1049</v>
      </c>
      <c r="AX40" s="83" t="s">
        <v>1087</v>
      </c>
      <c r="AY40" s="78" t="s">
        <v>66</v>
      </c>
      <c r="AZ40" s="78" t="str">
        <f>REPLACE(INDEX(GroupVertices[Group],MATCH(Vertices[[#This Row],[Vertex]],GroupVertices[Vertex],0)),1,1,"")</f>
        <v>1</v>
      </c>
      <c r="BA40" s="48" t="s">
        <v>347</v>
      </c>
      <c r="BB40" s="48" t="s">
        <v>347</v>
      </c>
      <c r="BC40" s="48" t="s">
        <v>366</v>
      </c>
      <c r="BD40" s="48" t="s">
        <v>366</v>
      </c>
      <c r="BE40" s="48" t="s">
        <v>379</v>
      </c>
      <c r="BF40" s="48" t="s">
        <v>379</v>
      </c>
      <c r="BG40" s="120" t="s">
        <v>1617</v>
      </c>
      <c r="BH40" s="120" t="s">
        <v>1617</v>
      </c>
      <c r="BI40" s="120" t="s">
        <v>1658</v>
      </c>
      <c r="BJ40" s="120" t="s">
        <v>1658</v>
      </c>
      <c r="BK40" s="120">
        <v>0</v>
      </c>
      <c r="BL40" s="123">
        <v>0</v>
      </c>
      <c r="BM40" s="120">
        <v>0</v>
      </c>
      <c r="BN40" s="123">
        <v>0</v>
      </c>
      <c r="BO40" s="120">
        <v>0</v>
      </c>
      <c r="BP40" s="123">
        <v>0</v>
      </c>
      <c r="BQ40" s="120">
        <v>15</v>
      </c>
      <c r="BR40" s="123">
        <v>100</v>
      </c>
      <c r="BS40" s="120">
        <v>15</v>
      </c>
      <c r="BT40" s="2"/>
      <c r="BU40" s="3"/>
      <c r="BV40" s="3"/>
      <c r="BW40" s="3"/>
      <c r="BX40" s="3"/>
    </row>
    <row r="41" spans="1:76" ht="15">
      <c r="A41" s="64" t="s">
        <v>234</v>
      </c>
      <c r="B41" s="65"/>
      <c r="C41" s="65" t="s">
        <v>64</v>
      </c>
      <c r="D41" s="66">
        <v>168.82419634220412</v>
      </c>
      <c r="E41" s="68"/>
      <c r="F41" s="100" t="s">
        <v>436</v>
      </c>
      <c r="G41" s="65"/>
      <c r="H41" s="69" t="s">
        <v>234</v>
      </c>
      <c r="I41" s="70"/>
      <c r="J41" s="70"/>
      <c r="K41" s="69" t="s">
        <v>1165</v>
      </c>
      <c r="L41" s="73">
        <v>1</v>
      </c>
      <c r="M41" s="74">
        <v>556.3067626953125</v>
      </c>
      <c r="N41" s="74">
        <v>5286.70458984375</v>
      </c>
      <c r="O41" s="75"/>
      <c r="P41" s="76"/>
      <c r="Q41" s="76"/>
      <c r="R41" s="86"/>
      <c r="S41" s="48">
        <v>0</v>
      </c>
      <c r="T41" s="48">
        <v>2</v>
      </c>
      <c r="U41" s="49">
        <v>0</v>
      </c>
      <c r="V41" s="49">
        <v>0.005464</v>
      </c>
      <c r="W41" s="49">
        <v>0.020945</v>
      </c>
      <c r="X41" s="49">
        <v>0.595253</v>
      </c>
      <c r="Y41" s="49">
        <v>0.5</v>
      </c>
      <c r="Z41" s="49">
        <v>0</v>
      </c>
      <c r="AA41" s="71">
        <v>41</v>
      </c>
      <c r="AB41" s="71"/>
      <c r="AC41" s="72"/>
      <c r="AD41" s="78" t="s">
        <v>707</v>
      </c>
      <c r="AE41" s="78">
        <v>402</v>
      </c>
      <c r="AF41" s="78">
        <v>378</v>
      </c>
      <c r="AG41" s="78">
        <v>4635</v>
      </c>
      <c r="AH41" s="78">
        <v>2602</v>
      </c>
      <c r="AI41" s="78"/>
      <c r="AJ41" s="78" t="s">
        <v>784</v>
      </c>
      <c r="AK41" s="78"/>
      <c r="AL41" s="78"/>
      <c r="AM41" s="78"/>
      <c r="AN41" s="80">
        <v>42891.29609953704</v>
      </c>
      <c r="AO41" s="83" t="s">
        <v>972</v>
      </c>
      <c r="AP41" s="78" t="b">
        <v>1</v>
      </c>
      <c r="AQ41" s="78" t="b">
        <v>0</v>
      </c>
      <c r="AR41" s="78" t="b">
        <v>0</v>
      </c>
      <c r="AS41" s="78" t="s">
        <v>1003</v>
      </c>
      <c r="AT41" s="78">
        <v>28</v>
      </c>
      <c r="AU41" s="78"/>
      <c r="AV41" s="78" t="b">
        <v>0</v>
      </c>
      <c r="AW41" s="78" t="s">
        <v>1049</v>
      </c>
      <c r="AX41" s="83" t="s">
        <v>1088</v>
      </c>
      <c r="AY41" s="78" t="s">
        <v>66</v>
      </c>
      <c r="AZ41" s="78" t="str">
        <f>REPLACE(INDEX(GroupVertices[Group],MATCH(Vertices[[#This Row],[Vertex]],GroupVertices[Vertex],0)),1,1,"")</f>
        <v>1</v>
      </c>
      <c r="BA41" s="48" t="s">
        <v>347</v>
      </c>
      <c r="BB41" s="48" t="s">
        <v>347</v>
      </c>
      <c r="BC41" s="48" t="s">
        <v>366</v>
      </c>
      <c r="BD41" s="48" t="s">
        <v>366</v>
      </c>
      <c r="BE41" s="48" t="s">
        <v>379</v>
      </c>
      <c r="BF41" s="48" t="s">
        <v>379</v>
      </c>
      <c r="BG41" s="120" t="s">
        <v>1617</v>
      </c>
      <c r="BH41" s="120" t="s">
        <v>1617</v>
      </c>
      <c r="BI41" s="120" t="s">
        <v>1658</v>
      </c>
      <c r="BJ41" s="120" t="s">
        <v>1658</v>
      </c>
      <c r="BK41" s="120">
        <v>0</v>
      </c>
      <c r="BL41" s="123">
        <v>0</v>
      </c>
      <c r="BM41" s="120">
        <v>0</v>
      </c>
      <c r="BN41" s="123">
        <v>0</v>
      </c>
      <c r="BO41" s="120">
        <v>0</v>
      </c>
      <c r="BP41" s="123">
        <v>0</v>
      </c>
      <c r="BQ41" s="120">
        <v>15</v>
      </c>
      <c r="BR41" s="123">
        <v>100</v>
      </c>
      <c r="BS41" s="120">
        <v>15</v>
      </c>
      <c r="BT41" s="2"/>
      <c r="BU41" s="3"/>
      <c r="BV41" s="3"/>
      <c r="BW41" s="3"/>
      <c r="BX41" s="3"/>
    </row>
    <row r="42" spans="1:76" ht="15">
      <c r="A42" s="64" t="s">
        <v>235</v>
      </c>
      <c r="B42" s="65"/>
      <c r="C42" s="65" t="s">
        <v>64</v>
      </c>
      <c r="D42" s="66">
        <v>162.75405484444244</v>
      </c>
      <c r="E42" s="68"/>
      <c r="F42" s="100" t="s">
        <v>437</v>
      </c>
      <c r="G42" s="65"/>
      <c r="H42" s="69" t="s">
        <v>235</v>
      </c>
      <c r="I42" s="70"/>
      <c r="J42" s="70"/>
      <c r="K42" s="69" t="s">
        <v>1166</v>
      </c>
      <c r="L42" s="73">
        <v>1</v>
      </c>
      <c r="M42" s="74">
        <v>1317.743408203125</v>
      </c>
      <c r="N42" s="74">
        <v>8415.7236328125</v>
      </c>
      <c r="O42" s="75"/>
      <c r="P42" s="76"/>
      <c r="Q42" s="76"/>
      <c r="R42" s="86"/>
      <c r="S42" s="48">
        <v>0</v>
      </c>
      <c r="T42" s="48">
        <v>2</v>
      </c>
      <c r="U42" s="49">
        <v>0</v>
      </c>
      <c r="V42" s="49">
        <v>0.005464</v>
      </c>
      <c r="W42" s="49">
        <v>0.020945</v>
      </c>
      <c r="X42" s="49">
        <v>0.595253</v>
      </c>
      <c r="Y42" s="49">
        <v>0.5</v>
      </c>
      <c r="Z42" s="49">
        <v>0</v>
      </c>
      <c r="AA42" s="71">
        <v>42</v>
      </c>
      <c r="AB42" s="71"/>
      <c r="AC42" s="72"/>
      <c r="AD42" s="78" t="s">
        <v>708</v>
      </c>
      <c r="AE42" s="78">
        <v>120</v>
      </c>
      <c r="AF42" s="78">
        <v>56</v>
      </c>
      <c r="AG42" s="78">
        <v>521</v>
      </c>
      <c r="AH42" s="78">
        <v>14</v>
      </c>
      <c r="AI42" s="78"/>
      <c r="AJ42" s="78" t="s">
        <v>785</v>
      </c>
      <c r="AK42" s="78" t="s">
        <v>852</v>
      </c>
      <c r="AL42" s="83" t="s">
        <v>908</v>
      </c>
      <c r="AM42" s="78"/>
      <c r="AN42" s="80">
        <v>39966.62703703704</v>
      </c>
      <c r="AO42" s="78"/>
      <c r="AP42" s="78" t="b">
        <v>1</v>
      </c>
      <c r="AQ42" s="78" t="b">
        <v>0</v>
      </c>
      <c r="AR42" s="78" t="b">
        <v>0</v>
      </c>
      <c r="AS42" s="78" t="s">
        <v>631</v>
      </c>
      <c r="AT42" s="78">
        <v>2</v>
      </c>
      <c r="AU42" s="83" t="s">
        <v>1009</v>
      </c>
      <c r="AV42" s="78" t="b">
        <v>0</v>
      </c>
      <c r="AW42" s="78" t="s">
        <v>1049</v>
      </c>
      <c r="AX42" s="83" t="s">
        <v>1089</v>
      </c>
      <c r="AY42" s="78" t="s">
        <v>66</v>
      </c>
      <c r="AZ42" s="78" t="str">
        <f>REPLACE(INDEX(GroupVertices[Group],MATCH(Vertices[[#This Row],[Vertex]],GroupVertices[Vertex],0)),1,1,"")</f>
        <v>1</v>
      </c>
      <c r="BA42" s="48" t="s">
        <v>347</v>
      </c>
      <c r="BB42" s="48" t="s">
        <v>347</v>
      </c>
      <c r="BC42" s="48" t="s">
        <v>366</v>
      </c>
      <c r="BD42" s="48" t="s">
        <v>366</v>
      </c>
      <c r="BE42" s="48" t="s">
        <v>379</v>
      </c>
      <c r="BF42" s="48" t="s">
        <v>379</v>
      </c>
      <c r="BG42" s="120" t="s">
        <v>1617</v>
      </c>
      <c r="BH42" s="120" t="s">
        <v>1617</v>
      </c>
      <c r="BI42" s="120" t="s">
        <v>1658</v>
      </c>
      <c r="BJ42" s="120" t="s">
        <v>1658</v>
      </c>
      <c r="BK42" s="120">
        <v>0</v>
      </c>
      <c r="BL42" s="123">
        <v>0</v>
      </c>
      <c r="BM42" s="120">
        <v>0</v>
      </c>
      <c r="BN42" s="123">
        <v>0</v>
      </c>
      <c r="BO42" s="120">
        <v>0</v>
      </c>
      <c r="BP42" s="123">
        <v>0</v>
      </c>
      <c r="BQ42" s="120">
        <v>15</v>
      </c>
      <c r="BR42" s="123">
        <v>100</v>
      </c>
      <c r="BS42" s="120">
        <v>15</v>
      </c>
      <c r="BT42" s="2"/>
      <c r="BU42" s="3"/>
      <c r="BV42" s="3"/>
      <c r="BW42" s="3"/>
      <c r="BX42" s="3"/>
    </row>
    <row r="43" spans="1:76" ht="15">
      <c r="A43" s="64" t="s">
        <v>236</v>
      </c>
      <c r="B43" s="65"/>
      <c r="C43" s="65" t="s">
        <v>64</v>
      </c>
      <c r="D43" s="66">
        <v>179.75799158661957</v>
      </c>
      <c r="E43" s="68"/>
      <c r="F43" s="100" t="s">
        <v>438</v>
      </c>
      <c r="G43" s="65"/>
      <c r="H43" s="69" t="s">
        <v>236</v>
      </c>
      <c r="I43" s="70"/>
      <c r="J43" s="70"/>
      <c r="K43" s="69" t="s">
        <v>1167</v>
      </c>
      <c r="L43" s="73">
        <v>1</v>
      </c>
      <c r="M43" s="74">
        <v>2282.788818359375</v>
      </c>
      <c r="N43" s="74">
        <v>6601.5068359375</v>
      </c>
      <c r="O43" s="75"/>
      <c r="P43" s="76"/>
      <c r="Q43" s="76"/>
      <c r="R43" s="86"/>
      <c r="S43" s="48">
        <v>0</v>
      </c>
      <c r="T43" s="48">
        <v>2</v>
      </c>
      <c r="U43" s="49">
        <v>0</v>
      </c>
      <c r="V43" s="49">
        <v>0.005464</v>
      </c>
      <c r="W43" s="49">
        <v>0.020945</v>
      </c>
      <c r="X43" s="49">
        <v>0.595253</v>
      </c>
      <c r="Y43" s="49">
        <v>0.5</v>
      </c>
      <c r="Z43" s="49">
        <v>0</v>
      </c>
      <c r="AA43" s="71">
        <v>43</v>
      </c>
      <c r="AB43" s="71"/>
      <c r="AC43" s="72"/>
      <c r="AD43" s="78" t="s">
        <v>709</v>
      </c>
      <c r="AE43" s="78">
        <v>1725</v>
      </c>
      <c r="AF43" s="78">
        <v>958</v>
      </c>
      <c r="AG43" s="78">
        <v>5969</v>
      </c>
      <c r="AH43" s="78">
        <v>4931</v>
      </c>
      <c r="AI43" s="78"/>
      <c r="AJ43" s="78" t="s">
        <v>786</v>
      </c>
      <c r="AK43" s="78"/>
      <c r="AL43" s="78"/>
      <c r="AM43" s="78"/>
      <c r="AN43" s="80">
        <v>42960.01256944444</v>
      </c>
      <c r="AO43" s="83" t="s">
        <v>973</v>
      </c>
      <c r="AP43" s="78" t="b">
        <v>1</v>
      </c>
      <c r="AQ43" s="78" t="b">
        <v>0</v>
      </c>
      <c r="AR43" s="78" t="b">
        <v>0</v>
      </c>
      <c r="AS43" s="78" t="s">
        <v>1005</v>
      </c>
      <c r="AT43" s="78">
        <v>46</v>
      </c>
      <c r="AU43" s="78"/>
      <c r="AV43" s="78" t="b">
        <v>0</v>
      </c>
      <c r="AW43" s="78" t="s">
        <v>1049</v>
      </c>
      <c r="AX43" s="83" t="s">
        <v>1090</v>
      </c>
      <c r="AY43" s="78" t="s">
        <v>66</v>
      </c>
      <c r="AZ43" s="78" t="str">
        <f>REPLACE(INDEX(GroupVertices[Group],MATCH(Vertices[[#This Row],[Vertex]],GroupVertices[Vertex],0)),1,1,"")</f>
        <v>1</v>
      </c>
      <c r="BA43" s="48" t="s">
        <v>347</v>
      </c>
      <c r="BB43" s="48" t="s">
        <v>347</v>
      </c>
      <c r="BC43" s="48" t="s">
        <v>366</v>
      </c>
      <c r="BD43" s="48" t="s">
        <v>366</v>
      </c>
      <c r="BE43" s="48" t="s">
        <v>379</v>
      </c>
      <c r="BF43" s="48" t="s">
        <v>379</v>
      </c>
      <c r="BG43" s="120" t="s">
        <v>1617</v>
      </c>
      <c r="BH43" s="120" t="s">
        <v>1617</v>
      </c>
      <c r="BI43" s="120" t="s">
        <v>1658</v>
      </c>
      <c r="BJ43" s="120" t="s">
        <v>1658</v>
      </c>
      <c r="BK43" s="120">
        <v>0</v>
      </c>
      <c r="BL43" s="123">
        <v>0</v>
      </c>
      <c r="BM43" s="120">
        <v>0</v>
      </c>
      <c r="BN43" s="123">
        <v>0</v>
      </c>
      <c r="BO43" s="120">
        <v>0</v>
      </c>
      <c r="BP43" s="123">
        <v>0</v>
      </c>
      <c r="BQ43" s="120">
        <v>15</v>
      </c>
      <c r="BR43" s="123">
        <v>100</v>
      </c>
      <c r="BS43" s="120">
        <v>15</v>
      </c>
      <c r="BT43" s="2"/>
      <c r="BU43" s="3"/>
      <c r="BV43" s="3"/>
      <c r="BW43" s="3"/>
      <c r="BX43" s="3"/>
    </row>
    <row r="44" spans="1:76" ht="15">
      <c r="A44" s="64" t="s">
        <v>237</v>
      </c>
      <c r="B44" s="65"/>
      <c r="C44" s="65" t="s">
        <v>64</v>
      </c>
      <c r="D44" s="66">
        <v>163.47040694666276</v>
      </c>
      <c r="E44" s="68"/>
      <c r="F44" s="100" t="s">
        <v>439</v>
      </c>
      <c r="G44" s="65"/>
      <c r="H44" s="69" t="s">
        <v>237</v>
      </c>
      <c r="I44" s="70"/>
      <c r="J44" s="70"/>
      <c r="K44" s="69" t="s">
        <v>1168</v>
      </c>
      <c r="L44" s="73">
        <v>1</v>
      </c>
      <c r="M44" s="74">
        <v>9391.5234375</v>
      </c>
      <c r="N44" s="74">
        <v>3279.083740234375</v>
      </c>
      <c r="O44" s="75"/>
      <c r="P44" s="76"/>
      <c r="Q44" s="76"/>
      <c r="R44" s="86"/>
      <c r="S44" s="48">
        <v>1</v>
      </c>
      <c r="T44" s="48">
        <v>1</v>
      </c>
      <c r="U44" s="49">
        <v>0</v>
      </c>
      <c r="V44" s="49">
        <v>0</v>
      </c>
      <c r="W44" s="49">
        <v>0</v>
      </c>
      <c r="X44" s="49">
        <v>0.999993</v>
      </c>
      <c r="Y44" s="49">
        <v>0</v>
      </c>
      <c r="Z44" s="49" t="s">
        <v>1788</v>
      </c>
      <c r="AA44" s="71">
        <v>44</v>
      </c>
      <c r="AB44" s="71"/>
      <c r="AC44" s="72"/>
      <c r="AD44" s="78" t="s">
        <v>710</v>
      </c>
      <c r="AE44" s="78">
        <v>162</v>
      </c>
      <c r="AF44" s="78">
        <v>94</v>
      </c>
      <c r="AG44" s="78">
        <v>1992</v>
      </c>
      <c r="AH44" s="78">
        <v>7713</v>
      </c>
      <c r="AI44" s="78"/>
      <c r="AJ44" s="78"/>
      <c r="AK44" s="78" t="s">
        <v>853</v>
      </c>
      <c r="AL44" s="83" t="s">
        <v>909</v>
      </c>
      <c r="AM44" s="78"/>
      <c r="AN44" s="80">
        <v>42740.257893518516</v>
      </c>
      <c r="AO44" s="83" t="s">
        <v>974</v>
      </c>
      <c r="AP44" s="78" t="b">
        <v>0</v>
      </c>
      <c r="AQ44" s="78" t="b">
        <v>0</v>
      </c>
      <c r="AR44" s="78" t="b">
        <v>1</v>
      </c>
      <c r="AS44" s="78" t="s">
        <v>631</v>
      </c>
      <c r="AT44" s="78">
        <v>0</v>
      </c>
      <c r="AU44" s="83" t="s">
        <v>1009</v>
      </c>
      <c r="AV44" s="78" t="b">
        <v>0</v>
      </c>
      <c r="AW44" s="78" t="s">
        <v>1049</v>
      </c>
      <c r="AX44" s="83" t="s">
        <v>1091</v>
      </c>
      <c r="AY44" s="78" t="s">
        <v>66</v>
      </c>
      <c r="AZ44" s="78" t="str">
        <f>REPLACE(INDEX(GroupVertices[Group],MATCH(Vertices[[#This Row],[Vertex]],GroupVertices[Vertex],0)),1,1,"")</f>
        <v>11</v>
      </c>
      <c r="BA44" s="48"/>
      <c r="BB44" s="48"/>
      <c r="BC44" s="48"/>
      <c r="BD44" s="48"/>
      <c r="BE44" s="48"/>
      <c r="BF44" s="48"/>
      <c r="BG44" s="120" t="s">
        <v>1621</v>
      </c>
      <c r="BH44" s="120" t="s">
        <v>1621</v>
      </c>
      <c r="BI44" s="120" t="s">
        <v>1662</v>
      </c>
      <c r="BJ44" s="120" t="s">
        <v>1662</v>
      </c>
      <c r="BK44" s="120">
        <v>0</v>
      </c>
      <c r="BL44" s="123">
        <v>0</v>
      </c>
      <c r="BM44" s="120">
        <v>0</v>
      </c>
      <c r="BN44" s="123">
        <v>0</v>
      </c>
      <c r="BO44" s="120">
        <v>0</v>
      </c>
      <c r="BP44" s="123">
        <v>0</v>
      </c>
      <c r="BQ44" s="120">
        <v>24</v>
      </c>
      <c r="BR44" s="123">
        <v>100</v>
      </c>
      <c r="BS44" s="120">
        <v>24</v>
      </c>
      <c r="BT44" s="2"/>
      <c r="BU44" s="3"/>
      <c r="BV44" s="3"/>
      <c r="BW44" s="3"/>
      <c r="BX44" s="3"/>
    </row>
    <row r="45" spans="1:76" ht="15">
      <c r="A45" s="64" t="s">
        <v>238</v>
      </c>
      <c r="B45" s="65"/>
      <c r="C45" s="65" t="s">
        <v>64</v>
      </c>
      <c r="D45" s="66">
        <v>331.54923177288373</v>
      </c>
      <c r="E45" s="68"/>
      <c r="F45" s="100" t="s">
        <v>440</v>
      </c>
      <c r="G45" s="65"/>
      <c r="H45" s="69" t="s">
        <v>238</v>
      </c>
      <c r="I45" s="70"/>
      <c r="J45" s="70"/>
      <c r="K45" s="69" t="s">
        <v>1169</v>
      </c>
      <c r="L45" s="73">
        <v>1</v>
      </c>
      <c r="M45" s="74">
        <v>6385.00146484375</v>
      </c>
      <c r="N45" s="74">
        <v>1446.9140625</v>
      </c>
      <c r="O45" s="75"/>
      <c r="P45" s="76"/>
      <c r="Q45" s="76"/>
      <c r="R45" s="86"/>
      <c r="S45" s="48">
        <v>0</v>
      </c>
      <c r="T45" s="48">
        <v>1</v>
      </c>
      <c r="U45" s="49">
        <v>0</v>
      </c>
      <c r="V45" s="49">
        <v>0.333333</v>
      </c>
      <c r="W45" s="49">
        <v>0</v>
      </c>
      <c r="X45" s="49">
        <v>0.638294</v>
      </c>
      <c r="Y45" s="49">
        <v>0</v>
      </c>
      <c r="Z45" s="49">
        <v>0</v>
      </c>
      <c r="AA45" s="71">
        <v>45</v>
      </c>
      <c r="AB45" s="71"/>
      <c r="AC45" s="72"/>
      <c r="AD45" s="78" t="s">
        <v>711</v>
      </c>
      <c r="AE45" s="78">
        <v>4833</v>
      </c>
      <c r="AF45" s="78">
        <v>9010</v>
      </c>
      <c r="AG45" s="78">
        <v>134044</v>
      </c>
      <c r="AH45" s="78">
        <v>2532</v>
      </c>
      <c r="AI45" s="78"/>
      <c r="AJ45" s="78" t="s">
        <v>787</v>
      </c>
      <c r="AK45" s="78" t="s">
        <v>854</v>
      </c>
      <c r="AL45" s="83" t="s">
        <v>910</v>
      </c>
      <c r="AM45" s="78"/>
      <c r="AN45" s="80">
        <v>41826.52894675926</v>
      </c>
      <c r="AO45" s="83" t="s">
        <v>975</v>
      </c>
      <c r="AP45" s="78" t="b">
        <v>0</v>
      </c>
      <c r="AQ45" s="78" t="b">
        <v>0</v>
      </c>
      <c r="AR45" s="78" t="b">
        <v>0</v>
      </c>
      <c r="AS45" s="78" t="s">
        <v>631</v>
      </c>
      <c r="AT45" s="78">
        <v>3109</v>
      </c>
      <c r="AU45" s="83" t="s">
        <v>1009</v>
      </c>
      <c r="AV45" s="78" t="b">
        <v>0</v>
      </c>
      <c r="AW45" s="78" t="s">
        <v>1049</v>
      </c>
      <c r="AX45" s="83" t="s">
        <v>1092</v>
      </c>
      <c r="AY45" s="78" t="s">
        <v>66</v>
      </c>
      <c r="AZ45" s="78" t="str">
        <f>REPLACE(INDEX(GroupVertices[Group],MATCH(Vertices[[#This Row],[Vertex]],GroupVertices[Vertex],0)),1,1,"")</f>
        <v>7</v>
      </c>
      <c r="BA45" s="48"/>
      <c r="BB45" s="48"/>
      <c r="BC45" s="48"/>
      <c r="BD45" s="48"/>
      <c r="BE45" s="48"/>
      <c r="BF45" s="48"/>
      <c r="BG45" s="120" t="s">
        <v>1622</v>
      </c>
      <c r="BH45" s="120" t="s">
        <v>1622</v>
      </c>
      <c r="BI45" s="120" t="s">
        <v>1663</v>
      </c>
      <c r="BJ45" s="120" t="s">
        <v>1663</v>
      </c>
      <c r="BK45" s="120">
        <v>1</v>
      </c>
      <c r="BL45" s="123">
        <v>4.3478260869565215</v>
      </c>
      <c r="BM45" s="120">
        <v>0</v>
      </c>
      <c r="BN45" s="123">
        <v>0</v>
      </c>
      <c r="BO45" s="120">
        <v>0</v>
      </c>
      <c r="BP45" s="123">
        <v>0</v>
      </c>
      <c r="BQ45" s="120">
        <v>22</v>
      </c>
      <c r="BR45" s="123">
        <v>95.65217391304348</v>
      </c>
      <c r="BS45" s="120">
        <v>23</v>
      </c>
      <c r="BT45" s="2"/>
      <c r="BU45" s="3"/>
      <c r="BV45" s="3"/>
      <c r="BW45" s="3"/>
      <c r="BX45" s="3"/>
    </row>
    <row r="46" spans="1:76" ht="15">
      <c r="A46" s="64" t="s">
        <v>242</v>
      </c>
      <c r="B46" s="65"/>
      <c r="C46" s="65" t="s">
        <v>64</v>
      </c>
      <c r="D46" s="66">
        <v>228.9600701864891</v>
      </c>
      <c r="E46" s="68"/>
      <c r="F46" s="100" t="s">
        <v>444</v>
      </c>
      <c r="G46" s="65"/>
      <c r="H46" s="69" t="s">
        <v>242</v>
      </c>
      <c r="I46" s="70"/>
      <c r="J46" s="70"/>
      <c r="K46" s="69" t="s">
        <v>1170</v>
      </c>
      <c r="L46" s="73">
        <v>10.206968000799167</v>
      </c>
      <c r="M46" s="74">
        <v>6385.00146484375</v>
      </c>
      <c r="N46" s="74">
        <v>717.5753173828125</v>
      </c>
      <c r="O46" s="75"/>
      <c r="P46" s="76"/>
      <c r="Q46" s="76"/>
      <c r="R46" s="86"/>
      <c r="S46" s="48">
        <v>3</v>
      </c>
      <c r="T46" s="48">
        <v>1</v>
      </c>
      <c r="U46" s="49">
        <v>2</v>
      </c>
      <c r="V46" s="49">
        <v>0.5</v>
      </c>
      <c r="W46" s="49">
        <v>0</v>
      </c>
      <c r="X46" s="49">
        <v>1.723392</v>
      </c>
      <c r="Y46" s="49">
        <v>0</v>
      </c>
      <c r="Z46" s="49">
        <v>0</v>
      </c>
      <c r="AA46" s="71">
        <v>46</v>
      </c>
      <c r="AB46" s="71"/>
      <c r="AC46" s="72"/>
      <c r="AD46" s="78" t="s">
        <v>712</v>
      </c>
      <c r="AE46" s="78">
        <v>3437</v>
      </c>
      <c r="AF46" s="78">
        <v>3568</v>
      </c>
      <c r="AG46" s="78">
        <v>2335</v>
      </c>
      <c r="AH46" s="78">
        <v>133</v>
      </c>
      <c r="AI46" s="78"/>
      <c r="AJ46" s="78" t="s">
        <v>788</v>
      </c>
      <c r="AK46" s="78" t="s">
        <v>855</v>
      </c>
      <c r="AL46" s="83" t="s">
        <v>911</v>
      </c>
      <c r="AM46" s="78"/>
      <c r="AN46" s="80">
        <v>41141.52997685185</v>
      </c>
      <c r="AO46" s="83" t="s">
        <v>976</v>
      </c>
      <c r="AP46" s="78" t="b">
        <v>0</v>
      </c>
      <c r="AQ46" s="78" t="b">
        <v>0</v>
      </c>
      <c r="AR46" s="78" t="b">
        <v>0</v>
      </c>
      <c r="AS46" s="78" t="s">
        <v>632</v>
      </c>
      <c r="AT46" s="78">
        <v>244</v>
      </c>
      <c r="AU46" s="83" t="s">
        <v>1009</v>
      </c>
      <c r="AV46" s="78" t="b">
        <v>0</v>
      </c>
      <c r="AW46" s="78" t="s">
        <v>1049</v>
      </c>
      <c r="AX46" s="83" t="s">
        <v>1093</v>
      </c>
      <c r="AY46" s="78" t="s">
        <v>66</v>
      </c>
      <c r="AZ46" s="78" t="str">
        <f>REPLACE(INDEX(GroupVertices[Group],MATCH(Vertices[[#This Row],[Vertex]],GroupVertices[Vertex],0)),1,1,"")</f>
        <v>7</v>
      </c>
      <c r="BA46" s="48" t="s">
        <v>1306</v>
      </c>
      <c r="BB46" s="48" t="s">
        <v>1306</v>
      </c>
      <c r="BC46" s="48" t="s">
        <v>1323</v>
      </c>
      <c r="BD46" s="48" t="s">
        <v>1323</v>
      </c>
      <c r="BE46" s="48" t="s">
        <v>1362</v>
      </c>
      <c r="BF46" s="48" t="s">
        <v>1603</v>
      </c>
      <c r="BG46" s="120" t="s">
        <v>1623</v>
      </c>
      <c r="BH46" s="120" t="s">
        <v>1644</v>
      </c>
      <c r="BI46" s="120" t="s">
        <v>1664</v>
      </c>
      <c r="BJ46" s="120" t="s">
        <v>1683</v>
      </c>
      <c r="BK46" s="120">
        <v>3</v>
      </c>
      <c r="BL46" s="123">
        <v>5.555555555555555</v>
      </c>
      <c r="BM46" s="120">
        <v>2</v>
      </c>
      <c r="BN46" s="123">
        <v>3.7037037037037037</v>
      </c>
      <c r="BO46" s="120">
        <v>0</v>
      </c>
      <c r="BP46" s="123">
        <v>0</v>
      </c>
      <c r="BQ46" s="120">
        <v>49</v>
      </c>
      <c r="BR46" s="123">
        <v>90.74074074074075</v>
      </c>
      <c r="BS46" s="120">
        <v>54</v>
      </c>
      <c r="BT46" s="2"/>
      <c r="BU46" s="3"/>
      <c r="BV46" s="3"/>
      <c r="BW46" s="3"/>
      <c r="BX46" s="3"/>
    </row>
    <row r="47" spans="1:76" ht="15">
      <c r="A47" s="64" t="s">
        <v>239</v>
      </c>
      <c r="B47" s="65"/>
      <c r="C47" s="65" t="s">
        <v>64</v>
      </c>
      <c r="D47" s="66">
        <v>231.20338334870536</v>
      </c>
      <c r="E47" s="68"/>
      <c r="F47" s="100" t="s">
        <v>441</v>
      </c>
      <c r="G47" s="65"/>
      <c r="H47" s="69" t="s">
        <v>239</v>
      </c>
      <c r="I47" s="70"/>
      <c r="J47" s="70"/>
      <c r="K47" s="69" t="s">
        <v>1171</v>
      </c>
      <c r="L47" s="73">
        <v>1</v>
      </c>
      <c r="M47" s="74">
        <v>5925.33349609375</v>
      </c>
      <c r="N47" s="74">
        <v>2189.689453125</v>
      </c>
      <c r="O47" s="75"/>
      <c r="P47" s="76"/>
      <c r="Q47" s="76"/>
      <c r="R47" s="86"/>
      <c r="S47" s="48">
        <v>1</v>
      </c>
      <c r="T47" s="48">
        <v>2</v>
      </c>
      <c r="U47" s="49">
        <v>0</v>
      </c>
      <c r="V47" s="49">
        <v>0.004831</v>
      </c>
      <c r="W47" s="49">
        <v>0.005204</v>
      </c>
      <c r="X47" s="49">
        <v>0.703324</v>
      </c>
      <c r="Y47" s="49">
        <v>0</v>
      </c>
      <c r="Z47" s="49">
        <v>0</v>
      </c>
      <c r="AA47" s="71">
        <v>47</v>
      </c>
      <c r="AB47" s="71"/>
      <c r="AC47" s="72"/>
      <c r="AD47" s="78" t="s">
        <v>713</v>
      </c>
      <c r="AE47" s="78">
        <v>89</v>
      </c>
      <c r="AF47" s="78">
        <v>3687</v>
      </c>
      <c r="AG47" s="78">
        <v>970</v>
      </c>
      <c r="AH47" s="78">
        <v>668</v>
      </c>
      <c r="AI47" s="78"/>
      <c r="AJ47" s="78" t="s">
        <v>789</v>
      </c>
      <c r="AK47" s="78" t="s">
        <v>856</v>
      </c>
      <c r="AL47" s="83" t="s">
        <v>912</v>
      </c>
      <c r="AM47" s="78"/>
      <c r="AN47" s="80">
        <v>39938.88270833333</v>
      </c>
      <c r="AO47" s="83" t="s">
        <v>977</v>
      </c>
      <c r="AP47" s="78" t="b">
        <v>0</v>
      </c>
      <c r="AQ47" s="78" t="b">
        <v>0</v>
      </c>
      <c r="AR47" s="78" t="b">
        <v>0</v>
      </c>
      <c r="AS47" s="78" t="s">
        <v>631</v>
      </c>
      <c r="AT47" s="78">
        <v>180</v>
      </c>
      <c r="AU47" s="83" t="s">
        <v>1009</v>
      </c>
      <c r="AV47" s="78" t="b">
        <v>0</v>
      </c>
      <c r="AW47" s="78" t="s">
        <v>1049</v>
      </c>
      <c r="AX47" s="83" t="s">
        <v>1094</v>
      </c>
      <c r="AY47" s="78" t="s">
        <v>66</v>
      </c>
      <c r="AZ47" s="78" t="str">
        <f>REPLACE(INDEX(GroupVertices[Group],MATCH(Vertices[[#This Row],[Vertex]],GroupVertices[Vertex],0)),1,1,"")</f>
        <v>6</v>
      </c>
      <c r="BA47" s="48" t="s">
        <v>350</v>
      </c>
      <c r="BB47" s="48" t="s">
        <v>350</v>
      </c>
      <c r="BC47" s="48" t="s">
        <v>368</v>
      </c>
      <c r="BD47" s="48" t="s">
        <v>368</v>
      </c>
      <c r="BE47" s="48"/>
      <c r="BF47" s="48"/>
      <c r="BG47" s="120" t="s">
        <v>1624</v>
      </c>
      <c r="BH47" s="120" t="s">
        <v>1645</v>
      </c>
      <c r="BI47" s="120" t="s">
        <v>1665</v>
      </c>
      <c r="BJ47" s="120" t="s">
        <v>1684</v>
      </c>
      <c r="BK47" s="120">
        <v>2</v>
      </c>
      <c r="BL47" s="123">
        <v>3.5714285714285716</v>
      </c>
      <c r="BM47" s="120">
        <v>0</v>
      </c>
      <c r="BN47" s="123">
        <v>0</v>
      </c>
      <c r="BO47" s="120">
        <v>0</v>
      </c>
      <c r="BP47" s="123">
        <v>0</v>
      </c>
      <c r="BQ47" s="120">
        <v>54</v>
      </c>
      <c r="BR47" s="123">
        <v>96.42857142857143</v>
      </c>
      <c r="BS47" s="120">
        <v>56</v>
      </c>
      <c r="BT47" s="2"/>
      <c r="BU47" s="3"/>
      <c r="BV47" s="3"/>
      <c r="BW47" s="3"/>
      <c r="BX47" s="3"/>
    </row>
    <row r="48" spans="1:76" ht="15">
      <c r="A48" s="64" t="s">
        <v>240</v>
      </c>
      <c r="B48" s="65"/>
      <c r="C48" s="65" t="s">
        <v>64</v>
      </c>
      <c r="D48" s="66">
        <v>164.0359480799946</v>
      </c>
      <c r="E48" s="68"/>
      <c r="F48" s="100" t="s">
        <v>442</v>
      </c>
      <c r="G48" s="65"/>
      <c r="H48" s="69" t="s">
        <v>240</v>
      </c>
      <c r="I48" s="70"/>
      <c r="J48" s="70"/>
      <c r="K48" s="69" t="s">
        <v>1172</v>
      </c>
      <c r="L48" s="73">
        <v>1</v>
      </c>
      <c r="M48" s="74">
        <v>9391.5234375</v>
      </c>
      <c r="N48" s="74">
        <v>867.560302734375</v>
      </c>
      <c r="O48" s="75"/>
      <c r="P48" s="76"/>
      <c r="Q48" s="76"/>
      <c r="R48" s="86"/>
      <c r="S48" s="48">
        <v>0</v>
      </c>
      <c r="T48" s="48">
        <v>1</v>
      </c>
      <c r="U48" s="49">
        <v>0</v>
      </c>
      <c r="V48" s="49">
        <v>1</v>
      </c>
      <c r="W48" s="49">
        <v>0</v>
      </c>
      <c r="X48" s="49">
        <v>0.999993</v>
      </c>
      <c r="Y48" s="49">
        <v>0</v>
      </c>
      <c r="Z48" s="49">
        <v>0</v>
      </c>
      <c r="AA48" s="71">
        <v>48</v>
      </c>
      <c r="AB48" s="71"/>
      <c r="AC48" s="72"/>
      <c r="AD48" s="78" t="s">
        <v>714</v>
      </c>
      <c r="AE48" s="78">
        <v>169</v>
      </c>
      <c r="AF48" s="78">
        <v>124</v>
      </c>
      <c r="AG48" s="78">
        <v>3153</v>
      </c>
      <c r="AH48" s="78">
        <v>87</v>
      </c>
      <c r="AI48" s="78"/>
      <c r="AJ48" s="78" t="s">
        <v>790</v>
      </c>
      <c r="AK48" s="78" t="s">
        <v>857</v>
      </c>
      <c r="AL48" s="83" t="s">
        <v>913</v>
      </c>
      <c r="AM48" s="78"/>
      <c r="AN48" s="80">
        <v>40023.77489583333</v>
      </c>
      <c r="AO48" s="78"/>
      <c r="AP48" s="78" t="b">
        <v>0</v>
      </c>
      <c r="AQ48" s="78" t="b">
        <v>0</v>
      </c>
      <c r="AR48" s="78" t="b">
        <v>0</v>
      </c>
      <c r="AS48" s="78" t="s">
        <v>631</v>
      </c>
      <c r="AT48" s="78">
        <v>8</v>
      </c>
      <c r="AU48" s="83" t="s">
        <v>1014</v>
      </c>
      <c r="AV48" s="78" t="b">
        <v>0</v>
      </c>
      <c r="AW48" s="78" t="s">
        <v>1049</v>
      </c>
      <c r="AX48" s="83" t="s">
        <v>1095</v>
      </c>
      <c r="AY48" s="78" t="s">
        <v>66</v>
      </c>
      <c r="AZ48" s="78" t="str">
        <f>REPLACE(INDEX(GroupVertices[Group],MATCH(Vertices[[#This Row],[Vertex]],GroupVertices[Vertex],0)),1,1,"")</f>
        <v>9</v>
      </c>
      <c r="BA48" s="48"/>
      <c r="BB48" s="48"/>
      <c r="BC48" s="48"/>
      <c r="BD48" s="48"/>
      <c r="BE48" s="48"/>
      <c r="BF48" s="48"/>
      <c r="BG48" s="120" t="s">
        <v>1625</v>
      </c>
      <c r="BH48" s="120" t="s">
        <v>1625</v>
      </c>
      <c r="BI48" s="120" t="s">
        <v>1666</v>
      </c>
      <c r="BJ48" s="120" t="s">
        <v>1666</v>
      </c>
      <c r="BK48" s="120">
        <v>2</v>
      </c>
      <c r="BL48" s="123">
        <v>11.764705882352942</v>
      </c>
      <c r="BM48" s="120">
        <v>0</v>
      </c>
      <c r="BN48" s="123">
        <v>0</v>
      </c>
      <c r="BO48" s="120">
        <v>0</v>
      </c>
      <c r="BP48" s="123">
        <v>0</v>
      </c>
      <c r="BQ48" s="120">
        <v>15</v>
      </c>
      <c r="BR48" s="123">
        <v>88.23529411764706</v>
      </c>
      <c r="BS48" s="120">
        <v>17</v>
      </c>
      <c r="BT48" s="2"/>
      <c r="BU48" s="3"/>
      <c r="BV48" s="3"/>
      <c r="BW48" s="3"/>
      <c r="BX48" s="3"/>
    </row>
    <row r="49" spans="1:76" ht="15">
      <c r="A49" s="64" t="s">
        <v>275</v>
      </c>
      <c r="B49" s="65"/>
      <c r="C49" s="65" t="s">
        <v>64</v>
      </c>
      <c r="D49" s="66">
        <v>163.24419049333002</v>
      </c>
      <c r="E49" s="68"/>
      <c r="F49" s="100" t="s">
        <v>1034</v>
      </c>
      <c r="G49" s="65"/>
      <c r="H49" s="69" t="s">
        <v>275</v>
      </c>
      <c r="I49" s="70"/>
      <c r="J49" s="70"/>
      <c r="K49" s="69" t="s">
        <v>1173</v>
      </c>
      <c r="L49" s="73">
        <v>1</v>
      </c>
      <c r="M49" s="74">
        <v>9391.5234375</v>
      </c>
      <c r="N49" s="74">
        <v>1896.869140625</v>
      </c>
      <c r="O49" s="75"/>
      <c r="P49" s="76"/>
      <c r="Q49" s="76"/>
      <c r="R49" s="86"/>
      <c r="S49" s="48">
        <v>1</v>
      </c>
      <c r="T49" s="48">
        <v>0</v>
      </c>
      <c r="U49" s="49">
        <v>0</v>
      </c>
      <c r="V49" s="49">
        <v>1</v>
      </c>
      <c r="W49" s="49">
        <v>0</v>
      </c>
      <c r="X49" s="49">
        <v>0.999993</v>
      </c>
      <c r="Y49" s="49">
        <v>0</v>
      </c>
      <c r="Z49" s="49">
        <v>0</v>
      </c>
      <c r="AA49" s="71">
        <v>49</v>
      </c>
      <c r="AB49" s="71"/>
      <c r="AC49" s="72"/>
      <c r="AD49" s="78" t="s">
        <v>715</v>
      </c>
      <c r="AE49" s="78">
        <v>188</v>
      </c>
      <c r="AF49" s="78">
        <v>82</v>
      </c>
      <c r="AG49" s="78">
        <v>2476</v>
      </c>
      <c r="AH49" s="78">
        <v>7728</v>
      </c>
      <c r="AI49" s="78"/>
      <c r="AJ49" s="78" t="s">
        <v>791</v>
      </c>
      <c r="AK49" s="78" t="s">
        <v>858</v>
      </c>
      <c r="AL49" s="83" t="s">
        <v>914</v>
      </c>
      <c r="AM49" s="78"/>
      <c r="AN49" s="80">
        <v>43100.194548611114</v>
      </c>
      <c r="AO49" s="83" t="s">
        <v>978</v>
      </c>
      <c r="AP49" s="78" t="b">
        <v>1</v>
      </c>
      <c r="AQ49" s="78" t="b">
        <v>0</v>
      </c>
      <c r="AR49" s="78" t="b">
        <v>0</v>
      </c>
      <c r="AS49" s="78" t="s">
        <v>631</v>
      </c>
      <c r="AT49" s="78">
        <v>0</v>
      </c>
      <c r="AU49" s="78"/>
      <c r="AV49" s="78" t="b">
        <v>0</v>
      </c>
      <c r="AW49" s="78" t="s">
        <v>1049</v>
      </c>
      <c r="AX49" s="83" t="s">
        <v>1096</v>
      </c>
      <c r="AY49" s="78" t="s">
        <v>65</v>
      </c>
      <c r="AZ49" s="78" t="str">
        <f>REPLACE(INDEX(GroupVertices[Group],MATCH(Vertices[[#This Row],[Vertex]],GroupVertices[Vertex],0)),1,1,"")</f>
        <v>9</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241</v>
      </c>
      <c r="B50" s="65"/>
      <c r="C50" s="65" t="s">
        <v>64</v>
      </c>
      <c r="D50" s="66">
        <v>162</v>
      </c>
      <c r="E50" s="68"/>
      <c r="F50" s="100" t="s">
        <v>443</v>
      </c>
      <c r="G50" s="65"/>
      <c r="H50" s="69" t="s">
        <v>241</v>
      </c>
      <c r="I50" s="70"/>
      <c r="J50" s="70"/>
      <c r="K50" s="69" t="s">
        <v>1174</v>
      </c>
      <c r="L50" s="73">
        <v>1</v>
      </c>
      <c r="M50" s="74">
        <v>5942.76220703125</v>
      </c>
      <c r="N50" s="74">
        <v>4823.046875</v>
      </c>
      <c r="O50" s="75"/>
      <c r="P50" s="76"/>
      <c r="Q50" s="76"/>
      <c r="R50" s="86"/>
      <c r="S50" s="48">
        <v>0</v>
      </c>
      <c r="T50" s="48">
        <v>1</v>
      </c>
      <c r="U50" s="49">
        <v>0</v>
      </c>
      <c r="V50" s="49">
        <v>0.004831</v>
      </c>
      <c r="W50" s="49">
        <v>0.004527</v>
      </c>
      <c r="X50" s="49">
        <v>0.404412</v>
      </c>
      <c r="Y50" s="49">
        <v>0</v>
      </c>
      <c r="Z50" s="49">
        <v>0</v>
      </c>
      <c r="AA50" s="71">
        <v>50</v>
      </c>
      <c r="AB50" s="71"/>
      <c r="AC50" s="72"/>
      <c r="AD50" s="78" t="s">
        <v>716</v>
      </c>
      <c r="AE50" s="78">
        <v>25</v>
      </c>
      <c r="AF50" s="78">
        <v>16</v>
      </c>
      <c r="AG50" s="78">
        <v>139</v>
      </c>
      <c r="AH50" s="78">
        <v>10</v>
      </c>
      <c r="AI50" s="78"/>
      <c r="AJ50" s="78"/>
      <c r="AK50" s="78"/>
      <c r="AL50" s="78"/>
      <c r="AM50" s="78"/>
      <c r="AN50" s="80">
        <v>43209.21078703704</v>
      </c>
      <c r="AO50" s="83" t="s">
        <v>979</v>
      </c>
      <c r="AP50" s="78" t="b">
        <v>1</v>
      </c>
      <c r="AQ50" s="78" t="b">
        <v>0</v>
      </c>
      <c r="AR50" s="78" t="b">
        <v>0</v>
      </c>
      <c r="AS50" s="78" t="s">
        <v>631</v>
      </c>
      <c r="AT50" s="78">
        <v>0</v>
      </c>
      <c r="AU50" s="78"/>
      <c r="AV50" s="78" t="b">
        <v>0</v>
      </c>
      <c r="AW50" s="78" t="s">
        <v>1049</v>
      </c>
      <c r="AX50" s="83" t="s">
        <v>1097</v>
      </c>
      <c r="AY50" s="78" t="s">
        <v>66</v>
      </c>
      <c r="AZ50" s="78" t="str">
        <f>REPLACE(INDEX(GroupVertices[Group],MATCH(Vertices[[#This Row],[Vertex]],GroupVertices[Vertex],0)),1,1,"")</f>
        <v>6</v>
      </c>
      <c r="BA50" s="48" t="s">
        <v>351</v>
      </c>
      <c r="BB50" s="48" t="s">
        <v>351</v>
      </c>
      <c r="BC50" s="48" t="s">
        <v>369</v>
      </c>
      <c r="BD50" s="48" t="s">
        <v>369</v>
      </c>
      <c r="BE50" s="48" t="s">
        <v>382</v>
      </c>
      <c r="BF50" s="48" t="s">
        <v>382</v>
      </c>
      <c r="BG50" s="120" t="s">
        <v>1626</v>
      </c>
      <c r="BH50" s="120" t="s">
        <v>1626</v>
      </c>
      <c r="BI50" s="120" t="s">
        <v>1667</v>
      </c>
      <c r="BJ50" s="120" t="s">
        <v>1667</v>
      </c>
      <c r="BK50" s="120">
        <v>3</v>
      </c>
      <c r="BL50" s="123">
        <v>7.5</v>
      </c>
      <c r="BM50" s="120">
        <v>0</v>
      </c>
      <c r="BN50" s="123">
        <v>0</v>
      </c>
      <c r="BO50" s="120">
        <v>0</v>
      </c>
      <c r="BP50" s="123">
        <v>0</v>
      </c>
      <c r="BQ50" s="120">
        <v>37</v>
      </c>
      <c r="BR50" s="123">
        <v>92.5</v>
      </c>
      <c r="BS50" s="120">
        <v>40</v>
      </c>
      <c r="BT50" s="2"/>
      <c r="BU50" s="3"/>
      <c r="BV50" s="3"/>
      <c r="BW50" s="3"/>
      <c r="BX50" s="3"/>
    </row>
    <row r="51" spans="1:76" ht="15">
      <c r="A51" s="64" t="s">
        <v>243</v>
      </c>
      <c r="B51" s="65"/>
      <c r="C51" s="65" t="s">
        <v>64</v>
      </c>
      <c r="D51" s="66">
        <v>178.30643601106786</v>
      </c>
      <c r="E51" s="68"/>
      <c r="F51" s="100" t="s">
        <v>445</v>
      </c>
      <c r="G51" s="65"/>
      <c r="H51" s="69" t="s">
        <v>243</v>
      </c>
      <c r="I51" s="70"/>
      <c r="J51" s="70"/>
      <c r="K51" s="69" t="s">
        <v>1175</v>
      </c>
      <c r="L51" s="73">
        <v>1</v>
      </c>
      <c r="M51" s="74">
        <v>7304.337890625</v>
      </c>
      <c r="N51" s="74">
        <v>1446.9140625</v>
      </c>
      <c r="O51" s="75"/>
      <c r="P51" s="76"/>
      <c r="Q51" s="76"/>
      <c r="R51" s="86"/>
      <c r="S51" s="48">
        <v>0</v>
      </c>
      <c r="T51" s="48">
        <v>1</v>
      </c>
      <c r="U51" s="49">
        <v>0</v>
      </c>
      <c r="V51" s="49">
        <v>0.333333</v>
      </c>
      <c r="W51" s="49">
        <v>0</v>
      </c>
      <c r="X51" s="49">
        <v>0.638294</v>
      </c>
      <c r="Y51" s="49">
        <v>0</v>
      </c>
      <c r="Z51" s="49">
        <v>0</v>
      </c>
      <c r="AA51" s="71">
        <v>51</v>
      </c>
      <c r="AB51" s="71"/>
      <c r="AC51" s="72"/>
      <c r="AD51" s="78" t="s">
        <v>717</v>
      </c>
      <c r="AE51" s="78">
        <v>335</v>
      </c>
      <c r="AF51" s="78">
        <v>881</v>
      </c>
      <c r="AG51" s="78">
        <v>26811</v>
      </c>
      <c r="AH51" s="78">
        <v>646</v>
      </c>
      <c r="AI51" s="78"/>
      <c r="AJ51" s="78" t="s">
        <v>792</v>
      </c>
      <c r="AK51" s="78" t="s">
        <v>859</v>
      </c>
      <c r="AL51" s="83" t="s">
        <v>915</v>
      </c>
      <c r="AM51" s="78"/>
      <c r="AN51" s="80">
        <v>42448.05899305556</v>
      </c>
      <c r="AO51" s="83" t="s">
        <v>980</v>
      </c>
      <c r="AP51" s="78" t="b">
        <v>0</v>
      </c>
      <c r="AQ51" s="78" t="b">
        <v>0</v>
      </c>
      <c r="AR51" s="78" t="b">
        <v>0</v>
      </c>
      <c r="AS51" s="78" t="s">
        <v>631</v>
      </c>
      <c r="AT51" s="78">
        <v>39</v>
      </c>
      <c r="AU51" s="83" t="s">
        <v>1009</v>
      </c>
      <c r="AV51" s="78" t="b">
        <v>0</v>
      </c>
      <c r="AW51" s="78" t="s">
        <v>1049</v>
      </c>
      <c r="AX51" s="83" t="s">
        <v>1098</v>
      </c>
      <c r="AY51" s="78" t="s">
        <v>66</v>
      </c>
      <c r="AZ51" s="78" t="str">
        <f>REPLACE(INDEX(GroupVertices[Group],MATCH(Vertices[[#This Row],[Vertex]],GroupVertices[Vertex],0)),1,1,"")</f>
        <v>7</v>
      </c>
      <c r="BA51" s="48" t="s">
        <v>353</v>
      </c>
      <c r="BB51" s="48" t="s">
        <v>353</v>
      </c>
      <c r="BC51" s="48" t="s">
        <v>371</v>
      </c>
      <c r="BD51" s="48" t="s">
        <v>371</v>
      </c>
      <c r="BE51" s="48" t="s">
        <v>385</v>
      </c>
      <c r="BF51" s="48" t="s">
        <v>385</v>
      </c>
      <c r="BG51" s="120" t="s">
        <v>1627</v>
      </c>
      <c r="BH51" s="120" t="s">
        <v>1627</v>
      </c>
      <c r="BI51" s="120" t="s">
        <v>1668</v>
      </c>
      <c r="BJ51" s="120" t="s">
        <v>1668</v>
      </c>
      <c r="BK51" s="120">
        <v>2</v>
      </c>
      <c r="BL51" s="123">
        <v>12.5</v>
      </c>
      <c r="BM51" s="120">
        <v>0</v>
      </c>
      <c r="BN51" s="123">
        <v>0</v>
      </c>
      <c r="BO51" s="120">
        <v>0</v>
      </c>
      <c r="BP51" s="123">
        <v>0</v>
      </c>
      <c r="BQ51" s="120">
        <v>14</v>
      </c>
      <c r="BR51" s="123">
        <v>87.5</v>
      </c>
      <c r="BS51" s="120">
        <v>16</v>
      </c>
      <c r="BT51" s="2"/>
      <c r="BU51" s="3"/>
      <c r="BV51" s="3"/>
      <c r="BW51" s="3"/>
      <c r="BX51" s="3"/>
    </row>
    <row r="52" spans="1:76" ht="15">
      <c r="A52" s="64" t="s">
        <v>244</v>
      </c>
      <c r="B52" s="65"/>
      <c r="C52" s="65" t="s">
        <v>64</v>
      </c>
      <c r="D52" s="66">
        <v>184.20691516883</v>
      </c>
      <c r="E52" s="68"/>
      <c r="F52" s="100" t="s">
        <v>1035</v>
      </c>
      <c r="G52" s="65"/>
      <c r="H52" s="69" t="s">
        <v>244</v>
      </c>
      <c r="I52" s="70"/>
      <c r="J52" s="70"/>
      <c r="K52" s="69" t="s">
        <v>1176</v>
      </c>
      <c r="L52" s="73">
        <v>1</v>
      </c>
      <c r="M52" s="74">
        <v>9391.5234375</v>
      </c>
      <c r="N52" s="74">
        <v>4308.392578125</v>
      </c>
      <c r="O52" s="75"/>
      <c r="P52" s="76"/>
      <c r="Q52" s="76"/>
      <c r="R52" s="86"/>
      <c r="S52" s="48">
        <v>1</v>
      </c>
      <c r="T52" s="48">
        <v>1</v>
      </c>
      <c r="U52" s="49">
        <v>0</v>
      </c>
      <c r="V52" s="49">
        <v>0</v>
      </c>
      <c r="W52" s="49">
        <v>0</v>
      </c>
      <c r="X52" s="49">
        <v>0.999993</v>
      </c>
      <c r="Y52" s="49">
        <v>0</v>
      </c>
      <c r="Z52" s="49" t="s">
        <v>1788</v>
      </c>
      <c r="AA52" s="71">
        <v>52</v>
      </c>
      <c r="AB52" s="71"/>
      <c r="AC52" s="72"/>
      <c r="AD52" s="78" t="s">
        <v>718</v>
      </c>
      <c r="AE52" s="78">
        <v>1027</v>
      </c>
      <c r="AF52" s="78">
        <v>1194</v>
      </c>
      <c r="AG52" s="78">
        <v>6411</v>
      </c>
      <c r="AH52" s="78">
        <v>892</v>
      </c>
      <c r="AI52" s="78"/>
      <c r="AJ52" s="78" t="s">
        <v>793</v>
      </c>
      <c r="AK52" s="78" t="s">
        <v>860</v>
      </c>
      <c r="AL52" s="83" t="s">
        <v>916</v>
      </c>
      <c r="AM52" s="78"/>
      <c r="AN52" s="80">
        <v>42449.30881944444</v>
      </c>
      <c r="AO52" s="83" t="s">
        <v>981</v>
      </c>
      <c r="AP52" s="78" t="b">
        <v>0</v>
      </c>
      <c r="AQ52" s="78" t="b">
        <v>0</v>
      </c>
      <c r="AR52" s="78" t="b">
        <v>0</v>
      </c>
      <c r="AS52" s="78" t="s">
        <v>1003</v>
      </c>
      <c r="AT52" s="78">
        <v>204</v>
      </c>
      <c r="AU52" s="83" t="s">
        <v>1015</v>
      </c>
      <c r="AV52" s="78" t="b">
        <v>0</v>
      </c>
      <c r="AW52" s="78" t="s">
        <v>1049</v>
      </c>
      <c r="AX52" s="83" t="s">
        <v>1099</v>
      </c>
      <c r="AY52" s="78" t="s">
        <v>66</v>
      </c>
      <c r="AZ52" s="78" t="str">
        <f>REPLACE(INDEX(GroupVertices[Group],MATCH(Vertices[[#This Row],[Vertex]],GroupVertices[Vertex],0)),1,1,"")</f>
        <v>11</v>
      </c>
      <c r="BA52" s="48" t="s">
        <v>354</v>
      </c>
      <c r="BB52" s="48" t="s">
        <v>354</v>
      </c>
      <c r="BC52" s="48" t="s">
        <v>372</v>
      </c>
      <c r="BD52" s="48" t="s">
        <v>372</v>
      </c>
      <c r="BE52" s="48" t="s">
        <v>386</v>
      </c>
      <c r="BF52" s="48" t="s">
        <v>386</v>
      </c>
      <c r="BG52" s="120" t="s">
        <v>1628</v>
      </c>
      <c r="BH52" s="120" t="s">
        <v>1628</v>
      </c>
      <c r="BI52" s="120" t="s">
        <v>1669</v>
      </c>
      <c r="BJ52" s="120" t="s">
        <v>1669</v>
      </c>
      <c r="BK52" s="120">
        <v>0</v>
      </c>
      <c r="BL52" s="123">
        <v>0</v>
      </c>
      <c r="BM52" s="120">
        <v>0</v>
      </c>
      <c r="BN52" s="123">
        <v>0</v>
      </c>
      <c r="BO52" s="120">
        <v>0</v>
      </c>
      <c r="BP52" s="123">
        <v>0</v>
      </c>
      <c r="BQ52" s="120">
        <v>11</v>
      </c>
      <c r="BR52" s="123">
        <v>100</v>
      </c>
      <c r="BS52" s="120">
        <v>11</v>
      </c>
      <c r="BT52" s="2"/>
      <c r="BU52" s="3"/>
      <c r="BV52" s="3"/>
      <c r="BW52" s="3"/>
      <c r="BX52" s="3"/>
    </row>
    <row r="53" spans="1:76" ht="15">
      <c r="A53" s="64" t="s">
        <v>245</v>
      </c>
      <c r="B53" s="65"/>
      <c r="C53" s="65" t="s">
        <v>64</v>
      </c>
      <c r="D53" s="66">
        <v>165.11047623332507</v>
      </c>
      <c r="E53" s="68"/>
      <c r="F53" s="100" t="s">
        <v>446</v>
      </c>
      <c r="G53" s="65"/>
      <c r="H53" s="69" t="s">
        <v>245</v>
      </c>
      <c r="I53" s="70"/>
      <c r="J53" s="70"/>
      <c r="K53" s="69" t="s">
        <v>1177</v>
      </c>
      <c r="L53" s="73">
        <v>1</v>
      </c>
      <c r="M53" s="74">
        <v>8371.482421875</v>
      </c>
      <c r="N53" s="74">
        <v>867.560302734375</v>
      </c>
      <c r="O53" s="75"/>
      <c r="P53" s="76"/>
      <c r="Q53" s="76"/>
      <c r="R53" s="86"/>
      <c r="S53" s="48">
        <v>0</v>
      </c>
      <c r="T53" s="48">
        <v>1</v>
      </c>
      <c r="U53" s="49">
        <v>0</v>
      </c>
      <c r="V53" s="49">
        <v>1</v>
      </c>
      <c r="W53" s="49">
        <v>0</v>
      </c>
      <c r="X53" s="49">
        <v>0.999993</v>
      </c>
      <c r="Y53" s="49">
        <v>0</v>
      </c>
      <c r="Z53" s="49">
        <v>0</v>
      </c>
      <c r="AA53" s="71">
        <v>53</v>
      </c>
      <c r="AB53" s="71"/>
      <c r="AC53" s="72"/>
      <c r="AD53" s="78" t="s">
        <v>719</v>
      </c>
      <c r="AE53" s="78">
        <v>1049</v>
      </c>
      <c r="AF53" s="78">
        <v>181</v>
      </c>
      <c r="AG53" s="78">
        <v>1039</v>
      </c>
      <c r="AH53" s="78">
        <v>199</v>
      </c>
      <c r="AI53" s="78"/>
      <c r="AJ53" s="78" t="s">
        <v>794</v>
      </c>
      <c r="AK53" s="78" t="s">
        <v>861</v>
      </c>
      <c r="AL53" s="78"/>
      <c r="AM53" s="78"/>
      <c r="AN53" s="80">
        <v>39998.88015046297</v>
      </c>
      <c r="AO53" s="78"/>
      <c r="AP53" s="78" t="b">
        <v>0</v>
      </c>
      <c r="AQ53" s="78" t="b">
        <v>0</v>
      </c>
      <c r="AR53" s="78" t="b">
        <v>1</v>
      </c>
      <c r="AS53" s="78" t="s">
        <v>631</v>
      </c>
      <c r="AT53" s="78">
        <v>1</v>
      </c>
      <c r="AU53" s="83" t="s">
        <v>1014</v>
      </c>
      <c r="AV53" s="78" t="b">
        <v>0</v>
      </c>
      <c r="AW53" s="78" t="s">
        <v>1049</v>
      </c>
      <c r="AX53" s="83" t="s">
        <v>1100</v>
      </c>
      <c r="AY53" s="78" t="s">
        <v>66</v>
      </c>
      <c r="AZ53" s="78" t="str">
        <f>REPLACE(INDEX(GroupVertices[Group],MATCH(Vertices[[#This Row],[Vertex]],GroupVertices[Vertex],0)),1,1,"")</f>
        <v>8</v>
      </c>
      <c r="BA53" s="48"/>
      <c r="BB53" s="48"/>
      <c r="BC53" s="48"/>
      <c r="BD53" s="48"/>
      <c r="BE53" s="48"/>
      <c r="BF53" s="48"/>
      <c r="BG53" s="120" t="s">
        <v>1629</v>
      </c>
      <c r="BH53" s="120" t="s">
        <v>1629</v>
      </c>
      <c r="BI53" s="120" t="s">
        <v>1670</v>
      </c>
      <c r="BJ53" s="120" t="s">
        <v>1670</v>
      </c>
      <c r="BK53" s="120">
        <v>2</v>
      </c>
      <c r="BL53" s="123">
        <v>7.142857142857143</v>
      </c>
      <c r="BM53" s="120">
        <v>0</v>
      </c>
      <c r="BN53" s="123">
        <v>0</v>
      </c>
      <c r="BO53" s="120">
        <v>0</v>
      </c>
      <c r="BP53" s="123">
        <v>0</v>
      </c>
      <c r="BQ53" s="120">
        <v>26</v>
      </c>
      <c r="BR53" s="123">
        <v>92.85714285714286</v>
      </c>
      <c r="BS53" s="120">
        <v>28</v>
      </c>
      <c r="BT53" s="2"/>
      <c r="BU53" s="3"/>
      <c r="BV53" s="3"/>
      <c r="BW53" s="3"/>
      <c r="BX53" s="3"/>
    </row>
    <row r="54" spans="1:76" ht="15">
      <c r="A54" s="64" t="s">
        <v>276</v>
      </c>
      <c r="B54" s="65"/>
      <c r="C54" s="65" t="s">
        <v>64</v>
      </c>
      <c r="D54" s="66">
        <v>335.9981553550941</v>
      </c>
      <c r="E54" s="68"/>
      <c r="F54" s="100" t="s">
        <v>1036</v>
      </c>
      <c r="G54" s="65"/>
      <c r="H54" s="69" t="s">
        <v>276</v>
      </c>
      <c r="I54" s="70"/>
      <c r="J54" s="70"/>
      <c r="K54" s="69" t="s">
        <v>1178</v>
      </c>
      <c r="L54" s="73">
        <v>1</v>
      </c>
      <c r="M54" s="74">
        <v>8371.482421875</v>
      </c>
      <c r="N54" s="74">
        <v>1896.869140625</v>
      </c>
      <c r="O54" s="75"/>
      <c r="P54" s="76"/>
      <c r="Q54" s="76"/>
      <c r="R54" s="86"/>
      <c r="S54" s="48">
        <v>1</v>
      </c>
      <c r="T54" s="48">
        <v>0</v>
      </c>
      <c r="U54" s="49">
        <v>0</v>
      </c>
      <c r="V54" s="49">
        <v>1</v>
      </c>
      <c r="W54" s="49">
        <v>0</v>
      </c>
      <c r="X54" s="49">
        <v>0.999993</v>
      </c>
      <c r="Y54" s="49">
        <v>0</v>
      </c>
      <c r="Z54" s="49">
        <v>0</v>
      </c>
      <c r="AA54" s="71">
        <v>54</v>
      </c>
      <c r="AB54" s="71"/>
      <c r="AC54" s="72"/>
      <c r="AD54" s="78" t="s">
        <v>720</v>
      </c>
      <c r="AE54" s="78">
        <v>930</v>
      </c>
      <c r="AF54" s="78">
        <v>9246</v>
      </c>
      <c r="AG54" s="78">
        <v>94715</v>
      </c>
      <c r="AH54" s="78">
        <v>19848</v>
      </c>
      <c r="AI54" s="78"/>
      <c r="AJ54" s="78" t="s">
        <v>795</v>
      </c>
      <c r="AK54" s="78" t="s">
        <v>862</v>
      </c>
      <c r="AL54" s="78"/>
      <c r="AM54" s="78"/>
      <c r="AN54" s="80">
        <v>40383.81465277778</v>
      </c>
      <c r="AO54" s="83" t="s">
        <v>982</v>
      </c>
      <c r="AP54" s="78" t="b">
        <v>0</v>
      </c>
      <c r="AQ54" s="78" t="b">
        <v>0</v>
      </c>
      <c r="AR54" s="78" t="b">
        <v>1</v>
      </c>
      <c r="AS54" s="78" t="s">
        <v>631</v>
      </c>
      <c r="AT54" s="78">
        <v>47</v>
      </c>
      <c r="AU54" s="83" t="s">
        <v>1013</v>
      </c>
      <c r="AV54" s="78" t="b">
        <v>0</v>
      </c>
      <c r="AW54" s="78" t="s">
        <v>1049</v>
      </c>
      <c r="AX54" s="83" t="s">
        <v>1101</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246</v>
      </c>
      <c r="B55" s="65"/>
      <c r="C55" s="65" t="s">
        <v>64</v>
      </c>
      <c r="D55" s="66">
        <v>172.04778080219558</v>
      </c>
      <c r="E55" s="68"/>
      <c r="F55" s="100" t="s">
        <v>447</v>
      </c>
      <c r="G55" s="65"/>
      <c r="H55" s="69" t="s">
        <v>246</v>
      </c>
      <c r="I55" s="70"/>
      <c r="J55" s="70"/>
      <c r="K55" s="69" t="s">
        <v>1179</v>
      </c>
      <c r="L55" s="73">
        <v>1</v>
      </c>
      <c r="M55" s="74">
        <v>7746.560546875</v>
      </c>
      <c r="N55" s="74">
        <v>2164.489501953125</v>
      </c>
      <c r="O55" s="75"/>
      <c r="P55" s="76"/>
      <c r="Q55" s="76"/>
      <c r="R55" s="86"/>
      <c r="S55" s="48">
        <v>0</v>
      </c>
      <c r="T55" s="48">
        <v>1</v>
      </c>
      <c r="U55" s="49">
        <v>0</v>
      </c>
      <c r="V55" s="49">
        <v>0.004831</v>
      </c>
      <c r="W55" s="49">
        <v>0.004527</v>
      </c>
      <c r="X55" s="49">
        <v>0.404412</v>
      </c>
      <c r="Y55" s="49">
        <v>0</v>
      </c>
      <c r="Z55" s="49">
        <v>0</v>
      </c>
      <c r="AA55" s="71">
        <v>55</v>
      </c>
      <c r="AB55" s="71"/>
      <c r="AC55" s="72"/>
      <c r="AD55" s="78" t="s">
        <v>721</v>
      </c>
      <c r="AE55" s="78">
        <v>2959</v>
      </c>
      <c r="AF55" s="78">
        <v>549</v>
      </c>
      <c r="AG55" s="78">
        <v>2417</v>
      </c>
      <c r="AH55" s="78">
        <v>958</v>
      </c>
      <c r="AI55" s="78"/>
      <c r="AJ55" s="78" t="s">
        <v>796</v>
      </c>
      <c r="AK55" s="78" t="s">
        <v>863</v>
      </c>
      <c r="AL55" s="83" t="s">
        <v>917</v>
      </c>
      <c r="AM55" s="78"/>
      <c r="AN55" s="80">
        <v>40616.16034722222</v>
      </c>
      <c r="AO55" s="83" t="s">
        <v>983</v>
      </c>
      <c r="AP55" s="78" t="b">
        <v>0</v>
      </c>
      <c r="AQ55" s="78" t="b">
        <v>0</v>
      </c>
      <c r="AR55" s="78" t="b">
        <v>1</v>
      </c>
      <c r="AS55" s="78" t="s">
        <v>631</v>
      </c>
      <c r="AT55" s="78">
        <v>30</v>
      </c>
      <c r="AU55" s="83" t="s">
        <v>1009</v>
      </c>
      <c r="AV55" s="78" t="b">
        <v>0</v>
      </c>
      <c r="AW55" s="78" t="s">
        <v>1049</v>
      </c>
      <c r="AX55" s="83" t="s">
        <v>1102</v>
      </c>
      <c r="AY55" s="78" t="s">
        <v>66</v>
      </c>
      <c r="AZ55" s="78" t="str">
        <f>REPLACE(INDEX(GroupVertices[Group],MATCH(Vertices[[#This Row],[Vertex]],GroupVertices[Vertex],0)),1,1,"")</f>
        <v>6</v>
      </c>
      <c r="BA55" s="48" t="s">
        <v>355</v>
      </c>
      <c r="BB55" s="48" t="s">
        <v>355</v>
      </c>
      <c r="BC55" s="48" t="s">
        <v>373</v>
      </c>
      <c r="BD55" s="48" t="s">
        <v>373</v>
      </c>
      <c r="BE55" s="48"/>
      <c r="BF55" s="48"/>
      <c r="BG55" s="120" t="s">
        <v>1630</v>
      </c>
      <c r="BH55" s="120" t="s">
        <v>1630</v>
      </c>
      <c r="BI55" s="120" t="s">
        <v>1671</v>
      </c>
      <c r="BJ55" s="120" t="s">
        <v>1671</v>
      </c>
      <c r="BK55" s="120">
        <v>1</v>
      </c>
      <c r="BL55" s="123">
        <v>5.2631578947368425</v>
      </c>
      <c r="BM55" s="120">
        <v>0</v>
      </c>
      <c r="BN55" s="123">
        <v>0</v>
      </c>
      <c r="BO55" s="120">
        <v>0</v>
      </c>
      <c r="BP55" s="123">
        <v>0</v>
      </c>
      <c r="BQ55" s="120">
        <v>18</v>
      </c>
      <c r="BR55" s="123">
        <v>94.73684210526316</v>
      </c>
      <c r="BS55" s="120">
        <v>19</v>
      </c>
      <c r="BT55" s="2"/>
      <c r="BU55" s="3"/>
      <c r="BV55" s="3"/>
      <c r="BW55" s="3"/>
      <c r="BX55" s="3"/>
    </row>
    <row r="56" spans="1:76" ht="15">
      <c r="A56" s="64" t="s">
        <v>277</v>
      </c>
      <c r="B56" s="65"/>
      <c r="C56" s="65" t="s">
        <v>64</v>
      </c>
      <c r="D56" s="66">
        <v>205.6409241221065</v>
      </c>
      <c r="E56" s="68"/>
      <c r="F56" s="100" t="s">
        <v>1037</v>
      </c>
      <c r="G56" s="65"/>
      <c r="H56" s="69" t="s">
        <v>277</v>
      </c>
      <c r="I56" s="70"/>
      <c r="J56" s="70"/>
      <c r="K56" s="69" t="s">
        <v>1180</v>
      </c>
      <c r="L56" s="73">
        <v>1</v>
      </c>
      <c r="M56" s="74">
        <v>4449.0771484375</v>
      </c>
      <c r="N56" s="74">
        <v>4964.20947265625</v>
      </c>
      <c r="O56" s="75"/>
      <c r="P56" s="76"/>
      <c r="Q56" s="76"/>
      <c r="R56" s="86"/>
      <c r="S56" s="48">
        <v>1</v>
      </c>
      <c r="T56" s="48">
        <v>0</v>
      </c>
      <c r="U56" s="49">
        <v>0</v>
      </c>
      <c r="V56" s="49">
        <v>0.005025</v>
      </c>
      <c r="W56" s="49">
        <v>0.008561</v>
      </c>
      <c r="X56" s="49">
        <v>0.382431</v>
      </c>
      <c r="Y56" s="49">
        <v>0</v>
      </c>
      <c r="Z56" s="49">
        <v>0</v>
      </c>
      <c r="AA56" s="71">
        <v>56</v>
      </c>
      <c r="AB56" s="71"/>
      <c r="AC56" s="72"/>
      <c r="AD56" s="78" t="s">
        <v>722</v>
      </c>
      <c r="AE56" s="78">
        <v>899</v>
      </c>
      <c r="AF56" s="78">
        <v>2331</v>
      </c>
      <c r="AG56" s="78">
        <v>2043</v>
      </c>
      <c r="AH56" s="78">
        <v>831</v>
      </c>
      <c r="AI56" s="78"/>
      <c r="AJ56" s="78" t="s">
        <v>797</v>
      </c>
      <c r="AK56" s="78" t="s">
        <v>864</v>
      </c>
      <c r="AL56" s="83" t="s">
        <v>918</v>
      </c>
      <c r="AM56" s="78"/>
      <c r="AN56" s="80">
        <v>42145.60084490741</v>
      </c>
      <c r="AO56" s="83" t="s">
        <v>984</v>
      </c>
      <c r="AP56" s="78" t="b">
        <v>1</v>
      </c>
      <c r="AQ56" s="78" t="b">
        <v>0</v>
      </c>
      <c r="AR56" s="78" t="b">
        <v>0</v>
      </c>
      <c r="AS56" s="78" t="s">
        <v>631</v>
      </c>
      <c r="AT56" s="78">
        <v>164</v>
      </c>
      <c r="AU56" s="83" t="s">
        <v>1009</v>
      </c>
      <c r="AV56" s="78" t="b">
        <v>0</v>
      </c>
      <c r="AW56" s="78" t="s">
        <v>1049</v>
      </c>
      <c r="AX56" s="83" t="s">
        <v>1103</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278</v>
      </c>
      <c r="B57" s="65"/>
      <c r="C57" s="65" t="s">
        <v>64</v>
      </c>
      <c r="D57" s="66">
        <v>720.7546397318516</v>
      </c>
      <c r="E57" s="68"/>
      <c r="F57" s="100" t="s">
        <v>1038</v>
      </c>
      <c r="G57" s="65"/>
      <c r="H57" s="69" t="s">
        <v>278</v>
      </c>
      <c r="I57" s="70"/>
      <c r="J57" s="70"/>
      <c r="K57" s="69" t="s">
        <v>1181</v>
      </c>
      <c r="L57" s="73">
        <v>1</v>
      </c>
      <c r="M57" s="74">
        <v>4707.2900390625</v>
      </c>
      <c r="N57" s="74">
        <v>9467.876953125</v>
      </c>
      <c r="O57" s="75"/>
      <c r="P57" s="76"/>
      <c r="Q57" s="76"/>
      <c r="R57" s="86"/>
      <c r="S57" s="48">
        <v>1</v>
      </c>
      <c r="T57" s="48">
        <v>0</v>
      </c>
      <c r="U57" s="49">
        <v>0</v>
      </c>
      <c r="V57" s="49">
        <v>0.005025</v>
      </c>
      <c r="W57" s="49">
        <v>0.008561</v>
      </c>
      <c r="X57" s="49">
        <v>0.382431</v>
      </c>
      <c r="Y57" s="49">
        <v>0</v>
      </c>
      <c r="Z57" s="49">
        <v>0</v>
      </c>
      <c r="AA57" s="71">
        <v>57</v>
      </c>
      <c r="AB57" s="71"/>
      <c r="AC57" s="72"/>
      <c r="AD57" s="78" t="s">
        <v>723</v>
      </c>
      <c r="AE57" s="78">
        <v>2366</v>
      </c>
      <c r="AF57" s="78">
        <v>29656</v>
      </c>
      <c r="AG57" s="78">
        <v>20186</v>
      </c>
      <c r="AH57" s="78">
        <v>9306</v>
      </c>
      <c r="AI57" s="78"/>
      <c r="AJ57" s="78" t="s">
        <v>798</v>
      </c>
      <c r="AK57" s="78" t="s">
        <v>865</v>
      </c>
      <c r="AL57" s="83" t="s">
        <v>919</v>
      </c>
      <c r="AM57" s="78"/>
      <c r="AN57" s="80">
        <v>41800.400868055556</v>
      </c>
      <c r="AO57" s="83" t="s">
        <v>985</v>
      </c>
      <c r="AP57" s="78" t="b">
        <v>0</v>
      </c>
      <c r="AQ57" s="78" t="b">
        <v>0</v>
      </c>
      <c r="AR57" s="78" t="b">
        <v>1</v>
      </c>
      <c r="AS57" s="78" t="s">
        <v>631</v>
      </c>
      <c r="AT57" s="78">
        <v>1288</v>
      </c>
      <c r="AU57" s="83" t="s">
        <v>1009</v>
      </c>
      <c r="AV57" s="78" t="b">
        <v>1</v>
      </c>
      <c r="AW57" s="78" t="s">
        <v>1049</v>
      </c>
      <c r="AX57" s="83" t="s">
        <v>1104</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279</v>
      </c>
      <c r="B58" s="65"/>
      <c r="C58" s="65" t="s">
        <v>64</v>
      </c>
      <c r="D58" s="66">
        <v>318.63604256180685</v>
      </c>
      <c r="E58" s="68"/>
      <c r="F58" s="100" t="s">
        <v>1039</v>
      </c>
      <c r="G58" s="65"/>
      <c r="H58" s="69" t="s">
        <v>279</v>
      </c>
      <c r="I58" s="70"/>
      <c r="J58" s="70"/>
      <c r="K58" s="69" t="s">
        <v>1182</v>
      </c>
      <c r="L58" s="73">
        <v>1</v>
      </c>
      <c r="M58" s="74">
        <v>3320.502685546875</v>
      </c>
      <c r="N58" s="74">
        <v>8794.8017578125</v>
      </c>
      <c r="O58" s="75"/>
      <c r="P58" s="76"/>
      <c r="Q58" s="76"/>
      <c r="R58" s="86"/>
      <c r="S58" s="48">
        <v>1</v>
      </c>
      <c r="T58" s="48">
        <v>0</v>
      </c>
      <c r="U58" s="49">
        <v>0</v>
      </c>
      <c r="V58" s="49">
        <v>0.005025</v>
      </c>
      <c r="W58" s="49">
        <v>0.008561</v>
      </c>
      <c r="X58" s="49">
        <v>0.382431</v>
      </c>
      <c r="Y58" s="49">
        <v>0</v>
      </c>
      <c r="Z58" s="49">
        <v>0</v>
      </c>
      <c r="AA58" s="71">
        <v>58</v>
      </c>
      <c r="AB58" s="71"/>
      <c r="AC58" s="72"/>
      <c r="AD58" s="78" t="s">
        <v>724</v>
      </c>
      <c r="AE58" s="78">
        <v>7537</v>
      </c>
      <c r="AF58" s="78">
        <v>8325</v>
      </c>
      <c r="AG58" s="78">
        <v>8013</v>
      </c>
      <c r="AH58" s="78">
        <v>11547</v>
      </c>
      <c r="AI58" s="78"/>
      <c r="AJ58" s="78" t="s">
        <v>799</v>
      </c>
      <c r="AK58" s="78" t="s">
        <v>866</v>
      </c>
      <c r="AL58" s="83" t="s">
        <v>920</v>
      </c>
      <c r="AM58" s="78"/>
      <c r="AN58" s="80">
        <v>42857.447430555556</v>
      </c>
      <c r="AO58" s="83" t="s">
        <v>986</v>
      </c>
      <c r="AP58" s="78" t="b">
        <v>0</v>
      </c>
      <c r="AQ58" s="78" t="b">
        <v>0</v>
      </c>
      <c r="AR58" s="78" t="b">
        <v>0</v>
      </c>
      <c r="AS58" s="78" t="s">
        <v>632</v>
      </c>
      <c r="AT58" s="78">
        <v>90</v>
      </c>
      <c r="AU58" s="83" t="s">
        <v>1009</v>
      </c>
      <c r="AV58" s="78" t="b">
        <v>0</v>
      </c>
      <c r="AW58" s="78" t="s">
        <v>1049</v>
      </c>
      <c r="AX58" s="83" t="s">
        <v>1105</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280</v>
      </c>
      <c r="B59" s="65"/>
      <c r="C59" s="65" t="s">
        <v>64</v>
      </c>
      <c r="D59" s="66">
        <v>1000</v>
      </c>
      <c r="E59" s="68"/>
      <c r="F59" s="100" t="s">
        <v>1040</v>
      </c>
      <c r="G59" s="65"/>
      <c r="H59" s="69" t="s">
        <v>280</v>
      </c>
      <c r="I59" s="70"/>
      <c r="J59" s="70"/>
      <c r="K59" s="69" t="s">
        <v>1183</v>
      </c>
      <c r="L59" s="73">
        <v>1</v>
      </c>
      <c r="M59" s="74">
        <v>5174.708984375</v>
      </c>
      <c r="N59" s="74">
        <v>5461.92578125</v>
      </c>
      <c r="O59" s="75"/>
      <c r="P59" s="76"/>
      <c r="Q59" s="76"/>
      <c r="R59" s="86"/>
      <c r="S59" s="48">
        <v>1</v>
      </c>
      <c r="T59" s="48">
        <v>0</v>
      </c>
      <c r="U59" s="49">
        <v>0</v>
      </c>
      <c r="V59" s="49">
        <v>0.005025</v>
      </c>
      <c r="W59" s="49">
        <v>0.008561</v>
      </c>
      <c r="X59" s="49">
        <v>0.382431</v>
      </c>
      <c r="Y59" s="49">
        <v>0</v>
      </c>
      <c r="Z59" s="49">
        <v>0</v>
      </c>
      <c r="AA59" s="71">
        <v>59</v>
      </c>
      <c r="AB59" s="71"/>
      <c r="AC59" s="72"/>
      <c r="AD59" s="78" t="s">
        <v>725</v>
      </c>
      <c r="AE59" s="78">
        <v>103069</v>
      </c>
      <c r="AF59" s="78">
        <v>114982</v>
      </c>
      <c r="AG59" s="78">
        <v>135618</v>
      </c>
      <c r="AH59" s="78">
        <v>109995</v>
      </c>
      <c r="AI59" s="78"/>
      <c r="AJ59" s="78" t="s">
        <v>800</v>
      </c>
      <c r="AK59" s="78" t="s">
        <v>867</v>
      </c>
      <c r="AL59" s="83" t="s">
        <v>921</v>
      </c>
      <c r="AM59" s="78"/>
      <c r="AN59" s="80">
        <v>42432.99030092593</v>
      </c>
      <c r="AO59" s="83" t="s">
        <v>987</v>
      </c>
      <c r="AP59" s="78" t="b">
        <v>1</v>
      </c>
      <c r="AQ59" s="78" t="b">
        <v>0</v>
      </c>
      <c r="AR59" s="78" t="b">
        <v>0</v>
      </c>
      <c r="AS59" s="78" t="s">
        <v>631</v>
      </c>
      <c r="AT59" s="78">
        <v>8545</v>
      </c>
      <c r="AU59" s="78"/>
      <c r="AV59" s="78" t="b">
        <v>0</v>
      </c>
      <c r="AW59" s="78" t="s">
        <v>1049</v>
      </c>
      <c r="AX59" s="83" t="s">
        <v>1106</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281</v>
      </c>
      <c r="B60" s="65"/>
      <c r="C60" s="65" t="s">
        <v>64</v>
      </c>
      <c r="D60" s="66">
        <v>290.26472903965987</v>
      </c>
      <c r="E60" s="68"/>
      <c r="F60" s="100" t="s">
        <v>1041</v>
      </c>
      <c r="G60" s="65"/>
      <c r="H60" s="69" t="s">
        <v>281</v>
      </c>
      <c r="I60" s="70"/>
      <c r="J60" s="70"/>
      <c r="K60" s="69" t="s">
        <v>1184</v>
      </c>
      <c r="L60" s="73">
        <v>1</v>
      </c>
      <c r="M60" s="74">
        <v>2995.152099609375</v>
      </c>
      <c r="N60" s="74">
        <v>7571.84228515625</v>
      </c>
      <c r="O60" s="75"/>
      <c r="P60" s="76"/>
      <c r="Q60" s="76"/>
      <c r="R60" s="86"/>
      <c r="S60" s="48">
        <v>1</v>
      </c>
      <c r="T60" s="48">
        <v>0</v>
      </c>
      <c r="U60" s="49">
        <v>0</v>
      </c>
      <c r="V60" s="49">
        <v>0.005025</v>
      </c>
      <c r="W60" s="49">
        <v>0.008561</v>
      </c>
      <c r="X60" s="49">
        <v>0.382431</v>
      </c>
      <c r="Y60" s="49">
        <v>0</v>
      </c>
      <c r="Z60" s="49">
        <v>0</v>
      </c>
      <c r="AA60" s="71">
        <v>60</v>
      </c>
      <c r="AB60" s="71"/>
      <c r="AC60" s="72"/>
      <c r="AD60" s="78" t="s">
        <v>726</v>
      </c>
      <c r="AE60" s="78">
        <v>1923</v>
      </c>
      <c r="AF60" s="78">
        <v>6820</v>
      </c>
      <c r="AG60" s="78">
        <v>12428</v>
      </c>
      <c r="AH60" s="78">
        <v>9385</v>
      </c>
      <c r="AI60" s="78"/>
      <c r="AJ60" s="78" t="s">
        <v>801</v>
      </c>
      <c r="AK60" s="78" t="s">
        <v>868</v>
      </c>
      <c r="AL60" s="83" t="s">
        <v>922</v>
      </c>
      <c r="AM60" s="78"/>
      <c r="AN60" s="80">
        <v>41401.35324074074</v>
      </c>
      <c r="AO60" s="83" t="s">
        <v>988</v>
      </c>
      <c r="AP60" s="78" t="b">
        <v>0</v>
      </c>
      <c r="AQ60" s="78" t="b">
        <v>0</v>
      </c>
      <c r="AR60" s="78" t="b">
        <v>1</v>
      </c>
      <c r="AS60" s="78" t="s">
        <v>1006</v>
      </c>
      <c r="AT60" s="78">
        <v>585</v>
      </c>
      <c r="AU60" s="83" t="s">
        <v>1009</v>
      </c>
      <c r="AV60" s="78" t="b">
        <v>0</v>
      </c>
      <c r="AW60" s="78" t="s">
        <v>1049</v>
      </c>
      <c r="AX60" s="83" t="s">
        <v>1107</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250</v>
      </c>
      <c r="B61" s="65"/>
      <c r="C61" s="65" t="s">
        <v>64</v>
      </c>
      <c r="D61" s="66">
        <v>194.02847951769286</v>
      </c>
      <c r="E61" s="68"/>
      <c r="F61" s="100" t="s">
        <v>450</v>
      </c>
      <c r="G61" s="65"/>
      <c r="H61" s="69" t="s">
        <v>250</v>
      </c>
      <c r="I61" s="70"/>
      <c r="J61" s="70"/>
      <c r="K61" s="69" t="s">
        <v>1185</v>
      </c>
      <c r="L61" s="73">
        <v>1</v>
      </c>
      <c r="M61" s="74">
        <v>1239.205810546875</v>
      </c>
      <c r="N61" s="74">
        <v>2335.461181640625</v>
      </c>
      <c r="O61" s="75"/>
      <c r="P61" s="76"/>
      <c r="Q61" s="76"/>
      <c r="R61" s="86"/>
      <c r="S61" s="48">
        <v>0</v>
      </c>
      <c r="T61" s="48">
        <v>3</v>
      </c>
      <c r="U61" s="49">
        <v>0</v>
      </c>
      <c r="V61" s="49">
        <v>0.00565</v>
      </c>
      <c r="W61" s="49">
        <v>0.029505</v>
      </c>
      <c r="X61" s="49">
        <v>0.827684</v>
      </c>
      <c r="Y61" s="49">
        <v>0.5</v>
      </c>
      <c r="Z61" s="49">
        <v>0</v>
      </c>
      <c r="AA61" s="71">
        <v>61</v>
      </c>
      <c r="AB61" s="71"/>
      <c r="AC61" s="72"/>
      <c r="AD61" s="78" t="s">
        <v>727</v>
      </c>
      <c r="AE61" s="78">
        <v>4074</v>
      </c>
      <c r="AF61" s="78">
        <v>1715</v>
      </c>
      <c r="AG61" s="78">
        <v>14019</v>
      </c>
      <c r="AH61" s="78">
        <v>64</v>
      </c>
      <c r="AI61" s="78"/>
      <c r="AJ61" s="78" t="s">
        <v>802</v>
      </c>
      <c r="AK61" s="78" t="s">
        <v>869</v>
      </c>
      <c r="AL61" s="78"/>
      <c r="AM61" s="78"/>
      <c r="AN61" s="80">
        <v>43356.89596064815</v>
      </c>
      <c r="AO61" s="83" t="s">
        <v>989</v>
      </c>
      <c r="AP61" s="78" t="b">
        <v>0</v>
      </c>
      <c r="AQ61" s="78" t="b">
        <v>0</v>
      </c>
      <c r="AR61" s="78" t="b">
        <v>0</v>
      </c>
      <c r="AS61" s="78" t="s">
        <v>631</v>
      </c>
      <c r="AT61" s="78">
        <v>42</v>
      </c>
      <c r="AU61" s="83" t="s">
        <v>1009</v>
      </c>
      <c r="AV61" s="78" t="b">
        <v>0</v>
      </c>
      <c r="AW61" s="78" t="s">
        <v>1049</v>
      </c>
      <c r="AX61" s="83" t="s">
        <v>1108</v>
      </c>
      <c r="AY61" s="78" t="s">
        <v>66</v>
      </c>
      <c r="AZ61" s="78" t="str">
        <f>REPLACE(INDEX(GroupVertices[Group],MATCH(Vertices[[#This Row],[Vertex]],GroupVertices[Vertex],0)),1,1,"")</f>
        <v>1</v>
      </c>
      <c r="BA61" s="48" t="s">
        <v>347</v>
      </c>
      <c r="BB61" s="48" t="s">
        <v>347</v>
      </c>
      <c r="BC61" s="48" t="s">
        <v>366</v>
      </c>
      <c r="BD61" s="48" t="s">
        <v>366</v>
      </c>
      <c r="BE61" s="48" t="s">
        <v>1597</v>
      </c>
      <c r="BF61" s="48" t="s">
        <v>1597</v>
      </c>
      <c r="BG61" s="120" t="s">
        <v>1631</v>
      </c>
      <c r="BH61" s="120" t="s">
        <v>1646</v>
      </c>
      <c r="BI61" s="120" t="s">
        <v>1672</v>
      </c>
      <c r="BJ61" s="120" t="s">
        <v>1685</v>
      </c>
      <c r="BK61" s="120">
        <v>0</v>
      </c>
      <c r="BL61" s="123">
        <v>0</v>
      </c>
      <c r="BM61" s="120">
        <v>0</v>
      </c>
      <c r="BN61" s="123">
        <v>0</v>
      </c>
      <c r="BO61" s="120">
        <v>0</v>
      </c>
      <c r="BP61" s="123">
        <v>0</v>
      </c>
      <c r="BQ61" s="120">
        <v>30</v>
      </c>
      <c r="BR61" s="123">
        <v>100</v>
      </c>
      <c r="BS61" s="120">
        <v>30</v>
      </c>
      <c r="BT61" s="2"/>
      <c r="BU61" s="3"/>
      <c r="BV61" s="3"/>
      <c r="BW61" s="3"/>
      <c r="BX61" s="3"/>
    </row>
    <row r="62" spans="1:76" ht="15">
      <c r="A62" s="64" t="s">
        <v>251</v>
      </c>
      <c r="B62" s="65"/>
      <c r="C62" s="65" t="s">
        <v>64</v>
      </c>
      <c r="D62" s="66">
        <v>176.9868400332936</v>
      </c>
      <c r="E62" s="68"/>
      <c r="F62" s="100" t="s">
        <v>451</v>
      </c>
      <c r="G62" s="65"/>
      <c r="H62" s="69" t="s">
        <v>251</v>
      </c>
      <c r="I62" s="70"/>
      <c r="J62" s="70"/>
      <c r="K62" s="69" t="s">
        <v>1186</v>
      </c>
      <c r="L62" s="73">
        <v>1</v>
      </c>
      <c r="M62" s="74">
        <v>7764.005859375</v>
      </c>
      <c r="N62" s="74">
        <v>4797.82373046875</v>
      </c>
      <c r="O62" s="75"/>
      <c r="P62" s="76"/>
      <c r="Q62" s="76"/>
      <c r="R62" s="86"/>
      <c r="S62" s="48">
        <v>0</v>
      </c>
      <c r="T62" s="48">
        <v>1</v>
      </c>
      <c r="U62" s="49">
        <v>0</v>
      </c>
      <c r="V62" s="49">
        <v>0.004831</v>
      </c>
      <c r="W62" s="49">
        <v>0.004527</v>
      </c>
      <c r="X62" s="49">
        <v>0.404412</v>
      </c>
      <c r="Y62" s="49">
        <v>0</v>
      </c>
      <c r="Z62" s="49">
        <v>0</v>
      </c>
      <c r="AA62" s="71">
        <v>62</v>
      </c>
      <c r="AB62" s="71"/>
      <c r="AC62" s="72"/>
      <c r="AD62" s="78" t="s">
        <v>728</v>
      </c>
      <c r="AE62" s="78">
        <v>1543</v>
      </c>
      <c r="AF62" s="78">
        <v>811</v>
      </c>
      <c r="AG62" s="78">
        <v>48765</v>
      </c>
      <c r="AH62" s="78">
        <v>7634</v>
      </c>
      <c r="AI62" s="78"/>
      <c r="AJ62" s="78" t="s">
        <v>803</v>
      </c>
      <c r="AK62" s="78" t="s">
        <v>851</v>
      </c>
      <c r="AL62" s="78"/>
      <c r="AM62" s="78"/>
      <c r="AN62" s="80">
        <v>40046.724224537036</v>
      </c>
      <c r="AO62" s="83" t="s">
        <v>990</v>
      </c>
      <c r="AP62" s="78" t="b">
        <v>0</v>
      </c>
      <c r="AQ62" s="78" t="b">
        <v>0</v>
      </c>
      <c r="AR62" s="78" t="b">
        <v>1</v>
      </c>
      <c r="AS62" s="78" t="s">
        <v>631</v>
      </c>
      <c r="AT62" s="78">
        <v>45</v>
      </c>
      <c r="AU62" s="83" t="s">
        <v>1009</v>
      </c>
      <c r="AV62" s="78" t="b">
        <v>0</v>
      </c>
      <c r="AW62" s="78" t="s">
        <v>1049</v>
      </c>
      <c r="AX62" s="83" t="s">
        <v>1109</v>
      </c>
      <c r="AY62" s="78" t="s">
        <v>66</v>
      </c>
      <c r="AZ62" s="78" t="str">
        <f>REPLACE(INDEX(GroupVertices[Group],MATCH(Vertices[[#This Row],[Vertex]],GroupVertices[Vertex],0)),1,1,"")</f>
        <v>6</v>
      </c>
      <c r="BA62" s="48"/>
      <c r="BB62" s="48"/>
      <c r="BC62" s="48"/>
      <c r="BD62" s="48"/>
      <c r="BE62" s="48"/>
      <c r="BF62" s="48"/>
      <c r="BG62" s="120" t="s">
        <v>1632</v>
      </c>
      <c r="BH62" s="120" t="s">
        <v>1632</v>
      </c>
      <c r="BI62" s="120" t="s">
        <v>1673</v>
      </c>
      <c r="BJ62" s="120" t="s">
        <v>1673</v>
      </c>
      <c r="BK62" s="120">
        <v>0</v>
      </c>
      <c r="BL62" s="123">
        <v>0</v>
      </c>
      <c r="BM62" s="120">
        <v>0</v>
      </c>
      <c r="BN62" s="123">
        <v>0</v>
      </c>
      <c r="BO62" s="120">
        <v>0</v>
      </c>
      <c r="BP62" s="123">
        <v>0</v>
      </c>
      <c r="BQ62" s="120">
        <v>6</v>
      </c>
      <c r="BR62" s="123">
        <v>100</v>
      </c>
      <c r="BS62" s="120">
        <v>6</v>
      </c>
      <c r="BT62" s="2"/>
      <c r="BU62" s="3"/>
      <c r="BV62" s="3"/>
      <c r="BW62" s="3"/>
      <c r="BX62" s="3"/>
    </row>
    <row r="63" spans="1:76" ht="15">
      <c r="A63" s="64" t="s">
        <v>252</v>
      </c>
      <c r="B63" s="65"/>
      <c r="C63" s="65" t="s">
        <v>64</v>
      </c>
      <c r="D63" s="66">
        <v>284.15688479967605</v>
      </c>
      <c r="E63" s="68"/>
      <c r="F63" s="100" t="s">
        <v>452</v>
      </c>
      <c r="G63" s="65"/>
      <c r="H63" s="69" t="s">
        <v>252</v>
      </c>
      <c r="I63" s="70"/>
      <c r="J63" s="70"/>
      <c r="K63" s="69" t="s">
        <v>1187</v>
      </c>
      <c r="L63" s="73">
        <v>1</v>
      </c>
      <c r="M63" s="74">
        <v>5685.75390625</v>
      </c>
      <c r="N63" s="74">
        <v>3552.656982421875</v>
      </c>
      <c r="O63" s="75"/>
      <c r="P63" s="76"/>
      <c r="Q63" s="76"/>
      <c r="R63" s="86"/>
      <c r="S63" s="48">
        <v>1</v>
      </c>
      <c r="T63" s="48">
        <v>2</v>
      </c>
      <c r="U63" s="49">
        <v>0</v>
      </c>
      <c r="V63" s="49">
        <v>0.003497</v>
      </c>
      <c r="W63" s="49">
        <v>0.00023</v>
      </c>
      <c r="X63" s="49">
        <v>0.623714</v>
      </c>
      <c r="Y63" s="49">
        <v>1</v>
      </c>
      <c r="Z63" s="49">
        <v>0.5</v>
      </c>
      <c r="AA63" s="71">
        <v>63</v>
      </c>
      <c r="AB63" s="71"/>
      <c r="AC63" s="72"/>
      <c r="AD63" s="78" t="s">
        <v>729</v>
      </c>
      <c r="AE63" s="78">
        <v>311</v>
      </c>
      <c r="AF63" s="78">
        <v>6496</v>
      </c>
      <c r="AG63" s="78">
        <v>3434</v>
      </c>
      <c r="AH63" s="78">
        <v>11906</v>
      </c>
      <c r="AI63" s="78"/>
      <c r="AJ63" s="78" t="s">
        <v>804</v>
      </c>
      <c r="AK63" s="78" t="s">
        <v>870</v>
      </c>
      <c r="AL63" s="83" t="s">
        <v>923</v>
      </c>
      <c r="AM63" s="78"/>
      <c r="AN63" s="80">
        <v>41542.84442129629</v>
      </c>
      <c r="AO63" s="83" t="s">
        <v>991</v>
      </c>
      <c r="AP63" s="78" t="b">
        <v>0</v>
      </c>
      <c r="AQ63" s="78" t="b">
        <v>0</v>
      </c>
      <c r="AR63" s="78" t="b">
        <v>1</v>
      </c>
      <c r="AS63" s="78" t="s">
        <v>631</v>
      </c>
      <c r="AT63" s="78">
        <v>21</v>
      </c>
      <c r="AU63" s="83" t="s">
        <v>1016</v>
      </c>
      <c r="AV63" s="78" t="b">
        <v>0</v>
      </c>
      <c r="AW63" s="78" t="s">
        <v>1049</v>
      </c>
      <c r="AX63" s="83" t="s">
        <v>1110</v>
      </c>
      <c r="AY63" s="78" t="s">
        <v>66</v>
      </c>
      <c r="AZ63" s="78" t="str">
        <f>REPLACE(INDEX(GroupVertices[Group],MATCH(Vertices[[#This Row],[Vertex]],GroupVertices[Vertex],0)),1,1,"")</f>
        <v>3</v>
      </c>
      <c r="BA63" s="48"/>
      <c r="BB63" s="48"/>
      <c r="BC63" s="48"/>
      <c r="BD63" s="48"/>
      <c r="BE63" s="48" t="s">
        <v>377</v>
      </c>
      <c r="BF63" s="48" t="s">
        <v>377</v>
      </c>
      <c r="BG63" s="120" t="s">
        <v>1609</v>
      </c>
      <c r="BH63" s="120" t="s">
        <v>1609</v>
      </c>
      <c r="BI63" s="120" t="s">
        <v>1650</v>
      </c>
      <c r="BJ63" s="120" t="s">
        <v>1650</v>
      </c>
      <c r="BK63" s="120">
        <v>0</v>
      </c>
      <c r="BL63" s="123">
        <v>0</v>
      </c>
      <c r="BM63" s="120">
        <v>0</v>
      </c>
      <c r="BN63" s="123">
        <v>0</v>
      </c>
      <c r="BO63" s="120">
        <v>0</v>
      </c>
      <c r="BP63" s="123">
        <v>0</v>
      </c>
      <c r="BQ63" s="120">
        <v>15</v>
      </c>
      <c r="BR63" s="123">
        <v>100</v>
      </c>
      <c r="BS63" s="120">
        <v>15</v>
      </c>
      <c r="BT63" s="2"/>
      <c r="BU63" s="3"/>
      <c r="BV63" s="3"/>
      <c r="BW63" s="3"/>
      <c r="BX63" s="3"/>
    </row>
    <row r="64" spans="1:76" ht="15">
      <c r="A64" s="64" t="s">
        <v>282</v>
      </c>
      <c r="B64" s="65"/>
      <c r="C64" s="65" t="s">
        <v>64</v>
      </c>
      <c r="D64" s="66">
        <v>164.11135356443884</v>
      </c>
      <c r="E64" s="68"/>
      <c r="F64" s="100" t="s">
        <v>1042</v>
      </c>
      <c r="G64" s="65"/>
      <c r="H64" s="69" t="s">
        <v>282</v>
      </c>
      <c r="I64" s="70"/>
      <c r="J64" s="70"/>
      <c r="K64" s="69" t="s">
        <v>1188</v>
      </c>
      <c r="L64" s="73">
        <v>1</v>
      </c>
      <c r="M64" s="74">
        <v>3539.773193359375</v>
      </c>
      <c r="N64" s="74">
        <v>515.7385864257812</v>
      </c>
      <c r="O64" s="75"/>
      <c r="P64" s="76"/>
      <c r="Q64" s="76"/>
      <c r="R64" s="86"/>
      <c r="S64" s="48">
        <v>2</v>
      </c>
      <c r="T64" s="48">
        <v>0</v>
      </c>
      <c r="U64" s="49">
        <v>0</v>
      </c>
      <c r="V64" s="49">
        <v>0.003497</v>
      </c>
      <c r="W64" s="49">
        <v>0.000138</v>
      </c>
      <c r="X64" s="49">
        <v>0.652856</v>
      </c>
      <c r="Y64" s="49">
        <v>0.5</v>
      </c>
      <c r="Z64" s="49">
        <v>0</v>
      </c>
      <c r="AA64" s="71">
        <v>64</v>
      </c>
      <c r="AB64" s="71"/>
      <c r="AC64" s="72"/>
      <c r="AD64" s="78" t="s">
        <v>730</v>
      </c>
      <c r="AE64" s="78">
        <v>125</v>
      </c>
      <c r="AF64" s="78">
        <v>128</v>
      </c>
      <c r="AG64" s="78">
        <v>12495</v>
      </c>
      <c r="AH64" s="78">
        <v>219</v>
      </c>
      <c r="AI64" s="78">
        <v>-25200</v>
      </c>
      <c r="AJ64" s="78" t="s">
        <v>805</v>
      </c>
      <c r="AK64" s="78"/>
      <c r="AL64" s="83" t="s">
        <v>924</v>
      </c>
      <c r="AM64" s="78" t="s">
        <v>936</v>
      </c>
      <c r="AN64" s="80">
        <v>40473.974652777775</v>
      </c>
      <c r="AO64" s="83" t="s">
        <v>992</v>
      </c>
      <c r="AP64" s="78" t="b">
        <v>0</v>
      </c>
      <c r="AQ64" s="78" t="b">
        <v>0</v>
      </c>
      <c r="AR64" s="78" t="b">
        <v>0</v>
      </c>
      <c r="AS64" s="78" t="s">
        <v>631</v>
      </c>
      <c r="AT64" s="78">
        <v>1</v>
      </c>
      <c r="AU64" s="83" t="s">
        <v>1017</v>
      </c>
      <c r="AV64" s="78" t="b">
        <v>0</v>
      </c>
      <c r="AW64" s="78" t="s">
        <v>1049</v>
      </c>
      <c r="AX64" s="83" t="s">
        <v>1111</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255</v>
      </c>
      <c r="B65" s="65"/>
      <c r="C65" s="65" t="s">
        <v>64</v>
      </c>
      <c r="D65" s="66">
        <v>167.6742627044294</v>
      </c>
      <c r="E65" s="68"/>
      <c r="F65" s="100" t="s">
        <v>454</v>
      </c>
      <c r="G65" s="65"/>
      <c r="H65" s="69" t="s">
        <v>255</v>
      </c>
      <c r="I65" s="70"/>
      <c r="J65" s="70"/>
      <c r="K65" s="69" t="s">
        <v>1189</v>
      </c>
      <c r="L65" s="73">
        <v>5.603484000399583</v>
      </c>
      <c r="M65" s="74">
        <v>4437.453125</v>
      </c>
      <c r="N65" s="74">
        <v>352.9058837890625</v>
      </c>
      <c r="O65" s="75"/>
      <c r="P65" s="76"/>
      <c r="Q65" s="76"/>
      <c r="R65" s="86"/>
      <c r="S65" s="48">
        <v>0</v>
      </c>
      <c r="T65" s="48">
        <v>3</v>
      </c>
      <c r="U65" s="49">
        <v>1</v>
      </c>
      <c r="V65" s="49">
        <v>0.003509</v>
      </c>
      <c r="W65" s="49">
        <v>0.000154</v>
      </c>
      <c r="X65" s="49">
        <v>0.94113</v>
      </c>
      <c r="Y65" s="49">
        <v>0.3333333333333333</v>
      </c>
      <c r="Z65" s="49">
        <v>0</v>
      </c>
      <c r="AA65" s="71">
        <v>65</v>
      </c>
      <c r="AB65" s="71"/>
      <c r="AC65" s="72"/>
      <c r="AD65" s="78" t="s">
        <v>731</v>
      </c>
      <c r="AE65" s="78">
        <v>1097</v>
      </c>
      <c r="AF65" s="78">
        <v>317</v>
      </c>
      <c r="AG65" s="78">
        <v>6540</v>
      </c>
      <c r="AH65" s="78">
        <v>10820</v>
      </c>
      <c r="AI65" s="78"/>
      <c r="AJ65" s="78" t="s">
        <v>806</v>
      </c>
      <c r="AK65" s="78" t="s">
        <v>871</v>
      </c>
      <c r="AL65" s="78"/>
      <c r="AM65" s="78"/>
      <c r="AN65" s="80">
        <v>43105.10689814815</v>
      </c>
      <c r="AO65" s="78"/>
      <c r="AP65" s="78" t="b">
        <v>1</v>
      </c>
      <c r="AQ65" s="78" t="b">
        <v>0</v>
      </c>
      <c r="AR65" s="78" t="b">
        <v>0</v>
      </c>
      <c r="AS65" s="78" t="s">
        <v>631</v>
      </c>
      <c r="AT65" s="78">
        <v>0</v>
      </c>
      <c r="AU65" s="78"/>
      <c r="AV65" s="78" t="b">
        <v>0</v>
      </c>
      <c r="AW65" s="78" t="s">
        <v>1049</v>
      </c>
      <c r="AX65" s="83" t="s">
        <v>1112</v>
      </c>
      <c r="AY65" s="78" t="s">
        <v>66</v>
      </c>
      <c r="AZ65" s="78" t="str">
        <f>REPLACE(INDEX(GroupVertices[Group],MATCH(Vertices[[#This Row],[Vertex]],GroupVertices[Vertex],0)),1,1,"")</f>
        <v>3</v>
      </c>
      <c r="BA65" s="48"/>
      <c r="BB65" s="48"/>
      <c r="BC65" s="48"/>
      <c r="BD65" s="48"/>
      <c r="BE65" s="48" t="s">
        <v>391</v>
      </c>
      <c r="BF65" s="48" t="s">
        <v>391</v>
      </c>
      <c r="BG65" s="120" t="s">
        <v>1633</v>
      </c>
      <c r="BH65" s="120" t="s">
        <v>1633</v>
      </c>
      <c r="BI65" s="120" t="s">
        <v>1674</v>
      </c>
      <c r="BJ65" s="120" t="s">
        <v>1674</v>
      </c>
      <c r="BK65" s="120">
        <v>0</v>
      </c>
      <c r="BL65" s="123">
        <v>0</v>
      </c>
      <c r="BM65" s="120">
        <v>0</v>
      </c>
      <c r="BN65" s="123">
        <v>0</v>
      </c>
      <c r="BO65" s="120">
        <v>0</v>
      </c>
      <c r="BP65" s="123">
        <v>0</v>
      </c>
      <c r="BQ65" s="120">
        <v>15</v>
      </c>
      <c r="BR65" s="123">
        <v>100</v>
      </c>
      <c r="BS65" s="120">
        <v>15</v>
      </c>
      <c r="BT65" s="2"/>
      <c r="BU65" s="3"/>
      <c r="BV65" s="3"/>
      <c r="BW65" s="3"/>
      <c r="BX65" s="3"/>
    </row>
    <row r="66" spans="1:76" ht="15">
      <c r="A66" s="64" t="s">
        <v>283</v>
      </c>
      <c r="B66" s="65"/>
      <c r="C66" s="65" t="s">
        <v>64</v>
      </c>
      <c r="D66" s="66">
        <v>546.1532405012035</v>
      </c>
      <c r="E66" s="68"/>
      <c r="F66" s="100" t="s">
        <v>1043</v>
      </c>
      <c r="G66" s="65"/>
      <c r="H66" s="69" t="s">
        <v>283</v>
      </c>
      <c r="I66" s="70"/>
      <c r="J66" s="70"/>
      <c r="K66" s="69" t="s">
        <v>1190</v>
      </c>
      <c r="L66" s="73">
        <v>1</v>
      </c>
      <c r="M66" s="74">
        <v>5321.640625</v>
      </c>
      <c r="N66" s="74">
        <v>623.84619140625</v>
      </c>
      <c r="O66" s="75"/>
      <c r="P66" s="76"/>
      <c r="Q66" s="76"/>
      <c r="R66" s="86"/>
      <c r="S66" s="48">
        <v>2</v>
      </c>
      <c r="T66" s="48">
        <v>0</v>
      </c>
      <c r="U66" s="49">
        <v>0</v>
      </c>
      <c r="V66" s="49">
        <v>0.003497</v>
      </c>
      <c r="W66" s="49">
        <v>0.000138</v>
      </c>
      <c r="X66" s="49">
        <v>0.652856</v>
      </c>
      <c r="Y66" s="49">
        <v>0.5</v>
      </c>
      <c r="Z66" s="49">
        <v>0</v>
      </c>
      <c r="AA66" s="71">
        <v>66</v>
      </c>
      <c r="AB66" s="71"/>
      <c r="AC66" s="72"/>
      <c r="AD66" s="78" t="s">
        <v>732</v>
      </c>
      <c r="AE66" s="78">
        <v>579</v>
      </c>
      <c r="AF66" s="78">
        <v>20394</v>
      </c>
      <c r="AG66" s="78">
        <v>15717</v>
      </c>
      <c r="AH66" s="78">
        <v>5344</v>
      </c>
      <c r="AI66" s="78">
        <v>-18000</v>
      </c>
      <c r="AJ66" s="78" t="s">
        <v>807</v>
      </c>
      <c r="AK66" s="78" t="s">
        <v>872</v>
      </c>
      <c r="AL66" s="83" t="s">
        <v>925</v>
      </c>
      <c r="AM66" s="78" t="s">
        <v>937</v>
      </c>
      <c r="AN66" s="80">
        <v>39917.8775</v>
      </c>
      <c r="AO66" s="83" t="s">
        <v>993</v>
      </c>
      <c r="AP66" s="78" t="b">
        <v>0</v>
      </c>
      <c r="AQ66" s="78" t="b">
        <v>0</v>
      </c>
      <c r="AR66" s="78" t="b">
        <v>0</v>
      </c>
      <c r="AS66" s="78" t="s">
        <v>631</v>
      </c>
      <c r="AT66" s="78">
        <v>148</v>
      </c>
      <c r="AU66" s="83" t="s">
        <v>1012</v>
      </c>
      <c r="AV66" s="78" t="b">
        <v>0</v>
      </c>
      <c r="AW66" s="78" t="s">
        <v>1049</v>
      </c>
      <c r="AX66" s="83" t="s">
        <v>1113</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256</v>
      </c>
      <c r="B67" s="65"/>
      <c r="C67" s="65" t="s">
        <v>64</v>
      </c>
      <c r="D67" s="66">
        <v>310.68076395293906</v>
      </c>
      <c r="E67" s="68"/>
      <c r="F67" s="100" t="s">
        <v>455</v>
      </c>
      <c r="G67" s="65"/>
      <c r="H67" s="69" t="s">
        <v>256</v>
      </c>
      <c r="I67" s="70"/>
      <c r="J67" s="70"/>
      <c r="K67" s="69" t="s">
        <v>1191</v>
      </c>
      <c r="L67" s="73">
        <v>1</v>
      </c>
      <c r="M67" s="74">
        <v>226.09823608398438</v>
      </c>
      <c r="N67" s="74">
        <v>7558.68212890625</v>
      </c>
      <c r="O67" s="75"/>
      <c r="P67" s="76"/>
      <c r="Q67" s="76"/>
      <c r="R67" s="86"/>
      <c r="S67" s="48">
        <v>0</v>
      </c>
      <c r="T67" s="48">
        <v>2</v>
      </c>
      <c r="U67" s="49">
        <v>0</v>
      </c>
      <c r="V67" s="49">
        <v>0.005348</v>
      </c>
      <c r="W67" s="49">
        <v>0.016792</v>
      </c>
      <c r="X67" s="49">
        <v>0.60102</v>
      </c>
      <c r="Y67" s="49">
        <v>0.5</v>
      </c>
      <c r="Z67" s="49">
        <v>0</v>
      </c>
      <c r="AA67" s="71">
        <v>67</v>
      </c>
      <c r="AB67" s="71"/>
      <c r="AC67" s="72"/>
      <c r="AD67" s="78" t="s">
        <v>733</v>
      </c>
      <c r="AE67" s="78">
        <v>8398</v>
      </c>
      <c r="AF67" s="78">
        <v>7903</v>
      </c>
      <c r="AG67" s="78">
        <v>182415</v>
      </c>
      <c r="AH67" s="78">
        <v>3758</v>
      </c>
      <c r="AI67" s="78"/>
      <c r="AJ67" s="78" t="s">
        <v>808</v>
      </c>
      <c r="AK67" s="78" t="s">
        <v>873</v>
      </c>
      <c r="AL67" s="78"/>
      <c r="AM67" s="78"/>
      <c r="AN67" s="80">
        <v>41775.82633101852</v>
      </c>
      <c r="AO67" s="78"/>
      <c r="AP67" s="78" t="b">
        <v>1</v>
      </c>
      <c r="AQ67" s="78" t="b">
        <v>0</v>
      </c>
      <c r="AR67" s="78" t="b">
        <v>0</v>
      </c>
      <c r="AS67" s="78" t="s">
        <v>1003</v>
      </c>
      <c r="AT67" s="78">
        <v>3339</v>
      </c>
      <c r="AU67" s="83" t="s">
        <v>1009</v>
      </c>
      <c r="AV67" s="78" t="b">
        <v>0</v>
      </c>
      <c r="AW67" s="78" t="s">
        <v>1049</v>
      </c>
      <c r="AX67" s="83" t="s">
        <v>1114</v>
      </c>
      <c r="AY67" s="78" t="s">
        <v>66</v>
      </c>
      <c r="AZ67" s="78" t="str">
        <f>REPLACE(INDEX(GroupVertices[Group],MATCH(Vertices[[#This Row],[Vertex]],GroupVertices[Vertex],0)),1,1,"")</f>
        <v>1</v>
      </c>
      <c r="BA67" s="48" t="s">
        <v>347</v>
      </c>
      <c r="BB67" s="48" t="s">
        <v>347</v>
      </c>
      <c r="BC67" s="48" t="s">
        <v>366</v>
      </c>
      <c r="BD67" s="48" t="s">
        <v>366</v>
      </c>
      <c r="BE67" s="48" t="s">
        <v>390</v>
      </c>
      <c r="BF67" s="48" t="s">
        <v>390</v>
      </c>
      <c r="BG67" s="120" t="s">
        <v>1634</v>
      </c>
      <c r="BH67" s="120" t="s">
        <v>1634</v>
      </c>
      <c r="BI67" s="120" t="s">
        <v>1675</v>
      </c>
      <c r="BJ67" s="120" t="s">
        <v>1675</v>
      </c>
      <c r="BK67" s="120">
        <v>0</v>
      </c>
      <c r="BL67" s="123">
        <v>0</v>
      </c>
      <c r="BM67" s="120">
        <v>0</v>
      </c>
      <c r="BN67" s="123">
        <v>0</v>
      </c>
      <c r="BO67" s="120">
        <v>0</v>
      </c>
      <c r="BP67" s="123">
        <v>0</v>
      </c>
      <c r="BQ67" s="120">
        <v>15</v>
      </c>
      <c r="BR67" s="123">
        <v>100</v>
      </c>
      <c r="BS67" s="120">
        <v>15</v>
      </c>
      <c r="BT67" s="2"/>
      <c r="BU67" s="3"/>
      <c r="BV67" s="3"/>
      <c r="BW67" s="3"/>
      <c r="BX67" s="3"/>
    </row>
    <row r="68" spans="1:76" ht="15">
      <c r="A68" s="64" t="s">
        <v>284</v>
      </c>
      <c r="B68" s="65"/>
      <c r="C68" s="65" t="s">
        <v>64</v>
      </c>
      <c r="D68" s="66">
        <v>356.3387847839291</v>
      </c>
      <c r="E68" s="68"/>
      <c r="F68" s="100" t="s">
        <v>1044</v>
      </c>
      <c r="G68" s="65"/>
      <c r="H68" s="69" t="s">
        <v>284</v>
      </c>
      <c r="I68" s="70"/>
      <c r="J68" s="70"/>
      <c r="K68" s="69" t="s">
        <v>1192</v>
      </c>
      <c r="L68" s="73">
        <v>1</v>
      </c>
      <c r="M68" s="74">
        <v>5656.82177734375</v>
      </c>
      <c r="N68" s="74">
        <v>6488.15625</v>
      </c>
      <c r="O68" s="75"/>
      <c r="P68" s="76"/>
      <c r="Q68" s="76"/>
      <c r="R68" s="86"/>
      <c r="S68" s="48">
        <v>2</v>
      </c>
      <c r="T68" s="48">
        <v>0</v>
      </c>
      <c r="U68" s="49">
        <v>0</v>
      </c>
      <c r="V68" s="49">
        <v>0.005618</v>
      </c>
      <c r="W68" s="49">
        <v>0.021274</v>
      </c>
      <c r="X68" s="49">
        <v>0.609095</v>
      </c>
      <c r="Y68" s="49">
        <v>0.5</v>
      </c>
      <c r="Z68" s="49">
        <v>0</v>
      </c>
      <c r="AA68" s="71">
        <v>68</v>
      </c>
      <c r="AB68" s="71"/>
      <c r="AC68" s="72"/>
      <c r="AD68" s="78" t="s">
        <v>734</v>
      </c>
      <c r="AE68" s="78">
        <v>424</v>
      </c>
      <c r="AF68" s="78">
        <v>10325</v>
      </c>
      <c r="AG68" s="78">
        <v>3511</v>
      </c>
      <c r="AH68" s="78">
        <v>1187</v>
      </c>
      <c r="AI68" s="78"/>
      <c r="AJ68" s="78" t="s">
        <v>809</v>
      </c>
      <c r="AK68" s="78"/>
      <c r="AL68" s="83" t="s">
        <v>926</v>
      </c>
      <c r="AM68" s="78"/>
      <c r="AN68" s="80">
        <v>41498.75332175926</v>
      </c>
      <c r="AO68" s="83" t="s">
        <v>994</v>
      </c>
      <c r="AP68" s="78" t="b">
        <v>0</v>
      </c>
      <c r="AQ68" s="78" t="b">
        <v>0</v>
      </c>
      <c r="AR68" s="78" t="b">
        <v>1</v>
      </c>
      <c r="AS68" s="78" t="s">
        <v>631</v>
      </c>
      <c r="AT68" s="78">
        <v>455</v>
      </c>
      <c r="AU68" s="83" t="s">
        <v>1013</v>
      </c>
      <c r="AV68" s="78" t="b">
        <v>0</v>
      </c>
      <c r="AW68" s="78" t="s">
        <v>1049</v>
      </c>
      <c r="AX68" s="83" t="s">
        <v>1115</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285</v>
      </c>
      <c r="B69" s="65"/>
      <c r="C69" s="65" t="s">
        <v>64</v>
      </c>
      <c r="D69" s="66">
        <v>1000</v>
      </c>
      <c r="E69" s="68"/>
      <c r="F69" s="100" t="s">
        <v>1045</v>
      </c>
      <c r="G69" s="65"/>
      <c r="H69" s="69" t="s">
        <v>285</v>
      </c>
      <c r="I69" s="70"/>
      <c r="J69" s="70"/>
      <c r="K69" s="69" t="s">
        <v>1193</v>
      </c>
      <c r="L69" s="73">
        <v>1</v>
      </c>
      <c r="M69" s="74">
        <v>2042.27587890625</v>
      </c>
      <c r="N69" s="74">
        <v>820.791259765625</v>
      </c>
      <c r="O69" s="75"/>
      <c r="P69" s="76"/>
      <c r="Q69" s="76"/>
      <c r="R69" s="86"/>
      <c r="S69" s="48">
        <v>1</v>
      </c>
      <c r="T69" s="48">
        <v>0</v>
      </c>
      <c r="U69" s="49">
        <v>0</v>
      </c>
      <c r="V69" s="49">
        <v>0.005376</v>
      </c>
      <c r="W69" s="49">
        <v>0.012713</v>
      </c>
      <c r="X69" s="49">
        <v>0.376664</v>
      </c>
      <c r="Y69" s="49">
        <v>0</v>
      </c>
      <c r="Z69" s="49">
        <v>0</v>
      </c>
      <c r="AA69" s="71">
        <v>69</v>
      </c>
      <c r="AB69" s="71"/>
      <c r="AC69" s="72"/>
      <c r="AD69" s="78" t="s">
        <v>735</v>
      </c>
      <c r="AE69" s="78">
        <v>4408</v>
      </c>
      <c r="AF69" s="78">
        <v>48844</v>
      </c>
      <c r="AG69" s="78">
        <v>118155</v>
      </c>
      <c r="AH69" s="78">
        <v>137278</v>
      </c>
      <c r="AI69" s="78"/>
      <c r="AJ69" s="78" t="s">
        <v>810</v>
      </c>
      <c r="AK69" s="78" t="s">
        <v>874</v>
      </c>
      <c r="AL69" s="83" t="s">
        <v>927</v>
      </c>
      <c r="AM69" s="78"/>
      <c r="AN69" s="80">
        <v>42342.759467592594</v>
      </c>
      <c r="AO69" s="83" t="s">
        <v>995</v>
      </c>
      <c r="AP69" s="78" t="b">
        <v>1</v>
      </c>
      <c r="AQ69" s="78" t="b">
        <v>0</v>
      </c>
      <c r="AR69" s="78" t="b">
        <v>1</v>
      </c>
      <c r="AS69" s="78" t="s">
        <v>1003</v>
      </c>
      <c r="AT69" s="78">
        <v>5044</v>
      </c>
      <c r="AU69" s="83" t="s">
        <v>1009</v>
      </c>
      <c r="AV69" s="78" t="b">
        <v>0</v>
      </c>
      <c r="AW69" s="78" t="s">
        <v>1049</v>
      </c>
      <c r="AX69" s="83" t="s">
        <v>1116</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286</v>
      </c>
      <c r="B70" s="65"/>
      <c r="C70" s="65" t="s">
        <v>64</v>
      </c>
      <c r="D70" s="66">
        <v>1000</v>
      </c>
      <c r="E70" s="68"/>
      <c r="F70" s="100" t="s">
        <v>1046</v>
      </c>
      <c r="G70" s="65"/>
      <c r="H70" s="69" t="s">
        <v>286</v>
      </c>
      <c r="I70" s="70"/>
      <c r="J70" s="70"/>
      <c r="K70" s="69" t="s">
        <v>1194</v>
      </c>
      <c r="L70" s="73">
        <v>1</v>
      </c>
      <c r="M70" s="74">
        <v>3936.40771484375</v>
      </c>
      <c r="N70" s="74">
        <v>9404.353515625</v>
      </c>
      <c r="O70" s="75"/>
      <c r="P70" s="76"/>
      <c r="Q70" s="76"/>
      <c r="R70" s="86"/>
      <c r="S70" s="48">
        <v>2</v>
      </c>
      <c r="T70" s="48">
        <v>0</v>
      </c>
      <c r="U70" s="49">
        <v>0</v>
      </c>
      <c r="V70" s="49">
        <v>0.005618</v>
      </c>
      <c r="W70" s="49">
        <v>0.021274</v>
      </c>
      <c r="X70" s="49">
        <v>0.609095</v>
      </c>
      <c r="Y70" s="49">
        <v>0.5</v>
      </c>
      <c r="Z70" s="49">
        <v>0</v>
      </c>
      <c r="AA70" s="71">
        <v>70</v>
      </c>
      <c r="AB70" s="71"/>
      <c r="AC70" s="72"/>
      <c r="AD70" s="78" t="s">
        <v>736</v>
      </c>
      <c r="AE70" s="78">
        <v>168200</v>
      </c>
      <c r="AF70" s="78">
        <v>168568</v>
      </c>
      <c r="AG70" s="78">
        <v>60387</v>
      </c>
      <c r="AH70" s="78">
        <v>133714</v>
      </c>
      <c r="AI70" s="78"/>
      <c r="AJ70" s="78" t="s">
        <v>811</v>
      </c>
      <c r="AK70" s="78" t="s">
        <v>875</v>
      </c>
      <c r="AL70" s="83" t="s">
        <v>928</v>
      </c>
      <c r="AM70" s="78"/>
      <c r="AN70" s="80">
        <v>41015.33021990741</v>
      </c>
      <c r="AO70" s="83" t="s">
        <v>996</v>
      </c>
      <c r="AP70" s="78" t="b">
        <v>1</v>
      </c>
      <c r="AQ70" s="78" t="b">
        <v>0</v>
      </c>
      <c r="AR70" s="78" t="b">
        <v>1</v>
      </c>
      <c r="AS70" s="78" t="s">
        <v>631</v>
      </c>
      <c r="AT70" s="78">
        <v>4998</v>
      </c>
      <c r="AU70" s="83" t="s">
        <v>1009</v>
      </c>
      <c r="AV70" s="78" t="b">
        <v>0</v>
      </c>
      <c r="AW70" s="78" t="s">
        <v>1049</v>
      </c>
      <c r="AX70" s="83" t="s">
        <v>1117</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258</v>
      </c>
      <c r="B71" s="65"/>
      <c r="C71" s="65" t="s">
        <v>64</v>
      </c>
      <c r="D71" s="66">
        <v>1000</v>
      </c>
      <c r="E71" s="68"/>
      <c r="F71" s="100" t="s">
        <v>456</v>
      </c>
      <c r="G71" s="65"/>
      <c r="H71" s="69" t="s">
        <v>258</v>
      </c>
      <c r="I71" s="70"/>
      <c r="J71" s="70"/>
      <c r="K71" s="69" t="s">
        <v>1195</v>
      </c>
      <c r="L71" s="73">
        <v>1</v>
      </c>
      <c r="M71" s="74">
        <v>875.5214233398438</v>
      </c>
      <c r="N71" s="74">
        <v>6828.267578125</v>
      </c>
      <c r="O71" s="75"/>
      <c r="P71" s="76"/>
      <c r="Q71" s="76"/>
      <c r="R71" s="86"/>
      <c r="S71" s="48">
        <v>2</v>
      </c>
      <c r="T71" s="48">
        <v>2</v>
      </c>
      <c r="U71" s="49">
        <v>0</v>
      </c>
      <c r="V71" s="49">
        <v>0.00565</v>
      </c>
      <c r="W71" s="49">
        <v>0.029505</v>
      </c>
      <c r="X71" s="49">
        <v>0.827684</v>
      </c>
      <c r="Y71" s="49">
        <v>0.5</v>
      </c>
      <c r="Z71" s="49">
        <v>0.3333333333333333</v>
      </c>
      <c r="AA71" s="71">
        <v>71</v>
      </c>
      <c r="AB71" s="71"/>
      <c r="AC71" s="72"/>
      <c r="AD71" s="78" t="s">
        <v>737</v>
      </c>
      <c r="AE71" s="78">
        <v>7493</v>
      </c>
      <c r="AF71" s="78">
        <v>44469</v>
      </c>
      <c r="AG71" s="78">
        <v>44086</v>
      </c>
      <c r="AH71" s="78">
        <v>31006</v>
      </c>
      <c r="AI71" s="78"/>
      <c r="AJ71" s="78" t="s">
        <v>812</v>
      </c>
      <c r="AK71" s="78"/>
      <c r="AL71" s="83" t="s">
        <v>929</v>
      </c>
      <c r="AM71" s="78"/>
      <c r="AN71" s="80">
        <v>40677.82703703704</v>
      </c>
      <c r="AO71" s="78"/>
      <c r="AP71" s="78" t="b">
        <v>1</v>
      </c>
      <c r="AQ71" s="78" t="b">
        <v>0</v>
      </c>
      <c r="AR71" s="78" t="b">
        <v>0</v>
      </c>
      <c r="AS71" s="78" t="s">
        <v>632</v>
      </c>
      <c r="AT71" s="78">
        <v>4308</v>
      </c>
      <c r="AU71" s="83" t="s">
        <v>1009</v>
      </c>
      <c r="AV71" s="78" t="b">
        <v>0</v>
      </c>
      <c r="AW71" s="78" t="s">
        <v>1049</v>
      </c>
      <c r="AX71" s="83" t="s">
        <v>1118</v>
      </c>
      <c r="AY71" s="78" t="s">
        <v>66</v>
      </c>
      <c r="AZ71" s="78" t="str">
        <f>REPLACE(INDEX(GroupVertices[Group],MATCH(Vertices[[#This Row],[Vertex]],GroupVertices[Vertex],0)),1,1,"")</f>
        <v>1</v>
      </c>
      <c r="BA71" s="48" t="s">
        <v>347</v>
      </c>
      <c r="BB71" s="48" t="s">
        <v>347</v>
      </c>
      <c r="BC71" s="48" t="s">
        <v>366</v>
      </c>
      <c r="BD71" s="48" t="s">
        <v>366</v>
      </c>
      <c r="BE71" s="48" t="s">
        <v>379</v>
      </c>
      <c r="BF71" s="48" t="s">
        <v>379</v>
      </c>
      <c r="BG71" s="120" t="s">
        <v>1617</v>
      </c>
      <c r="BH71" s="120" t="s">
        <v>1617</v>
      </c>
      <c r="BI71" s="120" t="s">
        <v>1658</v>
      </c>
      <c r="BJ71" s="120" t="s">
        <v>1658</v>
      </c>
      <c r="BK71" s="120">
        <v>0</v>
      </c>
      <c r="BL71" s="123">
        <v>0</v>
      </c>
      <c r="BM71" s="120">
        <v>0</v>
      </c>
      <c r="BN71" s="123">
        <v>0</v>
      </c>
      <c r="BO71" s="120">
        <v>0</v>
      </c>
      <c r="BP71" s="123">
        <v>0</v>
      </c>
      <c r="BQ71" s="120">
        <v>15</v>
      </c>
      <c r="BR71" s="123">
        <v>100</v>
      </c>
      <c r="BS71" s="120">
        <v>15</v>
      </c>
      <c r="BT71" s="2"/>
      <c r="BU71" s="3"/>
      <c r="BV71" s="3"/>
      <c r="BW71" s="3"/>
      <c r="BX71" s="3"/>
    </row>
    <row r="72" spans="1:76" ht="15">
      <c r="A72" s="64" t="s">
        <v>287</v>
      </c>
      <c r="B72" s="65"/>
      <c r="C72" s="65" t="s">
        <v>64</v>
      </c>
      <c r="D72" s="66">
        <v>1000</v>
      </c>
      <c r="E72" s="68"/>
      <c r="F72" s="100" t="s">
        <v>1047</v>
      </c>
      <c r="G72" s="65"/>
      <c r="H72" s="69" t="s">
        <v>287</v>
      </c>
      <c r="I72" s="70"/>
      <c r="J72" s="70"/>
      <c r="K72" s="69" t="s">
        <v>1196</v>
      </c>
      <c r="L72" s="73">
        <v>1</v>
      </c>
      <c r="M72" s="74">
        <v>5373.48095703125</v>
      </c>
      <c r="N72" s="74">
        <v>8982.4638671875</v>
      </c>
      <c r="O72" s="75"/>
      <c r="P72" s="76"/>
      <c r="Q72" s="76"/>
      <c r="R72" s="86"/>
      <c r="S72" s="48">
        <v>2</v>
      </c>
      <c r="T72" s="48">
        <v>0</v>
      </c>
      <c r="U72" s="49">
        <v>0</v>
      </c>
      <c r="V72" s="49">
        <v>0.005618</v>
      </c>
      <c r="W72" s="49">
        <v>0.021274</v>
      </c>
      <c r="X72" s="49">
        <v>0.609095</v>
      </c>
      <c r="Y72" s="49">
        <v>0.5</v>
      </c>
      <c r="Z72" s="49">
        <v>0</v>
      </c>
      <c r="AA72" s="71">
        <v>72</v>
      </c>
      <c r="AB72" s="71"/>
      <c r="AC72" s="72"/>
      <c r="AD72" s="78" t="s">
        <v>738</v>
      </c>
      <c r="AE72" s="78">
        <v>28163</v>
      </c>
      <c r="AF72" s="78">
        <v>220252</v>
      </c>
      <c r="AG72" s="78">
        <v>95801</v>
      </c>
      <c r="AH72" s="78">
        <v>173650</v>
      </c>
      <c r="AI72" s="78"/>
      <c r="AJ72" s="78" t="s">
        <v>813</v>
      </c>
      <c r="AK72" s="78" t="s">
        <v>876</v>
      </c>
      <c r="AL72" s="83" t="s">
        <v>930</v>
      </c>
      <c r="AM72" s="78"/>
      <c r="AN72" s="80">
        <v>40991.69116898148</v>
      </c>
      <c r="AO72" s="83" t="s">
        <v>997</v>
      </c>
      <c r="AP72" s="78" t="b">
        <v>0</v>
      </c>
      <c r="AQ72" s="78" t="b">
        <v>0</v>
      </c>
      <c r="AR72" s="78" t="b">
        <v>0</v>
      </c>
      <c r="AS72" s="78" t="s">
        <v>631</v>
      </c>
      <c r="AT72" s="78">
        <v>7565</v>
      </c>
      <c r="AU72" s="83" t="s">
        <v>1009</v>
      </c>
      <c r="AV72" s="78" t="b">
        <v>1</v>
      </c>
      <c r="AW72" s="78" t="s">
        <v>1049</v>
      </c>
      <c r="AX72" s="83" t="s">
        <v>1119</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288</v>
      </c>
      <c r="B73" s="65"/>
      <c r="C73" s="65" t="s">
        <v>64</v>
      </c>
      <c r="D73" s="66">
        <v>547.7179043034216</v>
      </c>
      <c r="E73" s="68"/>
      <c r="F73" s="100" t="s">
        <v>1048</v>
      </c>
      <c r="G73" s="65"/>
      <c r="H73" s="69" t="s">
        <v>288</v>
      </c>
      <c r="I73" s="70"/>
      <c r="J73" s="70"/>
      <c r="K73" s="69" t="s">
        <v>1197</v>
      </c>
      <c r="L73" s="73">
        <v>1</v>
      </c>
      <c r="M73" s="74">
        <v>5730.4208984375</v>
      </c>
      <c r="N73" s="74">
        <v>7809.07958984375</v>
      </c>
      <c r="O73" s="75"/>
      <c r="P73" s="76"/>
      <c r="Q73" s="76"/>
      <c r="R73" s="86"/>
      <c r="S73" s="48">
        <v>2</v>
      </c>
      <c r="T73" s="48">
        <v>0</v>
      </c>
      <c r="U73" s="49">
        <v>0</v>
      </c>
      <c r="V73" s="49">
        <v>0.005618</v>
      </c>
      <c r="W73" s="49">
        <v>0.021274</v>
      </c>
      <c r="X73" s="49">
        <v>0.609095</v>
      </c>
      <c r="Y73" s="49">
        <v>0.5</v>
      </c>
      <c r="Z73" s="49">
        <v>0</v>
      </c>
      <c r="AA73" s="71">
        <v>73</v>
      </c>
      <c r="AB73" s="71"/>
      <c r="AC73" s="72"/>
      <c r="AD73" s="78" t="s">
        <v>739</v>
      </c>
      <c r="AE73" s="78">
        <v>19154</v>
      </c>
      <c r="AF73" s="78">
        <v>20477</v>
      </c>
      <c r="AG73" s="78">
        <v>10430</v>
      </c>
      <c r="AH73" s="78">
        <v>6902</v>
      </c>
      <c r="AI73" s="78"/>
      <c r="AJ73" s="78" t="s">
        <v>814</v>
      </c>
      <c r="AK73" s="78" t="s">
        <v>835</v>
      </c>
      <c r="AL73" s="83" t="s">
        <v>931</v>
      </c>
      <c r="AM73" s="78"/>
      <c r="AN73" s="80">
        <v>39835.62505787037</v>
      </c>
      <c r="AO73" s="83" t="s">
        <v>998</v>
      </c>
      <c r="AP73" s="78" t="b">
        <v>1</v>
      </c>
      <c r="AQ73" s="78" t="b">
        <v>0</v>
      </c>
      <c r="AR73" s="78" t="b">
        <v>1</v>
      </c>
      <c r="AS73" s="78" t="s">
        <v>631</v>
      </c>
      <c r="AT73" s="78">
        <v>567</v>
      </c>
      <c r="AU73" s="83" t="s">
        <v>1009</v>
      </c>
      <c r="AV73" s="78" t="b">
        <v>0</v>
      </c>
      <c r="AW73" s="78" t="s">
        <v>1049</v>
      </c>
      <c r="AX73" s="83" t="s">
        <v>1120</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259</v>
      </c>
      <c r="B74" s="65"/>
      <c r="C74" s="65" t="s">
        <v>64</v>
      </c>
      <c r="D74" s="66">
        <v>1000</v>
      </c>
      <c r="E74" s="68"/>
      <c r="F74" s="100" t="s">
        <v>457</v>
      </c>
      <c r="G74" s="65"/>
      <c r="H74" s="69" t="s">
        <v>259</v>
      </c>
      <c r="I74" s="70"/>
      <c r="J74" s="70"/>
      <c r="K74" s="69" t="s">
        <v>1198</v>
      </c>
      <c r="L74" s="73">
        <v>1</v>
      </c>
      <c r="M74" s="74">
        <v>3271.632568359375</v>
      </c>
      <c r="N74" s="74">
        <v>6187.7919921875</v>
      </c>
      <c r="O74" s="75"/>
      <c r="P74" s="76"/>
      <c r="Q74" s="76"/>
      <c r="R74" s="86"/>
      <c r="S74" s="48">
        <v>2</v>
      </c>
      <c r="T74" s="48">
        <v>2</v>
      </c>
      <c r="U74" s="49">
        <v>0</v>
      </c>
      <c r="V74" s="49">
        <v>0.00578</v>
      </c>
      <c r="W74" s="49">
        <v>0.025323</v>
      </c>
      <c r="X74" s="49">
        <v>0.838023</v>
      </c>
      <c r="Y74" s="49">
        <v>0.5</v>
      </c>
      <c r="Z74" s="49">
        <v>0.3333333333333333</v>
      </c>
      <c r="AA74" s="71">
        <v>74</v>
      </c>
      <c r="AB74" s="71"/>
      <c r="AC74" s="72"/>
      <c r="AD74" s="78" t="s">
        <v>740</v>
      </c>
      <c r="AE74" s="78">
        <v>50590</v>
      </c>
      <c r="AF74" s="78">
        <v>84169</v>
      </c>
      <c r="AG74" s="78">
        <v>229332</v>
      </c>
      <c r="AH74" s="78">
        <v>8270</v>
      </c>
      <c r="AI74" s="78"/>
      <c r="AJ74" s="78" t="s">
        <v>815</v>
      </c>
      <c r="AK74" s="78" t="s">
        <v>877</v>
      </c>
      <c r="AL74" s="83" t="s">
        <v>932</v>
      </c>
      <c r="AM74" s="78"/>
      <c r="AN74" s="80">
        <v>39588.71425925926</v>
      </c>
      <c r="AO74" s="78"/>
      <c r="AP74" s="78" t="b">
        <v>0</v>
      </c>
      <c r="AQ74" s="78" t="b">
        <v>0</v>
      </c>
      <c r="AR74" s="78" t="b">
        <v>1</v>
      </c>
      <c r="AS74" s="78" t="s">
        <v>631</v>
      </c>
      <c r="AT74" s="78">
        <v>4537</v>
      </c>
      <c r="AU74" s="83" t="s">
        <v>1012</v>
      </c>
      <c r="AV74" s="78" t="b">
        <v>0</v>
      </c>
      <c r="AW74" s="78" t="s">
        <v>1049</v>
      </c>
      <c r="AX74" s="83" t="s">
        <v>1121</v>
      </c>
      <c r="AY74" s="78" t="s">
        <v>66</v>
      </c>
      <c r="AZ74" s="78" t="str">
        <f>REPLACE(INDEX(GroupVertices[Group],MATCH(Vertices[[#This Row],[Vertex]],GroupVertices[Vertex],0)),1,1,"")</f>
        <v>2</v>
      </c>
      <c r="BA74" s="48" t="s">
        <v>356</v>
      </c>
      <c r="BB74" s="48" t="s">
        <v>356</v>
      </c>
      <c r="BC74" s="48" t="s">
        <v>366</v>
      </c>
      <c r="BD74" s="48" t="s">
        <v>366</v>
      </c>
      <c r="BE74" s="48" t="s">
        <v>393</v>
      </c>
      <c r="BF74" s="48" t="s">
        <v>393</v>
      </c>
      <c r="BG74" s="120" t="s">
        <v>1635</v>
      </c>
      <c r="BH74" s="120" t="s">
        <v>1635</v>
      </c>
      <c r="BI74" s="120" t="s">
        <v>1676</v>
      </c>
      <c r="BJ74" s="120" t="s">
        <v>1676</v>
      </c>
      <c r="BK74" s="120">
        <v>0</v>
      </c>
      <c r="BL74" s="123">
        <v>0</v>
      </c>
      <c r="BM74" s="120">
        <v>0</v>
      </c>
      <c r="BN74" s="123">
        <v>0</v>
      </c>
      <c r="BO74" s="120">
        <v>0</v>
      </c>
      <c r="BP74" s="123">
        <v>0</v>
      </c>
      <c r="BQ74" s="120">
        <v>13</v>
      </c>
      <c r="BR74" s="123">
        <v>100</v>
      </c>
      <c r="BS74" s="120">
        <v>13</v>
      </c>
      <c r="BT74" s="2"/>
      <c r="BU74" s="3"/>
      <c r="BV74" s="3"/>
      <c r="BW74" s="3"/>
      <c r="BX74" s="3"/>
    </row>
    <row r="75" spans="1:76" ht="15">
      <c r="A75" s="64" t="s">
        <v>261</v>
      </c>
      <c r="B75" s="65"/>
      <c r="C75" s="65" t="s">
        <v>64</v>
      </c>
      <c r="D75" s="66">
        <v>178.4949497221785</v>
      </c>
      <c r="E75" s="68"/>
      <c r="F75" s="100" t="s">
        <v>459</v>
      </c>
      <c r="G75" s="65"/>
      <c r="H75" s="69" t="s">
        <v>261</v>
      </c>
      <c r="I75" s="70"/>
      <c r="J75" s="70"/>
      <c r="K75" s="69" t="s">
        <v>1199</v>
      </c>
      <c r="L75" s="73">
        <v>1</v>
      </c>
      <c r="M75" s="74">
        <v>2464.328125</v>
      </c>
      <c r="N75" s="74">
        <v>1979.374755859375</v>
      </c>
      <c r="O75" s="75"/>
      <c r="P75" s="76"/>
      <c r="Q75" s="76"/>
      <c r="R75" s="86"/>
      <c r="S75" s="48">
        <v>0</v>
      </c>
      <c r="T75" s="48">
        <v>1</v>
      </c>
      <c r="U75" s="49">
        <v>0</v>
      </c>
      <c r="V75" s="49">
        <v>0.005376</v>
      </c>
      <c r="W75" s="49">
        <v>0.012713</v>
      </c>
      <c r="X75" s="49">
        <v>0.376664</v>
      </c>
      <c r="Y75" s="49">
        <v>0</v>
      </c>
      <c r="Z75" s="49">
        <v>0</v>
      </c>
      <c r="AA75" s="71">
        <v>75</v>
      </c>
      <c r="AB75" s="71"/>
      <c r="AC75" s="72"/>
      <c r="AD75" s="78" t="s">
        <v>741</v>
      </c>
      <c r="AE75" s="78">
        <v>2434</v>
      </c>
      <c r="AF75" s="78">
        <v>891</v>
      </c>
      <c r="AG75" s="78">
        <v>4435</v>
      </c>
      <c r="AH75" s="78">
        <v>3948</v>
      </c>
      <c r="AI75" s="78"/>
      <c r="AJ75" s="78" t="s">
        <v>816</v>
      </c>
      <c r="AK75" s="78" t="s">
        <v>878</v>
      </c>
      <c r="AL75" s="83" t="s">
        <v>933</v>
      </c>
      <c r="AM75" s="78"/>
      <c r="AN75" s="80">
        <v>42957.858761574076</v>
      </c>
      <c r="AO75" s="83" t="s">
        <v>999</v>
      </c>
      <c r="AP75" s="78" t="b">
        <v>1</v>
      </c>
      <c r="AQ75" s="78" t="b">
        <v>0</v>
      </c>
      <c r="AR75" s="78" t="b">
        <v>0</v>
      </c>
      <c r="AS75" s="78" t="s">
        <v>631</v>
      </c>
      <c r="AT75" s="78">
        <v>3</v>
      </c>
      <c r="AU75" s="78"/>
      <c r="AV75" s="78" t="b">
        <v>0</v>
      </c>
      <c r="AW75" s="78" t="s">
        <v>1049</v>
      </c>
      <c r="AX75" s="83" t="s">
        <v>1122</v>
      </c>
      <c r="AY75" s="78" t="s">
        <v>66</v>
      </c>
      <c r="AZ75" s="78" t="str">
        <f>REPLACE(INDEX(GroupVertices[Group],MATCH(Vertices[[#This Row],[Vertex]],GroupVertices[Vertex],0)),1,1,"")</f>
        <v>1</v>
      </c>
      <c r="BA75" s="48" t="s">
        <v>348</v>
      </c>
      <c r="BB75" s="48" t="s">
        <v>348</v>
      </c>
      <c r="BC75" s="48" t="s">
        <v>366</v>
      </c>
      <c r="BD75" s="48" t="s">
        <v>366</v>
      </c>
      <c r="BE75" s="48"/>
      <c r="BF75" s="48"/>
      <c r="BG75" s="120" t="s">
        <v>1636</v>
      </c>
      <c r="BH75" s="120" t="s">
        <v>1636</v>
      </c>
      <c r="BI75" s="120" t="s">
        <v>1677</v>
      </c>
      <c r="BJ75" s="120" t="s">
        <v>1677</v>
      </c>
      <c r="BK75" s="120">
        <v>1</v>
      </c>
      <c r="BL75" s="123">
        <v>5.555555555555555</v>
      </c>
      <c r="BM75" s="120">
        <v>0</v>
      </c>
      <c r="BN75" s="123">
        <v>0</v>
      </c>
      <c r="BO75" s="120">
        <v>0</v>
      </c>
      <c r="BP75" s="123">
        <v>0</v>
      </c>
      <c r="BQ75" s="120">
        <v>17</v>
      </c>
      <c r="BR75" s="123">
        <v>94.44444444444444</v>
      </c>
      <c r="BS75" s="120">
        <v>18</v>
      </c>
      <c r="BT75" s="2"/>
      <c r="BU75" s="3"/>
      <c r="BV75" s="3"/>
      <c r="BW75" s="3"/>
      <c r="BX75" s="3"/>
    </row>
    <row r="76" spans="1:76" ht="15">
      <c r="A76" s="64" t="s">
        <v>262</v>
      </c>
      <c r="B76" s="65"/>
      <c r="C76" s="65" t="s">
        <v>64</v>
      </c>
      <c r="D76" s="66">
        <v>229.90263874204214</v>
      </c>
      <c r="E76" s="68"/>
      <c r="F76" s="100" t="s">
        <v>460</v>
      </c>
      <c r="G76" s="65"/>
      <c r="H76" s="69" t="s">
        <v>262</v>
      </c>
      <c r="I76" s="70"/>
      <c r="J76" s="70"/>
      <c r="K76" s="69" t="s">
        <v>1200</v>
      </c>
      <c r="L76" s="73">
        <v>1</v>
      </c>
      <c r="M76" s="74">
        <v>1498.354248046875</v>
      </c>
      <c r="N76" s="74">
        <v>374.9624938964844</v>
      </c>
      <c r="O76" s="75"/>
      <c r="P76" s="76"/>
      <c r="Q76" s="76"/>
      <c r="R76" s="86"/>
      <c r="S76" s="48">
        <v>0</v>
      </c>
      <c r="T76" s="48">
        <v>1</v>
      </c>
      <c r="U76" s="49">
        <v>0</v>
      </c>
      <c r="V76" s="49">
        <v>0.005376</v>
      </c>
      <c r="W76" s="49">
        <v>0.012713</v>
      </c>
      <c r="X76" s="49">
        <v>0.376664</v>
      </c>
      <c r="Y76" s="49">
        <v>0</v>
      </c>
      <c r="Z76" s="49">
        <v>0</v>
      </c>
      <c r="AA76" s="71">
        <v>76</v>
      </c>
      <c r="AB76" s="71"/>
      <c r="AC76" s="72"/>
      <c r="AD76" s="78" t="s">
        <v>742</v>
      </c>
      <c r="AE76" s="78">
        <v>4926</v>
      </c>
      <c r="AF76" s="78">
        <v>3618</v>
      </c>
      <c r="AG76" s="78">
        <v>9927</v>
      </c>
      <c r="AH76" s="78">
        <v>7914</v>
      </c>
      <c r="AI76" s="78"/>
      <c r="AJ76" s="78" t="s">
        <v>817</v>
      </c>
      <c r="AK76" s="78" t="s">
        <v>879</v>
      </c>
      <c r="AL76" s="83" t="s">
        <v>934</v>
      </c>
      <c r="AM76" s="78"/>
      <c r="AN76" s="80">
        <v>41148.6315625</v>
      </c>
      <c r="AO76" s="83" t="s">
        <v>1000</v>
      </c>
      <c r="AP76" s="78" t="b">
        <v>0</v>
      </c>
      <c r="AQ76" s="78" t="b">
        <v>0</v>
      </c>
      <c r="AR76" s="78" t="b">
        <v>0</v>
      </c>
      <c r="AS76" s="78" t="s">
        <v>1006</v>
      </c>
      <c r="AT76" s="78">
        <v>710</v>
      </c>
      <c r="AU76" s="83" t="s">
        <v>1009</v>
      </c>
      <c r="AV76" s="78" t="b">
        <v>0</v>
      </c>
      <c r="AW76" s="78" t="s">
        <v>1049</v>
      </c>
      <c r="AX76" s="83" t="s">
        <v>1123</v>
      </c>
      <c r="AY76" s="78" t="s">
        <v>66</v>
      </c>
      <c r="AZ76" s="78" t="str">
        <f>REPLACE(INDEX(GroupVertices[Group],MATCH(Vertices[[#This Row],[Vertex]],GroupVertices[Vertex],0)),1,1,"")</f>
        <v>1</v>
      </c>
      <c r="BA76" s="48" t="s">
        <v>348</v>
      </c>
      <c r="BB76" s="48" t="s">
        <v>348</v>
      </c>
      <c r="BC76" s="48" t="s">
        <v>366</v>
      </c>
      <c r="BD76" s="48" t="s">
        <v>366</v>
      </c>
      <c r="BE76" s="48"/>
      <c r="BF76" s="48"/>
      <c r="BG76" s="120" t="s">
        <v>1636</v>
      </c>
      <c r="BH76" s="120" t="s">
        <v>1636</v>
      </c>
      <c r="BI76" s="120" t="s">
        <v>1677</v>
      </c>
      <c r="BJ76" s="120" t="s">
        <v>1677</v>
      </c>
      <c r="BK76" s="120">
        <v>1</v>
      </c>
      <c r="BL76" s="123">
        <v>5.555555555555555</v>
      </c>
      <c r="BM76" s="120">
        <v>0</v>
      </c>
      <c r="BN76" s="123">
        <v>0</v>
      </c>
      <c r="BO76" s="120">
        <v>0</v>
      </c>
      <c r="BP76" s="123">
        <v>0</v>
      </c>
      <c r="BQ76" s="120">
        <v>17</v>
      </c>
      <c r="BR76" s="123">
        <v>94.44444444444444</v>
      </c>
      <c r="BS76" s="120">
        <v>18</v>
      </c>
      <c r="BT76" s="2"/>
      <c r="BU76" s="3"/>
      <c r="BV76" s="3"/>
      <c r="BW76" s="3"/>
      <c r="BX76" s="3"/>
    </row>
    <row r="77" spans="1:76" ht="15">
      <c r="A77" s="64" t="s">
        <v>263</v>
      </c>
      <c r="B77" s="65"/>
      <c r="C77" s="65" t="s">
        <v>64</v>
      </c>
      <c r="D77" s="66">
        <v>177.42042156884798</v>
      </c>
      <c r="E77" s="68"/>
      <c r="F77" s="100" t="s">
        <v>461</v>
      </c>
      <c r="G77" s="65"/>
      <c r="H77" s="69" t="s">
        <v>263</v>
      </c>
      <c r="I77" s="70"/>
      <c r="J77" s="70"/>
      <c r="K77" s="69" t="s">
        <v>1201</v>
      </c>
      <c r="L77" s="73">
        <v>1</v>
      </c>
      <c r="M77" s="74">
        <v>2709.04248046875</v>
      </c>
      <c r="N77" s="74">
        <v>3489.366943359375</v>
      </c>
      <c r="O77" s="75"/>
      <c r="P77" s="76"/>
      <c r="Q77" s="76"/>
      <c r="R77" s="86"/>
      <c r="S77" s="48">
        <v>0</v>
      </c>
      <c r="T77" s="48">
        <v>1</v>
      </c>
      <c r="U77" s="49">
        <v>0</v>
      </c>
      <c r="V77" s="49">
        <v>0.005376</v>
      </c>
      <c r="W77" s="49">
        <v>0.012713</v>
      </c>
      <c r="X77" s="49">
        <v>0.376664</v>
      </c>
      <c r="Y77" s="49">
        <v>0</v>
      </c>
      <c r="Z77" s="49">
        <v>0</v>
      </c>
      <c r="AA77" s="71">
        <v>77</v>
      </c>
      <c r="AB77" s="71"/>
      <c r="AC77" s="72"/>
      <c r="AD77" s="78" t="s">
        <v>743</v>
      </c>
      <c r="AE77" s="78">
        <v>1153</v>
      </c>
      <c r="AF77" s="78">
        <v>834</v>
      </c>
      <c r="AG77" s="78">
        <v>80500</v>
      </c>
      <c r="AH77" s="78">
        <v>31640</v>
      </c>
      <c r="AI77" s="78"/>
      <c r="AJ77" s="78" t="s">
        <v>818</v>
      </c>
      <c r="AK77" s="78" t="s">
        <v>880</v>
      </c>
      <c r="AL77" s="78"/>
      <c r="AM77" s="78"/>
      <c r="AN77" s="80">
        <v>42924.775092592594</v>
      </c>
      <c r="AO77" s="83" t="s">
        <v>1001</v>
      </c>
      <c r="AP77" s="78" t="b">
        <v>0</v>
      </c>
      <c r="AQ77" s="78" t="b">
        <v>0</v>
      </c>
      <c r="AR77" s="78" t="b">
        <v>0</v>
      </c>
      <c r="AS77" s="78" t="s">
        <v>1007</v>
      </c>
      <c r="AT77" s="78">
        <v>43</v>
      </c>
      <c r="AU77" s="83" t="s">
        <v>1009</v>
      </c>
      <c r="AV77" s="78" t="b">
        <v>0</v>
      </c>
      <c r="AW77" s="78" t="s">
        <v>1049</v>
      </c>
      <c r="AX77" s="83" t="s">
        <v>1124</v>
      </c>
      <c r="AY77" s="78" t="s">
        <v>66</v>
      </c>
      <c r="AZ77" s="78" t="str">
        <f>REPLACE(INDEX(GroupVertices[Group],MATCH(Vertices[[#This Row],[Vertex]],GroupVertices[Vertex],0)),1,1,"")</f>
        <v>1</v>
      </c>
      <c r="BA77" s="48" t="s">
        <v>348</v>
      </c>
      <c r="BB77" s="48" t="s">
        <v>348</v>
      </c>
      <c r="BC77" s="48" t="s">
        <v>366</v>
      </c>
      <c r="BD77" s="48" t="s">
        <v>366</v>
      </c>
      <c r="BE77" s="48"/>
      <c r="BF77" s="48"/>
      <c r="BG77" s="120" t="s">
        <v>1636</v>
      </c>
      <c r="BH77" s="120" t="s">
        <v>1636</v>
      </c>
      <c r="BI77" s="120" t="s">
        <v>1677</v>
      </c>
      <c r="BJ77" s="120" t="s">
        <v>1677</v>
      </c>
      <c r="BK77" s="120">
        <v>1</v>
      </c>
      <c r="BL77" s="123">
        <v>5.555555555555555</v>
      </c>
      <c r="BM77" s="120">
        <v>0</v>
      </c>
      <c r="BN77" s="123">
        <v>0</v>
      </c>
      <c r="BO77" s="120">
        <v>0</v>
      </c>
      <c r="BP77" s="123">
        <v>0</v>
      </c>
      <c r="BQ77" s="120">
        <v>17</v>
      </c>
      <c r="BR77" s="123">
        <v>94.44444444444444</v>
      </c>
      <c r="BS77" s="120">
        <v>18</v>
      </c>
      <c r="BT77" s="2"/>
      <c r="BU77" s="3"/>
      <c r="BV77" s="3"/>
      <c r="BW77" s="3"/>
      <c r="BX77" s="3"/>
    </row>
    <row r="78" spans="1:76" ht="15">
      <c r="A78" s="64" t="s">
        <v>264</v>
      </c>
      <c r="B78" s="65"/>
      <c r="C78" s="65" t="s">
        <v>64</v>
      </c>
      <c r="D78" s="66">
        <v>198.38314624434796</v>
      </c>
      <c r="E78" s="68"/>
      <c r="F78" s="100" t="s">
        <v>462</v>
      </c>
      <c r="G78" s="65"/>
      <c r="H78" s="69" t="s">
        <v>264</v>
      </c>
      <c r="I78" s="70"/>
      <c r="J78" s="70"/>
      <c r="K78" s="69" t="s">
        <v>1202</v>
      </c>
      <c r="L78" s="73">
        <v>1</v>
      </c>
      <c r="M78" s="74">
        <v>2800.23974609375</v>
      </c>
      <c r="N78" s="74">
        <v>5546.62841796875</v>
      </c>
      <c r="O78" s="75"/>
      <c r="P78" s="76"/>
      <c r="Q78" s="76"/>
      <c r="R78" s="86"/>
      <c r="S78" s="48">
        <v>0</v>
      </c>
      <c r="T78" s="48">
        <v>1</v>
      </c>
      <c r="U78" s="49">
        <v>0</v>
      </c>
      <c r="V78" s="49">
        <v>0.005376</v>
      </c>
      <c r="W78" s="49">
        <v>0.012713</v>
      </c>
      <c r="X78" s="49">
        <v>0.376664</v>
      </c>
      <c r="Y78" s="49">
        <v>0</v>
      </c>
      <c r="Z78" s="49">
        <v>0</v>
      </c>
      <c r="AA78" s="71">
        <v>78</v>
      </c>
      <c r="AB78" s="71"/>
      <c r="AC78" s="72"/>
      <c r="AD78" s="78" t="s">
        <v>744</v>
      </c>
      <c r="AE78" s="78">
        <v>4667</v>
      </c>
      <c r="AF78" s="78">
        <v>1946</v>
      </c>
      <c r="AG78" s="78">
        <v>39072</v>
      </c>
      <c r="AH78" s="78">
        <v>14396</v>
      </c>
      <c r="AI78" s="78"/>
      <c r="AJ78" s="78" t="s">
        <v>819</v>
      </c>
      <c r="AK78" s="78" t="s">
        <v>881</v>
      </c>
      <c r="AL78" s="83" t="s">
        <v>935</v>
      </c>
      <c r="AM78" s="78"/>
      <c r="AN78" s="80">
        <v>39932.40217592593</v>
      </c>
      <c r="AO78" s="83" t="s">
        <v>1002</v>
      </c>
      <c r="AP78" s="78" t="b">
        <v>0</v>
      </c>
      <c r="AQ78" s="78" t="b">
        <v>0</v>
      </c>
      <c r="AR78" s="78" t="b">
        <v>1</v>
      </c>
      <c r="AS78" s="78" t="s">
        <v>631</v>
      </c>
      <c r="AT78" s="78">
        <v>1166</v>
      </c>
      <c r="AU78" s="83" t="s">
        <v>1018</v>
      </c>
      <c r="AV78" s="78" t="b">
        <v>0</v>
      </c>
      <c r="AW78" s="78" t="s">
        <v>1049</v>
      </c>
      <c r="AX78" s="83" t="s">
        <v>1125</v>
      </c>
      <c r="AY78" s="78" t="s">
        <v>66</v>
      </c>
      <c r="AZ78" s="78" t="str">
        <f>REPLACE(INDEX(GroupVertices[Group],MATCH(Vertices[[#This Row],[Vertex]],GroupVertices[Vertex],0)),1,1,"")</f>
        <v>1</v>
      </c>
      <c r="BA78" s="48" t="s">
        <v>348</v>
      </c>
      <c r="BB78" s="48" t="s">
        <v>348</v>
      </c>
      <c r="BC78" s="48" t="s">
        <v>366</v>
      </c>
      <c r="BD78" s="48" t="s">
        <v>366</v>
      </c>
      <c r="BE78" s="48"/>
      <c r="BF78" s="48"/>
      <c r="BG78" s="120" t="s">
        <v>1636</v>
      </c>
      <c r="BH78" s="120" t="s">
        <v>1636</v>
      </c>
      <c r="BI78" s="120" t="s">
        <v>1677</v>
      </c>
      <c r="BJ78" s="120" t="s">
        <v>1677</v>
      </c>
      <c r="BK78" s="120">
        <v>1</v>
      </c>
      <c r="BL78" s="123">
        <v>5.555555555555555</v>
      </c>
      <c r="BM78" s="120">
        <v>0</v>
      </c>
      <c r="BN78" s="123">
        <v>0</v>
      </c>
      <c r="BO78" s="120">
        <v>0</v>
      </c>
      <c r="BP78" s="123">
        <v>0</v>
      </c>
      <c r="BQ78" s="120">
        <v>17</v>
      </c>
      <c r="BR78" s="123">
        <v>94.44444444444444</v>
      </c>
      <c r="BS78" s="120">
        <v>18</v>
      </c>
      <c r="BT78" s="2"/>
      <c r="BU78" s="3"/>
      <c r="BV78" s="3"/>
      <c r="BW78" s="3"/>
      <c r="BX78" s="3"/>
    </row>
    <row r="79" spans="1:76" ht="15">
      <c r="A79" s="87" t="s">
        <v>265</v>
      </c>
      <c r="B79" s="88"/>
      <c r="C79" s="88" t="s">
        <v>64</v>
      </c>
      <c r="D79" s="89">
        <v>165.26128720221357</v>
      </c>
      <c r="E79" s="90"/>
      <c r="F79" s="101" t="s">
        <v>463</v>
      </c>
      <c r="G79" s="88"/>
      <c r="H79" s="91" t="s">
        <v>265</v>
      </c>
      <c r="I79" s="92"/>
      <c r="J79" s="92"/>
      <c r="K79" s="91" t="s">
        <v>1203</v>
      </c>
      <c r="L79" s="93">
        <v>1</v>
      </c>
      <c r="M79" s="94">
        <v>736.6235961914062</v>
      </c>
      <c r="N79" s="94">
        <v>9646.09375</v>
      </c>
      <c r="O79" s="95"/>
      <c r="P79" s="96"/>
      <c r="Q79" s="96"/>
      <c r="R79" s="97"/>
      <c r="S79" s="48">
        <v>0</v>
      </c>
      <c r="T79" s="48">
        <v>2</v>
      </c>
      <c r="U79" s="49">
        <v>0</v>
      </c>
      <c r="V79" s="49">
        <v>0.005348</v>
      </c>
      <c r="W79" s="49">
        <v>0.016792</v>
      </c>
      <c r="X79" s="49">
        <v>0.60102</v>
      </c>
      <c r="Y79" s="49">
        <v>0.5</v>
      </c>
      <c r="Z79" s="49">
        <v>0</v>
      </c>
      <c r="AA79" s="98">
        <v>79</v>
      </c>
      <c r="AB79" s="98"/>
      <c r="AC79" s="99"/>
      <c r="AD79" s="78" t="s">
        <v>745</v>
      </c>
      <c r="AE79" s="78">
        <v>297</v>
      </c>
      <c r="AF79" s="78">
        <v>189</v>
      </c>
      <c r="AG79" s="78">
        <v>1440</v>
      </c>
      <c r="AH79" s="78">
        <v>348</v>
      </c>
      <c r="AI79" s="78"/>
      <c r="AJ79" s="78"/>
      <c r="AK79" s="78"/>
      <c r="AL79" s="78"/>
      <c r="AM79" s="78"/>
      <c r="AN79" s="80">
        <v>39480.113854166666</v>
      </c>
      <c r="AO79" s="78"/>
      <c r="AP79" s="78" t="b">
        <v>1</v>
      </c>
      <c r="AQ79" s="78" t="b">
        <v>0</v>
      </c>
      <c r="AR79" s="78" t="b">
        <v>0</v>
      </c>
      <c r="AS79" s="78" t="s">
        <v>1008</v>
      </c>
      <c r="AT79" s="78">
        <v>8</v>
      </c>
      <c r="AU79" s="83" t="s">
        <v>1009</v>
      </c>
      <c r="AV79" s="78" t="b">
        <v>0</v>
      </c>
      <c r="AW79" s="78" t="s">
        <v>1049</v>
      </c>
      <c r="AX79" s="83" t="s">
        <v>1126</v>
      </c>
      <c r="AY79" s="78" t="s">
        <v>66</v>
      </c>
      <c r="AZ79" s="78" t="str">
        <f>REPLACE(INDEX(GroupVertices[Group],MATCH(Vertices[[#This Row],[Vertex]],GroupVertices[Vertex],0)),1,1,"")</f>
        <v>1</v>
      </c>
      <c r="BA79" s="48" t="s">
        <v>347</v>
      </c>
      <c r="BB79" s="48" t="s">
        <v>347</v>
      </c>
      <c r="BC79" s="48" t="s">
        <v>366</v>
      </c>
      <c r="BD79" s="48" t="s">
        <v>366</v>
      </c>
      <c r="BE79" s="48" t="s">
        <v>390</v>
      </c>
      <c r="BF79" s="48" t="s">
        <v>390</v>
      </c>
      <c r="BG79" s="120" t="s">
        <v>1634</v>
      </c>
      <c r="BH79" s="120" t="s">
        <v>1634</v>
      </c>
      <c r="BI79" s="120" t="s">
        <v>1675</v>
      </c>
      <c r="BJ79" s="120" t="s">
        <v>1675</v>
      </c>
      <c r="BK79" s="120">
        <v>0</v>
      </c>
      <c r="BL79" s="123">
        <v>0</v>
      </c>
      <c r="BM79" s="120">
        <v>0</v>
      </c>
      <c r="BN79" s="123">
        <v>0</v>
      </c>
      <c r="BO79" s="120">
        <v>0</v>
      </c>
      <c r="BP79" s="123">
        <v>0</v>
      </c>
      <c r="BQ79" s="120">
        <v>15</v>
      </c>
      <c r="BR79" s="123">
        <v>100</v>
      </c>
      <c r="BS79" s="120">
        <v>15</v>
      </c>
      <c r="BT79" s="2"/>
      <c r="BU79" s="3"/>
      <c r="BV79" s="3"/>
      <c r="BW79" s="3"/>
      <c r="BX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hyperlinks>
    <hyperlink ref="AL3" r:id="rId1" display="http://www.stefan-schulte.de.com/"/>
    <hyperlink ref="AL5" r:id="rId2" display="https://t.co/9lbEzjDdBm"/>
    <hyperlink ref="AL6" r:id="rId3" display="https://t.co/So3Y7MlEI2"/>
    <hyperlink ref="AL8" r:id="rId4" display="https://t.co/DpbYKQsNy4"/>
    <hyperlink ref="AL9" r:id="rId5" display="https://t.co/nRqXDrcoLH"/>
    <hyperlink ref="AL11" r:id="rId6" display="https://t.co/qJfkOqBZT7"/>
    <hyperlink ref="AL12" r:id="rId7" display="https://t.co/lNXkhQJuXV"/>
    <hyperlink ref="AL14" r:id="rId8" display="https://t.co/YsKIxquoRj"/>
    <hyperlink ref="AL16" r:id="rId9" display="https://t.co/baSmeOxUUf"/>
    <hyperlink ref="AL17" r:id="rId10" display="https://t.co/A6gBf8FV4g"/>
    <hyperlink ref="AL19" r:id="rId11" display="http://t.co/ixDmgafsPV"/>
    <hyperlink ref="AL20" r:id="rId12" display="https://t.co/rMYWv5Bglm"/>
    <hyperlink ref="AL21" r:id="rId13" display="https://t.co/VoAA0buCmB"/>
    <hyperlink ref="AL23" r:id="rId14" display="https://crosser.io/"/>
    <hyperlink ref="AL24" r:id="rId15" display="https://www.linkedin.com/in/trippbraden"/>
    <hyperlink ref="AL25" r:id="rId16" display="https://www.linkedin.com/in/crudinschi/"/>
    <hyperlink ref="AL26" r:id="rId17" display="http://www.aiplindia.com/"/>
    <hyperlink ref="AL27" r:id="rId18" display="http://www.iot-analytics.com/"/>
    <hyperlink ref="AL28" r:id="rId19" display="http://konnektiply.com/"/>
    <hyperlink ref="AL29" r:id="rId20" display="http://www.stuarthannah.com/"/>
    <hyperlink ref="AL30" r:id="rId21" display="http://smart-manufacturing-hub.com/"/>
    <hyperlink ref="AL32" r:id="rId22" display="https://t.co/8QQrtn8Y7m"/>
    <hyperlink ref="AL34" r:id="rId23" display="http://webjframework.com/"/>
    <hyperlink ref="AL35" r:id="rId24" display="https://t.co/h5rs0T630j"/>
    <hyperlink ref="AL36" r:id="rId25" display="https://www.e-repair.it/"/>
    <hyperlink ref="AL40" r:id="rId26" display="https://t.co/PeQuXPfvxc"/>
    <hyperlink ref="AL42" r:id="rId27" display="https://t.co/vS0OBtKa7i"/>
    <hyperlink ref="AL44" r:id="rId28" display="https://www.furaffinity.net/user/gotebloke/"/>
    <hyperlink ref="AL45" r:id="rId29" display="http://pardoe.ai/"/>
    <hyperlink ref="AL46" r:id="rId30" display="http://t.co/MVqIlpCIKl"/>
    <hyperlink ref="AL47" r:id="rId31" display="http://t.co/Oj8LjMsH"/>
    <hyperlink ref="AL48" r:id="rId32" display="https://t.co/SZrzTgaSXK"/>
    <hyperlink ref="AL49" r:id="rId33" display="https://t.co/PPlNmLGz3F"/>
    <hyperlink ref="AL51" r:id="rId34" display="https://medium.com/@sarooz"/>
    <hyperlink ref="AL52" r:id="rId35" display="http://21.co/bipbip"/>
    <hyperlink ref="AL55" r:id="rId36" display="https://t.co/WkcqMFNukJ"/>
    <hyperlink ref="AL56" r:id="rId37" display="http://industrial-iot.com/"/>
    <hyperlink ref="AL57" r:id="rId38" display="http://www.wiprodigital.com/"/>
    <hyperlink ref="AL58" r:id="rId39" display="http://homo-digitalis.net/"/>
    <hyperlink ref="AL59" r:id="rId40" display="http://www.ipfconline.fr/"/>
    <hyperlink ref="AL60" r:id="rId41" display="https://www.linkedin.com/in/francoronconi/"/>
    <hyperlink ref="AL63" r:id="rId42" display="https://t.co/wQg7ZNWYN9"/>
    <hyperlink ref="AL64" r:id="rId43" display="http://t.co/mhEDsmKNCB"/>
    <hyperlink ref="AL66" r:id="rId44" display="http://www.mixedcandy.com/"/>
    <hyperlink ref="AL68" r:id="rId45" display="http://iot.eclipse.org/"/>
    <hyperlink ref="AL69" r:id="rId46" display="https://www.jeanbaptistelefevre.com/"/>
    <hyperlink ref="AL70" r:id="rId47" display="https://www.linkedin.com/today/author/ronald-van-loon-5411a"/>
    <hyperlink ref="AL71" r:id="rId48" display="http://www.fehradvice.com/ueber_uns/management_team/andreas_staub"/>
    <hyperlink ref="AL72" r:id="rId49" display="http://www.linkedin.com/in/kirkdborne"/>
    <hyperlink ref="AL73" r:id="rId50" display="http://www.iiot-world.com/"/>
    <hyperlink ref="AL74" r:id="rId51" display="http://7wdata.be/"/>
    <hyperlink ref="AL75" r:id="rId52" display="https://www.paypal.me/IndigoBunting"/>
    <hyperlink ref="AL76" r:id="rId53" display="https://www.survivingwithandroid.com/"/>
    <hyperlink ref="AL78" r:id="rId54" display="https://t.co/5Cn7pBelV3"/>
    <hyperlink ref="AO3" r:id="rId55" display="https://pbs.twimg.com/profile_banners/622747190/1539376063"/>
    <hyperlink ref="AO4" r:id="rId56" display="https://pbs.twimg.com/profile_banners/1040918670996852736/1543932777"/>
    <hyperlink ref="AO6" r:id="rId57" display="https://pbs.twimg.com/profile_banners/2334773442/1519265884"/>
    <hyperlink ref="AO7" r:id="rId58" display="https://pbs.twimg.com/profile_banners/2412818444/1544958803"/>
    <hyperlink ref="AO8" r:id="rId59" display="https://pbs.twimg.com/profile_banners/63700203/1444232031"/>
    <hyperlink ref="AO9" r:id="rId60" display="https://pbs.twimg.com/profile_banners/4746606852/1544505536"/>
    <hyperlink ref="AO10" r:id="rId61" display="https://pbs.twimg.com/profile_banners/2413103203/1546406778"/>
    <hyperlink ref="AO11" r:id="rId62" display="https://pbs.twimg.com/profile_banners/129640700/1499789224"/>
    <hyperlink ref="AO12" r:id="rId63" display="https://pbs.twimg.com/profile_banners/865096401394388993/1545016749"/>
    <hyperlink ref="AO13" r:id="rId64" display="https://pbs.twimg.com/profile_banners/762487286118264832/1546390507"/>
    <hyperlink ref="AO14" r:id="rId65" display="https://pbs.twimg.com/profile_banners/3229980963/1526233045"/>
    <hyperlink ref="AO15" r:id="rId66" display="https://pbs.twimg.com/profile_banners/970534589981577216/1530138069"/>
    <hyperlink ref="AO16" r:id="rId67" display="https://pbs.twimg.com/profile_banners/1885155619/1546060747"/>
    <hyperlink ref="AO17" r:id="rId68" display="https://pbs.twimg.com/profile_banners/2485668158/1531930621"/>
    <hyperlink ref="AO19" r:id="rId69" display="https://pbs.twimg.com/profile_banners/2573718409/1406570939"/>
    <hyperlink ref="AO20" r:id="rId70" display="https://pbs.twimg.com/profile_banners/50010864/1537498017"/>
    <hyperlink ref="AO21" r:id="rId71" display="https://pbs.twimg.com/profile_banners/821567125785612288/1541493475"/>
    <hyperlink ref="AO22" r:id="rId72" display="https://pbs.twimg.com/profile_banners/1711571520/1377831998"/>
    <hyperlink ref="AO23" r:id="rId73" display="https://pbs.twimg.com/profile_banners/302028110/1505301561"/>
    <hyperlink ref="AO24" r:id="rId74" display="https://pbs.twimg.com/profile_banners/22824243/1540926097"/>
    <hyperlink ref="AO25" r:id="rId75" display="https://pbs.twimg.com/profile_banners/3017688144/1528479533"/>
    <hyperlink ref="AO27" r:id="rId76" display="https://pbs.twimg.com/profile_banners/2809878539/1446134022"/>
    <hyperlink ref="AO28" r:id="rId77" display="https://pbs.twimg.com/profile_banners/4428566892/1449471542"/>
    <hyperlink ref="AO29" r:id="rId78" display="https://pbs.twimg.com/profile_banners/39596518/1505589043"/>
    <hyperlink ref="AO30" r:id="rId79" display="https://pbs.twimg.com/profile_banners/808634174/1477987068"/>
    <hyperlink ref="AO31" r:id="rId80" display="https://pbs.twimg.com/profile_banners/931918478491160577/1511022292"/>
    <hyperlink ref="AO32" r:id="rId81" display="https://pbs.twimg.com/profile_banners/977238468727197696/1535139065"/>
    <hyperlink ref="AO34" r:id="rId82" display="https://pbs.twimg.com/profile_banners/4873524423/1455440986"/>
    <hyperlink ref="AO35" r:id="rId83" display="https://pbs.twimg.com/profile_banners/4767738137/1503068863"/>
    <hyperlink ref="AO36" r:id="rId84" display="https://pbs.twimg.com/profile_banners/981153895778054144/1524477101"/>
    <hyperlink ref="AO37" r:id="rId85" display="https://pbs.twimg.com/profile_banners/15865399/1361306164"/>
    <hyperlink ref="AO38" r:id="rId86" display="https://pbs.twimg.com/profile_banners/805304715428757504/1546930182"/>
    <hyperlink ref="AO39" r:id="rId87" display="https://pbs.twimg.com/profile_banners/898658978686787585/1503094720"/>
    <hyperlink ref="AO40" r:id="rId88" display="https://pbs.twimg.com/profile_banners/816786074/1415364160"/>
    <hyperlink ref="AO41" r:id="rId89" display="https://pbs.twimg.com/profile_banners/871624223395020800/1497555699"/>
    <hyperlink ref="AO43" r:id="rId90" display="https://pbs.twimg.com/profile_banners/896526237413388289/1502583940"/>
    <hyperlink ref="AO44" r:id="rId91" display="https://pbs.twimg.com/profile_banners/816889809595572224/1547338905"/>
    <hyperlink ref="AO45" r:id="rId92" display="https://pbs.twimg.com/profile_banners/2607404960/1547289374"/>
    <hyperlink ref="AO46" r:id="rId93" display="https://pbs.twimg.com/profile_banners/769456262/1546936784"/>
    <hyperlink ref="AO47" r:id="rId94" display="https://pbs.twimg.com/profile_banners/38021307/1531794298"/>
    <hyperlink ref="AO49" r:id="rId95" display="https://pbs.twimg.com/profile_banners/947326485987131392/1541139081"/>
    <hyperlink ref="AO50" r:id="rId96" display="https://pbs.twimg.com/profile_banners/986832646985543680/1524115697"/>
    <hyperlink ref="AO51" r:id="rId97" display="https://pbs.twimg.com/profile_banners/711000475340902400/1525363244"/>
    <hyperlink ref="AO52" r:id="rId98" display="https://pbs.twimg.com/profile_banners/711453394192437248/1467386347"/>
    <hyperlink ref="AO54" r:id="rId99" display="https://pbs.twimg.com/profile_banners/170414684/1472018074"/>
    <hyperlink ref="AO55" r:id="rId100" display="https://pbs.twimg.com/profile_banners/265776691/1530367214"/>
    <hyperlink ref="AO56" r:id="rId101" display="https://pbs.twimg.com/profile_banners/3293012769/1528210224"/>
    <hyperlink ref="AO57" r:id="rId102" display="https://pbs.twimg.com/profile_banners/2558633348/1437754023"/>
    <hyperlink ref="AO58" r:id="rId103" display="https://pbs.twimg.com/profile_banners/859357874056822784/1527488565"/>
    <hyperlink ref="AO59" r:id="rId104" display="https://pbs.twimg.com/profile_banners/705539763349164032/1543420399"/>
    <hyperlink ref="AO60" r:id="rId105" display="https://pbs.twimg.com/profile_banners/1409726425/1481716437"/>
    <hyperlink ref="AO61" r:id="rId106" display="https://pbs.twimg.com/profile_banners/1040351960757686274/1536926943"/>
    <hyperlink ref="AO62" r:id="rId107" display="https://pbs.twimg.com/profile_banners/67662773/1427255331"/>
    <hyperlink ref="AO63" r:id="rId108" display="https://pbs.twimg.com/profile_banners/1905298802/1541398265"/>
    <hyperlink ref="AO64" r:id="rId109" display="https://pbs.twimg.com/profile_banners/206428485/1374447331"/>
    <hyperlink ref="AO66" r:id="rId110" display="https://pbs.twimg.com/profile_banners/31225473/1406902771"/>
    <hyperlink ref="AO68" r:id="rId111" display="https://pbs.twimg.com/profile_banners/1665684812/1424251146"/>
    <hyperlink ref="AO69" r:id="rId112" display="https://pbs.twimg.com/profile_banners/4374719908/1547978128"/>
    <hyperlink ref="AO70" r:id="rId113" display="https://pbs.twimg.com/profile_banners/555031989/1504691055"/>
    <hyperlink ref="AO72" r:id="rId114" display="https://pbs.twimg.com/profile_banners/534563976/1540268609"/>
    <hyperlink ref="AO73" r:id="rId115" display="https://pbs.twimg.com/profile_banners/19341361/1438479913"/>
    <hyperlink ref="AO75" r:id="rId116" display="https://pbs.twimg.com/profile_banners/895745724683608068/1539712775"/>
    <hyperlink ref="AO76" r:id="rId117" display="https://pbs.twimg.com/profile_banners/784855248/1498682204"/>
    <hyperlink ref="AO77" r:id="rId118" display="https://pbs.twimg.com/profile_banners/883756605011054596/1504232131"/>
    <hyperlink ref="AO78" r:id="rId119" display="https://pbs.twimg.com/profile_banners/36324165/1524953187"/>
    <hyperlink ref="AU3" r:id="rId120" display="http://abs.twimg.com/images/themes/theme1/bg.png"/>
    <hyperlink ref="AU4" r:id="rId121" display="http://abs.twimg.com/images/themes/theme1/bg.png"/>
    <hyperlink ref="AU5" r:id="rId122" display="http://abs.twimg.com/images/themes/theme1/bg.png"/>
    <hyperlink ref="AU6" r:id="rId123" display="http://abs.twimg.com/images/themes/theme1/bg.png"/>
    <hyperlink ref="AU7" r:id="rId124" display="http://abs.twimg.com/images/themes/theme1/bg.png"/>
    <hyperlink ref="AU8" r:id="rId125" display="http://abs.twimg.com/images/themes/theme9/bg.gif"/>
    <hyperlink ref="AU10" r:id="rId126" display="http://abs.twimg.com/images/themes/theme1/bg.png"/>
    <hyperlink ref="AU11" r:id="rId127" display="http://abs.twimg.com/images/themes/theme1/bg.png"/>
    <hyperlink ref="AU13" r:id="rId128" display="http://abs.twimg.com/images/themes/theme1/bg.png"/>
    <hyperlink ref="AU14" r:id="rId129" display="http://abs.twimg.com/images/themes/theme4/bg.gif"/>
    <hyperlink ref="AU15" r:id="rId130" display="http://abs.twimg.com/images/themes/theme1/bg.png"/>
    <hyperlink ref="AU16" r:id="rId131" display="http://abs.twimg.com/images/themes/theme1/bg.png"/>
    <hyperlink ref="AU17" r:id="rId132" display="http://abs.twimg.com/images/themes/theme1/bg.png"/>
    <hyperlink ref="AU18" r:id="rId133" display="http://abs.twimg.com/images/themes/theme1/bg.png"/>
    <hyperlink ref="AU19" r:id="rId134" display="http://abs.twimg.com/images/themes/theme1/bg.png"/>
    <hyperlink ref="AU20" r:id="rId135" display="http://abs.twimg.com/images/themes/theme1/bg.png"/>
    <hyperlink ref="AU22" r:id="rId136" display="http://abs.twimg.com/images/themes/theme1/bg.png"/>
    <hyperlink ref="AU23" r:id="rId137" display="http://abs.twimg.com/images/themes/theme1/bg.png"/>
    <hyperlink ref="AU24" r:id="rId138" display="http://abs.twimg.com/images/themes/theme15/bg.png"/>
    <hyperlink ref="AU25" r:id="rId139" display="http://abs.twimg.com/images/themes/theme1/bg.png"/>
    <hyperlink ref="AU27" r:id="rId140" display="http://abs.twimg.com/images/themes/theme14/bg.gif"/>
    <hyperlink ref="AU28" r:id="rId141" display="http://abs.twimg.com/images/themes/theme1/bg.png"/>
    <hyperlink ref="AU29" r:id="rId142" display="http://abs.twimg.com/images/themes/theme9/bg.gif"/>
    <hyperlink ref="AU30" r:id="rId143" display="http://abs.twimg.com/images/themes/theme1/bg.png"/>
    <hyperlink ref="AU33" r:id="rId144" display="http://abs.twimg.com/images/themes/theme1/bg.png"/>
    <hyperlink ref="AU34" r:id="rId145" display="http://abs.twimg.com/images/themes/theme1/bg.png"/>
    <hyperlink ref="AU35" r:id="rId146" display="http://abs.twimg.com/images/themes/theme1/bg.png"/>
    <hyperlink ref="AU37" r:id="rId147" display="http://abs.twimg.com/images/themes/theme9/bg.gif"/>
    <hyperlink ref="AU38" r:id="rId148" display="http://abs.twimg.com/images/themes/theme1/bg.png"/>
    <hyperlink ref="AU40" r:id="rId149" display="http://abs.twimg.com/images/themes/theme1/bg.png"/>
    <hyperlink ref="AU42" r:id="rId150" display="http://abs.twimg.com/images/themes/theme1/bg.png"/>
    <hyperlink ref="AU44" r:id="rId151" display="http://abs.twimg.com/images/themes/theme1/bg.png"/>
    <hyperlink ref="AU45" r:id="rId152" display="http://abs.twimg.com/images/themes/theme1/bg.png"/>
    <hyperlink ref="AU46" r:id="rId153" display="http://abs.twimg.com/images/themes/theme1/bg.png"/>
    <hyperlink ref="AU47" r:id="rId154" display="http://abs.twimg.com/images/themes/theme1/bg.png"/>
    <hyperlink ref="AU48" r:id="rId155" display="http://abs.twimg.com/images/themes/theme10/bg.gif"/>
    <hyperlink ref="AU51" r:id="rId156" display="http://abs.twimg.com/images/themes/theme1/bg.png"/>
    <hyperlink ref="AU52" r:id="rId157" display="http://abs.twimg.com/images/themes/theme2/bg.gif"/>
    <hyperlink ref="AU53" r:id="rId158" display="http://abs.twimg.com/images/themes/theme10/bg.gif"/>
    <hyperlink ref="AU54" r:id="rId159" display="http://abs.twimg.com/images/themes/theme14/bg.gif"/>
    <hyperlink ref="AU55" r:id="rId160" display="http://abs.twimg.com/images/themes/theme1/bg.png"/>
    <hyperlink ref="AU56" r:id="rId161" display="http://abs.twimg.com/images/themes/theme1/bg.png"/>
    <hyperlink ref="AU57" r:id="rId162" display="http://abs.twimg.com/images/themes/theme1/bg.png"/>
    <hyperlink ref="AU58" r:id="rId163" display="http://abs.twimg.com/images/themes/theme1/bg.png"/>
    <hyperlink ref="AU60" r:id="rId164" display="http://abs.twimg.com/images/themes/theme1/bg.png"/>
    <hyperlink ref="AU61" r:id="rId165" display="http://abs.twimg.com/images/themes/theme1/bg.png"/>
    <hyperlink ref="AU62" r:id="rId166" display="http://abs.twimg.com/images/themes/theme1/bg.png"/>
    <hyperlink ref="AU63" r:id="rId167" display="http://abs.twimg.com/images/themes/theme17/bg.gif"/>
    <hyperlink ref="AU64" r:id="rId168" display="http://a0.twimg.com/profile_background_images/840997828/b249c67ca62fe3864bd197532b6450fe.jpeg"/>
    <hyperlink ref="AU66" r:id="rId169" display="http://abs.twimg.com/images/themes/theme15/bg.png"/>
    <hyperlink ref="AU67" r:id="rId170" display="http://abs.twimg.com/images/themes/theme1/bg.png"/>
    <hyperlink ref="AU68" r:id="rId171" display="http://abs.twimg.com/images/themes/theme14/bg.gif"/>
    <hyperlink ref="AU69" r:id="rId172" display="http://abs.twimg.com/images/themes/theme1/bg.png"/>
    <hyperlink ref="AU70" r:id="rId173" display="http://abs.twimg.com/images/themes/theme1/bg.png"/>
    <hyperlink ref="AU71" r:id="rId174" display="http://abs.twimg.com/images/themes/theme1/bg.png"/>
    <hyperlink ref="AU72" r:id="rId175" display="http://abs.twimg.com/images/themes/theme1/bg.png"/>
    <hyperlink ref="AU73" r:id="rId176" display="http://abs.twimg.com/images/themes/theme1/bg.png"/>
    <hyperlink ref="AU74" r:id="rId177" display="http://abs.twimg.com/images/themes/theme15/bg.png"/>
    <hyperlink ref="AU76" r:id="rId178" display="http://abs.twimg.com/images/themes/theme1/bg.png"/>
    <hyperlink ref="AU77" r:id="rId179" display="http://abs.twimg.com/images/themes/theme1/bg.png"/>
    <hyperlink ref="AU78" r:id="rId180" display="http://abs.twimg.com/images/themes/theme8/bg.gif"/>
    <hyperlink ref="AU79" r:id="rId181" display="http://abs.twimg.com/images/themes/theme1/bg.png"/>
    <hyperlink ref="F3" r:id="rId182" display="http://pbs.twimg.com/profile_images/535840859342663680/sYlznBlZ_normal.jpeg"/>
    <hyperlink ref="F4" r:id="rId183" display="http://pbs.twimg.com/profile_images/1040939880455524353/bMfLj2-1_normal.jpg"/>
    <hyperlink ref="F5" r:id="rId184" display="http://pbs.twimg.com/profile_images/1077126645109026821/2lZmYJRD_normal.jpg"/>
    <hyperlink ref="F6" r:id="rId185" display="http://pbs.twimg.com/profile_images/1017421836223516674/qhaWuuRb_normal.jpg"/>
    <hyperlink ref="F7" r:id="rId186" display="http://pbs.twimg.com/profile_images/1059838367221768192/dJUM82N8_normal.jpg"/>
    <hyperlink ref="F8" r:id="rId187" display="http://pbs.twimg.com/profile_images/720243282119241728/Ccbk2P3M_normal.jpg"/>
    <hyperlink ref="F9" r:id="rId188" display="http://pbs.twimg.com/profile_images/1072360333854081024/c5KDunM6_normal.jpg"/>
    <hyperlink ref="F10" r:id="rId189" display="http://pbs.twimg.com/profile_images/1080334444223811584/WkOaLM8T_normal.jpg"/>
    <hyperlink ref="F11" r:id="rId190" display="http://pbs.twimg.com/profile_images/978668004236967936/yfQzRJUz_normal.jpg"/>
    <hyperlink ref="F12" r:id="rId191" display="http://pbs.twimg.com/profile_images/1074221705843757056/1CquWm-n_normal.jpg"/>
    <hyperlink ref="F13" r:id="rId192" display="http://pbs.twimg.com/profile_images/1083943239432847360/4WnL3b7e_normal.jpg"/>
    <hyperlink ref="F14" r:id="rId193" display="http://pbs.twimg.com/profile_images/985495411564695552/i90ppaeE_normal.jpg"/>
    <hyperlink ref="F15" r:id="rId194" display="http://pbs.twimg.com/profile_images/1038120227643392000/swGEZNPj_normal.jpg"/>
    <hyperlink ref="F16" r:id="rId195" display="http://pbs.twimg.com/profile_images/934930954115735552/DQrblUBw_normal.jpg"/>
    <hyperlink ref="F17" r:id="rId196" display="http://pbs.twimg.com/profile_images/692445965123457024/Pw8drnWu_normal.png"/>
    <hyperlink ref="F18" r:id="rId197" display="http://pbs.twimg.com/profile_images/920373914777341952/51roSQ49_normal.jpg"/>
    <hyperlink ref="F19" r:id="rId198" display="http://pbs.twimg.com/profile_images/479683651446128640/rM9ZBmSG_normal.png"/>
    <hyperlink ref="F20" r:id="rId199" display="http://pbs.twimg.com/profile_images/1082557217398812673/4Nf9OfpG_normal.jpg"/>
    <hyperlink ref="F21" r:id="rId200" display="http://pbs.twimg.com/profile_images/1005145658939068416/ciyeeppk_normal.jpg"/>
    <hyperlink ref="F22" r:id="rId201" display="http://pbs.twimg.com/profile_images/378800000382679758/53586888b72ffcd73e0b4b372c4b3853_normal.jpeg"/>
    <hyperlink ref="F23" r:id="rId202" display="http://pbs.twimg.com/profile_images/780860146276638720/JK-2pJBh_normal.jpg"/>
    <hyperlink ref="F24" r:id="rId203" display="http://pbs.twimg.com/profile_images/686262456126205952/wCla5uWm_normal.jpg"/>
    <hyperlink ref="F25" r:id="rId204" display="http://pbs.twimg.com/profile_images/1005144857801785346/50p46hEE_normal.jpg"/>
    <hyperlink ref="F26" r:id="rId205" display="http://pbs.twimg.com/profile_images/827446490410921984/UubI6Q5l_normal.jpg"/>
    <hyperlink ref="F27" r:id="rId206" display="http://pbs.twimg.com/profile_images/875758600685142017/u1-SBSFi_normal.jpg"/>
    <hyperlink ref="F28" r:id="rId207" display="http://pbs.twimg.com/profile_images/977952086079000581/GS-bOB5g_normal.jpg"/>
    <hyperlink ref="F29" r:id="rId208" display="http://pbs.twimg.com/profile_images/909131515522682880/LBy44vHj_normal.jpg"/>
    <hyperlink ref="F30" r:id="rId209" display="http://pbs.twimg.com/profile_images/738671723843887104/-DPjay0Q_normal.jpg"/>
    <hyperlink ref="F31" r:id="rId210" display="http://pbs.twimg.com/profile_images/931921163584000001/O1xMDLBR_normal.jpg"/>
    <hyperlink ref="F32" r:id="rId211" display="http://pbs.twimg.com/profile_images/977241355876368384/BaA0tN2W_normal.jpg"/>
    <hyperlink ref="F33" r:id="rId212" display="http://pbs.twimg.com/profile_images/3113428962/b4ebc91607f19c71fa1bd5a443ec9bb4_normal.jpeg"/>
    <hyperlink ref="F34" r:id="rId213" display="http://pbs.twimg.com/profile_images/848516517637574656/99h3FOIN_normal.jpg"/>
    <hyperlink ref="F35" r:id="rId214" display="http://pbs.twimg.com/profile_images/890339433102364673/2Q_3M8a6_normal.jpg"/>
    <hyperlink ref="F36" r:id="rId215" display="http://pbs.twimg.com/profile_images/981154412600143874/ZH5UYa0p_normal.jpg"/>
    <hyperlink ref="F37" r:id="rId216" display="http://pbs.twimg.com/profile_images/689554074136477696/xSxd_U8Y_normal.jpg"/>
    <hyperlink ref="F38" r:id="rId217" display="http://pbs.twimg.com/profile_images/1083516934832803840/xjcMPIie_normal.jpg"/>
    <hyperlink ref="F39" r:id="rId218" display="http://pbs.twimg.com/profile_images/898670662809788416/PX6614Gr_normal.jpg"/>
    <hyperlink ref="F40" r:id="rId219" display="http://pbs.twimg.com/profile_images/2598498480/Maddy_normal.JPG"/>
    <hyperlink ref="F41" r:id="rId220" display="http://pbs.twimg.com/profile_images/965925144727379968/L77Pww5n_normal.jpg"/>
    <hyperlink ref="F42" r:id="rId221" display="http://pbs.twimg.com/profile_images/1064133083828506628/JsuVU09N_normal.jpg"/>
    <hyperlink ref="F43" r:id="rId222" display="http://pbs.twimg.com/profile_images/896527919689990144/SWreKGBD_normal.jpg"/>
    <hyperlink ref="F44" r:id="rId223" display="http://pbs.twimg.com/profile_images/1084244072238202881/ehYizmWP_normal.jpg"/>
    <hyperlink ref="F45" r:id="rId224" display="http://pbs.twimg.com/profile_images/1033645456306458624/K7uIEHSL_normal.jpg"/>
    <hyperlink ref="F46" r:id="rId225" display="http://pbs.twimg.com/profile_images/1082557574665379841/aojcB38A_normal.jpg"/>
    <hyperlink ref="F47" r:id="rId226" display="http://pbs.twimg.com/profile_images/813751051559968768/Y4nn8q1X_normal.jpg"/>
    <hyperlink ref="F48" r:id="rId227" display="http://pbs.twimg.com/profile_images/340310945/crazyData_withTricorder_normal.jpeg"/>
    <hyperlink ref="F49" r:id="rId228" display="http://pbs.twimg.com/profile_images/1013508851256029184/t-AZkss9_normal.jpg"/>
    <hyperlink ref="F50" r:id="rId229" display="http://pbs.twimg.com/profile_images/986838244686938112/STSpmvva_normal.jpg"/>
    <hyperlink ref="F51" r:id="rId230" display="http://pbs.twimg.com/profile_images/998946821664751616/xnu1YSF7_normal.jpg"/>
    <hyperlink ref="F52" r:id="rId231" display="http://pbs.twimg.com/profile_images/747814841981755392/P9Ooaxf6_normal.jpg"/>
    <hyperlink ref="F53" r:id="rId232" display="http://pbs.twimg.com/profile_images/297414601/jk_normal.jpg"/>
    <hyperlink ref="F54" r:id="rId233" display="http://pbs.twimg.com/profile_images/1023083775025012737/HiSIlhr4_normal.jpg"/>
    <hyperlink ref="F55" r:id="rId234" display="http://pbs.twimg.com/profile_images/1013059633198587904/ycqwKbcz_normal.jpg"/>
    <hyperlink ref="F56" r:id="rId235" display="http://pbs.twimg.com/profile_images/745663022539153408/tr9LkmEs_normal.jpg"/>
    <hyperlink ref="F57" r:id="rId236" display="http://pbs.twimg.com/profile_images/869951927118778368/6v302IjD_normal.jpg"/>
    <hyperlink ref="F58" r:id="rId237" display="http://pbs.twimg.com/profile_images/859826521476825088/Nfb1Z1PD_normal.jpg"/>
    <hyperlink ref="F59" r:id="rId238" display="http://pbs.twimg.com/profile_images/729065804004769793/St2_Pum9_normal.jpg"/>
    <hyperlink ref="F60" r:id="rId239" display="http://pbs.twimg.com/profile_images/822405255929405440/zuQLDu0Q_normal.jpg"/>
    <hyperlink ref="F61" r:id="rId240" display="http://pbs.twimg.com/profile_images/1040573396398956544/BetojiRw_normal.jpg"/>
    <hyperlink ref="F62" r:id="rId241" display="http://pbs.twimg.com/profile_images/705808676054048768/6V6XIbvO_normal.jpg"/>
    <hyperlink ref="F63" r:id="rId242" display="http://pbs.twimg.com/profile_images/968520673537679360/z6_mww-K_normal.jpg"/>
    <hyperlink ref="F64" r:id="rId243" display="http://pbs.twimg.com/profile_images/378800000794723428/f7bb6e0bc09f2d63987cc222fc636de4_normal.png"/>
    <hyperlink ref="F65" r:id="rId244" display="http://pbs.twimg.com/profile_images/949117777431773184/UV-86_sz_normal.jpg"/>
    <hyperlink ref="F66" r:id="rId245" display="http://pbs.twimg.com/profile_images/937463503199358981/aJCWGSB-_normal.jpg"/>
    <hyperlink ref="F67" r:id="rId246" display="http://pbs.twimg.com/profile_images/469239697537921024/Vft9508h_normal.jpeg"/>
    <hyperlink ref="F68" r:id="rId247" display="http://pbs.twimg.com/profile_images/880067919270510592/jwDaGmwl_normal.jpg"/>
    <hyperlink ref="F69" r:id="rId248" display="http://pbs.twimg.com/profile_images/915247803248599040/GsF3avSn_normal.jpg"/>
    <hyperlink ref="F70" r:id="rId249" display="http://pbs.twimg.com/profile_images/456884052847386624/a69hONyQ_normal.jpeg"/>
    <hyperlink ref="F71" r:id="rId250" display="http://pbs.twimg.com/profile_images/732482833407582210/TDe-Ph8r_normal.jpg"/>
    <hyperlink ref="F72" r:id="rId251" display="http://pbs.twimg.com/profile_images/1012459765606297602/5zDSHqg3_normal.jpg"/>
    <hyperlink ref="F73" r:id="rId252" display="http://pbs.twimg.com/profile_images/915034497346932736/YNmEZ4tx_normal.jpg"/>
    <hyperlink ref="F74" r:id="rId253" display="http://pbs.twimg.com/profile_images/975114008301789184/rOaCSOdl_normal.jpg"/>
    <hyperlink ref="F75" r:id="rId254" display="http://pbs.twimg.com/profile_images/1052257766017048577/2zNqNVCe_normal.jpg"/>
    <hyperlink ref="F76" r:id="rId255" display="http://pbs.twimg.com/profile_images/446568814914699264/RQrSEogl_normal.png"/>
    <hyperlink ref="F77" r:id="rId256" display="http://pbs.twimg.com/profile_images/903434851570855940/HD_ouAB4_normal.jpg"/>
    <hyperlink ref="F78" r:id="rId257" display="http://pbs.twimg.com/profile_images/559281793015107584/6GEutACr_normal.jpeg"/>
    <hyperlink ref="F79" r:id="rId258" display="http://pbs.twimg.com/profile_images/1325197875/Bauchi_Mask_normal.gif"/>
    <hyperlink ref="AX3" r:id="rId259" display="https://twitter.com/marketingbi"/>
    <hyperlink ref="AX4" r:id="rId260" display="https://twitter.com/amelielbains"/>
    <hyperlink ref="AX5" r:id="rId261" display="https://twitter.com/fluixserg"/>
    <hyperlink ref="AX6" r:id="rId262" display="https://twitter.com/bluehasia"/>
    <hyperlink ref="AX7" r:id="rId263" display="https://twitter.com/avalon_cruz"/>
    <hyperlink ref="AX8" r:id="rId264" display="https://twitter.com/bycats4cats"/>
    <hyperlink ref="AX9" r:id="rId265" display="https://twitter.com/varekwolf"/>
    <hyperlink ref="AX10" r:id="rId266" display="https://twitter.com/avi_tiger"/>
    <hyperlink ref="AX11" r:id="rId267" display="https://twitter.com/growlcoon"/>
    <hyperlink ref="AX12" r:id="rId268" display="https://twitter.com/_mechanicalcat_"/>
    <hyperlink ref="AX13" r:id="rId269" display="https://twitter.com/banditraccoon1"/>
    <hyperlink ref="AX14" r:id="rId270" display="https://twitter.com/fmfrancoise"/>
    <hyperlink ref="AX15" r:id="rId271" display="https://twitter.com/demetriustrader"/>
    <hyperlink ref="AX16" r:id="rId272" display="https://twitter.com/regtaf"/>
    <hyperlink ref="AX17" r:id="rId273" display="https://twitter.com/machinemetrics"/>
    <hyperlink ref="AX18" r:id="rId274" display="https://twitter.com/fogorosandrei"/>
    <hyperlink ref="AX19" r:id="rId275" display="https://twitter.com/pacanthro"/>
    <hyperlink ref="AX20" r:id="rId276" display="https://twitter.com/pawcon"/>
    <hyperlink ref="AX21" r:id="rId277" display="https://twitter.com/iiot_world"/>
    <hyperlink ref="AX22" r:id="rId278" display="https://twitter.com/bigdatabra"/>
    <hyperlink ref="AX23" r:id="rId279" display="https://twitter.com/crossertech"/>
    <hyperlink ref="AX24" r:id="rId280" display="https://twitter.com/trippbraden"/>
    <hyperlink ref="AX25" r:id="rId281" display="https://twitter.com/crudinschi"/>
    <hyperlink ref="AX26" r:id="rId282" display="https://twitter.com/aipl_iiot"/>
    <hyperlink ref="AX27" r:id="rId283" display="https://twitter.com/analyticsiot"/>
    <hyperlink ref="AX28" r:id="rId284" display="https://twitter.com/konnektify"/>
    <hyperlink ref="AX29" r:id="rId285" display="https://twitter.com/stuartchannah"/>
    <hyperlink ref="AX30" r:id="rId286" display="https://twitter.com/smartmanu_hub"/>
    <hyperlink ref="AX31" r:id="rId287" display="https://twitter.com/smartization"/>
    <hyperlink ref="AX32" r:id="rId288" display="https://twitter.com/mfgleadership"/>
    <hyperlink ref="AX33" r:id="rId289" display="https://twitter.com/dilger1joe"/>
    <hyperlink ref="AX34" r:id="rId290" display="https://twitter.com/webjframework"/>
    <hyperlink ref="AX35" r:id="rId291" display="https://twitter.com/sethsvillage"/>
    <hyperlink ref="AX36" r:id="rId292" display="https://twitter.com/erepairlab"/>
    <hyperlink ref="AX37" r:id="rId293" display="https://twitter.com/spectrumfox"/>
    <hyperlink ref="AX38" r:id="rId294" display="https://twitter.com/jasperlope"/>
    <hyperlink ref="AX39" r:id="rId295" display="https://twitter.com/bcmachlearn"/>
    <hyperlink ref="AX40" r:id="rId296" display="https://twitter.com/manishwankar"/>
    <hyperlink ref="AX41" r:id="rId297" display="https://twitter.com/thomassimon471"/>
    <hyperlink ref="AX42" r:id="rId298" display="https://twitter.com/zamnet"/>
    <hyperlink ref="AX43" r:id="rId299" display="https://twitter.com/aibrbctn"/>
    <hyperlink ref="AX44" r:id="rId300" display="https://twitter.com/jouskadevil"/>
    <hyperlink ref="AX45" r:id="rId301" display="https://twitter.com/pardoe_ai"/>
    <hyperlink ref="AX46" r:id="rId302" display="https://twitter.com/pawdeutschland"/>
    <hyperlink ref="AX47" r:id="rId303" display="https://twitter.com/predictanalytic"/>
    <hyperlink ref="AX48" r:id="rId304" display="https://twitter.com/datasbestfriend"/>
    <hyperlink ref="AX49" r:id="rId305" display="https://twitter.com/ladylennethl"/>
    <hyperlink ref="AX50" r:id="rId306" display="https://twitter.com/firstonlineuniv"/>
    <hyperlink ref="AX51" r:id="rId307" display="https://twitter.com/msarozz"/>
    <hyperlink ref="AX52" r:id="rId308" display="https://twitter.com/salomonoli"/>
    <hyperlink ref="AX53" r:id="rId309" display="https://twitter.com/jckobz"/>
    <hyperlink ref="AX54" r:id="rId310" display="https://twitter.com/loboloc0"/>
    <hyperlink ref="AX55" r:id="rId311" display="https://twitter.com/blodge8"/>
    <hyperlink ref="AX56" r:id="rId312" display="https://twitter.com/iiot_viewpoints"/>
    <hyperlink ref="AX57" r:id="rId313" display="https://twitter.com/wiprodigital"/>
    <hyperlink ref="AX58" r:id="rId314" display="https://twitter.com/3bodyproblem"/>
    <hyperlink ref="AX59" r:id="rId315" display="https://twitter.com/ipfconline1"/>
    <hyperlink ref="AX60" r:id="rId316" display="https://twitter.com/frronconi"/>
    <hyperlink ref="AX61" r:id="rId317" display="https://twitter.com/edgeiotai"/>
    <hyperlink ref="AX62" r:id="rId318" display="https://twitter.com/a1mit"/>
    <hyperlink ref="AX63" r:id="rId319" display="https://twitter.com/chatahspots"/>
    <hyperlink ref="AX64" r:id="rId320" display="https://twitter.com/ragon33"/>
    <hyperlink ref="AX65" r:id="rId321" display="https://twitter.com/fursuitpictures"/>
    <hyperlink ref="AX66" r:id="rId322" display="https://twitter.com/mixedcandy"/>
    <hyperlink ref="AX67" r:id="rId323" display="https://twitter.com/004nino"/>
    <hyperlink ref="AX68" r:id="rId324" display="https://twitter.com/eclipseiot"/>
    <hyperlink ref="AX69" r:id="rId325" display="https://twitter.com/jblefevre60"/>
    <hyperlink ref="AX70" r:id="rId326" display="https://twitter.com/ronald_vanloon"/>
    <hyperlink ref="AX71" r:id="rId327" display="https://twitter.com/andi_staub"/>
    <hyperlink ref="AX72" r:id="rId328" display="https://twitter.com/kirkdborne"/>
    <hyperlink ref="AX73" r:id="rId329" display="https://twitter.com/fogoros"/>
    <hyperlink ref="AX74" r:id="rId330" display="https://twitter.com/yvesmulkers"/>
    <hyperlink ref="AX75" r:id="rId331" display="https://twitter.com/indigobunting_3"/>
    <hyperlink ref="AX76" r:id="rId332" display="https://twitter.com/survivingwithan"/>
    <hyperlink ref="AX77" r:id="rId333" display="https://twitter.com/alternative200"/>
    <hyperlink ref="AX78" r:id="rId334" display="https://twitter.com/fankych"/>
    <hyperlink ref="AX79" r:id="rId335" display="https://twitter.com/nbeltran"/>
  </hyperlinks>
  <printOptions/>
  <pageMargins left="0.7" right="0.7" top="0.75" bottom="0.75" header="0.3" footer="0.3"/>
  <pageSetup horizontalDpi="600" verticalDpi="600" orientation="portrait" r:id="rId339"/>
  <legacyDrawing r:id="rId337"/>
  <tableParts>
    <tablePart r:id="rId3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1301</v>
      </c>
      <c r="Z2" s="13" t="s">
        <v>1320</v>
      </c>
      <c r="AA2" s="13" t="s">
        <v>1357</v>
      </c>
      <c r="AB2" s="13" t="s">
        <v>1424</v>
      </c>
      <c r="AC2" s="13" t="s">
        <v>1514</v>
      </c>
      <c r="AD2" s="13" t="s">
        <v>1546</v>
      </c>
      <c r="AE2" s="13" t="s">
        <v>1547</v>
      </c>
      <c r="AF2" s="13" t="s">
        <v>1565</v>
      </c>
      <c r="AG2" s="117" t="s">
        <v>1777</v>
      </c>
      <c r="AH2" s="117" t="s">
        <v>1778</v>
      </c>
      <c r="AI2" s="117" t="s">
        <v>1779</v>
      </c>
      <c r="AJ2" s="117" t="s">
        <v>1780</v>
      </c>
      <c r="AK2" s="117" t="s">
        <v>1781</v>
      </c>
      <c r="AL2" s="117" t="s">
        <v>1782</v>
      </c>
      <c r="AM2" s="117" t="s">
        <v>1783</v>
      </c>
      <c r="AN2" s="117" t="s">
        <v>1784</v>
      </c>
      <c r="AO2" s="117" t="s">
        <v>1787</v>
      </c>
    </row>
    <row r="3" spans="1:41" ht="15">
      <c r="A3" s="87" t="s">
        <v>1243</v>
      </c>
      <c r="B3" s="65" t="s">
        <v>1254</v>
      </c>
      <c r="C3" s="65" t="s">
        <v>56</v>
      </c>
      <c r="D3" s="103"/>
      <c r="E3" s="102"/>
      <c r="F3" s="104" t="s">
        <v>1836</v>
      </c>
      <c r="G3" s="105"/>
      <c r="H3" s="105"/>
      <c r="I3" s="106">
        <v>3</v>
      </c>
      <c r="J3" s="107"/>
      <c r="K3" s="48">
        <v>22</v>
      </c>
      <c r="L3" s="48">
        <v>34</v>
      </c>
      <c r="M3" s="48">
        <v>2</v>
      </c>
      <c r="N3" s="48">
        <v>36</v>
      </c>
      <c r="O3" s="48">
        <v>0</v>
      </c>
      <c r="P3" s="49">
        <v>0.029411764705882353</v>
      </c>
      <c r="Q3" s="49">
        <v>0.05714285714285714</v>
      </c>
      <c r="R3" s="48">
        <v>1</v>
      </c>
      <c r="S3" s="48">
        <v>0</v>
      </c>
      <c r="T3" s="48">
        <v>22</v>
      </c>
      <c r="U3" s="48">
        <v>36</v>
      </c>
      <c r="V3" s="48">
        <v>3</v>
      </c>
      <c r="W3" s="49">
        <v>1.809917</v>
      </c>
      <c r="X3" s="49">
        <v>0.07575757575757576</v>
      </c>
      <c r="Y3" s="78" t="s">
        <v>1302</v>
      </c>
      <c r="Z3" s="78" t="s">
        <v>366</v>
      </c>
      <c r="AA3" s="78" t="s">
        <v>1358</v>
      </c>
      <c r="AB3" s="84" t="s">
        <v>1425</v>
      </c>
      <c r="AC3" s="84" t="s">
        <v>1515</v>
      </c>
      <c r="AD3" s="84"/>
      <c r="AE3" s="84" t="s">
        <v>1548</v>
      </c>
      <c r="AF3" s="84" t="s">
        <v>1566</v>
      </c>
      <c r="AG3" s="120">
        <v>5</v>
      </c>
      <c r="AH3" s="123">
        <v>1.3774104683195592</v>
      </c>
      <c r="AI3" s="120">
        <v>0</v>
      </c>
      <c r="AJ3" s="123">
        <v>0</v>
      </c>
      <c r="AK3" s="120">
        <v>0</v>
      </c>
      <c r="AL3" s="123">
        <v>0</v>
      </c>
      <c r="AM3" s="120">
        <v>358</v>
      </c>
      <c r="AN3" s="123">
        <v>98.62258953168045</v>
      </c>
      <c r="AO3" s="120">
        <v>363</v>
      </c>
    </row>
    <row r="4" spans="1:41" ht="15">
      <c r="A4" s="87" t="s">
        <v>1244</v>
      </c>
      <c r="B4" s="65" t="s">
        <v>1255</v>
      </c>
      <c r="C4" s="65" t="s">
        <v>56</v>
      </c>
      <c r="D4" s="109"/>
      <c r="E4" s="108"/>
      <c r="F4" s="110" t="s">
        <v>1837</v>
      </c>
      <c r="G4" s="111"/>
      <c r="H4" s="111"/>
      <c r="I4" s="112">
        <v>4</v>
      </c>
      <c r="J4" s="113"/>
      <c r="K4" s="48">
        <v>12</v>
      </c>
      <c r="L4" s="48">
        <v>10</v>
      </c>
      <c r="M4" s="48">
        <v>6</v>
      </c>
      <c r="N4" s="48">
        <v>16</v>
      </c>
      <c r="O4" s="48">
        <v>0</v>
      </c>
      <c r="P4" s="49">
        <v>0.08333333333333333</v>
      </c>
      <c r="Q4" s="49">
        <v>0.15384615384615385</v>
      </c>
      <c r="R4" s="48">
        <v>1</v>
      </c>
      <c r="S4" s="48">
        <v>0</v>
      </c>
      <c r="T4" s="48">
        <v>12</v>
      </c>
      <c r="U4" s="48">
        <v>16</v>
      </c>
      <c r="V4" s="48">
        <v>2</v>
      </c>
      <c r="W4" s="49">
        <v>1.666667</v>
      </c>
      <c r="X4" s="49">
        <v>0.09848484848484848</v>
      </c>
      <c r="Y4" s="78" t="s">
        <v>1303</v>
      </c>
      <c r="Z4" s="78" t="s">
        <v>366</v>
      </c>
      <c r="AA4" s="78" t="s">
        <v>1359</v>
      </c>
      <c r="AB4" s="84" t="s">
        <v>1426</v>
      </c>
      <c r="AC4" s="84" t="s">
        <v>1516</v>
      </c>
      <c r="AD4" s="84" t="s">
        <v>267</v>
      </c>
      <c r="AE4" s="84" t="s">
        <v>1549</v>
      </c>
      <c r="AF4" s="84" t="s">
        <v>1567</v>
      </c>
      <c r="AG4" s="120">
        <v>0</v>
      </c>
      <c r="AH4" s="123">
        <v>0</v>
      </c>
      <c r="AI4" s="120">
        <v>0</v>
      </c>
      <c r="AJ4" s="123">
        <v>0</v>
      </c>
      <c r="AK4" s="120">
        <v>0</v>
      </c>
      <c r="AL4" s="123">
        <v>0</v>
      </c>
      <c r="AM4" s="120">
        <v>61</v>
      </c>
      <c r="AN4" s="123">
        <v>100</v>
      </c>
      <c r="AO4" s="120">
        <v>61</v>
      </c>
    </row>
    <row r="5" spans="1:41" ht="15">
      <c r="A5" s="87" t="s">
        <v>1245</v>
      </c>
      <c r="B5" s="65" t="s">
        <v>1256</v>
      </c>
      <c r="C5" s="65" t="s">
        <v>56</v>
      </c>
      <c r="D5" s="109"/>
      <c r="E5" s="108"/>
      <c r="F5" s="110" t="s">
        <v>1838</v>
      </c>
      <c r="G5" s="111"/>
      <c r="H5" s="111"/>
      <c r="I5" s="112">
        <v>5</v>
      </c>
      <c r="J5" s="113"/>
      <c r="K5" s="48">
        <v>11</v>
      </c>
      <c r="L5" s="48">
        <v>20</v>
      </c>
      <c r="M5" s="48">
        <v>0</v>
      </c>
      <c r="N5" s="48">
        <v>20</v>
      </c>
      <c r="O5" s="48">
        <v>0</v>
      </c>
      <c r="P5" s="49">
        <v>0.1111111111111111</v>
      </c>
      <c r="Q5" s="49">
        <v>0.2</v>
      </c>
      <c r="R5" s="48">
        <v>1</v>
      </c>
      <c r="S5" s="48">
        <v>0</v>
      </c>
      <c r="T5" s="48">
        <v>11</v>
      </c>
      <c r="U5" s="48">
        <v>20</v>
      </c>
      <c r="V5" s="48">
        <v>2</v>
      </c>
      <c r="W5" s="49">
        <v>1.520661</v>
      </c>
      <c r="X5" s="49">
        <v>0.18181818181818182</v>
      </c>
      <c r="Y5" s="78"/>
      <c r="Z5" s="78"/>
      <c r="AA5" s="78" t="s">
        <v>377</v>
      </c>
      <c r="AB5" s="84" t="s">
        <v>1427</v>
      </c>
      <c r="AC5" s="84" t="s">
        <v>1517</v>
      </c>
      <c r="AD5" s="84"/>
      <c r="AE5" s="84" t="s">
        <v>1550</v>
      </c>
      <c r="AF5" s="84" t="s">
        <v>1568</v>
      </c>
      <c r="AG5" s="120">
        <v>0</v>
      </c>
      <c r="AH5" s="123">
        <v>0</v>
      </c>
      <c r="AI5" s="120">
        <v>0</v>
      </c>
      <c r="AJ5" s="123">
        <v>0</v>
      </c>
      <c r="AK5" s="120">
        <v>0</v>
      </c>
      <c r="AL5" s="123">
        <v>0</v>
      </c>
      <c r="AM5" s="120">
        <v>146</v>
      </c>
      <c r="AN5" s="123">
        <v>100</v>
      </c>
      <c r="AO5" s="120">
        <v>146</v>
      </c>
    </row>
    <row r="6" spans="1:41" ht="15">
      <c r="A6" s="87" t="s">
        <v>1246</v>
      </c>
      <c r="B6" s="65" t="s">
        <v>1257</v>
      </c>
      <c r="C6" s="65" t="s">
        <v>56</v>
      </c>
      <c r="D6" s="109"/>
      <c r="E6" s="108"/>
      <c r="F6" s="110" t="s">
        <v>1839</v>
      </c>
      <c r="G6" s="111"/>
      <c r="H6" s="111"/>
      <c r="I6" s="112">
        <v>6</v>
      </c>
      <c r="J6" s="113"/>
      <c r="K6" s="48">
        <v>8</v>
      </c>
      <c r="L6" s="48">
        <v>10</v>
      </c>
      <c r="M6" s="48">
        <v>11</v>
      </c>
      <c r="N6" s="48">
        <v>21</v>
      </c>
      <c r="O6" s="48">
        <v>13</v>
      </c>
      <c r="P6" s="49">
        <v>0</v>
      </c>
      <c r="Q6" s="49">
        <v>0</v>
      </c>
      <c r="R6" s="48">
        <v>1</v>
      </c>
      <c r="S6" s="48">
        <v>0</v>
      </c>
      <c r="T6" s="48">
        <v>8</v>
      </c>
      <c r="U6" s="48">
        <v>21</v>
      </c>
      <c r="V6" s="48">
        <v>3</v>
      </c>
      <c r="W6" s="49">
        <v>1.75</v>
      </c>
      <c r="X6" s="49">
        <v>0.14285714285714285</v>
      </c>
      <c r="Y6" s="78" t="s">
        <v>1304</v>
      </c>
      <c r="Z6" s="78" t="s">
        <v>1321</v>
      </c>
      <c r="AA6" s="78" t="s">
        <v>1360</v>
      </c>
      <c r="AB6" s="84" t="s">
        <v>1428</v>
      </c>
      <c r="AC6" s="84" t="s">
        <v>1518</v>
      </c>
      <c r="AD6" s="84"/>
      <c r="AE6" s="84" t="s">
        <v>1551</v>
      </c>
      <c r="AF6" s="84" t="s">
        <v>1569</v>
      </c>
      <c r="AG6" s="120">
        <v>21</v>
      </c>
      <c r="AH6" s="123">
        <v>3.5175879396984926</v>
      </c>
      <c r="AI6" s="120">
        <v>4</v>
      </c>
      <c r="AJ6" s="123">
        <v>0.6700167504187605</v>
      </c>
      <c r="AK6" s="120">
        <v>0</v>
      </c>
      <c r="AL6" s="123">
        <v>0</v>
      </c>
      <c r="AM6" s="120">
        <v>572</v>
      </c>
      <c r="AN6" s="123">
        <v>95.81239530988275</v>
      </c>
      <c r="AO6" s="120">
        <v>597</v>
      </c>
    </row>
    <row r="7" spans="1:41" ht="15">
      <c r="A7" s="87" t="s">
        <v>1247</v>
      </c>
      <c r="B7" s="65" t="s">
        <v>1258</v>
      </c>
      <c r="C7" s="65" t="s">
        <v>56</v>
      </c>
      <c r="D7" s="109"/>
      <c r="E7" s="108"/>
      <c r="F7" s="110" t="s">
        <v>1840</v>
      </c>
      <c r="G7" s="111"/>
      <c r="H7" s="111"/>
      <c r="I7" s="112">
        <v>7</v>
      </c>
      <c r="J7" s="113"/>
      <c r="K7" s="48">
        <v>8</v>
      </c>
      <c r="L7" s="48">
        <v>7</v>
      </c>
      <c r="M7" s="48">
        <v>0</v>
      </c>
      <c r="N7" s="48">
        <v>7</v>
      </c>
      <c r="O7" s="48">
        <v>0</v>
      </c>
      <c r="P7" s="49">
        <v>0</v>
      </c>
      <c r="Q7" s="49">
        <v>0</v>
      </c>
      <c r="R7" s="48">
        <v>1</v>
      </c>
      <c r="S7" s="48">
        <v>0</v>
      </c>
      <c r="T7" s="48">
        <v>8</v>
      </c>
      <c r="U7" s="48">
        <v>7</v>
      </c>
      <c r="V7" s="48">
        <v>2</v>
      </c>
      <c r="W7" s="49">
        <v>1.53125</v>
      </c>
      <c r="X7" s="49">
        <v>0.125</v>
      </c>
      <c r="Y7" s="78" t="s">
        <v>348</v>
      </c>
      <c r="Z7" s="78" t="s">
        <v>366</v>
      </c>
      <c r="AA7" s="78" t="s">
        <v>380</v>
      </c>
      <c r="AB7" s="84" t="s">
        <v>1429</v>
      </c>
      <c r="AC7" s="84" t="s">
        <v>1519</v>
      </c>
      <c r="AD7" s="84"/>
      <c r="AE7" s="84" t="s">
        <v>1552</v>
      </c>
      <c r="AF7" s="84" t="s">
        <v>1570</v>
      </c>
      <c r="AG7" s="120">
        <v>2</v>
      </c>
      <c r="AH7" s="123">
        <v>5.128205128205129</v>
      </c>
      <c r="AI7" s="120">
        <v>0</v>
      </c>
      <c r="AJ7" s="123">
        <v>0</v>
      </c>
      <c r="AK7" s="120">
        <v>0</v>
      </c>
      <c r="AL7" s="123">
        <v>0</v>
      </c>
      <c r="AM7" s="120">
        <v>37</v>
      </c>
      <c r="AN7" s="123">
        <v>94.87179487179488</v>
      </c>
      <c r="AO7" s="120">
        <v>39</v>
      </c>
    </row>
    <row r="8" spans="1:41" ht="15">
      <c r="A8" s="87" t="s">
        <v>1248</v>
      </c>
      <c r="B8" s="65" t="s">
        <v>1259</v>
      </c>
      <c r="C8" s="65" t="s">
        <v>56</v>
      </c>
      <c r="D8" s="109"/>
      <c r="E8" s="108"/>
      <c r="F8" s="110" t="s">
        <v>1841</v>
      </c>
      <c r="G8" s="111"/>
      <c r="H8" s="111"/>
      <c r="I8" s="112">
        <v>8</v>
      </c>
      <c r="J8" s="113"/>
      <c r="K8" s="48">
        <v>5</v>
      </c>
      <c r="L8" s="48">
        <v>4</v>
      </c>
      <c r="M8" s="48">
        <v>9</v>
      </c>
      <c r="N8" s="48">
        <v>13</v>
      </c>
      <c r="O8" s="48">
        <v>8</v>
      </c>
      <c r="P8" s="49">
        <v>0</v>
      </c>
      <c r="Q8" s="49">
        <v>0</v>
      </c>
      <c r="R8" s="48">
        <v>1</v>
      </c>
      <c r="S8" s="48">
        <v>0</v>
      </c>
      <c r="T8" s="48">
        <v>5</v>
      </c>
      <c r="U8" s="48">
        <v>13</v>
      </c>
      <c r="V8" s="48">
        <v>2</v>
      </c>
      <c r="W8" s="49">
        <v>1.28</v>
      </c>
      <c r="X8" s="49">
        <v>0.2</v>
      </c>
      <c r="Y8" s="78" t="s">
        <v>1305</v>
      </c>
      <c r="Z8" s="78" t="s">
        <v>1322</v>
      </c>
      <c r="AA8" s="78" t="s">
        <v>1361</v>
      </c>
      <c r="AB8" s="84" t="s">
        <v>1430</v>
      </c>
      <c r="AC8" s="84" t="s">
        <v>1520</v>
      </c>
      <c r="AD8" s="84" t="s">
        <v>260</v>
      </c>
      <c r="AE8" s="84" t="s">
        <v>1553</v>
      </c>
      <c r="AF8" s="84" t="s">
        <v>1571</v>
      </c>
      <c r="AG8" s="120">
        <v>9</v>
      </c>
      <c r="AH8" s="123">
        <v>2.7777777777777777</v>
      </c>
      <c r="AI8" s="120">
        <v>6</v>
      </c>
      <c r="AJ8" s="123">
        <v>1.8518518518518519</v>
      </c>
      <c r="AK8" s="120">
        <v>0</v>
      </c>
      <c r="AL8" s="123">
        <v>0</v>
      </c>
      <c r="AM8" s="120">
        <v>309</v>
      </c>
      <c r="AN8" s="123">
        <v>95.37037037037037</v>
      </c>
      <c r="AO8" s="120">
        <v>324</v>
      </c>
    </row>
    <row r="9" spans="1:41" ht="15">
      <c r="A9" s="87" t="s">
        <v>1249</v>
      </c>
      <c r="B9" s="65" t="s">
        <v>1260</v>
      </c>
      <c r="C9" s="65" t="s">
        <v>56</v>
      </c>
      <c r="D9" s="109"/>
      <c r="E9" s="108"/>
      <c r="F9" s="110" t="s">
        <v>1842</v>
      </c>
      <c r="G9" s="111"/>
      <c r="H9" s="111"/>
      <c r="I9" s="112">
        <v>9</v>
      </c>
      <c r="J9" s="113"/>
      <c r="K9" s="48">
        <v>3</v>
      </c>
      <c r="L9" s="48">
        <v>2</v>
      </c>
      <c r="M9" s="48">
        <v>2</v>
      </c>
      <c r="N9" s="48">
        <v>4</v>
      </c>
      <c r="O9" s="48">
        <v>2</v>
      </c>
      <c r="P9" s="49">
        <v>0</v>
      </c>
      <c r="Q9" s="49">
        <v>0</v>
      </c>
      <c r="R9" s="48">
        <v>1</v>
      </c>
      <c r="S9" s="48">
        <v>0</v>
      </c>
      <c r="T9" s="48">
        <v>3</v>
      </c>
      <c r="U9" s="48">
        <v>4</v>
      </c>
      <c r="V9" s="48">
        <v>2</v>
      </c>
      <c r="W9" s="49">
        <v>0.888889</v>
      </c>
      <c r="X9" s="49">
        <v>0.3333333333333333</v>
      </c>
      <c r="Y9" s="78" t="s">
        <v>1306</v>
      </c>
      <c r="Z9" s="78" t="s">
        <v>1323</v>
      </c>
      <c r="AA9" s="78" t="s">
        <v>1362</v>
      </c>
      <c r="AB9" s="84" t="s">
        <v>1431</v>
      </c>
      <c r="AC9" s="84" t="s">
        <v>1521</v>
      </c>
      <c r="AD9" s="84"/>
      <c r="AE9" s="84" t="s">
        <v>242</v>
      </c>
      <c r="AF9" s="84" t="s">
        <v>1572</v>
      </c>
      <c r="AG9" s="120">
        <v>6</v>
      </c>
      <c r="AH9" s="123">
        <v>6.451612903225806</v>
      </c>
      <c r="AI9" s="120">
        <v>2</v>
      </c>
      <c r="AJ9" s="123">
        <v>2.150537634408602</v>
      </c>
      <c r="AK9" s="120">
        <v>0</v>
      </c>
      <c r="AL9" s="123">
        <v>0</v>
      </c>
      <c r="AM9" s="120">
        <v>85</v>
      </c>
      <c r="AN9" s="123">
        <v>91.39784946236558</v>
      </c>
      <c r="AO9" s="120">
        <v>93</v>
      </c>
    </row>
    <row r="10" spans="1:41" ht="14.25" customHeight="1">
      <c r="A10" s="87" t="s">
        <v>1250</v>
      </c>
      <c r="B10" s="65" t="s">
        <v>1261</v>
      </c>
      <c r="C10" s="65" t="s">
        <v>56</v>
      </c>
      <c r="D10" s="109"/>
      <c r="E10" s="108"/>
      <c r="F10" s="110" t="s">
        <v>1843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1412</v>
      </c>
      <c r="AC10" s="84" t="s">
        <v>626</v>
      </c>
      <c r="AD10" s="84" t="s">
        <v>276</v>
      </c>
      <c r="AE10" s="84"/>
      <c r="AF10" s="84" t="s">
        <v>1573</v>
      </c>
      <c r="AG10" s="120">
        <v>2</v>
      </c>
      <c r="AH10" s="123">
        <v>7.142857142857143</v>
      </c>
      <c r="AI10" s="120">
        <v>0</v>
      </c>
      <c r="AJ10" s="123">
        <v>0</v>
      </c>
      <c r="AK10" s="120">
        <v>0</v>
      </c>
      <c r="AL10" s="123">
        <v>0</v>
      </c>
      <c r="AM10" s="120">
        <v>26</v>
      </c>
      <c r="AN10" s="123">
        <v>92.85714285714286</v>
      </c>
      <c r="AO10" s="120">
        <v>28</v>
      </c>
    </row>
    <row r="11" spans="1:41" ht="15">
      <c r="A11" s="87" t="s">
        <v>1251</v>
      </c>
      <c r="B11" s="65" t="s">
        <v>1262</v>
      </c>
      <c r="C11" s="65" t="s">
        <v>56</v>
      </c>
      <c r="D11" s="109"/>
      <c r="E11" s="108"/>
      <c r="F11" s="110" t="s">
        <v>1251</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626</v>
      </c>
      <c r="AC11" s="84" t="s">
        <v>626</v>
      </c>
      <c r="AD11" s="84" t="s">
        <v>275</v>
      </c>
      <c r="AE11" s="84"/>
      <c r="AF11" s="84" t="s">
        <v>1574</v>
      </c>
      <c r="AG11" s="120">
        <v>2</v>
      </c>
      <c r="AH11" s="123">
        <v>11.764705882352942</v>
      </c>
      <c r="AI11" s="120">
        <v>0</v>
      </c>
      <c r="AJ11" s="123">
        <v>0</v>
      </c>
      <c r="AK11" s="120">
        <v>0</v>
      </c>
      <c r="AL11" s="123">
        <v>0</v>
      </c>
      <c r="AM11" s="120">
        <v>15</v>
      </c>
      <c r="AN11" s="123">
        <v>88.23529411764706</v>
      </c>
      <c r="AO11" s="120">
        <v>17</v>
      </c>
    </row>
    <row r="12" spans="1:41" ht="15">
      <c r="A12" s="87" t="s">
        <v>1252</v>
      </c>
      <c r="B12" s="65" t="s">
        <v>1263</v>
      </c>
      <c r="C12" s="65" t="s">
        <v>56</v>
      </c>
      <c r="D12" s="109"/>
      <c r="E12" s="108"/>
      <c r="F12" s="110" t="s">
        <v>1844</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c r="Z12" s="78"/>
      <c r="AA12" s="78" t="s">
        <v>376</v>
      </c>
      <c r="AB12" s="84" t="s">
        <v>1432</v>
      </c>
      <c r="AC12" s="84" t="s">
        <v>1522</v>
      </c>
      <c r="AD12" s="84"/>
      <c r="AE12" s="84" t="s">
        <v>212</v>
      </c>
      <c r="AF12" s="84" t="s">
        <v>1575</v>
      </c>
      <c r="AG12" s="120">
        <v>0</v>
      </c>
      <c r="AH12" s="123">
        <v>0</v>
      </c>
      <c r="AI12" s="120">
        <v>0</v>
      </c>
      <c r="AJ12" s="123">
        <v>0</v>
      </c>
      <c r="AK12" s="120">
        <v>0</v>
      </c>
      <c r="AL12" s="123">
        <v>0</v>
      </c>
      <c r="AM12" s="120">
        <v>28</v>
      </c>
      <c r="AN12" s="123">
        <v>100</v>
      </c>
      <c r="AO12" s="120">
        <v>28</v>
      </c>
    </row>
    <row r="13" spans="1:41" ht="15">
      <c r="A13" s="87" t="s">
        <v>1253</v>
      </c>
      <c r="B13" s="65" t="s">
        <v>1264</v>
      </c>
      <c r="C13" s="65" t="s">
        <v>56</v>
      </c>
      <c r="D13" s="109"/>
      <c r="E13" s="108"/>
      <c r="F13" s="110" t="s">
        <v>1845</v>
      </c>
      <c r="G13" s="111"/>
      <c r="H13" s="111"/>
      <c r="I13" s="112">
        <v>13</v>
      </c>
      <c r="J13" s="113"/>
      <c r="K13" s="48">
        <v>2</v>
      </c>
      <c r="L13" s="48">
        <v>2</v>
      </c>
      <c r="M13" s="48">
        <v>0</v>
      </c>
      <c r="N13" s="48">
        <v>2</v>
      </c>
      <c r="O13" s="48">
        <v>2</v>
      </c>
      <c r="P13" s="49" t="s">
        <v>1788</v>
      </c>
      <c r="Q13" s="49" t="s">
        <v>1788</v>
      </c>
      <c r="R13" s="48">
        <v>2</v>
      </c>
      <c r="S13" s="48">
        <v>2</v>
      </c>
      <c r="T13" s="48">
        <v>1</v>
      </c>
      <c r="U13" s="48">
        <v>1</v>
      </c>
      <c r="V13" s="48">
        <v>0</v>
      </c>
      <c r="W13" s="49">
        <v>0</v>
      </c>
      <c r="X13" s="49">
        <v>0</v>
      </c>
      <c r="Y13" s="78" t="s">
        <v>354</v>
      </c>
      <c r="Z13" s="78" t="s">
        <v>372</v>
      </c>
      <c r="AA13" s="78" t="s">
        <v>386</v>
      </c>
      <c r="AB13" s="84" t="s">
        <v>260</v>
      </c>
      <c r="AC13" s="84" t="s">
        <v>626</v>
      </c>
      <c r="AD13" s="84"/>
      <c r="AE13" s="84"/>
      <c r="AF13" s="84" t="s">
        <v>1576</v>
      </c>
      <c r="AG13" s="120">
        <v>0</v>
      </c>
      <c r="AH13" s="123">
        <v>0</v>
      </c>
      <c r="AI13" s="120">
        <v>0</v>
      </c>
      <c r="AJ13" s="123">
        <v>0</v>
      </c>
      <c r="AK13" s="120">
        <v>0</v>
      </c>
      <c r="AL13" s="123">
        <v>0</v>
      </c>
      <c r="AM13" s="120">
        <v>35</v>
      </c>
      <c r="AN13" s="123">
        <v>100</v>
      </c>
      <c r="AO13" s="120">
        <v>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1243</v>
      </c>
      <c r="B2" s="84" t="s">
        <v>265</v>
      </c>
      <c r="C2" s="78">
        <f>VLOOKUP(GroupVertices[[#This Row],[Vertex]],Vertices[],MATCH("ID",Vertices[[#Headers],[Vertex]:[Vertex Content Word Count]],0),FALSE)</f>
        <v>79</v>
      </c>
    </row>
    <row r="3" spans="1:3" ht="15">
      <c r="A3" s="78" t="s">
        <v>1243</v>
      </c>
      <c r="B3" s="84" t="s">
        <v>268</v>
      </c>
      <c r="C3" s="78">
        <f>VLOOKUP(GroupVertices[[#This Row],[Vertex]],Vertices[],MATCH("ID",Vertices[[#Headers],[Vertex]:[Vertex Content Word Count]],0),FALSE)</f>
        <v>23</v>
      </c>
    </row>
    <row r="4" spans="1:3" ht="15">
      <c r="A4" s="78" t="s">
        <v>1243</v>
      </c>
      <c r="B4" s="84" t="s">
        <v>264</v>
      </c>
      <c r="C4" s="78">
        <f>VLOOKUP(GroupVertices[[#This Row],[Vertex]],Vertices[],MATCH("ID",Vertices[[#Headers],[Vertex]:[Vertex Content Word Count]],0),FALSE)</f>
        <v>78</v>
      </c>
    </row>
    <row r="5" spans="1:3" ht="15">
      <c r="A5" s="78" t="s">
        <v>1243</v>
      </c>
      <c r="B5" s="84" t="s">
        <v>257</v>
      </c>
      <c r="C5" s="78">
        <f>VLOOKUP(GroupVertices[[#This Row],[Vertex]],Vertices[],MATCH("ID",Vertices[[#Headers],[Vertex]:[Vertex Content Word Count]],0),FALSE)</f>
        <v>21</v>
      </c>
    </row>
    <row r="6" spans="1:3" ht="15">
      <c r="A6" s="78" t="s">
        <v>1243</v>
      </c>
      <c r="B6" s="84" t="s">
        <v>263</v>
      </c>
      <c r="C6" s="78">
        <f>VLOOKUP(GroupVertices[[#This Row],[Vertex]],Vertices[],MATCH("ID",Vertices[[#Headers],[Vertex]:[Vertex Content Word Count]],0),FALSE)</f>
        <v>77</v>
      </c>
    </row>
    <row r="7" spans="1:3" ht="15">
      <c r="A7" s="78" t="s">
        <v>1243</v>
      </c>
      <c r="B7" s="84" t="s">
        <v>262</v>
      </c>
      <c r="C7" s="78">
        <f>VLOOKUP(GroupVertices[[#This Row],[Vertex]],Vertices[],MATCH("ID",Vertices[[#Headers],[Vertex]:[Vertex Content Word Count]],0),FALSE)</f>
        <v>76</v>
      </c>
    </row>
    <row r="8" spans="1:3" ht="15">
      <c r="A8" s="78" t="s">
        <v>1243</v>
      </c>
      <c r="B8" s="84" t="s">
        <v>261</v>
      </c>
      <c r="C8" s="78">
        <f>VLOOKUP(GroupVertices[[#This Row],[Vertex]],Vertices[],MATCH("ID",Vertices[[#Headers],[Vertex]:[Vertex Content Word Count]],0),FALSE)</f>
        <v>75</v>
      </c>
    </row>
    <row r="9" spans="1:3" ht="15">
      <c r="A9" s="78" t="s">
        <v>1243</v>
      </c>
      <c r="B9" s="84" t="s">
        <v>258</v>
      </c>
      <c r="C9" s="78">
        <f>VLOOKUP(GroupVertices[[#This Row],[Vertex]],Vertices[],MATCH("ID",Vertices[[#Headers],[Vertex]:[Vertex Content Word Count]],0),FALSE)</f>
        <v>71</v>
      </c>
    </row>
    <row r="10" spans="1:3" ht="15">
      <c r="A10" s="78" t="s">
        <v>1243</v>
      </c>
      <c r="B10" s="84" t="s">
        <v>285</v>
      </c>
      <c r="C10" s="78">
        <f>VLOOKUP(GroupVertices[[#This Row],[Vertex]],Vertices[],MATCH("ID",Vertices[[#Headers],[Vertex]:[Vertex Content Word Count]],0),FALSE)</f>
        <v>69</v>
      </c>
    </row>
    <row r="11" spans="1:3" ht="15">
      <c r="A11" s="78" t="s">
        <v>1243</v>
      </c>
      <c r="B11" s="84" t="s">
        <v>256</v>
      </c>
      <c r="C11" s="78">
        <f>VLOOKUP(GroupVertices[[#This Row],[Vertex]],Vertices[],MATCH("ID",Vertices[[#Headers],[Vertex]:[Vertex Content Word Count]],0),FALSE)</f>
        <v>67</v>
      </c>
    </row>
    <row r="12" spans="1:3" ht="15">
      <c r="A12" s="78" t="s">
        <v>1243</v>
      </c>
      <c r="B12" s="84" t="s">
        <v>250</v>
      </c>
      <c r="C12" s="78">
        <f>VLOOKUP(GroupVertices[[#This Row],[Vertex]],Vertices[],MATCH("ID",Vertices[[#Headers],[Vertex]:[Vertex Content Word Count]],0),FALSE)</f>
        <v>61</v>
      </c>
    </row>
    <row r="13" spans="1:3" ht="15">
      <c r="A13" s="78" t="s">
        <v>1243</v>
      </c>
      <c r="B13" s="84" t="s">
        <v>236</v>
      </c>
      <c r="C13" s="78">
        <f>VLOOKUP(GroupVertices[[#This Row],[Vertex]],Vertices[],MATCH("ID",Vertices[[#Headers],[Vertex]:[Vertex Content Word Count]],0),FALSE)</f>
        <v>43</v>
      </c>
    </row>
    <row r="14" spans="1:3" ht="15">
      <c r="A14" s="78" t="s">
        <v>1243</v>
      </c>
      <c r="B14" s="84" t="s">
        <v>235</v>
      </c>
      <c r="C14" s="78">
        <f>VLOOKUP(GroupVertices[[#This Row],[Vertex]],Vertices[],MATCH("ID",Vertices[[#Headers],[Vertex]:[Vertex Content Word Count]],0),FALSE)</f>
        <v>42</v>
      </c>
    </row>
    <row r="15" spans="1:3" ht="15">
      <c r="A15" s="78" t="s">
        <v>1243</v>
      </c>
      <c r="B15" s="84" t="s">
        <v>234</v>
      </c>
      <c r="C15" s="78">
        <f>VLOOKUP(GroupVertices[[#This Row],[Vertex]],Vertices[],MATCH("ID",Vertices[[#Headers],[Vertex]:[Vertex Content Word Count]],0),FALSE)</f>
        <v>41</v>
      </c>
    </row>
    <row r="16" spans="1:3" ht="15">
      <c r="A16" s="78" t="s">
        <v>1243</v>
      </c>
      <c r="B16" s="84" t="s">
        <v>233</v>
      </c>
      <c r="C16" s="78">
        <f>VLOOKUP(GroupVertices[[#This Row],[Vertex]],Vertices[],MATCH("ID",Vertices[[#Headers],[Vertex]:[Vertex Content Word Count]],0),FALSE)</f>
        <v>40</v>
      </c>
    </row>
    <row r="17" spans="1:3" ht="15">
      <c r="A17" s="78" t="s">
        <v>1243</v>
      </c>
      <c r="B17" s="84" t="s">
        <v>232</v>
      </c>
      <c r="C17" s="78">
        <f>VLOOKUP(GroupVertices[[#This Row],[Vertex]],Vertices[],MATCH("ID",Vertices[[#Headers],[Vertex]:[Vertex Content Word Count]],0),FALSE)</f>
        <v>39</v>
      </c>
    </row>
    <row r="18" spans="1:3" ht="15">
      <c r="A18" s="78" t="s">
        <v>1243</v>
      </c>
      <c r="B18" s="84" t="s">
        <v>229</v>
      </c>
      <c r="C18" s="78">
        <f>VLOOKUP(GroupVertices[[#This Row],[Vertex]],Vertices[],MATCH("ID",Vertices[[#Headers],[Vertex]:[Vertex Content Word Count]],0),FALSE)</f>
        <v>36</v>
      </c>
    </row>
    <row r="19" spans="1:3" ht="15">
      <c r="A19" s="78" t="s">
        <v>1243</v>
      </c>
      <c r="B19" s="84" t="s">
        <v>228</v>
      </c>
      <c r="C19" s="78">
        <f>VLOOKUP(GroupVertices[[#This Row],[Vertex]],Vertices[],MATCH("ID",Vertices[[#Headers],[Vertex]:[Vertex Content Word Count]],0),FALSE)</f>
        <v>35</v>
      </c>
    </row>
    <row r="20" spans="1:3" ht="15">
      <c r="A20" s="78" t="s">
        <v>1243</v>
      </c>
      <c r="B20" s="84" t="s">
        <v>227</v>
      </c>
      <c r="C20" s="78">
        <f>VLOOKUP(GroupVertices[[#This Row],[Vertex]],Vertices[],MATCH("ID",Vertices[[#Headers],[Vertex]:[Vertex Content Word Count]],0),FALSE)</f>
        <v>34</v>
      </c>
    </row>
    <row r="21" spans="1:3" ht="15">
      <c r="A21" s="78" t="s">
        <v>1243</v>
      </c>
      <c r="B21" s="84" t="s">
        <v>225</v>
      </c>
      <c r="C21" s="78">
        <f>VLOOKUP(GroupVertices[[#This Row],[Vertex]],Vertices[],MATCH("ID",Vertices[[#Headers],[Vertex]:[Vertex Content Word Count]],0),FALSE)</f>
        <v>28</v>
      </c>
    </row>
    <row r="22" spans="1:3" ht="15">
      <c r="A22" s="78" t="s">
        <v>1243</v>
      </c>
      <c r="B22" s="84" t="s">
        <v>223</v>
      </c>
      <c r="C22" s="78">
        <f>VLOOKUP(GroupVertices[[#This Row],[Vertex]],Vertices[],MATCH("ID",Vertices[[#Headers],[Vertex]:[Vertex Content Word Count]],0),FALSE)</f>
        <v>24</v>
      </c>
    </row>
    <row r="23" spans="1:3" ht="15">
      <c r="A23" s="78" t="s">
        <v>1243</v>
      </c>
      <c r="B23" s="84" t="s">
        <v>222</v>
      </c>
      <c r="C23" s="78">
        <f>VLOOKUP(GroupVertices[[#This Row],[Vertex]],Vertices[],MATCH("ID",Vertices[[#Headers],[Vertex]:[Vertex Content Word Count]],0),FALSE)</f>
        <v>22</v>
      </c>
    </row>
    <row r="24" spans="1:3" ht="15">
      <c r="A24" s="78" t="s">
        <v>1244</v>
      </c>
      <c r="B24" s="84" t="s">
        <v>247</v>
      </c>
      <c r="C24" s="78">
        <f>VLOOKUP(GroupVertices[[#This Row],[Vertex]],Vertices[],MATCH("ID",Vertices[[#Headers],[Vertex]:[Vertex Content Word Count]],0),FALSE)</f>
        <v>18</v>
      </c>
    </row>
    <row r="25" spans="1:3" ht="15">
      <c r="A25" s="78" t="s">
        <v>1244</v>
      </c>
      <c r="B25" s="84" t="s">
        <v>259</v>
      </c>
      <c r="C25" s="78">
        <f>VLOOKUP(GroupVertices[[#This Row],[Vertex]],Vertices[],MATCH("ID",Vertices[[#Headers],[Vertex]:[Vertex Content Word Count]],0),FALSE)</f>
        <v>74</v>
      </c>
    </row>
    <row r="26" spans="1:3" ht="15">
      <c r="A26" s="78" t="s">
        <v>1244</v>
      </c>
      <c r="B26" s="84" t="s">
        <v>267</v>
      </c>
      <c r="C26" s="78">
        <f>VLOOKUP(GroupVertices[[#This Row],[Vertex]],Vertices[],MATCH("ID",Vertices[[#Headers],[Vertex]:[Vertex Content Word Count]],0),FALSE)</f>
        <v>17</v>
      </c>
    </row>
    <row r="27" spans="1:3" ht="15">
      <c r="A27" s="78" t="s">
        <v>1244</v>
      </c>
      <c r="B27" s="84" t="s">
        <v>288</v>
      </c>
      <c r="C27" s="78">
        <f>VLOOKUP(GroupVertices[[#This Row],[Vertex]],Vertices[],MATCH("ID",Vertices[[#Headers],[Vertex]:[Vertex Content Word Count]],0),FALSE)</f>
        <v>73</v>
      </c>
    </row>
    <row r="28" spans="1:3" ht="15">
      <c r="A28" s="78" t="s">
        <v>1244</v>
      </c>
      <c r="B28" s="84" t="s">
        <v>287</v>
      </c>
      <c r="C28" s="78">
        <f>VLOOKUP(GroupVertices[[#This Row],[Vertex]],Vertices[],MATCH("ID",Vertices[[#Headers],[Vertex]:[Vertex Content Word Count]],0),FALSE)</f>
        <v>72</v>
      </c>
    </row>
    <row r="29" spans="1:3" ht="15">
      <c r="A29" s="78" t="s">
        <v>1244</v>
      </c>
      <c r="B29" s="84" t="s">
        <v>286</v>
      </c>
      <c r="C29" s="78">
        <f>VLOOKUP(GroupVertices[[#This Row],[Vertex]],Vertices[],MATCH("ID",Vertices[[#Headers],[Vertex]:[Vertex Content Word Count]],0),FALSE)</f>
        <v>70</v>
      </c>
    </row>
    <row r="30" spans="1:3" ht="15">
      <c r="A30" s="78" t="s">
        <v>1244</v>
      </c>
      <c r="B30" s="84" t="s">
        <v>284</v>
      </c>
      <c r="C30" s="78">
        <f>VLOOKUP(GroupVertices[[#This Row],[Vertex]],Vertices[],MATCH("ID",Vertices[[#Headers],[Vertex]:[Vertex Content Word Count]],0),FALSE)</f>
        <v>68</v>
      </c>
    </row>
    <row r="31" spans="1:3" ht="15">
      <c r="A31" s="78" t="s">
        <v>1244</v>
      </c>
      <c r="B31" s="84" t="s">
        <v>281</v>
      </c>
      <c r="C31" s="78">
        <f>VLOOKUP(GroupVertices[[#This Row],[Vertex]],Vertices[],MATCH("ID",Vertices[[#Headers],[Vertex]:[Vertex Content Word Count]],0),FALSE)</f>
        <v>60</v>
      </c>
    </row>
    <row r="32" spans="1:3" ht="15">
      <c r="A32" s="78" t="s">
        <v>1244</v>
      </c>
      <c r="B32" s="84" t="s">
        <v>280</v>
      </c>
      <c r="C32" s="78">
        <f>VLOOKUP(GroupVertices[[#This Row],[Vertex]],Vertices[],MATCH("ID",Vertices[[#Headers],[Vertex]:[Vertex Content Word Count]],0),FALSE)</f>
        <v>59</v>
      </c>
    </row>
    <row r="33" spans="1:3" ht="15">
      <c r="A33" s="78" t="s">
        <v>1244</v>
      </c>
      <c r="B33" s="84" t="s">
        <v>279</v>
      </c>
      <c r="C33" s="78">
        <f>VLOOKUP(GroupVertices[[#This Row],[Vertex]],Vertices[],MATCH("ID",Vertices[[#Headers],[Vertex]:[Vertex Content Word Count]],0),FALSE)</f>
        <v>58</v>
      </c>
    </row>
    <row r="34" spans="1:3" ht="15">
      <c r="A34" s="78" t="s">
        <v>1244</v>
      </c>
      <c r="B34" s="84" t="s">
        <v>278</v>
      </c>
      <c r="C34" s="78">
        <f>VLOOKUP(GroupVertices[[#This Row],[Vertex]],Vertices[],MATCH("ID",Vertices[[#Headers],[Vertex]:[Vertex Content Word Count]],0),FALSE)</f>
        <v>57</v>
      </c>
    </row>
    <row r="35" spans="1:3" ht="15">
      <c r="A35" s="78" t="s">
        <v>1244</v>
      </c>
      <c r="B35" s="84" t="s">
        <v>277</v>
      </c>
      <c r="C35" s="78">
        <f>VLOOKUP(GroupVertices[[#This Row],[Vertex]],Vertices[],MATCH("ID",Vertices[[#Headers],[Vertex]:[Vertex Content Word Count]],0),FALSE)</f>
        <v>56</v>
      </c>
    </row>
    <row r="36" spans="1:3" ht="15">
      <c r="A36" s="78" t="s">
        <v>1245</v>
      </c>
      <c r="B36" s="84" t="s">
        <v>255</v>
      </c>
      <c r="C36" s="78">
        <f>VLOOKUP(GroupVertices[[#This Row],[Vertex]],Vertices[],MATCH("ID",Vertices[[#Headers],[Vertex]:[Vertex Content Word Count]],0),FALSE)</f>
        <v>65</v>
      </c>
    </row>
    <row r="37" spans="1:3" ht="15">
      <c r="A37" s="78" t="s">
        <v>1245</v>
      </c>
      <c r="B37" s="84" t="s">
        <v>283</v>
      </c>
      <c r="C37" s="78">
        <f>VLOOKUP(GroupVertices[[#This Row],[Vertex]],Vertices[],MATCH("ID",Vertices[[#Headers],[Vertex]:[Vertex Content Word Count]],0),FALSE)</f>
        <v>66</v>
      </c>
    </row>
    <row r="38" spans="1:3" ht="15">
      <c r="A38" s="78" t="s">
        <v>1245</v>
      </c>
      <c r="B38" s="84" t="s">
        <v>253</v>
      </c>
      <c r="C38" s="78">
        <f>VLOOKUP(GroupVertices[[#This Row],[Vertex]],Vertices[],MATCH("ID",Vertices[[#Headers],[Vertex]:[Vertex Content Word Count]],0),FALSE)</f>
        <v>9</v>
      </c>
    </row>
    <row r="39" spans="1:3" ht="15">
      <c r="A39" s="78" t="s">
        <v>1245</v>
      </c>
      <c r="B39" s="84" t="s">
        <v>282</v>
      </c>
      <c r="C39" s="78">
        <f>VLOOKUP(GroupVertices[[#This Row],[Vertex]],Vertices[],MATCH("ID",Vertices[[#Headers],[Vertex]:[Vertex Content Word Count]],0),FALSE)</f>
        <v>64</v>
      </c>
    </row>
    <row r="40" spans="1:3" ht="15">
      <c r="A40" s="78" t="s">
        <v>1245</v>
      </c>
      <c r="B40" s="84" t="s">
        <v>252</v>
      </c>
      <c r="C40" s="78">
        <f>VLOOKUP(GroupVertices[[#This Row],[Vertex]],Vertices[],MATCH("ID",Vertices[[#Headers],[Vertex]:[Vertex Content Word Count]],0),FALSE)</f>
        <v>63</v>
      </c>
    </row>
    <row r="41" spans="1:3" ht="15">
      <c r="A41" s="78" t="s">
        <v>1245</v>
      </c>
      <c r="B41" s="84" t="s">
        <v>254</v>
      </c>
      <c r="C41" s="78">
        <f>VLOOKUP(GroupVertices[[#This Row],[Vertex]],Vertices[],MATCH("ID",Vertices[[#Headers],[Vertex]:[Vertex Content Word Count]],0),FALSE)</f>
        <v>8</v>
      </c>
    </row>
    <row r="42" spans="1:3" ht="15">
      <c r="A42" s="78" t="s">
        <v>1245</v>
      </c>
      <c r="B42" s="84" t="s">
        <v>219</v>
      </c>
      <c r="C42" s="78">
        <f>VLOOKUP(GroupVertices[[#This Row],[Vertex]],Vertices[],MATCH("ID",Vertices[[#Headers],[Vertex]:[Vertex Content Word Count]],0),FALSE)</f>
        <v>13</v>
      </c>
    </row>
    <row r="43" spans="1:3" ht="15">
      <c r="A43" s="78" t="s">
        <v>1245</v>
      </c>
      <c r="B43" s="84" t="s">
        <v>218</v>
      </c>
      <c r="C43" s="78">
        <f>VLOOKUP(GroupVertices[[#This Row],[Vertex]],Vertices[],MATCH("ID",Vertices[[#Headers],[Vertex]:[Vertex Content Word Count]],0),FALSE)</f>
        <v>12</v>
      </c>
    </row>
    <row r="44" spans="1:3" ht="15">
      <c r="A44" s="78" t="s">
        <v>1245</v>
      </c>
      <c r="B44" s="84" t="s">
        <v>217</v>
      </c>
      <c r="C44" s="78">
        <f>VLOOKUP(GroupVertices[[#This Row],[Vertex]],Vertices[],MATCH("ID",Vertices[[#Headers],[Vertex]:[Vertex Content Word Count]],0),FALSE)</f>
        <v>11</v>
      </c>
    </row>
    <row r="45" spans="1:3" ht="15">
      <c r="A45" s="78" t="s">
        <v>1245</v>
      </c>
      <c r="B45" s="84" t="s">
        <v>216</v>
      </c>
      <c r="C45" s="78">
        <f>VLOOKUP(GroupVertices[[#This Row],[Vertex]],Vertices[],MATCH("ID",Vertices[[#Headers],[Vertex]:[Vertex Content Word Count]],0),FALSE)</f>
        <v>10</v>
      </c>
    </row>
    <row r="46" spans="1:3" ht="15">
      <c r="A46" s="78" t="s">
        <v>1245</v>
      </c>
      <c r="B46" s="84" t="s">
        <v>215</v>
      </c>
      <c r="C46" s="78">
        <f>VLOOKUP(GroupVertices[[#This Row],[Vertex]],Vertices[],MATCH("ID",Vertices[[#Headers],[Vertex]:[Vertex Content Word Count]],0),FALSE)</f>
        <v>7</v>
      </c>
    </row>
    <row r="47" spans="1:3" ht="15">
      <c r="A47" s="78" t="s">
        <v>1246</v>
      </c>
      <c r="B47" s="84" t="s">
        <v>231</v>
      </c>
      <c r="C47" s="78">
        <f>VLOOKUP(GroupVertices[[#This Row],[Vertex]],Vertices[],MATCH("ID",Vertices[[#Headers],[Vertex]:[Vertex Content Word Count]],0),FALSE)</f>
        <v>38</v>
      </c>
    </row>
    <row r="48" spans="1:3" ht="15">
      <c r="A48" s="78" t="s">
        <v>1246</v>
      </c>
      <c r="B48" s="84" t="s">
        <v>248</v>
      </c>
      <c r="C48" s="78">
        <f>VLOOKUP(GroupVertices[[#This Row],[Vertex]],Vertices[],MATCH("ID",Vertices[[#Headers],[Vertex]:[Vertex Content Word Count]],0),FALSE)</f>
        <v>19</v>
      </c>
    </row>
    <row r="49" spans="1:3" ht="15">
      <c r="A49" s="78" t="s">
        <v>1246</v>
      </c>
      <c r="B49" s="84" t="s">
        <v>230</v>
      </c>
      <c r="C49" s="78">
        <f>VLOOKUP(GroupVertices[[#This Row],[Vertex]],Vertices[],MATCH("ID",Vertices[[#Headers],[Vertex]:[Vertex Content Word Count]],0),FALSE)</f>
        <v>37</v>
      </c>
    </row>
    <row r="50" spans="1:3" ht="15">
      <c r="A50" s="78" t="s">
        <v>1246</v>
      </c>
      <c r="B50" s="84" t="s">
        <v>220</v>
      </c>
      <c r="C50" s="78">
        <f>VLOOKUP(GroupVertices[[#This Row],[Vertex]],Vertices[],MATCH("ID",Vertices[[#Headers],[Vertex]:[Vertex Content Word Count]],0),FALSE)</f>
        <v>14</v>
      </c>
    </row>
    <row r="51" spans="1:3" ht="15">
      <c r="A51" s="78" t="s">
        <v>1246</v>
      </c>
      <c r="B51" s="84" t="s">
        <v>249</v>
      </c>
      <c r="C51" s="78">
        <f>VLOOKUP(GroupVertices[[#This Row],[Vertex]],Vertices[],MATCH("ID",Vertices[[#Headers],[Vertex]:[Vertex Content Word Count]],0),FALSE)</f>
        <v>6</v>
      </c>
    </row>
    <row r="52" spans="1:3" ht="15">
      <c r="A52" s="78" t="s">
        <v>1246</v>
      </c>
      <c r="B52" s="84" t="s">
        <v>266</v>
      </c>
      <c r="C52" s="78">
        <f>VLOOKUP(GroupVertices[[#This Row],[Vertex]],Vertices[],MATCH("ID",Vertices[[#Headers],[Vertex]:[Vertex Content Word Count]],0),FALSE)</f>
        <v>16</v>
      </c>
    </row>
    <row r="53" spans="1:3" ht="15">
      <c r="A53" s="78" t="s">
        <v>1246</v>
      </c>
      <c r="B53" s="84" t="s">
        <v>221</v>
      </c>
      <c r="C53" s="78">
        <f>VLOOKUP(GroupVertices[[#This Row],[Vertex]],Vertices[],MATCH("ID",Vertices[[#Headers],[Vertex]:[Vertex Content Word Count]],0),FALSE)</f>
        <v>15</v>
      </c>
    </row>
    <row r="54" spans="1:3" ht="15">
      <c r="A54" s="78" t="s">
        <v>1246</v>
      </c>
      <c r="B54" s="84" t="s">
        <v>214</v>
      </c>
      <c r="C54" s="78">
        <f>VLOOKUP(GroupVertices[[#This Row],[Vertex]],Vertices[],MATCH("ID",Vertices[[#Headers],[Vertex]:[Vertex Content Word Count]],0),FALSE)</f>
        <v>5</v>
      </c>
    </row>
    <row r="55" spans="1:3" ht="15">
      <c r="A55" s="78" t="s">
        <v>1247</v>
      </c>
      <c r="B55" s="84" t="s">
        <v>226</v>
      </c>
      <c r="C55" s="78">
        <f>VLOOKUP(GroupVertices[[#This Row],[Vertex]],Vertices[],MATCH("ID",Vertices[[#Headers],[Vertex]:[Vertex Content Word Count]],0),FALSE)</f>
        <v>33</v>
      </c>
    </row>
    <row r="56" spans="1:3" ht="15">
      <c r="A56" s="78" t="s">
        <v>1247</v>
      </c>
      <c r="B56" s="84" t="s">
        <v>224</v>
      </c>
      <c r="C56" s="78">
        <f>VLOOKUP(GroupVertices[[#This Row],[Vertex]],Vertices[],MATCH("ID",Vertices[[#Headers],[Vertex]:[Vertex Content Word Count]],0),FALSE)</f>
        <v>25</v>
      </c>
    </row>
    <row r="57" spans="1:3" ht="15">
      <c r="A57" s="78" t="s">
        <v>1247</v>
      </c>
      <c r="B57" s="84" t="s">
        <v>274</v>
      </c>
      <c r="C57" s="78">
        <f>VLOOKUP(GroupVertices[[#This Row],[Vertex]],Vertices[],MATCH("ID",Vertices[[#Headers],[Vertex]:[Vertex Content Word Count]],0),FALSE)</f>
        <v>32</v>
      </c>
    </row>
    <row r="58" spans="1:3" ht="15">
      <c r="A58" s="78" t="s">
        <v>1247</v>
      </c>
      <c r="B58" s="84" t="s">
        <v>273</v>
      </c>
      <c r="C58" s="78">
        <f>VLOOKUP(GroupVertices[[#This Row],[Vertex]],Vertices[],MATCH("ID",Vertices[[#Headers],[Vertex]:[Vertex Content Word Count]],0),FALSE)</f>
        <v>31</v>
      </c>
    </row>
    <row r="59" spans="1:3" ht="15">
      <c r="A59" s="78" t="s">
        <v>1247</v>
      </c>
      <c r="B59" s="84" t="s">
        <v>272</v>
      </c>
      <c r="C59" s="78">
        <f>VLOOKUP(GroupVertices[[#This Row],[Vertex]],Vertices[],MATCH("ID",Vertices[[#Headers],[Vertex]:[Vertex Content Word Count]],0),FALSE)</f>
        <v>30</v>
      </c>
    </row>
    <row r="60" spans="1:3" ht="15">
      <c r="A60" s="78" t="s">
        <v>1247</v>
      </c>
      <c r="B60" s="84" t="s">
        <v>271</v>
      </c>
      <c r="C60" s="78">
        <f>VLOOKUP(GroupVertices[[#This Row],[Vertex]],Vertices[],MATCH("ID",Vertices[[#Headers],[Vertex]:[Vertex Content Word Count]],0),FALSE)</f>
        <v>29</v>
      </c>
    </row>
    <row r="61" spans="1:3" ht="15">
      <c r="A61" s="78" t="s">
        <v>1247</v>
      </c>
      <c r="B61" s="84" t="s">
        <v>270</v>
      </c>
      <c r="C61" s="78">
        <f>VLOOKUP(GroupVertices[[#This Row],[Vertex]],Vertices[],MATCH("ID",Vertices[[#Headers],[Vertex]:[Vertex Content Word Count]],0),FALSE)</f>
        <v>27</v>
      </c>
    </row>
    <row r="62" spans="1:3" ht="15">
      <c r="A62" s="78" t="s">
        <v>1247</v>
      </c>
      <c r="B62" s="84" t="s">
        <v>269</v>
      </c>
      <c r="C62" s="78">
        <f>VLOOKUP(GroupVertices[[#This Row],[Vertex]],Vertices[],MATCH("ID",Vertices[[#Headers],[Vertex]:[Vertex Content Word Count]],0),FALSE)</f>
        <v>26</v>
      </c>
    </row>
    <row r="63" spans="1:3" ht="15">
      <c r="A63" s="78" t="s">
        <v>1248</v>
      </c>
      <c r="B63" s="84" t="s">
        <v>251</v>
      </c>
      <c r="C63" s="78">
        <f>VLOOKUP(GroupVertices[[#This Row],[Vertex]],Vertices[],MATCH("ID",Vertices[[#Headers],[Vertex]:[Vertex Content Word Count]],0),FALSE)</f>
        <v>62</v>
      </c>
    </row>
    <row r="64" spans="1:3" ht="15">
      <c r="A64" s="78" t="s">
        <v>1248</v>
      </c>
      <c r="B64" s="84" t="s">
        <v>260</v>
      </c>
      <c r="C64" s="78">
        <f>VLOOKUP(GroupVertices[[#This Row],[Vertex]],Vertices[],MATCH("ID",Vertices[[#Headers],[Vertex]:[Vertex Content Word Count]],0),FALSE)</f>
        <v>20</v>
      </c>
    </row>
    <row r="65" spans="1:3" ht="15">
      <c r="A65" s="78" t="s">
        <v>1248</v>
      </c>
      <c r="B65" s="84" t="s">
        <v>246</v>
      </c>
      <c r="C65" s="78">
        <f>VLOOKUP(GroupVertices[[#This Row],[Vertex]],Vertices[],MATCH("ID",Vertices[[#Headers],[Vertex]:[Vertex Content Word Count]],0),FALSE)</f>
        <v>55</v>
      </c>
    </row>
    <row r="66" spans="1:3" ht="15">
      <c r="A66" s="78" t="s">
        <v>1248</v>
      </c>
      <c r="B66" s="84" t="s">
        <v>241</v>
      </c>
      <c r="C66" s="78">
        <f>VLOOKUP(GroupVertices[[#This Row],[Vertex]],Vertices[],MATCH("ID",Vertices[[#Headers],[Vertex]:[Vertex Content Word Count]],0),FALSE)</f>
        <v>50</v>
      </c>
    </row>
    <row r="67" spans="1:3" ht="15">
      <c r="A67" s="78" t="s">
        <v>1248</v>
      </c>
      <c r="B67" s="84" t="s">
        <v>239</v>
      </c>
      <c r="C67" s="78">
        <f>VLOOKUP(GroupVertices[[#This Row],[Vertex]],Vertices[],MATCH("ID",Vertices[[#Headers],[Vertex]:[Vertex Content Word Count]],0),FALSE)</f>
        <v>47</v>
      </c>
    </row>
    <row r="68" spans="1:3" ht="15">
      <c r="A68" s="78" t="s">
        <v>1249</v>
      </c>
      <c r="B68" s="84" t="s">
        <v>243</v>
      </c>
      <c r="C68" s="78">
        <f>VLOOKUP(GroupVertices[[#This Row],[Vertex]],Vertices[],MATCH("ID",Vertices[[#Headers],[Vertex]:[Vertex Content Word Count]],0),FALSE)</f>
        <v>51</v>
      </c>
    </row>
    <row r="69" spans="1:3" ht="15">
      <c r="A69" s="78" t="s">
        <v>1249</v>
      </c>
      <c r="B69" s="84" t="s">
        <v>242</v>
      </c>
      <c r="C69" s="78">
        <f>VLOOKUP(GroupVertices[[#This Row],[Vertex]],Vertices[],MATCH("ID",Vertices[[#Headers],[Vertex]:[Vertex Content Word Count]],0),FALSE)</f>
        <v>46</v>
      </c>
    </row>
    <row r="70" spans="1:3" ht="15">
      <c r="A70" s="78" t="s">
        <v>1249</v>
      </c>
      <c r="B70" s="84" t="s">
        <v>238</v>
      </c>
      <c r="C70" s="78">
        <f>VLOOKUP(GroupVertices[[#This Row],[Vertex]],Vertices[],MATCH("ID",Vertices[[#Headers],[Vertex]:[Vertex Content Word Count]],0),FALSE)</f>
        <v>45</v>
      </c>
    </row>
    <row r="71" spans="1:3" ht="15">
      <c r="A71" s="78" t="s">
        <v>1250</v>
      </c>
      <c r="B71" s="84" t="s">
        <v>245</v>
      </c>
      <c r="C71" s="78">
        <f>VLOOKUP(GroupVertices[[#This Row],[Vertex]],Vertices[],MATCH("ID",Vertices[[#Headers],[Vertex]:[Vertex Content Word Count]],0),FALSE)</f>
        <v>53</v>
      </c>
    </row>
    <row r="72" spans="1:3" ht="15">
      <c r="A72" s="78" t="s">
        <v>1250</v>
      </c>
      <c r="B72" s="84" t="s">
        <v>276</v>
      </c>
      <c r="C72" s="78">
        <f>VLOOKUP(GroupVertices[[#This Row],[Vertex]],Vertices[],MATCH("ID",Vertices[[#Headers],[Vertex]:[Vertex Content Word Count]],0),FALSE)</f>
        <v>54</v>
      </c>
    </row>
    <row r="73" spans="1:3" ht="15">
      <c r="A73" s="78" t="s">
        <v>1251</v>
      </c>
      <c r="B73" s="84" t="s">
        <v>240</v>
      </c>
      <c r="C73" s="78">
        <f>VLOOKUP(GroupVertices[[#This Row],[Vertex]],Vertices[],MATCH("ID",Vertices[[#Headers],[Vertex]:[Vertex Content Word Count]],0),FALSE)</f>
        <v>48</v>
      </c>
    </row>
    <row r="74" spans="1:3" ht="15">
      <c r="A74" s="78" t="s">
        <v>1251</v>
      </c>
      <c r="B74" s="84" t="s">
        <v>275</v>
      </c>
      <c r="C74" s="78">
        <f>VLOOKUP(GroupVertices[[#This Row],[Vertex]],Vertices[],MATCH("ID",Vertices[[#Headers],[Vertex]:[Vertex Content Word Count]],0),FALSE)</f>
        <v>49</v>
      </c>
    </row>
    <row r="75" spans="1:3" ht="15">
      <c r="A75" s="78" t="s">
        <v>1252</v>
      </c>
      <c r="B75" s="84" t="s">
        <v>213</v>
      </c>
      <c r="C75" s="78">
        <f>VLOOKUP(GroupVertices[[#This Row],[Vertex]],Vertices[],MATCH("ID",Vertices[[#Headers],[Vertex]:[Vertex Content Word Count]],0),FALSE)</f>
        <v>4</v>
      </c>
    </row>
    <row r="76" spans="1:3" ht="15">
      <c r="A76" s="78" t="s">
        <v>1252</v>
      </c>
      <c r="B76" s="84" t="s">
        <v>212</v>
      </c>
      <c r="C76" s="78">
        <f>VLOOKUP(GroupVertices[[#This Row],[Vertex]],Vertices[],MATCH("ID",Vertices[[#Headers],[Vertex]:[Vertex Content Word Count]],0),FALSE)</f>
        <v>3</v>
      </c>
    </row>
    <row r="77" spans="1:3" ht="15">
      <c r="A77" s="78" t="s">
        <v>1253</v>
      </c>
      <c r="B77" s="84" t="s">
        <v>237</v>
      </c>
      <c r="C77" s="78">
        <f>VLOOKUP(GroupVertices[[#This Row],[Vertex]],Vertices[],MATCH("ID",Vertices[[#Headers],[Vertex]:[Vertex Content Word Count]],0),FALSE)</f>
        <v>44</v>
      </c>
    </row>
    <row r="78" spans="1:3" ht="15">
      <c r="A78" s="78" t="s">
        <v>1253</v>
      </c>
      <c r="B78" s="84" t="s">
        <v>244</v>
      </c>
      <c r="C78" s="78">
        <f>VLOOKUP(GroupVertices[[#This Row],[Vertex]],Vertices[],MATCH("ID",Vertices[[#Headers],[Vertex]:[Vertex Content Word Count]],0),FALSE)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1271</v>
      </c>
      <c r="B2" s="34" t="s">
        <v>1204</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65</v>
      </c>
      <c r="L2" s="37">
        <f>MIN(Vertices[Closeness Centrality])</f>
        <v>0</v>
      </c>
      <c r="M2" s="38">
        <f>COUNTIF(Vertices[Closeness Centrality],"&gt;= "&amp;L2)-COUNTIF(Vertices[Closeness Centrality],"&gt;="&amp;L3)</f>
        <v>68</v>
      </c>
      <c r="N2" s="37">
        <f>MIN(Vertices[Eigenvector Centrality])</f>
        <v>0</v>
      </c>
      <c r="O2" s="38">
        <f>COUNTIF(Vertices[Eigenvector Centrality],"&gt;= "&amp;N2)-COUNTIF(Vertices[Eigenvector Centrality],"&gt;="&amp;N3)</f>
        <v>24</v>
      </c>
      <c r="P2" s="37">
        <f>MIN(Vertices[PageRank])</f>
        <v>0.376664</v>
      </c>
      <c r="Q2" s="38">
        <f>COUNTIF(Vertices[PageRank],"&gt;= "&amp;P2)-COUNTIF(Vertices[PageRank],"&gt;="&amp;P3)</f>
        <v>20</v>
      </c>
      <c r="R2" s="37">
        <f>MIN(Vertices[Clustering Coefficient])</f>
        <v>0</v>
      </c>
      <c r="S2" s="43">
        <f>COUNTIF(Vertices[Clustering Coefficient],"&gt;= "&amp;R2)-COUNTIF(Vertices[Clustering Coefficient],"&gt;="&amp;R3)</f>
        <v>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39.48787878181818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0.0017771454545454544</v>
      </c>
      <c r="O3" s="40">
        <f>COUNTIF(Vertices[Eigenvector Centrality],"&gt;= "&amp;N3)-COUNTIF(Vertices[Eigenvector Centrality],"&gt;="&amp;N4)</f>
        <v>3</v>
      </c>
      <c r="P3" s="39">
        <f aca="true" t="shared" si="7" ref="P3:P26">P2+($P$57-$P$2)/BinDivisor</f>
        <v>0.524965490909091</v>
      </c>
      <c r="Q3" s="40">
        <f>COUNTIF(Vertices[PageRank],"&gt;= "&amp;P3)-COUNTIF(Vertices[PageRank],"&gt;="&amp;P4)</f>
        <v>30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77</v>
      </c>
      <c r="D4" s="32">
        <f t="shared" si="1"/>
        <v>0</v>
      </c>
      <c r="E4" s="3">
        <f>COUNTIF(Vertices[Degree],"&gt;= "&amp;D4)-COUNTIF(Vertices[Degree],"&gt;="&amp;D5)</f>
        <v>0</v>
      </c>
      <c r="F4" s="37">
        <f t="shared" si="2"/>
        <v>0.6909090909090909</v>
      </c>
      <c r="G4" s="38">
        <f>COUNTIF(Vertices[In-Degree],"&gt;= "&amp;F4)-COUNTIF(Vertices[In-Degree],"&gt;="&amp;F5)</f>
        <v>17</v>
      </c>
      <c r="H4" s="37">
        <f t="shared" si="3"/>
        <v>0.5454545454545454</v>
      </c>
      <c r="I4" s="38">
        <f>COUNTIF(Vertices[Out-Degree],"&gt;= "&amp;H4)-COUNTIF(Vertices[Out-Degree],"&gt;="&amp;H5)</f>
        <v>0</v>
      </c>
      <c r="J4" s="37">
        <f t="shared" si="4"/>
        <v>78.97575756363636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0.0035542909090909088</v>
      </c>
      <c r="O4" s="38">
        <f>COUNTIF(Vertices[Eigenvector Centrality],"&gt;= "&amp;N4)-COUNTIF(Vertices[Eigenvector Centrality],"&gt;="&amp;N5)</f>
        <v>7</v>
      </c>
      <c r="P4" s="37">
        <f t="shared" si="7"/>
        <v>0.6732669818181819</v>
      </c>
      <c r="Q4" s="38">
        <f>COUNTIF(Vertices[PageRank],"&gt;= "&amp;P4)-COUNTIF(Vertices[PageRank],"&gt;="&amp;P5)</f>
        <v>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0.8181818181818181</v>
      </c>
      <c r="I5" s="40">
        <f>COUNTIF(Vertices[Out-Degree],"&gt;= "&amp;H5)-COUNTIF(Vertices[Out-Degree],"&gt;="&amp;H6)</f>
        <v>24</v>
      </c>
      <c r="J5" s="39">
        <f t="shared" si="4"/>
        <v>118.46363634545455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0.005331436363636363</v>
      </c>
      <c r="O5" s="40">
        <f>COUNTIF(Vertices[Eigenvector Centrality],"&gt;= "&amp;N5)-COUNTIF(Vertices[Eigenvector Centrality],"&gt;="&amp;N6)</f>
        <v>2</v>
      </c>
      <c r="P5" s="39">
        <f t="shared" si="7"/>
        <v>0.8215684727272728</v>
      </c>
      <c r="Q5" s="40">
        <f>COUNTIF(Vertices[PageRank],"&gt;= "&amp;P5)-COUNTIF(Vertices[PageRank],"&gt;="&amp;P6)</f>
        <v>5</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113</v>
      </c>
      <c r="D6" s="32">
        <f t="shared" si="1"/>
        <v>0</v>
      </c>
      <c r="E6" s="3">
        <f>COUNTIF(Vertices[Degree],"&gt;= "&amp;D6)-COUNTIF(Vertices[Degree],"&gt;="&amp;D7)</f>
        <v>0</v>
      </c>
      <c r="F6" s="37">
        <f t="shared" si="2"/>
        <v>1.3818181818181818</v>
      </c>
      <c r="G6" s="38">
        <f>COUNTIF(Vertices[In-Degree],"&gt;= "&amp;F6)-COUNTIF(Vertices[In-Degree],"&gt;="&amp;F7)</f>
        <v>0</v>
      </c>
      <c r="H6" s="37">
        <f t="shared" si="3"/>
        <v>1.0909090909090908</v>
      </c>
      <c r="I6" s="38">
        <f>COUNTIF(Vertices[Out-Degree],"&gt;= "&amp;H6)-COUNTIF(Vertices[Out-Degree],"&gt;="&amp;H7)</f>
        <v>0</v>
      </c>
      <c r="J6" s="37">
        <f t="shared" si="4"/>
        <v>157.95151512727273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0.0071085818181818175</v>
      </c>
      <c r="O6" s="38">
        <f>COUNTIF(Vertices[Eigenvector Centrality],"&gt;= "&amp;N6)-COUNTIF(Vertices[Eigenvector Centrality],"&gt;="&amp;N7)</f>
        <v>5</v>
      </c>
      <c r="P6" s="37">
        <f t="shared" si="7"/>
        <v>0.9698699636363638</v>
      </c>
      <c r="Q6" s="38">
        <f>COUNTIF(Vertices[PageRank],"&gt;= "&amp;P6)-COUNTIF(Vertices[PageRank],"&gt;="&amp;P7)</f>
        <v>6</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41</v>
      </c>
      <c r="D7" s="32">
        <f t="shared" si="1"/>
        <v>0</v>
      </c>
      <c r="E7" s="3">
        <f>COUNTIF(Vertices[Degree],"&gt;= "&amp;D7)-COUNTIF(Vertices[Degree],"&gt;="&amp;D8)</f>
        <v>0</v>
      </c>
      <c r="F7" s="39">
        <f t="shared" si="2"/>
        <v>1.7272727272727273</v>
      </c>
      <c r="G7" s="40">
        <f>COUNTIF(Vertices[In-Degree],"&gt;= "&amp;F7)-COUNTIF(Vertices[In-Degree],"&gt;="&amp;F8)</f>
        <v>14</v>
      </c>
      <c r="H7" s="39">
        <f t="shared" si="3"/>
        <v>1.3636363636363635</v>
      </c>
      <c r="I7" s="40">
        <f>COUNTIF(Vertices[Out-Degree],"&gt;= "&amp;H7)-COUNTIF(Vertices[Out-Degree],"&gt;="&amp;H8)</f>
        <v>0</v>
      </c>
      <c r="J7" s="39">
        <f t="shared" si="4"/>
        <v>197.4393939090909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0.008885727272727273</v>
      </c>
      <c r="O7" s="40">
        <f>COUNTIF(Vertices[Eigenvector Centrality],"&gt;= "&amp;N7)-COUNTIF(Vertices[Eigenvector Centrality],"&gt;="&amp;N8)</f>
        <v>0</v>
      </c>
      <c r="P7" s="39">
        <f t="shared" si="7"/>
        <v>1.1181714545454546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154</v>
      </c>
      <c r="D8" s="32">
        <f t="shared" si="1"/>
        <v>0</v>
      </c>
      <c r="E8" s="3">
        <f>COUNTIF(Vertices[Degree],"&gt;= "&amp;D8)-COUNTIF(Vertices[Degree],"&gt;="&amp;D9)</f>
        <v>0</v>
      </c>
      <c r="F8" s="37">
        <f t="shared" si="2"/>
        <v>2.0727272727272728</v>
      </c>
      <c r="G8" s="38">
        <f>COUNTIF(Vertices[In-Degree],"&gt;= "&amp;F8)-COUNTIF(Vertices[In-Degree],"&gt;="&amp;F9)</f>
        <v>0</v>
      </c>
      <c r="H8" s="37">
        <f t="shared" si="3"/>
        <v>1.6363636363636362</v>
      </c>
      <c r="I8" s="38">
        <f>COUNTIF(Vertices[Out-Degree],"&gt;= "&amp;H8)-COUNTIF(Vertices[Out-Degree],"&gt;="&amp;H9)</f>
        <v>0</v>
      </c>
      <c r="J8" s="37">
        <f t="shared" si="4"/>
        <v>236.9272726909091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0.010662872727272727</v>
      </c>
      <c r="O8" s="38">
        <f>COUNTIF(Vertices[Eigenvector Centrality],"&gt;= "&amp;N8)-COUNTIF(Vertices[Eigenvector Centrality],"&gt;="&amp;N9)</f>
        <v>0</v>
      </c>
      <c r="P8" s="37">
        <f t="shared" si="7"/>
        <v>1.2664729454545456</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1.909090909090909</v>
      </c>
      <c r="I9" s="40">
        <f>COUNTIF(Vertices[Out-Degree],"&gt;= "&amp;H9)-COUNTIF(Vertices[Out-Degree],"&gt;="&amp;H10)</f>
        <v>23</v>
      </c>
      <c r="J9" s="39">
        <f t="shared" si="4"/>
        <v>276.4151514727273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0.012440018181818181</v>
      </c>
      <c r="O9" s="40">
        <f>COUNTIF(Vertices[Eigenvector Centrality],"&gt;= "&amp;N9)-COUNTIF(Vertices[Eigenvector Centrality],"&gt;="&amp;N10)</f>
        <v>5</v>
      </c>
      <c r="P9" s="39">
        <f t="shared" si="7"/>
        <v>1.4147744363636365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1272</v>
      </c>
      <c r="B10" s="34">
        <v>3</v>
      </c>
      <c r="D10" s="32">
        <f t="shared" si="1"/>
        <v>0</v>
      </c>
      <c r="E10" s="3">
        <f>COUNTIF(Vertices[Degree],"&gt;= "&amp;D10)-COUNTIF(Vertices[Degree],"&gt;="&amp;D11)</f>
        <v>0</v>
      </c>
      <c r="F10" s="37">
        <f t="shared" si="2"/>
        <v>2.7636363636363637</v>
      </c>
      <c r="G10" s="38">
        <f>COUNTIF(Vertices[In-Degree],"&gt;= "&amp;F10)-COUNTIF(Vertices[In-Degree],"&gt;="&amp;F11)</f>
        <v>2</v>
      </c>
      <c r="H10" s="37">
        <f t="shared" si="3"/>
        <v>2.1818181818181817</v>
      </c>
      <c r="I10" s="38">
        <f>COUNTIF(Vertices[Out-Degree],"&gt;= "&amp;H10)-COUNTIF(Vertices[Out-Degree],"&gt;="&amp;H11)</f>
        <v>0</v>
      </c>
      <c r="J10" s="37">
        <f t="shared" si="4"/>
        <v>315.90303025454546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0.014217163636363635</v>
      </c>
      <c r="O10" s="38">
        <f>COUNTIF(Vertices[Eigenvector Centrality],"&gt;= "&amp;N10)-COUNTIF(Vertices[Eigenvector Centrality],"&gt;="&amp;N11)</f>
        <v>4</v>
      </c>
      <c r="P10" s="37">
        <f t="shared" si="7"/>
        <v>1.5630759272727275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2.454545454545454</v>
      </c>
      <c r="I11" s="40">
        <f>COUNTIF(Vertices[Out-Degree],"&gt;= "&amp;H11)-COUNTIF(Vertices[Out-Degree],"&gt;="&amp;H12)</f>
        <v>0</v>
      </c>
      <c r="J11" s="39">
        <f t="shared" si="4"/>
        <v>355.3909090363636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0.01599430909090909</v>
      </c>
      <c r="O11" s="40">
        <f>COUNTIF(Vertices[Eigenvector Centrality],"&gt;= "&amp;N11)-COUNTIF(Vertices[Eigenvector Centrality],"&gt;="&amp;N12)</f>
        <v>3</v>
      </c>
      <c r="P11" s="39">
        <f t="shared" si="7"/>
        <v>1.7113774181818184</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289</v>
      </c>
      <c r="B12" s="34">
        <v>123</v>
      </c>
      <c r="D12" s="32">
        <f t="shared" si="1"/>
        <v>0</v>
      </c>
      <c r="E12" s="3">
        <f>COUNTIF(Vertices[Degree],"&gt;= "&amp;D12)-COUNTIF(Vertices[Degree],"&gt;="&amp;D13)</f>
        <v>0</v>
      </c>
      <c r="F12" s="37">
        <f t="shared" si="2"/>
        <v>3.454545454545455</v>
      </c>
      <c r="G12" s="38">
        <f>COUNTIF(Vertices[In-Degree],"&gt;= "&amp;F12)-COUNTIF(Vertices[In-Degree],"&gt;="&amp;F13)</f>
        <v>0</v>
      </c>
      <c r="H12" s="37">
        <f t="shared" si="3"/>
        <v>2.7272727272727266</v>
      </c>
      <c r="I12" s="38">
        <f>COUNTIF(Vertices[Out-Degree],"&gt;= "&amp;H12)-COUNTIF(Vertices[Out-Degree],"&gt;="&amp;H13)</f>
        <v>0</v>
      </c>
      <c r="J12" s="37">
        <f t="shared" si="4"/>
        <v>394.87878781818176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0.017771454545454545</v>
      </c>
      <c r="O12" s="38">
        <f>COUNTIF(Vertices[Eigenvector Centrality],"&gt;= "&amp;N12)-COUNTIF(Vertices[Eigenvector Centrality],"&gt;="&amp;N13)</f>
        <v>0</v>
      </c>
      <c r="P12" s="37">
        <f t="shared" si="7"/>
        <v>1.8596789090909094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290</v>
      </c>
      <c r="B13" s="34">
        <v>5</v>
      </c>
      <c r="D13" s="32">
        <f t="shared" si="1"/>
        <v>0</v>
      </c>
      <c r="E13" s="3">
        <f>COUNTIF(Vertices[Degree],"&gt;= "&amp;D13)-COUNTIF(Vertices[Degree],"&gt;="&amp;D14)</f>
        <v>0</v>
      </c>
      <c r="F13" s="39">
        <f t="shared" si="2"/>
        <v>3.8000000000000007</v>
      </c>
      <c r="G13" s="40">
        <f>COUNTIF(Vertices[In-Degree],"&gt;= "&amp;F13)-COUNTIF(Vertices[In-Degree],"&gt;="&amp;F14)</f>
        <v>0</v>
      </c>
      <c r="H13" s="39">
        <f t="shared" si="3"/>
        <v>2.999999999999999</v>
      </c>
      <c r="I13" s="40">
        <f>COUNTIF(Vertices[Out-Degree],"&gt;= "&amp;H13)-COUNTIF(Vertices[Out-Degree],"&gt;="&amp;H14)</f>
        <v>2</v>
      </c>
      <c r="J13" s="39">
        <f t="shared" si="4"/>
        <v>434.3666665999999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0.0195486</v>
      </c>
      <c r="O13" s="40">
        <f>COUNTIF(Vertices[Eigenvector Centrality],"&gt;= "&amp;N13)-COUNTIF(Vertices[Eigenvector Centrality],"&gt;="&amp;N14)</f>
        <v>15</v>
      </c>
      <c r="P13" s="39">
        <f t="shared" si="7"/>
        <v>2.0079804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26</v>
      </c>
      <c r="D14" s="32">
        <f t="shared" si="1"/>
        <v>0</v>
      </c>
      <c r="E14" s="3">
        <f>COUNTIF(Vertices[Degree],"&gt;= "&amp;D14)-COUNTIF(Vertices[Degree],"&gt;="&amp;D15)</f>
        <v>0</v>
      </c>
      <c r="F14" s="37">
        <f t="shared" si="2"/>
        <v>4.145454545454546</v>
      </c>
      <c r="G14" s="38">
        <f>COUNTIF(Vertices[In-Degree],"&gt;= "&amp;F14)-COUNTIF(Vertices[In-Degree],"&gt;="&amp;F15)</f>
        <v>0</v>
      </c>
      <c r="H14" s="37">
        <f t="shared" si="3"/>
        <v>3.2727272727272716</v>
      </c>
      <c r="I14" s="38">
        <f>COUNTIF(Vertices[Out-Degree],"&gt;= "&amp;H14)-COUNTIF(Vertices[Out-Degree],"&gt;="&amp;H15)</f>
        <v>0</v>
      </c>
      <c r="J14" s="37">
        <f t="shared" si="4"/>
        <v>473.85454538181807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0.021325745454545453</v>
      </c>
      <c r="O14" s="38">
        <f>COUNTIF(Vertices[Eigenvector Centrality],"&gt;= "&amp;N14)-COUNTIF(Vertices[Eigenvector Centrality],"&gt;="&amp;N15)</f>
        <v>0</v>
      </c>
      <c r="P14" s="37">
        <f t="shared" si="7"/>
        <v>2.156281890909091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4.490909090909092</v>
      </c>
      <c r="G15" s="40">
        <f>COUNTIF(Vertices[In-Degree],"&gt;= "&amp;F15)-COUNTIF(Vertices[In-Degree],"&gt;="&amp;F16)</f>
        <v>0</v>
      </c>
      <c r="H15" s="39">
        <f t="shared" si="3"/>
        <v>3.545454545454544</v>
      </c>
      <c r="I15" s="40">
        <f>COUNTIF(Vertices[Out-Degree],"&gt;= "&amp;H15)-COUNTIF(Vertices[Out-Degree],"&gt;="&amp;H16)</f>
        <v>0</v>
      </c>
      <c r="J15" s="39">
        <f t="shared" si="4"/>
        <v>513.3424241636362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0.023102890909090908</v>
      </c>
      <c r="O15" s="40">
        <f>COUNTIF(Vertices[Eigenvector Centrality],"&gt;= "&amp;N15)-COUNTIF(Vertices[Eigenvector Centrality],"&gt;="&amp;N16)</f>
        <v>0</v>
      </c>
      <c r="P15" s="39">
        <f t="shared" si="7"/>
        <v>2.3045833818181816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26</v>
      </c>
      <c r="D16" s="32">
        <f t="shared" si="1"/>
        <v>0</v>
      </c>
      <c r="E16" s="3">
        <f>COUNTIF(Vertices[Degree],"&gt;= "&amp;D16)-COUNTIF(Vertices[Degree],"&gt;="&amp;D17)</f>
        <v>0</v>
      </c>
      <c r="F16" s="37">
        <f t="shared" si="2"/>
        <v>4.836363636363638</v>
      </c>
      <c r="G16" s="38">
        <f>COUNTIF(Vertices[In-Degree],"&gt;= "&amp;F16)-COUNTIF(Vertices[In-Degree],"&gt;="&amp;F17)</f>
        <v>3</v>
      </c>
      <c r="H16" s="37">
        <f t="shared" si="3"/>
        <v>3.8181818181818166</v>
      </c>
      <c r="I16" s="38">
        <f>COUNTIF(Vertices[Out-Degree],"&gt;= "&amp;H16)-COUNTIF(Vertices[Out-Degree],"&gt;="&amp;H17)</f>
        <v>1</v>
      </c>
      <c r="J16" s="37">
        <f t="shared" si="4"/>
        <v>552.8303029454544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0.024880036363636362</v>
      </c>
      <c r="O16" s="38">
        <f>COUNTIF(Vertices[Eigenvector Centrality],"&gt;= "&amp;N16)-COUNTIF(Vertices[Eigenvector Centrality],"&gt;="&amp;N17)</f>
        <v>1</v>
      </c>
      <c r="P16" s="37">
        <f t="shared" si="7"/>
        <v>2.4528848727272723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5.181818181818183</v>
      </c>
      <c r="G17" s="40">
        <f>COUNTIF(Vertices[In-Degree],"&gt;= "&amp;F17)-COUNTIF(Vertices[In-Degree],"&gt;="&amp;F18)</f>
        <v>0</v>
      </c>
      <c r="H17" s="39">
        <f t="shared" si="3"/>
        <v>4.090909090909089</v>
      </c>
      <c r="I17" s="40">
        <f>COUNTIF(Vertices[Out-Degree],"&gt;= "&amp;H17)-COUNTIF(Vertices[Out-Degree],"&gt;="&amp;H18)</f>
        <v>0</v>
      </c>
      <c r="J17" s="39">
        <f t="shared" si="4"/>
        <v>592.3181817272725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0.026657181818181816</v>
      </c>
      <c r="O17" s="40">
        <f>COUNTIF(Vertices[Eigenvector Centrality],"&gt;= "&amp;N17)-COUNTIF(Vertices[Eigenvector Centrality],"&gt;="&amp;N18)</f>
        <v>0</v>
      </c>
      <c r="P17" s="39">
        <f t="shared" si="7"/>
        <v>2.601186363636363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0.035398230088495575</v>
      </c>
      <c r="D18" s="32">
        <f t="shared" si="1"/>
        <v>0</v>
      </c>
      <c r="E18" s="3">
        <f>COUNTIF(Vertices[Degree],"&gt;= "&amp;D18)-COUNTIF(Vertices[Degree],"&gt;="&amp;D19)</f>
        <v>0</v>
      </c>
      <c r="F18" s="37">
        <f t="shared" si="2"/>
        <v>5.527272727272729</v>
      </c>
      <c r="G18" s="38">
        <f>COUNTIF(Vertices[In-Degree],"&gt;= "&amp;F18)-COUNTIF(Vertices[In-Degree],"&gt;="&amp;F19)</f>
        <v>0</v>
      </c>
      <c r="H18" s="37">
        <f t="shared" si="3"/>
        <v>4.3636363636363615</v>
      </c>
      <c r="I18" s="38">
        <f>COUNTIF(Vertices[Out-Degree],"&gt;= "&amp;H18)-COUNTIF(Vertices[Out-Degree],"&gt;="&amp;H19)</f>
        <v>0</v>
      </c>
      <c r="J18" s="37">
        <f t="shared" si="4"/>
        <v>631.8060605090907</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0.02843432727272727</v>
      </c>
      <c r="O18" s="38">
        <f>COUNTIF(Vertices[Eigenvector Centrality],"&gt;= "&amp;N18)-COUNTIF(Vertices[Eigenvector Centrality],"&gt;="&amp;N19)</f>
        <v>2</v>
      </c>
      <c r="P18" s="37">
        <f t="shared" si="7"/>
        <v>2.7494878545454537</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0.06837606837606838</v>
      </c>
      <c r="D19" s="32">
        <f t="shared" si="1"/>
        <v>0</v>
      </c>
      <c r="E19" s="3">
        <f>COUNTIF(Vertices[Degree],"&gt;= "&amp;D19)-COUNTIF(Vertices[Degree],"&gt;="&amp;D20)</f>
        <v>0</v>
      </c>
      <c r="F19" s="39">
        <f t="shared" si="2"/>
        <v>5.872727272727275</v>
      </c>
      <c r="G19" s="40">
        <f>COUNTIF(Vertices[In-Degree],"&gt;= "&amp;F19)-COUNTIF(Vertices[In-Degree],"&gt;="&amp;F20)</f>
        <v>0</v>
      </c>
      <c r="H19" s="39">
        <f t="shared" si="3"/>
        <v>4.636363636363634</v>
      </c>
      <c r="I19" s="40">
        <f>COUNTIF(Vertices[Out-Degree],"&gt;= "&amp;H19)-COUNTIF(Vertices[Out-Degree],"&gt;="&amp;H20)</f>
        <v>0</v>
      </c>
      <c r="J19" s="39">
        <f t="shared" si="4"/>
        <v>671.2939392909088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0.030211472727272724</v>
      </c>
      <c r="O19" s="40">
        <f>COUNTIF(Vertices[Eigenvector Centrality],"&gt;= "&amp;N19)-COUNTIF(Vertices[Eigenvector Centrality],"&gt;="&amp;N20)</f>
        <v>1</v>
      </c>
      <c r="P19" s="39">
        <f t="shared" si="7"/>
        <v>2.8977893454545445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6.2181818181818205</v>
      </c>
      <c r="G20" s="38">
        <f>COUNTIF(Vertices[In-Degree],"&gt;= "&amp;F20)-COUNTIF(Vertices[In-Degree],"&gt;="&amp;F21)</f>
        <v>0</v>
      </c>
      <c r="H20" s="37">
        <f t="shared" si="3"/>
        <v>4.9090909090909065</v>
      </c>
      <c r="I20" s="38">
        <f>COUNTIF(Vertices[Out-Degree],"&gt;= "&amp;H20)-COUNTIF(Vertices[Out-Degree],"&gt;="&amp;H21)</f>
        <v>0</v>
      </c>
      <c r="J20" s="37">
        <f t="shared" si="4"/>
        <v>710.781818072727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0.03198861818181818</v>
      </c>
      <c r="O20" s="38">
        <f>COUNTIF(Vertices[Eigenvector Centrality],"&gt;= "&amp;N20)-COUNTIF(Vertices[Eigenvector Centrality],"&gt;="&amp;N21)</f>
        <v>1</v>
      </c>
      <c r="P20" s="37">
        <f t="shared" si="7"/>
        <v>3.046090836363635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6.563636363636366</v>
      </c>
      <c r="G21" s="40">
        <f>COUNTIF(Vertices[In-Degree],"&gt;= "&amp;F21)-COUNTIF(Vertices[In-Degree],"&gt;="&amp;F22)</f>
        <v>0</v>
      </c>
      <c r="H21" s="39">
        <f t="shared" si="3"/>
        <v>5.181818181818179</v>
      </c>
      <c r="I21" s="40">
        <f>COUNTIF(Vertices[Out-Degree],"&gt;= "&amp;H21)-COUNTIF(Vertices[Out-Degree],"&gt;="&amp;H22)</f>
        <v>0</v>
      </c>
      <c r="J21" s="39">
        <f t="shared" si="4"/>
        <v>750.2696968545451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0.03376576363636364</v>
      </c>
      <c r="O21" s="40">
        <f>COUNTIF(Vertices[Eigenvector Centrality],"&gt;= "&amp;N21)-COUNTIF(Vertices[Eigenvector Centrality],"&gt;="&amp;N22)</f>
        <v>1</v>
      </c>
      <c r="P21" s="39">
        <f t="shared" si="7"/>
        <v>3.194392327272726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6.909090909090912</v>
      </c>
      <c r="G22" s="38">
        <f>COUNTIF(Vertices[In-Degree],"&gt;= "&amp;F22)-COUNTIF(Vertices[In-Degree],"&gt;="&amp;F23)</f>
        <v>1</v>
      </c>
      <c r="H22" s="37">
        <f t="shared" si="3"/>
        <v>5.4545454545454515</v>
      </c>
      <c r="I22" s="38">
        <f>COUNTIF(Vertices[Out-Degree],"&gt;= "&amp;H22)-COUNTIF(Vertices[Out-Degree],"&gt;="&amp;H23)</f>
        <v>0</v>
      </c>
      <c r="J22" s="37">
        <f t="shared" si="4"/>
        <v>789.7575756363633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0.0355429090909091</v>
      </c>
      <c r="O22" s="38">
        <f>COUNTIF(Vertices[Eigenvector Centrality],"&gt;= "&amp;N22)-COUNTIF(Vertices[Eigenvector Centrality],"&gt;="&amp;N23)</f>
        <v>0</v>
      </c>
      <c r="P22" s="37">
        <f t="shared" si="7"/>
        <v>3.3426938181818167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66</v>
      </c>
      <c r="D23" s="32">
        <f t="shared" si="1"/>
        <v>0</v>
      </c>
      <c r="E23" s="3">
        <f>COUNTIF(Vertices[Degree],"&gt;= "&amp;D23)-COUNTIF(Vertices[Degree],"&gt;="&amp;D24)</f>
        <v>0</v>
      </c>
      <c r="F23" s="39">
        <f t="shared" si="2"/>
        <v>7.2545454545454575</v>
      </c>
      <c r="G23" s="40">
        <f>COUNTIF(Vertices[In-Degree],"&gt;= "&amp;F23)-COUNTIF(Vertices[In-Degree],"&gt;="&amp;F24)</f>
        <v>0</v>
      </c>
      <c r="H23" s="39">
        <f t="shared" si="3"/>
        <v>5.727272727272724</v>
      </c>
      <c r="I23" s="40">
        <f>COUNTIF(Vertices[Out-Degree],"&gt;= "&amp;H23)-COUNTIF(Vertices[Out-Degree],"&gt;="&amp;H24)</f>
        <v>0</v>
      </c>
      <c r="J23" s="39">
        <f t="shared" si="4"/>
        <v>829.2454544181815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0.037320054545454555</v>
      </c>
      <c r="O23" s="40">
        <f>COUNTIF(Vertices[Eigenvector Centrality],"&gt;= "&amp;N23)-COUNTIF(Vertices[Eigenvector Centrality],"&gt;="&amp;N24)</f>
        <v>0</v>
      </c>
      <c r="P23" s="39">
        <f t="shared" si="7"/>
        <v>3.4909953090909074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144</v>
      </c>
      <c r="D24" s="32">
        <f t="shared" si="1"/>
        <v>0</v>
      </c>
      <c r="E24" s="3">
        <f>COUNTIF(Vertices[Degree],"&gt;= "&amp;D24)-COUNTIF(Vertices[Degree],"&gt;="&amp;D25)</f>
        <v>0</v>
      </c>
      <c r="F24" s="37">
        <f t="shared" si="2"/>
        <v>7.600000000000003</v>
      </c>
      <c r="G24" s="38">
        <f>COUNTIF(Vertices[In-Degree],"&gt;= "&amp;F24)-COUNTIF(Vertices[In-Degree],"&gt;="&amp;F25)</f>
        <v>0</v>
      </c>
      <c r="H24" s="37">
        <f t="shared" si="3"/>
        <v>5.9999999999999964</v>
      </c>
      <c r="I24" s="38">
        <f>COUNTIF(Vertices[Out-Degree],"&gt;= "&amp;H24)-COUNTIF(Vertices[Out-Degree],"&gt;="&amp;H25)</f>
        <v>0</v>
      </c>
      <c r="J24" s="37">
        <f t="shared" si="4"/>
        <v>868.7333331999996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0.03909720000000001</v>
      </c>
      <c r="O24" s="38">
        <f>COUNTIF(Vertices[Eigenvector Centrality],"&gt;= "&amp;N24)-COUNTIF(Vertices[Eigenvector Centrality],"&gt;="&amp;N25)</f>
        <v>0</v>
      </c>
      <c r="P24" s="37">
        <f t="shared" si="7"/>
        <v>3.639296799999998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7.945454545454549</v>
      </c>
      <c r="G25" s="40">
        <f>COUNTIF(Vertices[In-Degree],"&gt;= "&amp;F25)-COUNTIF(Vertices[In-Degree],"&gt;="&amp;F26)</f>
        <v>1</v>
      </c>
      <c r="H25" s="39">
        <f t="shared" si="3"/>
        <v>6.272727272727269</v>
      </c>
      <c r="I25" s="40">
        <f>COUNTIF(Vertices[Out-Degree],"&gt;= "&amp;H25)-COUNTIF(Vertices[Out-Degree],"&gt;="&amp;H26)</f>
        <v>0</v>
      </c>
      <c r="J25" s="39">
        <f t="shared" si="4"/>
        <v>908.2212119818178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0.04087434545454547</v>
      </c>
      <c r="O25" s="40">
        <f>COUNTIF(Vertices[Eigenvector Centrality],"&gt;= "&amp;N25)-COUNTIF(Vertices[Eigenvector Centrality],"&gt;="&amp;N26)</f>
        <v>0</v>
      </c>
      <c r="P25" s="39">
        <f t="shared" si="7"/>
        <v>3.787598290909089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8.290909090909095</v>
      </c>
      <c r="G26" s="38">
        <f>COUNTIF(Vertices[In-Degree],"&gt;= "&amp;F26)-COUNTIF(Vertices[In-Degree],"&gt;="&amp;F28)</f>
        <v>0</v>
      </c>
      <c r="H26" s="37">
        <f t="shared" si="3"/>
        <v>6.545454545454541</v>
      </c>
      <c r="I26" s="38">
        <f>COUNTIF(Vertices[Out-Degree],"&gt;= "&amp;H26)-COUNTIF(Vertices[Out-Degree],"&gt;="&amp;H28)</f>
        <v>0</v>
      </c>
      <c r="J26" s="37">
        <f t="shared" si="4"/>
        <v>947.7090907636359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0.04265149090909093</v>
      </c>
      <c r="O26" s="38">
        <f>COUNTIF(Vertices[Eigenvector Centrality],"&gt;= "&amp;N26)-COUNTIF(Vertices[Eigenvector Centrality],"&gt;="&amp;N28)</f>
        <v>0</v>
      </c>
      <c r="P26" s="37">
        <f t="shared" si="7"/>
        <v>3.9358997818181796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3.048641</v>
      </c>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-4</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6.818181818181814</v>
      </c>
      <c r="I28" s="40">
        <f>COUNTIF(Vertices[Out-Degree],"&gt;= "&amp;H28)-COUNTIF(Vertices[Out-Degree],"&gt;="&amp;H40)</f>
        <v>0</v>
      </c>
      <c r="J28" s="39">
        <f>J26+($J$57-$J$2)/BinDivisor</f>
        <v>987.1969695454541</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0.044428636363636385</v>
      </c>
      <c r="O28" s="40">
        <f>COUNTIF(Vertices[Eigenvector Centrality],"&gt;= "&amp;N28)-COUNTIF(Vertices[Eigenvector Centrality],"&gt;="&amp;N40)</f>
        <v>0</v>
      </c>
      <c r="P28" s="39">
        <f>P26+($P$57-$P$2)/BinDivisor</f>
        <v>4.08420127272727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0.019993164730006837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1273</v>
      </c>
      <c r="B30" s="34">
        <v>0.478548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1274</v>
      </c>
      <c r="B32" s="34" t="s">
        <v>1275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1</v>
      </c>
      <c r="H40" s="37">
        <f>H28+($H$57-$H$2)/BinDivisor</f>
        <v>7.090909090909086</v>
      </c>
      <c r="I40" s="38">
        <f>COUNTIF(Vertices[Out-Degree],"&gt;= "&amp;H40)-COUNTIF(Vertices[Out-Degree],"&gt;="&amp;H41)</f>
        <v>0</v>
      </c>
      <c r="J40" s="37">
        <f>J28+($J$57-$J$2)/BinDivisor</f>
        <v>1026.6848483272722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0.04620578181818184</v>
      </c>
      <c r="O40" s="38">
        <f>COUNTIF(Vertices[Eigenvector Centrality],"&gt;= "&amp;N40)-COUNTIF(Vertices[Eigenvector Centrality],"&gt;="&amp;N41)</f>
        <v>0</v>
      </c>
      <c r="P40" s="37">
        <f>P28+($P$57-$P$2)/BinDivisor</f>
        <v>4.2325027636363615</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1066.1727271090904</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1</v>
      </c>
      <c r="N41" s="39">
        <f aca="true" t="shared" si="15" ref="N41:N56">N40+($N$57-$N$2)/BinDivisor</f>
        <v>0.0479829272727273</v>
      </c>
      <c r="O41" s="40">
        <f>COUNTIF(Vertices[Eigenvector Centrality],"&gt;= "&amp;N41)-COUNTIF(Vertices[Eigenvector Centrality],"&gt;="&amp;N42)</f>
        <v>0</v>
      </c>
      <c r="P41" s="39">
        <f aca="true" t="shared" si="16" ref="P41:P56">P40+($P$57-$P$2)/BinDivisor</f>
        <v>4.380804254545453</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7.636363636363631</v>
      </c>
      <c r="I42" s="38">
        <f>COUNTIF(Vertices[Out-Degree],"&gt;= "&amp;H42)-COUNTIF(Vertices[Out-Degree],"&gt;="&amp;H43)</f>
        <v>0</v>
      </c>
      <c r="J42" s="37">
        <f t="shared" si="13"/>
        <v>1105.6606058909085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0.04976007272727276</v>
      </c>
      <c r="O42" s="38">
        <f>COUNTIF(Vertices[Eigenvector Centrality],"&gt;= "&amp;N42)-COUNTIF(Vertices[Eigenvector Centrality],"&gt;="&amp;N43)</f>
        <v>0</v>
      </c>
      <c r="P42" s="37">
        <f t="shared" si="16"/>
        <v>4.529105745454544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7.909090909090904</v>
      </c>
      <c r="I43" s="40">
        <f>COUNTIF(Vertices[Out-Degree],"&gt;= "&amp;H43)-COUNTIF(Vertices[Out-Degree],"&gt;="&amp;H44)</f>
        <v>1</v>
      </c>
      <c r="J43" s="39">
        <f t="shared" si="13"/>
        <v>1145.1484846727267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0.051537218181818216</v>
      </c>
      <c r="O43" s="40">
        <f>COUNTIF(Vertices[Eigenvector Centrality],"&gt;= "&amp;N43)-COUNTIF(Vertices[Eigenvector Centrality],"&gt;="&amp;N44)</f>
        <v>0</v>
      </c>
      <c r="P43" s="39">
        <f t="shared" si="16"/>
        <v>4.677407236363635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8.181818181818176</v>
      </c>
      <c r="I44" s="38">
        <f>COUNTIF(Vertices[Out-Degree],"&gt;= "&amp;H44)-COUNTIF(Vertices[Out-Degree],"&gt;="&amp;H45)</f>
        <v>0</v>
      </c>
      <c r="J44" s="37">
        <f t="shared" si="13"/>
        <v>1184.6363634545448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0.053314363636363674</v>
      </c>
      <c r="O44" s="38">
        <f>COUNTIF(Vertices[Eigenvector Centrality],"&gt;= "&amp;N44)-COUNTIF(Vertices[Eigenvector Centrality],"&gt;="&amp;N45)</f>
        <v>0</v>
      </c>
      <c r="P44" s="37">
        <f t="shared" si="16"/>
        <v>4.825708727272726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8.45454545454545</v>
      </c>
      <c r="I45" s="40">
        <f>COUNTIF(Vertices[Out-Degree],"&gt;= "&amp;H45)-COUNTIF(Vertices[Out-Degree],"&gt;="&amp;H46)</f>
        <v>0</v>
      </c>
      <c r="J45" s="39">
        <f t="shared" si="13"/>
        <v>1224.124242236363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0.05509150909090913</v>
      </c>
      <c r="O45" s="40">
        <f>COUNTIF(Vertices[Eigenvector Centrality],"&gt;= "&amp;N45)-COUNTIF(Vertices[Eigenvector Centrality],"&gt;="&amp;N46)</f>
        <v>0</v>
      </c>
      <c r="P45" s="39">
        <f t="shared" si="16"/>
        <v>4.974010218181817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8.727272727272723</v>
      </c>
      <c r="I46" s="38">
        <f>COUNTIF(Vertices[Out-Degree],"&gt;= "&amp;H46)-COUNTIF(Vertices[Out-Degree],"&gt;="&amp;H47)</f>
        <v>0</v>
      </c>
      <c r="J46" s="37">
        <f t="shared" si="13"/>
        <v>1263.6121210181811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0.05686865454545459</v>
      </c>
      <c r="O46" s="38">
        <f>COUNTIF(Vertices[Eigenvector Centrality],"&gt;= "&amp;N46)-COUNTIF(Vertices[Eigenvector Centrality],"&gt;="&amp;N47)</f>
        <v>0</v>
      </c>
      <c r="P46" s="37">
        <f t="shared" si="16"/>
        <v>5.1223117090909085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8.999999999999996</v>
      </c>
      <c r="I47" s="40">
        <f>COUNTIF(Vertices[Out-Degree],"&gt;= "&amp;H47)-COUNTIF(Vertices[Out-Degree],"&gt;="&amp;H48)</f>
        <v>1</v>
      </c>
      <c r="J47" s="39">
        <f t="shared" si="13"/>
        <v>1303.0999997999993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0.058645800000000047</v>
      </c>
      <c r="O47" s="40">
        <f>COUNTIF(Vertices[Eigenvector Centrality],"&gt;= "&amp;N47)-COUNTIF(Vertices[Eigenvector Centrality],"&gt;="&amp;N48)</f>
        <v>0</v>
      </c>
      <c r="P47" s="39">
        <f t="shared" si="16"/>
        <v>5.2706132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9.27272727272727</v>
      </c>
      <c r="I48" s="38">
        <f>COUNTIF(Vertices[Out-Degree],"&gt;= "&amp;H48)-COUNTIF(Vertices[Out-Degree],"&gt;="&amp;H49)</f>
        <v>0</v>
      </c>
      <c r="J48" s="37">
        <f t="shared" si="13"/>
        <v>1342.5878785818174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0.060422945454545504</v>
      </c>
      <c r="O48" s="38">
        <f>COUNTIF(Vertices[Eigenvector Centrality],"&gt;= "&amp;N48)-COUNTIF(Vertices[Eigenvector Centrality],"&gt;="&amp;N49)</f>
        <v>0</v>
      </c>
      <c r="P48" s="37">
        <f t="shared" si="16"/>
        <v>5.418914690909091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9.545454545454543</v>
      </c>
      <c r="I49" s="40">
        <f>COUNTIF(Vertices[Out-Degree],"&gt;= "&amp;H49)-COUNTIF(Vertices[Out-Degree],"&gt;="&amp;H50)</f>
        <v>0</v>
      </c>
      <c r="J49" s="39">
        <f t="shared" si="13"/>
        <v>1382.0757573636356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0.06220009090909096</v>
      </c>
      <c r="O49" s="40">
        <f>COUNTIF(Vertices[Eigenvector Centrality],"&gt;= "&amp;N49)-COUNTIF(Vertices[Eigenvector Centrality],"&gt;="&amp;N50)</f>
        <v>1</v>
      </c>
      <c r="P49" s="39">
        <f t="shared" si="16"/>
        <v>5.567216181818182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9.818181818181817</v>
      </c>
      <c r="I50" s="38">
        <f>COUNTIF(Vertices[Out-Degree],"&gt;= "&amp;H50)-COUNTIF(Vertices[Out-Degree],"&gt;="&amp;H51)</f>
        <v>0</v>
      </c>
      <c r="J50" s="37">
        <f t="shared" si="13"/>
        <v>1421.5636361454538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0.06397723636363642</v>
      </c>
      <c r="O50" s="38">
        <f>COUNTIF(Vertices[Eigenvector Centrality],"&gt;= "&amp;N50)-COUNTIF(Vertices[Eigenvector Centrality],"&gt;="&amp;N51)</f>
        <v>0</v>
      </c>
      <c r="P50" s="37">
        <f t="shared" si="16"/>
        <v>5.715517672727273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10.09090909090909</v>
      </c>
      <c r="I51" s="40">
        <f>COUNTIF(Vertices[Out-Degree],"&gt;= "&amp;H51)-COUNTIF(Vertices[Out-Degree],"&gt;="&amp;H52)</f>
        <v>0</v>
      </c>
      <c r="J51" s="39">
        <f t="shared" si="13"/>
        <v>1461.051514927272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0.06575438181818187</v>
      </c>
      <c r="O51" s="40">
        <f>COUNTIF(Vertices[Eigenvector Centrality],"&gt;= "&amp;N51)-COUNTIF(Vertices[Eigenvector Centrality],"&gt;="&amp;N52)</f>
        <v>1</v>
      </c>
      <c r="P51" s="39">
        <f t="shared" si="16"/>
        <v>5.863819163636364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10.363636363636363</v>
      </c>
      <c r="I52" s="38">
        <f>COUNTIF(Vertices[Out-Degree],"&gt;= "&amp;H52)-COUNTIF(Vertices[Out-Degree],"&gt;="&amp;H53)</f>
        <v>0</v>
      </c>
      <c r="J52" s="37">
        <f t="shared" si="13"/>
        <v>1500.53939370909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0.06753152727272732</v>
      </c>
      <c r="O52" s="38">
        <f>COUNTIF(Vertices[Eigenvector Centrality],"&gt;= "&amp;N52)-COUNTIF(Vertices[Eigenvector Centrality],"&gt;="&amp;N53)</f>
        <v>0</v>
      </c>
      <c r="P52" s="37">
        <f t="shared" si="16"/>
        <v>6.0121206545454555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10.636363636363637</v>
      </c>
      <c r="I53" s="40">
        <f>COUNTIF(Vertices[Out-Degree],"&gt;= "&amp;H53)-COUNTIF(Vertices[Out-Degree],"&gt;="&amp;H54)</f>
        <v>0</v>
      </c>
      <c r="J53" s="39">
        <f t="shared" si="13"/>
        <v>1540.0272724909082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0.06930867272727277</v>
      </c>
      <c r="O53" s="40">
        <f>COUNTIF(Vertices[Eigenvector Centrality],"&gt;= "&amp;N53)-COUNTIF(Vertices[Eigenvector Centrality],"&gt;="&amp;N54)</f>
        <v>0</v>
      </c>
      <c r="P53" s="39">
        <f t="shared" si="16"/>
        <v>6.160422145454547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10.90909090909091</v>
      </c>
      <c r="I54" s="38">
        <f>COUNTIF(Vertices[Out-Degree],"&gt;= "&amp;H54)-COUNTIF(Vertices[Out-Degree],"&gt;="&amp;H55)</f>
        <v>0</v>
      </c>
      <c r="J54" s="37">
        <f t="shared" si="13"/>
        <v>1579.5151512727264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0.07108581818181822</v>
      </c>
      <c r="O54" s="38">
        <f>COUNTIF(Vertices[Eigenvector Centrality],"&gt;= "&amp;N54)-COUNTIF(Vertices[Eigenvector Centrality],"&gt;="&amp;N55)</f>
        <v>0</v>
      </c>
      <c r="P54" s="37">
        <f t="shared" si="16"/>
        <v>6.308723636363638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11.181818181818183</v>
      </c>
      <c r="I55" s="40">
        <f>COUNTIF(Vertices[Out-Degree],"&gt;= "&amp;H55)-COUNTIF(Vertices[Out-Degree],"&gt;="&amp;H56)</f>
        <v>0</v>
      </c>
      <c r="J55" s="39">
        <f t="shared" si="13"/>
        <v>1619.0030300545445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0.07286296363636367</v>
      </c>
      <c r="O55" s="40">
        <f>COUNTIF(Vertices[Eigenvector Centrality],"&gt;= "&amp;N55)-COUNTIF(Vertices[Eigenvector Centrality],"&gt;="&amp;N56)</f>
        <v>0</v>
      </c>
      <c r="P55" s="39">
        <f t="shared" si="16"/>
        <v>6.457025127272729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1</v>
      </c>
      <c r="H56" s="37">
        <f t="shared" si="12"/>
        <v>11.454545454545457</v>
      </c>
      <c r="I56" s="38">
        <f>COUNTIF(Vertices[Out-Degree],"&gt;= "&amp;H56)-COUNTIF(Vertices[Out-Degree],"&gt;="&amp;H57)</f>
        <v>1</v>
      </c>
      <c r="J56" s="37">
        <f t="shared" si="13"/>
        <v>1658.4909088363627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0.07464010909090912</v>
      </c>
      <c r="O56" s="38">
        <f>COUNTIF(Vertices[Eigenvector Centrality],"&gt;= "&amp;N56)-COUNTIF(Vertices[Eigenvector Centrality],"&gt;="&amp;N57)</f>
        <v>0</v>
      </c>
      <c r="P56" s="37">
        <f t="shared" si="16"/>
        <v>6.60532661818182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15</v>
      </c>
      <c r="I57" s="42">
        <f>COUNTIF(Vertices[Out-Degree],"&gt;= "&amp;H57)-COUNTIF(Vertices[Out-Degree],"&gt;="&amp;H58)</f>
        <v>1</v>
      </c>
      <c r="J57" s="41">
        <f>MAX(Vertices[Betweenness Centrality])</f>
        <v>2171.833333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0.097743</v>
      </c>
      <c r="O57" s="42">
        <f>COUNTIF(Vertices[Eigenvector Centrality],"&gt;= "&amp;N57)-COUNTIF(Vertices[Eigenvector Centrality],"&gt;="&amp;N58)</f>
        <v>1</v>
      </c>
      <c r="P57" s="41">
        <f>MAX(Vertices[PageRank])</f>
        <v>8.533246</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1.6363636363636365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1.6363636363636365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2171.833333</v>
      </c>
    </row>
    <row r="99" spans="1:2" ht="15">
      <c r="A99" s="33" t="s">
        <v>102</v>
      </c>
      <c r="B99" s="47">
        <f>_xlfn.IFERROR(AVERAGE(Vertices[Betweenness Centrality]),NoMetricMessage)</f>
        <v>117.50649351948047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0.0974798181818182</v>
      </c>
    </row>
    <row r="114" spans="1:2" ht="15">
      <c r="A114" s="33" t="s">
        <v>109</v>
      </c>
      <c r="B114" s="47">
        <f>_xlfn.IFERROR(MEDIAN(Vertices[Closeness Centrality]),NoMetricMessage)</f>
        <v>0.005376</v>
      </c>
    </row>
    <row r="125" spans="1:2" ht="15">
      <c r="A125" s="33" t="s">
        <v>112</v>
      </c>
      <c r="B125" s="47">
        <f>IF(COUNT(Vertices[Eigenvector Centrality])&gt;0,N2,NoMetricMessage)</f>
        <v>0</v>
      </c>
    </row>
    <row r="126" spans="1:2" ht="15">
      <c r="A126" s="33" t="s">
        <v>113</v>
      </c>
      <c r="B126" s="47">
        <f>IF(COUNT(Vertices[Eigenvector Centrality])&gt;0,N57,NoMetricMessage)</f>
        <v>0.097743</v>
      </c>
    </row>
    <row r="127" spans="1:2" ht="15">
      <c r="A127" s="33" t="s">
        <v>114</v>
      </c>
      <c r="B127" s="47">
        <f>_xlfn.IFERROR(AVERAGE(Vertices[Eigenvector Centrality]),NoMetricMessage)</f>
        <v>0.012987012987012983</v>
      </c>
    </row>
    <row r="128" spans="1:2" ht="15">
      <c r="A128" s="33" t="s">
        <v>115</v>
      </c>
      <c r="B128" s="47">
        <f>_xlfn.IFERROR(MEDIAN(Vertices[Eigenvector Centrality]),NoMetricMessage)</f>
        <v>0.008561</v>
      </c>
    </row>
    <row r="139" spans="1:2" ht="15">
      <c r="A139" s="33" t="s">
        <v>140</v>
      </c>
      <c r="B139" s="47">
        <f>IF(COUNT(Vertices[PageRank])&gt;0,P2,NoMetricMessage)</f>
        <v>0.376664</v>
      </c>
    </row>
    <row r="140" spans="1:2" ht="15">
      <c r="A140" s="33" t="s">
        <v>141</v>
      </c>
      <c r="B140" s="47">
        <f>IF(COUNT(Vertices[PageRank])&gt;0,P57,NoMetricMessage)</f>
        <v>8.533246</v>
      </c>
    </row>
    <row r="141" spans="1:2" ht="15">
      <c r="A141" s="33" t="s">
        <v>142</v>
      </c>
      <c r="B141" s="47">
        <f>_xlfn.IFERROR(AVERAGE(Vertices[PageRank]),NoMetricMessage)</f>
        <v>0.9999930779220784</v>
      </c>
    </row>
    <row r="142" spans="1:2" ht="15">
      <c r="A142" s="33" t="s">
        <v>143</v>
      </c>
      <c r="B142" s="47">
        <f>_xlfn.IFERROR(MEDIAN(Vertices[PageRank]),NoMetricMessage)</f>
        <v>0.623714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0.2306852115235146</v>
      </c>
    </row>
    <row r="156" spans="1:2" ht="15">
      <c r="A156" s="33" t="s">
        <v>121</v>
      </c>
      <c r="B156" s="47">
        <f>_xlfn.IFERROR(MEDIAN(Vertices[Clustering Coefficient]),NoMetricMessage)</f>
        <v>0.028225806451612902</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1206</v>
      </c>
      <c r="K7" s="13" t="s">
        <v>1207</v>
      </c>
    </row>
    <row r="8" spans="1:11" ht="409.5">
      <c r="A8"/>
      <c r="B8">
        <v>2</v>
      </c>
      <c r="C8">
        <v>2</v>
      </c>
      <c r="D8" t="s">
        <v>61</v>
      </c>
      <c r="E8" t="s">
        <v>61</v>
      </c>
      <c r="H8" t="s">
        <v>73</v>
      </c>
      <c r="J8" t="s">
        <v>1208</v>
      </c>
      <c r="K8" s="13" t="s">
        <v>1209</v>
      </c>
    </row>
    <row r="9" spans="1:11" ht="409.5">
      <c r="A9"/>
      <c r="B9">
        <v>3</v>
      </c>
      <c r="C9">
        <v>4</v>
      </c>
      <c r="D9" t="s">
        <v>62</v>
      </c>
      <c r="E9" t="s">
        <v>62</v>
      </c>
      <c r="H9" t="s">
        <v>74</v>
      </c>
      <c r="J9" t="s">
        <v>1210</v>
      </c>
      <c r="K9" s="13" t="s">
        <v>1211</v>
      </c>
    </row>
    <row r="10" spans="1:11" ht="409.5">
      <c r="A10"/>
      <c r="B10">
        <v>4</v>
      </c>
      <c r="D10" t="s">
        <v>63</v>
      </c>
      <c r="E10" t="s">
        <v>63</v>
      </c>
      <c r="H10" t="s">
        <v>75</v>
      </c>
      <c r="J10" t="s">
        <v>1212</v>
      </c>
      <c r="K10" s="13" t="s">
        <v>1213</v>
      </c>
    </row>
    <row r="11" spans="1:11" ht="15">
      <c r="A11"/>
      <c r="B11">
        <v>5</v>
      </c>
      <c r="D11" t="s">
        <v>46</v>
      </c>
      <c r="E11">
        <v>1</v>
      </c>
      <c r="H11" t="s">
        <v>76</v>
      </c>
      <c r="J11" t="s">
        <v>1214</v>
      </c>
      <c r="K11" t="s">
        <v>1215</v>
      </c>
    </row>
    <row r="12" spans="1:11" ht="15">
      <c r="A12"/>
      <c r="B12"/>
      <c r="D12" t="s">
        <v>64</v>
      </c>
      <c r="E12">
        <v>2</v>
      </c>
      <c r="H12">
        <v>0</v>
      </c>
      <c r="J12" t="s">
        <v>1216</v>
      </c>
      <c r="K12" t="s">
        <v>1217</v>
      </c>
    </row>
    <row r="13" spans="1:11" ht="15">
      <c r="A13"/>
      <c r="B13"/>
      <c r="D13">
        <v>1</v>
      </c>
      <c r="E13">
        <v>3</v>
      </c>
      <c r="H13">
        <v>1</v>
      </c>
      <c r="J13" t="s">
        <v>1218</v>
      </c>
      <c r="K13" t="s">
        <v>1219</v>
      </c>
    </row>
    <row r="14" spans="4:11" ht="15">
      <c r="D14">
        <v>2</v>
      </c>
      <c r="E14">
        <v>4</v>
      </c>
      <c r="H14">
        <v>2</v>
      </c>
      <c r="J14" t="s">
        <v>1220</v>
      </c>
      <c r="K14" t="s">
        <v>1221</v>
      </c>
    </row>
    <row r="15" spans="4:11" ht="15">
      <c r="D15">
        <v>3</v>
      </c>
      <c r="E15">
        <v>5</v>
      </c>
      <c r="H15">
        <v>3</v>
      </c>
      <c r="J15" t="s">
        <v>1222</v>
      </c>
      <c r="K15" t="s">
        <v>1223</v>
      </c>
    </row>
    <row r="16" spans="4:11" ht="15">
      <c r="D16">
        <v>4</v>
      </c>
      <c r="E16">
        <v>6</v>
      </c>
      <c r="H16">
        <v>4</v>
      </c>
      <c r="J16" t="s">
        <v>1224</v>
      </c>
      <c r="K16" t="s">
        <v>1225</v>
      </c>
    </row>
    <row r="17" spans="4:11" ht="15">
      <c r="D17">
        <v>5</v>
      </c>
      <c r="E17">
        <v>7</v>
      </c>
      <c r="H17">
        <v>5</v>
      </c>
      <c r="J17" t="s">
        <v>1226</v>
      </c>
      <c r="K17" t="s">
        <v>1227</v>
      </c>
    </row>
    <row r="18" spans="4:11" ht="15">
      <c r="D18">
        <v>6</v>
      </c>
      <c r="E18">
        <v>8</v>
      </c>
      <c r="H18">
        <v>6</v>
      </c>
      <c r="J18" t="s">
        <v>1228</v>
      </c>
      <c r="K18" t="s">
        <v>1229</v>
      </c>
    </row>
    <row r="19" spans="4:11" ht="15">
      <c r="D19">
        <v>7</v>
      </c>
      <c r="E19">
        <v>9</v>
      </c>
      <c r="H19">
        <v>7</v>
      </c>
      <c r="J19" t="s">
        <v>1230</v>
      </c>
      <c r="K19" t="s">
        <v>1231</v>
      </c>
    </row>
    <row r="20" spans="4:11" ht="15">
      <c r="D20">
        <v>8</v>
      </c>
      <c r="H20">
        <v>8</v>
      </c>
      <c r="J20" t="s">
        <v>1232</v>
      </c>
      <c r="K20" t="s">
        <v>1233</v>
      </c>
    </row>
    <row r="21" spans="4:11" ht="409.5">
      <c r="D21">
        <v>9</v>
      </c>
      <c r="H21">
        <v>9</v>
      </c>
      <c r="J21" t="s">
        <v>1234</v>
      </c>
      <c r="K21" s="13" t="s">
        <v>1235</v>
      </c>
    </row>
    <row r="22" spans="4:11" ht="409.5">
      <c r="D22">
        <v>10</v>
      </c>
      <c r="J22" t="s">
        <v>1236</v>
      </c>
      <c r="K22" s="13" t="s">
        <v>1237</v>
      </c>
    </row>
    <row r="23" spans="4:11" ht="409.5">
      <c r="D23">
        <v>11</v>
      </c>
      <c r="J23" t="s">
        <v>1238</v>
      </c>
      <c r="K23" s="13" t="s">
        <v>1239</v>
      </c>
    </row>
    <row r="24" spans="10:11" ht="409.5">
      <c r="J24" t="s">
        <v>1240</v>
      </c>
      <c r="K24" s="13" t="s">
        <v>1848</v>
      </c>
    </row>
    <row r="25" spans="10:11" ht="15">
      <c r="J25" t="s">
        <v>1241</v>
      </c>
      <c r="K25" t="b">
        <v>0</v>
      </c>
    </row>
    <row r="26" spans="10:11" ht="15">
      <c r="J26" t="s">
        <v>1846</v>
      </c>
      <c r="K26" t="s">
        <v>1847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1268</v>
      </c>
      <c r="B2" s="116" t="s">
        <v>1269</v>
      </c>
      <c r="C2" s="117" t="s">
        <v>1270</v>
      </c>
    </row>
    <row r="3" spans="1:3" ht="15">
      <c r="A3" s="115" t="s">
        <v>1243</v>
      </c>
      <c r="B3" s="115" t="s">
        <v>1243</v>
      </c>
      <c r="C3" s="34">
        <v>36</v>
      </c>
    </row>
    <row r="4" spans="1:3" ht="15">
      <c r="A4" s="115" t="s">
        <v>1243</v>
      </c>
      <c r="B4" s="115" t="s">
        <v>1244</v>
      </c>
      <c r="C4" s="34">
        <v>9</v>
      </c>
    </row>
    <row r="5" spans="1:3" ht="15">
      <c r="A5" s="115" t="s">
        <v>1243</v>
      </c>
      <c r="B5" s="115" t="s">
        <v>1247</v>
      </c>
      <c r="C5" s="34">
        <v>4</v>
      </c>
    </row>
    <row r="6" spans="1:3" ht="15">
      <c r="A6" s="115" t="s">
        <v>1243</v>
      </c>
      <c r="B6" s="115" t="s">
        <v>1248</v>
      </c>
      <c r="C6" s="34">
        <v>2</v>
      </c>
    </row>
    <row r="7" spans="1:3" ht="15">
      <c r="A7" s="115" t="s">
        <v>1244</v>
      </c>
      <c r="B7" s="115" t="s">
        <v>1243</v>
      </c>
      <c r="C7" s="34">
        <v>5</v>
      </c>
    </row>
    <row r="8" spans="1:3" ht="15">
      <c r="A8" s="115" t="s">
        <v>1244</v>
      </c>
      <c r="B8" s="115" t="s">
        <v>1244</v>
      </c>
      <c r="C8" s="34">
        <v>16</v>
      </c>
    </row>
    <row r="9" spans="1:3" ht="15">
      <c r="A9" s="115" t="s">
        <v>1244</v>
      </c>
      <c r="B9" s="115" t="s">
        <v>1248</v>
      </c>
      <c r="C9" s="34">
        <v>2</v>
      </c>
    </row>
    <row r="10" spans="1:3" ht="15">
      <c r="A10" s="115" t="s">
        <v>1245</v>
      </c>
      <c r="B10" s="115" t="s">
        <v>1245</v>
      </c>
      <c r="C10" s="34">
        <v>20</v>
      </c>
    </row>
    <row r="11" spans="1:3" ht="15">
      <c r="A11" s="115" t="s">
        <v>1246</v>
      </c>
      <c r="B11" s="115" t="s">
        <v>1243</v>
      </c>
      <c r="C11" s="34">
        <v>1</v>
      </c>
    </row>
    <row r="12" spans="1:3" ht="15">
      <c r="A12" s="115" t="s">
        <v>1246</v>
      </c>
      <c r="B12" s="115" t="s">
        <v>1244</v>
      </c>
      <c r="C12" s="34">
        <v>2</v>
      </c>
    </row>
    <row r="13" spans="1:3" ht="15">
      <c r="A13" s="115" t="s">
        <v>1246</v>
      </c>
      <c r="B13" s="115" t="s">
        <v>1245</v>
      </c>
      <c r="C13" s="34">
        <v>1</v>
      </c>
    </row>
    <row r="14" spans="1:3" ht="15">
      <c r="A14" s="115" t="s">
        <v>1246</v>
      </c>
      <c r="B14" s="115" t="s">
        <v>1246</v>
      </c>
      <c r="C14" s="34">
        <v>21</v>
      </c>
    </row>
    <row r="15" spans="1:3" ht="15">
      <c r="A15" s="115" t="s">
        <v>1246</v>
      </c>
      <c r="B15" s="115" t="s">
        <v>1248</v>
      </c>
      <c r="C15" s="34">
        <v>3</v>
      </c>
    </row>
    <row r="16" spans="1:3" ht="15">
      <c r="A16" s="115" t="s">
        <v>1247</v>
      </c>
      <c r="B16" s="115" t="s">
        <v>1244</v>
      </c>
      <c r="C16" s="34">
        <v>1</v>
      </c>
    </row>
    <row r="17" spans="1:3" ht="15">
      <c r="A17" s="115" t="s">
        <v>1247</v>
      </c>
      <c r="B17" s="115" t="s">
        <v>1247</v>
      </c>
      <c r="C17" s="34">
        <v>7</v>
      </c>
    </row>
    <row r="18" spans="1:3" ht="15">
      <c r="A18" s="115" t="s">
        <v>1247</v>
      </c>
      <c r="B18" s="115" t="s">
        <v>1248</v>
      </c>
      <c r="C18" s="34">
        <v>1</v>
      </c>
    </row>
    <row r="19" spans="1:3" ht="15">
      <c r="A19" s="115" t="s">
        <v>1248</v>
      </c>
      <c r="B19" s="115" t="s">
        <v>1248</v>
      </c>
      <c r="C19" s="34">
        <v>13</v>
      </c>
    </row>
    <row r="20" spans="1:3" ht="15">
      <c r="A20" s="115" t="s">
        <v>1249</v>
      </c>
      <c r="B20" s="115" t="s">
        <v>1249</v>
      </c>
      <c r="C20" s="34">
        <v>4</v>
      </c>
    </row>
    <row r="21" spans="1:3" ht="15">
      <c r="A21" s="115" t="s">
        <v>1250</v>
      </c>
      <c r="B21" s="115" t="s">
        <v>1250</v>
      </c>
      <c r="C21" s="34">
        <v>1</v>
      </c>
    </row>
    <row r="22" spans="1:3" ht="15">
      <c r="A22" s="115" t="s">
        <v>1251</v>
      </c>
      <c r="B22" s="115" t="s">
        <v>1251</v>
      </c>
      <c r="C22" s="34">
        <v>1</v>
      </c>
    </row>
    <row r="23" spans="1:3" ht="15">
      <c r="A23" s="115" t="s">
        <v>1252</v>
      </c>
      <c r="B23" s="115" t="s">
        <v>1252</v>
      </c>
      <c r="C23" s="34">
        <v>2</v>
      </c>
    </row>
    <row r="24" spans="1:3" ht="15">
      <c r="A24" s="115" t="s">
        <v>1253</v>
      </c>
      <c r="B24" s="115" t="s">
        <v>1253</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1276</v>
      </c>
      <c r="B1" s="13" t="s">
        <v>1280</v>
      </c>
      <c r="C1" s="13" t="s">
        <v>1281</v>
      </c>
      <c r="D1" s="13" t="s">
        <v>1283</v>
      </c>
      <c r="E1" s="13" t="s">
        <v>1282</v>
      </c>
      <c r="F1" s="13" t="s">
        <v>1285</v>
      </c>
      <c r="G1" s="78" t="s">
        <v>1284</v>
      </c>
      <c r="H1" s="78" t="s">
        <v>1287</v>
      </c>
      <c r="I1" s="13" t="s">
        <v>1286</v>
      </c>
      <c r="J1" s="13" t="s">
        <v>1289</v>
      </c>
      <c r="K1" s="13" t="s">
        <v>1288</v>
      </c>
      <c r="L1" s="13" t="s">
        <v>1291</v>
      </c>
      <c r="M1" s="13" t="s">
        <v>1290</v>
      </c>
      <c r="N1" s="13" t="s">
        <v>1293</v>
      </c>
      <c r="O1" s="13" t="s">
        <v>1292</v>
      </c>
      <c r="P1" s="13" t="s">
        <v>1295</v>
      </c>
      <c r="Q1" s="78" t="s">
        <v>1294</v>
      </c>
      <c r="R1" s="78" t="s">
        <v>1297</v>
      </c>
      <c r="S1" s="78" t="s">
        <v>1296</v>
      </c>
      <c r="T1" s="78" t="s">
        <v>1299</v>
      </c>
      <c r="U1" s="78" t="s">
        <v>1298</v>
      </c>
      <c r="V1" s="78" t="s">
        <v>1300</v>
      </c>
    </row>
    <row r="2" spans="1:22" ht="15">
      <c r="A2" s="83" t="s">
        <v>347</v>
      </c>
      <c r="B2" s="78">
        <v>18</v>
      </c>
      <c r="C2" s="83" t="s">
        <v>347</v>
      </c>
      <c r="D2" s="78">
        <v>17</v>
      </c>
      <c r="E2" s="83" t="s">
        <v>356</v>
      </c>
      <c r="F2" s="78">
        <v>2</v>
      </c>
      <c r="G2" s="78"/>
      <c r="H2" s="78"/>
      <c r="I2" s="83" t="s">
        <v>1277</v>
      </c>
      <c r="J2" s="78">
        <v>11</v>
      </c>
      <c r="K2" s="83" t="s">
        <v>348</v>
      </c>
      <c r="L2" s="78">
        <v>2</v>
      </c>
      <c r="M2" s="83" t="s">
        <v>361</v>
      </c>
      <c r="N2" s="78">
        <v>2</v>
      </c>
      <c r="O2" s="83" t="s">
        <v>353</v>
      </c>
      <c r="P2" s="78">
        <v>2</v>
      </c>
      <c r="Q2" s="78"/>
      <c r="R2" s="78"/>
      <c r="S2" s="78"/>
      <c r="T2" s="78"/>
      <c r="U2" s="78"/>
      <c r="V2" s="78"/>
    </row>
    <row r="3" spans="1:22" ht="15">
      <c r="A3" s="83" t="s">
        <v>1277</v>
      </c>
      <c r="B3" s="78">
        <v>11</v>
      </c>
      <c r="C3" s="83" t="s">
        <v>348</v>
      </c>
      <c r="D3" s="78">
        <v>5</v>
      </c>
      <c r="E3" s="83" t="s">
        <v>347</v>
      </c>
      <c r="F3" s="78">
        <v>1</v>
      </c>
      <c r="G3" s="78"/>
      <c r="H3" s="78"/>
      <c r="I3" s="83" t="s">
        <v>1278</v>
      </c>
      <c r="J3" s="78">
        <v>7</v>
      </c>
      <c r="K3" s="78"/>
      <c r="L3" s="78"/>
      <c r="M3" s="83" t="s">
        <v>362</v>
      </c>
      <c r="N3" s="78">
        <v>2</v>
      </c>
      <c r="O3" s="83" t="s">
        <v>352</v>
      </c>
      <c r="P3" s="78">
        <v>1</v>
      </c>
      <c r="Q3" s="78"/>
      <c r="R3" s="78"/>
      <c r="S3" s="78"/>
      <c r="T3" s="78"/>
      <c r="U3" s="78"/>
      <c r="V3" s="78"/>
    </row>
    <row r="4" spans="1:22" ht="15">
      <c r="A4" s="83" t="s">
        <v>348</v>
      </c>
      <c r="B4" s="78">
        <v>7</v>
      </c>
      <c r="C4" s="78"/>
      <c r="D4" s="78"/>
      <c r="E4" s="78"/>
      <c r="F4" s="78"/>
      <c r="G4" s="78"/>
      <c r="H4" s="78"/>
      <c r="I4" s="83" t="s">
        <v>349</v>
      </c>
      <c r="J4" s="78">
        <v>4</v>
      </c>
      <c r="K4" s="78"/>
      <c r="L4" s="78"/>
      <c r="M4" s="83" t="s">
        <v>363</v>
      </c>
      <c r="N4" s="78">
        <v>1</v>
      </c>
      <c r="O4" s="78"/>
      <c r="P4" s="78"/>
      <c r="Q4" s="78"/>
      <c r="R4" s="78"/>
      <c r="S4" s="78"/>
      <c r="T4" s="78"/>
      <c r="U4" s="78"/>
      <c r="V4" s="78"/>
    </row>
    <row r="5" spans="1:22" ht="15">
      <c r="A5" s="83" t="s">
        <v>1278</v>
      </c>
      <c r="B5" s="78">
        <v>7</v>
      </c>
      <c r="C5" s="78"/>
      <c r="D5" s="78"/>
      <c r="E5" s="78"/>
      <c r="F5" s="78"/>
      <c r="G5" s="78"/>
      <c r="H5" s="78"/>
      <c r="I5" s="83" t="s">
        <v>1279</v>
      </c>
      <c r="J5" s="78">
        <v>4</v>
      </c>
      <c r="K5" s="78"/>
      <c r="L5" s="78"/>
      <c r="M5" s="83" t="s">
        <v>359</v>
      </c>
      <c r="N5" s="78">
        <v>1</v>
      </c>
      <c r="O5" s="78"/>
      <c r="P5" s="78"/>
      <c r="Q5" s="78"/>
      <c r="R5" s="78"/>
      <c r="S5" s="78"/>
      <c r="T5" s="78"/>
      <c r="U5" s="78"/>
      <c r="V5" s="78"/>
    </row>
    <row r="6" spans="1:22" ht="15">
      <c r="A6" s="83" t="s">
        <v>349</v>
      </c>
      <c r="B6" s="78">
        <v>4</v>
      </c>
      <c r="C6" s="78"/>
      <c r="D6" s="78"/>
      <c r="E6" s="78"/>
      <c r="F6" s="78"/>
      <c r="G6" s="78"/>
      <c r="H6" s="78"/>
      <c r="I6" s="83" t="s">
        <v>346</v>
      </c>
      <c r="J6" s="78">
        <v>2</v>
      </c>
      <c r="K6" s="78"/>
      <c r="L6" s="78"/>
      <c r="M6" s="83" t="s">
        <v>360</v>
      </c>
      <c r="N6" s="78">
        <v>1</v>
      </c>
      <c r="O6" s="78"/>
      <c r="P6" s="78"/>
      <c r="Q6" s="78"/>
      <c r="R6" s="78"/>
      <c r="S6" s="78"/>
      <c r="T6" s="78"/>
      <c r="U6" s="78"/>
      <c r="V6" s="78"/>
    </row>
    <row r="7" spans="1:22" ht="15">
      <c r="A7" s="83" t="s">
        <v>1279</v>
      </c>
      <c r="B7" s="78">
        <v>4</v>
      </c>
      <c r="C7" s="78"/>
      <c r="D7" s="78"/>
      <c r="E7" s="78"/>
      <c r="F7" s="78"/>
      <c r="G7" s="78"/>
      <c r="H7" s="78"/>
      <c r="I7" s="83" t="s">
        <v>345</v>
      </c>
      <c r="J7" s="78">
        <v>1</v>
      </c>
      <c r="K7" s="78"/>
      <c r="L7" s="78"/>
      <c r="M7" s="83" t="s">
        <v>355</v>
      </c>
      <c r="N7" s="78">
        <v>1</v>
      </c>
      <c r="O7" s="78"/>
      <c r="P7" s="78"/>
      <c r="Q7" s="78"/>
      <c r="R7" s="78"/>
      <c r="S7" s="78"/>
      <c r="T7" s="78"/>
      <c r="U7" s="78"/>
      <c r="V7" s="78"/>
    </row>
    <row r="8" spans="1:22" ht="15">
      <c r="A8" s="83" t="s">
        <v>356</v>
      </c>
      <c r="B8" s="78">
        <v>2</v>
      </c>
      <c r="C8" s="78"/>
      <c r="D8" s="78"/>
      <c r="E8" s="78"/>
      <c r="F8" s="78"/>
      <c r="G8" s="78"/>
      <c r="H8" s="78"/>
      <c r="I8" s="78"/>
      <c r="J8" s="78"/>
      <c r="K8" s="78"/>
      <c r="L8" s="78"/>
      <c r="M8" s="83" t="s">
        <v>351</v>
      </c>
      <c r="N8" s="78">
        <v>1</v>
      </c>
      <c r="O8" s="78"/>
      <c r="P8" s="78"/>
      <c r="Q8" s="78"/>
      <c r="R8" s="78"/>
      <c r="S8" s="78"/>
      <c r="T8" s="78"/>
      <c r="U8" s="78"/>
      <c r="V8" s="78"/>
    </row>
    <row r="9" spans="1:22" ht="15">
      <c r="A9" s="83" t="s">
        <v>353</v>
      </c>
      <c r="B9" s="78">
        <v>2</v>
      </c>
      <c r="C9" s="78"/>
      <c r="D9" s="78"/>
      <c r="E9" s="78"/>
      <c r="F9" s="78"/>
      <c r="G9" s="78"/>
      <c r="H9" s="78"/>
      <c r="I9" s="78"/>
      <c r="J9" s="78"/>
      <c r="K9" s="78"/>
      <c r="L9" s="78"/>
      <c r="M9" s="83" t="s">
        <v>350</v>
      </c>
      <c r="N9" s="78">
        <v>1</v>
      </c>
      <c r="O9" s="78"/>
      <c r="P9" s="78"/>
      <c r="Q9" s="78"/>
      <c r="R9" s="78"/>
      <c r="S9" s="78"/>
      <c r="T9" s="78"/>
      <c r="U9" s="78"/>
      <c r="V9" s="78"/>
    </row>
    <row r="10" spans="1:22" ht="15">
      <c r="A10" s="83" t="s">
        <v>362</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361</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1307</v>
      </c>
      <c r="B14" s="13" t="s">
        <v>1280</v>
      </c>
      <c r="C14" s="13" t="s">
        <v>1310</v>
      </c>
      <c r="D14" s="13" t="s">
        <v>1283</v>
      </c>
      <c r="E14" s="13" t="s">
        <v>1311</v>
      </c>
      <c r="F14" s="13" t="s">
        <v>1285</v>
      </c>
      <c r="G14" s="78" t="s">
        <v>1312</v>
      </c>
      <c r="H14" s="78" t="s">
        <v>1287</v>
      </c>
      <c r="I14" s="13" t="s">
        <v>1313</v>
      </c>
      <c r="J14" s="13" t="s">
        <v>1289</v>
      </c>
      <c r="K14" s="13" t="s">
        <v>1314</v>
      </c>
      <c r="L14" s="13" t="s">
        <v>1291</v>
      </c>
      <c r="M14" s="13" t="s">
        <v>1315</v>
      </c>
      <c r="N14" s="13" t="s">
        <v>1293</v>
      </c>
      <c r="O14" s="13" t="s">
        <v>1316</v>
      </c>
      <c r="P14" s="13" t="s">
        <v>1295</v>
      </c>
      <c r="Q14" s="78" t="s">
        <v>1317</v>
      </c>
      <c r="R14" s="78" t="s">
        <v>1297</v>
      </c>
      <c r="S14" s="78" t="s">
        <v>1318</v>
      </c>
      <c r="T14" s="78" t="s">
        <v>1299</v>
      </c>
      <c r="U14" s="78" t="s">
        <v>1319</v>
      </c>
      <c r="V14" s="78" t="s">
        <v>1300</v>
      </c>
    </row>
    <row r="15" spans="1:22" ht="15">
      <c r="A15" s="78" t="s">
        <v>366</v>
      </c>
      <c r="B15" s="78">
        <v>27</v>
      </c>
      <c r="C15" s="78" t="s">
        <v>366</v>
      </c>
      <c r="D15" s="78">
        <v>22</v>
      </c>
      <c r="E15" s="78" t="s">
        <v>366</v>
      </c>
      <c r="F15" s="78">
        <v>3</v>
      </c>
      <c r="G15" s="78"/>
      <c r="H15" s="78"/>
      <c r="I15" s="78" t="s">
        <v>1308</v>
      </c>
      <c r="J15" s="78">
        <v>11</v>
      </c>
      <c r="K15" s="78" t="s">
        <v>366</v>
      </c>
      <c r="L15" s="78">
        <v>2</v>
      </c>
      <c r="M15" s="78" t="s">
        <v>370</v>
      </c>
      <c r="N15" s="78">
        <v>5</v>
      </c>
      <c r="O15" s="78" t="s">
        <v>371</v>
      </c>
      <c r="P15" s="78">
        <v>2</v>
      </c>
      <c r="Q15" s="78"/>
      <c r="R15" s="78"/>
      <c r="S15" s="78"/>
      <c r="T15" s="78"/>
      <c r="U15" s="78"/>
      <c r="V15" s="78"/>
    </row>
    <row r="16" spans="1:22" ht="15">
      <c r="A16" s="78" t="s">
        <v>1308</v>
      </c>
      <c r="B16" s="78">
        <v>11</v>
      </c>
      <c r="C16" s="78"/>
      <c r="D16" s="78"/>
      <c r="E16" s="78"/>
      <c r="F16" s="78"/>
      <c r="G16" s="78"/>
      <c r="H16" s="78"/>
      <c r="I16" s="78" t="s">
        <v>1309</v>
      </c>
      <c r="J16" s="78">
        <v>11</v>
      </c>
      <c r="K16" s="78"/>
      <c r="L16" s="78"/>
      <c r="M16" s="78" t="s">
        <v>375</v>
      </c>
      <c r="N16" s="78">
        <v>2</v>
      </c>
      <c r="O16" s="78" t="s">
        <v>370</v>
      </c>
      <c r="P16" s="78">
        <v>1</v>
      </c>
      <c r="Q16" s="78"/>
      <c r="R16" s="78"/>
      <c r="S16" s="78"/>
      <c r="T16" s="78"/>
      <c r="U16" s="78"/>
      <c r="V16" s="78"/>
    </row>
    <row r="17" spans="1:22" ht="15">
      <c r="A17" s="78" t="s">
        <v>1309</v>
      </c>
      <c r="B17" s="78">
        <v>11</v>
      </c>
      <c r="C17" s="78"/>
      <c r="D17" s="78"/>
      <c r="E17" s="78"/>
      <c r="F17" s="78"/>
      <c r="G17" s="78"/>
      <c r="H17" s="78"/>
      <c r="I17" s="78" t="s">
        <v>367</v>
      </c>
      <c r="J17" s="78">
        <v>4</v>
      </c>
      <c r="K17" s="78"/>
      <c r="L17" s="78"/>
      <c r="M17" s="78" t="s">
        <v>373</v>
      </c>
      <c r="N17" s="78">
        <v>1</v>
      </c>
      <c r="O17" s="78"/>
      <c r="P17" s="78"/>
      <c r="Q17" s="78"/>
      <c r="R17" s="78"/>
      <c r="S17" s="78"/>
      <c r="T17" s="78"/>
      <c r="U17" s="78"/>
      <c r="V17" s="78"/>
    </row>
    <row r="18" spans="1:22" ht="15">
      <c r="A18" s="78" t="s">
        <v>370</v>
      </c>
      <c r="B18" s="78">
        <v>6</v>
      </c>
      <c r="C18" s="78"/>
      <c r="D18" s="78"/>
      <c r="E18" s="78"/>
      <c r="F18" s="78"/>
      <c r="G18" s="78"/>
      <c r="H18" s="78"/>
      <c r="I18" s="78" t="s">
        <v>365</v>
      </c>
      <c r="J18" s="78">
        <v>2</v>
      </c>
      <c r="K18" s="78"/>
      <c r="L18" s="78"/>
      <c r="M18" s="78" t="s">
        <v>369</v>
      </c>
      <c r="N18" s="78">
        <v>1</v>
      </c>
      <c r="O18" s="78"/>
      <c r="P18" s="78"/>
      <c r="Q18" s="78"/>
      <c r="R18" s="78"/>
      <c r="S18" s="78"/>
      <c r="T18" s="78"/>
      <c r="U18" s="78"/>
      <c r="V18" s="78"/>
    </row>
    <row r="19" spans="1:22" ht="15">
      <c r="A19" s="78" t="s">
        <v>367</v>
      </c>
      <c r="B19" s="78">
        <v>4</v>
      </c>
      <c r="C19" s="78"/>
      <c r="D19" s="78"/>
      <c r="E19" s="78"/>
      <c r="F19" s="78"/>
      <c r="G19" s="78"/>
      <c r="H19" s="78"/>
      <c r="I19" s="78" t="s">
        <v>364</v>
      </c>
      <c r="J19" s="78">
        <v>1</v>
      </c>
      <c r="K19" s="78"/>
      <c r="L19" s="78"/>
      <c r="M19" s="78" t="s">
        <v>368</v>
      </c>
      <c r="N19" s="78">
        <v>1</v>
      </c>
      <c r="O19" s="78"/>
      <c r="P19" s="78"/>
      <c r="Q19" s="78"/>
      <c r="R19" s="78"/>
      <c r="S19" s="78"/>
      <c r="T19" s="78"/>
      <c r="U19" s="78"/>
      <c r="V19" s="78"/>
    </row>
    <row r="20" spans="1:22" ht="15">
      <c r="A20" s="78" t="s">
        <v>371</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375</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365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373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372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1324</v>
      </c>
      <c r="B27" s="13" t="s">
        <v>1280</v>
      </c>
      <c r="C27" s="13" t="s">
        <v>1332</v>
      </c>
      <c r="D27" s="13" t="s">
        <v>1283</v>
      </c>
      <c r="E27" s="13" t="s">
        <v>1338</v>
      </c>
      <c r="F27" s="13" t="s">
        <v>1285</v>
      </c>
      <c r="G27" s="13" t="s">
        <v>1340</v>
      </c>
      <c r="H27" s="13" t="s">
        <v>1287</v>
      </c>
      <c r="I27" s="13" t="s">
        <v>1341</v>
      </c>
      <c r="J27" s="13" t="s">
        <v>1289</v>
      </c>
      <c r="K27" s="13" t="s">
        <v>1342</v>
      </c>
      <c r="L27" s="13" t="s">
        <v>1291</v>
      </c>
      <c r="M27" s="13" t="s">
        <v>1343</v>
      </c>
      <c r="N27" s="13" t="s">
        <v>1293</v>
      </c>
      <c r="O27" s="13" t="s">
        <v>1351</v>
      </c>
      <c r="P27" s="13" t="s">
        <v>1295</v>
      </c>
      <c r="Q27" s="78" t="s">
        <v>1353</v>
      </c>
      <c r="R27" s="78" t="s">
        <v>1297</v>
      </c>
      <c r="S27" s="78" t="s">
        <v>1354</v>
      </c>
      <c r="T27" s="78" t="s">
        <v>1299</v>
      </c>
      <c r="U27" s="13" t="s">
        <v>1355</v>
      </c>
      <c r="V27" s="13" t="s">
        <v>1300</v>
      </c>
    </row>
    <row r="28" spans="1:22" ht="15">
      <c r="A28" s="78" t="s">
        <v>379</v>
      </c>
      <c r="B28" s="78">
        <v>14</v>
      </c>
      <c r="C28" s="78" t="s">
        <v>379</v>
      </c>
      <c r="D28" s="78">
        <v>14</v>
      </c>
      <c r="E28" s="78" t="s">
        <v>1325</v>
      </c>
      <c r="F28" s="78">
        <v>3</v>
      </c>
      <c r="G28" s="78" t="s">
        <v>1327</v>
      </c>
      <c r="H28" s="78">
        <v>10</v>
      </c>
      <c r="I28" s="78" t="s">
        <v>389</v>
      </c>
      <c r="J28" s="78">
        <v>12</v>
      </c>
      <c r="K28" s="78" t="s">
        <v>1326</v>
      </c>
      <c r="L28" s="78">
        <v>2</v>
      </c>
      <c r="M28" s="78" t="s">
        <v>260</v>
      </c>
      <c r="N28" s="78">
        <v>4</v>
      </c>
      <c r="O28" s="78" t="s">
        <v>260</v>
      </c>
      <c r="P28" s="78">
        <v>3</v>
      </c>
      <c r="Q28" s="78"/>
      <c r="R28" s="78"/>
      <c r="S28" s="78"/>
      <c r="T28" s="78"/>
      <c r="U28" s="78" t="s">
        <v>260</v>
      </c>
      <c r="V28" s="78">
        <v>2</v>
      </c>
    </row>
    <row r="29" spans="1:22" ht="15">
      <c r="A29" s="78" t="s">
        <v>389</v>
      </c>
      <c r="B29" s="78">
        <v>12</v>
      </c>
      <c r="C29" s="78" t="s">
        <v>1325</v>
      </c>
      <c r="D29" s="78">
        <v>5</v>
      </c>
      <c r="E29" s="78" t="s">
        <v>1330</v>
      </c>
      <c r="F29" s="78">
        <v>2</v>
      </c>
      <c r="G29" s="78" t="s">
        <v>1328</v>
      </c>
      <c r="H29" s="78">
        <v>10</v>
      </c>
      <c r="I29" s="78" t="s">
        <v>260</v>
      </c>
      <c r="J29" s="78">
        <v>1</v>
      </c>
      <c r="K29" s="78" t="s">
        <v>1333</v>
      </c>
      <c r="L29" s="78">
        <v>2</v>
      </c>
      <c r="M29" s="78" t="s">
        <v>1344</v>
      </c>
      <c r="N29" s="78">
        <v>2</v>
      </c>
      <c r="O29" s="78" t="s">
        <v>1346</v>
      </c>
      <c r="P29" s="78">
        <v>3</v>
      </c>
      <c r="Q29" s="78"/>
      <c r="R29" s="78"/>
      <c r="S29" s="78"/>
      <c r="T29" s="78"/>
      <c r="U29" s="78" t="s">
        <v>1330</v>
      </c>
      <c r="V29" s="78">
        <v>2</v>
      </c>
    </row>
    <row r="30" spans="1:22" ht="15">
      <c r="A30" s="78" t="s">
        <v>260</v>
      </c>
      <c r="B30" s="78">
        <v>11</v>
      </c>
      <c r="C30" s="78" t="s">
        <v>1326</v>
      </c>
      <c r="D30" s="78">
        <v>5</v>
      </c>
      <c r="E30" s="78" t="s">
        <v>1326</v>
      </c>
      <c r="F30" s="78">
        <v>2</v>
      </c>
      <c r="G30" s="78" t="s">
        <v>1329</v>
      </c>
      <c r="H30" s="78">
        <v>8</v>
      </c>
      <c r="I30" s="78" t="s">
        <v>1329</v>
      </c>
      <c r="J30" s="78">
        <v>1</v>
      </c>
      <c r="K30" s="78" t="s">
        <v>1325</v>
      </c>
      <c r="L30" s="78">
        <v>1</v>
      </c>
      <c r="M30" s="78" t="s">
        <v>1345</v>
      </c>
      <c r="N30" s="78">
        <v>1</v>
      </c>
      <c r="O30" s="78" t="s">
        <v>1344</v>
      </c>
      <c r="P30" s="78">
        <v>2</v>
      </c>
      <c r="Q30" s="78"/>
      <c r="R30" s="78"/>
      <c r="S30" s="78"/>
      <c r="T30" s="78"/>
      <c r="U30" s="78" t="s">
        <v>1356</v>
      </c>
      <c r="V30" s="78">
        <v>2</v>
      </c>
    </row>
    <row r="31" spans="1:22" ht="15">
      <c r="A31" s="78" t="s">
        <v>1325</v>
      </c>
      <c r="B31" s="78">
        <v>10</v>
      </c>
      <c r="C31" s="78" t="s">
        <v>1331</v>
      </c>
      <c r="D31" s="78">
        <v>4</v>
      </c>
      <c r="E31" s="78" t="s">
        <v>1334</v>
      </c>
      <c r="F31" s="78">
        <v>1</v>
      </c>
      <c r="G31" s="78"/>
      <c r="H31" s="78"/>
      <c r="I31" s="78" t="s">
        <v>1330</v>
      </c>
      <c r="J31" s="78">
        <v>1</v>
      </c>
      <c r="K31" s="78" t="s">
        <v>1334</v>
      </c>
      <c r="L31" s="78">
        <v>1</v>
      </c>
      <c r="M31" s="78" t="s">
        <v>1346</v>
      </c>
      <c r="N31" s="78">
        <v>1</v>
      </c>
      <c r="O31" s="78" t="s">
        <v>1348</v>
      </c>
      <c r="P31" s="78">
        <v>2</v>
      </c>
      <c r="Q31" s="78"/>
      <c r="R31" s="78"/>
      <c r="S31" s="78"/>
      <c r="T31" s="78"/>
      <c r="U31" s="78"/>
      <c r="V31" s="78"/>
    </row>
    <row r="32" spans="1:22" ht="15">
      <c r="A32" s="78" t="s">
        <v>1326</v>
      </c>
      <c r="B32" s="78">
        <v>10</v>
      </c>
      <c r="C32" s="78" t="s">
        <v>1333</v>
      </c>
      <c r="D32" s="78">
        <v>1</v>
      </c>
      <c r="E32" s="78" t="s">
        <v>1339</v>
      </c>
      <c r="F32" s="78">
        <v>1</v>
      </c>
      <c r="G32" s="78"/>
      <c r="H32" s="78"/>
      <c r="I32" s="78" t="s">
        <v>1326</v>
      </c>
      <c r="J32" s="78">
        <v>1</v>
      </c>
      <c r="K32" s="78"/>
      <c r="L32" s="78"/>
      <c r="M32" s="78" t="s">
        <v>1347</v>
      </c>
      <c r="N32" s="78">
        <v>1</v>
      </c>
      <c r="O32" s="78" t="s">
        <v>1352</v>
      </c>
      <c r="P32" s="78">
        <v>1</v>
      </c>
      <c r="Q32" s="78"/>
      <c r="R32" s="78"/>
      <c r="S32" s="78"/>
      <c r="T32" s="78"/>
      <c r="U32" s="78"/>
      <c r="V32" s="78"/>
    </row>
    <row r="33" spans="1:22" ht="15">
      <c r="A33" s="78" t="s">
        <v>1327</v>
      </c>
      <c r="B33" s="78">
        <v>10</v>
      </c>
      <c r="C33" s="78" t="s">
        <v>1334</v>
      </c>
      <c r="D33" s="78">
        <v>1</v>
      </c>
      <c r="E33" s="78" t="s">
        <v>1331</v>
      </c>
      <c r="F33" s="78">
        <v>1</v>
      </c>
      <c r="G33" s="78"/>
      <c r="H33" s="78"/>
      <c r="I33" s="78" t="s">
        <v>1325</v>
      </c>
      <c r="J33" s="78">
        <v>1</v>
      </c>
      <c r="K33" s="78"/>
      <c r="L33" s="78"/>
      <c r="M33" s="78" t="s">
        <v>1330</v>
      </c>
      <c r="N33" s="78">
        <v>1</v>
      </c>
      <c r="O33" s="78" t="s">
        <v>1330</v>
      </c>
      <c r="P33" s="78">
        <v>1</v>
      </c>
      <c r="Q33" s="78"/>
      <c r="R33" s="78"/>
      <c r="S33" s="78"/>
      <c r="T33" s="78"/>
      <c r="U33" s="78"/>
      <c r="V33" s="78"/>
    </row>
    <row r="34" spans="1:22" ht="15">
      <c r="A34" s="78" t="s">
        <v>1328</v>
      </c>
      <c r="B34" s="78">
        <v>10</v>
      </c>
      <c r="C34" s="78" t="s">
        <v>1335</v>
      </c>
      <c r="D34" s="78">
        <v>1</v>
      </c>
      <c r="E34" s="78" t="s">
        <v>1335</v>
      </c>
      <c r="F34" s="78">
        <v>1</v>
      </c>
      <c r="G34" s="78"/>
      <c r="H34" s="78"/>
      <c r="I34" s="78"/>
      <c r="J34" s="78"/>
      <c r="K34" s="78"/>
      <c r="L34" s="78"/>
      <c r="M34" s="78" t="s">
        <v>1348</v>
      </c>
      <c r="N34" s="78">
        <v>1</v>
      </c>
      <c r="O34" s="78" t="s">
        <v>1347</v>
      </c>
      <c r="P34" s="78">
        <v>1</v>
      </c>
      <c r="Q34" s="78"/>
      <c r="R34" s="78"/>
      <c r="S34" s="78"/>
      <c r="T34" s="78"/>
      <c r="U34" s="78"/>
      <c r="V34" s="78"/>
    </row>
    <row r="35" spans="1:22" ht="15">
      <c r="A35" s="78" t="s">
        <v>1329</v>
      </c>
      <c r="B35" s="78">
        <v>9</v>
      </c>
      <c r="C35" s="78" t="s">
        <v>1336</v>
      </c>
      <c r="D35" s="78">
        <v>1</v>
      </c>
      <c r="E35" s="78" t="s">
        <v>1336</v>
      </c>
      <c r="F35" s="78">
        <v>1</v>
      </c>
      <c r="G35" s="78"/>
      <c r="H35" s="78"/>
      <c r="I35" s="78"/>
      <c r="J35" s="78"/>
      <c r="K35" s="78"/>
      <c r="L35" s="78"/>
      <c r="M35" s="78" t="s">
        <v>1349</v>
      </c>
      <c r="N35" s="78">
        <v>1</v>
      </c>
      <c r="O35" s="78"/>
      <c r="P35" s="78"/>
      <c r="Q35" s="78"/>
      <c r="R35" s="78"/>
      <c r="S35" s="78"/>
      <c r="T35" s="78"/>
      <c r="U35" s="78"/>
      <c r="V35" s="78"/>
    </row>
    <row r="36" spans="1:22" ht="15">
      <c r="A36" s="78" t="s">
        <v>1330</v>
      </c>
      <c r="B36" s="78">
        <v>7</v>
      </c>
      <c r="C36" s="78" t="s">
        <v>1337</v>
      </c>
      <c r="D36" s="78">
        <v>1</v>
      </c>
      <c r="E36" s="78" t="s">
        <v>1337</v>
      </c>
      <c r="F36" s="78">
        <v>1</v>
      </c>
      <c r="G36" s="78"/>
      <c r="H36" s="78"/>
      <c r="I36" s="78"/>
      <c r="J36" s="78"/>
      <c r="K36" s="78"/>
      <c r="L36" s="78"/>
      <c r="M36" s="78" t="s">
        <v>1350</v>
      </c>
      <c r="N36" s="78">
        <v>1</v>
      </c>
      <c r="O36" s="78"/>
      <c r="P36" s="78"/>
      <c r="Q36" s="78"/>
      <c r="R36" s="78"/>
      <c r="S36" s="78"/>
      <c r="T36" s="78"/>
      <c r="U36" s="78"/>
      <c r="V36" s="78"/>
    </row>
    <row r="37" spans="1:22" ht="15">
      <c r="A37" s="78" t="s">
        <v>1331</v>
      </c>
      <c r="B37" s="78">
        <v>5</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1363</v>
      </c>
      <c r="B40" s="13" t="s">
        <v>1280</v>
      </c>
      <c r="C40" s="13" t="s">
        <v>1370</v>
      </c>
      <c r="D40" s="13" t="s">
        <v>1283</v>
      </c>
      <c r="E40" s="13" t="s">
        <v>1376</v>
      </c>
      <c r="F40" s="13" t="s">
        <v>1285</v>
      </c>
      <c r="G40" s="13" t="s">
        <v>1384</v>
      </c>
      <c r="H40" s="13" t="s">
        <v>1287</v>
      </c>
      <c r="I40" s="13" t="s">
        <v>1390</v>
      </c>
      <c r="J40" s="13" t="s">
        <v>1289</v>
      </c>
      <c r="K40" s="13" t="s">
        <v>1399</v>
      </c>
      <c r="L40" s="13" t="s">
        <v>1291</v>
      </c>
      <c r="M40" s="13" t="s">
        <v>1403</v>
      </c>
      <c r="N40" s="13" t="s">
        <v>1293</v>
      </c>
      <c r="O40" s="13" t="s">
        <v>1410</v>
      </c>
      <c r="P40" s="13" t="s">
        <v>1295</v>
      </c>
      <c r="Q40" s="13" t="s">
        <v>1418</v>
      </c>
      <c r="R40" s="13" t="s">
        <v>1297</v>
      </c>
      <c r="S40" s="78" t="s">
        <v>1419</v>
      </c>
      <c r="T40" s="78" t="s">
        <v>1299</v>
      </c>
      <c r="U40" s="13" t="s">
        <v>1420</v>
      </c>
      <c r="V40" s="13" t="s">
        <v>1300</v>
      </c>
    </row>
    <row r="41" spans="1:22" ht="15">
      <c r="A41" s="84" t="s">
        <v>1364</v>
      </c>
      <c r="B41" s="84">
        <v>47</v>
      </c>
      <c r="C41" s="84" t="s">
        <v>1371</v>
      </c>
      <c r="D41" s="84">
        <v>17</v>
      </c>
      <c r="E41" s="84" t="s">
        <v>1325</v>
      </c>
      <c r="F41" s="84">
        <v>3</v>
      </c>
      <c r="G41" s="84" t="s">
        <v>260</v>
      </c>
      <c r="H41" s="84">
        <v>10</v>
      </c>
      <c r="I41" s="84" t="s">
        <v>260</v>
      </c>
      <c r="J41" s="84">
        <v>22</v>
      </c>
      <c r="K41" s="84" t="s">
        <v>1400</v>
      </c>
      <c r="L41" s="84">
        <v>2</v>
      </c>
      <c r="M41" s="84" t="s">
        <v>260</v>
      </c>
      <c r="N41" s="84">
        <v>9</v>
      </c>
      <c r="O41" s="84" t="s">
        <v>1411</v>
      </c>
      <c r="P41" s="84">
        <v>4</v>
      </c>
      <c r="Q41" s="84" t="s">
        <v>1412</v>
      </c>
      <c r="R41" s="84">
        <v>2</v>
      </c>
      <c r="S41" s="84"/>
      <c r="T41" s="84"/>
      <c r="U41" s="84" t="s">
        <v>1356</v>
      </c>
      <c r="V41" s="84">
        <v>4</v>
      </c>
    </row>
    <row r="42" spans="1:22" ht="15">
      <c r="A42" s="84" t="s">
        <v>1365</v>
      </c>
      <c r="B42" s="84">
        <v>12</v>
      </c>
      <c r="C42" s="84" t="s">
        <v>1369</v>
      </c>
      <c r="D42" s="84">
        <v>17</v>
      </c>
      <c r="E42" s="84" t="s">
        <v>267</v>
      </c>
      <c r="F42" s="84">
        <v>2</v>
      </c>
      <c r="G42" s="84" t="s">
        <v>1385</v>
      </c>
      <c r="H42" s="84">
        <v>10</v>
      </c>
      <c r="I42" s="84" t="s">
        <v>1391</v>
      </c>
      <c r="J42" s="84">
        <v>19</v>
      </c>
      <c r="K42" s="84" t="s">
        <v>1330</v>
      </c>
      <c r="L42" s="84">
        <v>2</v>
      </c>
      <c r="M42" s="84" t="s">
        <v>1404</v>
      </c>
      <c r="N42" s="84">
        <v>7</v>
      </c>
      <c r="O42" s="84" t="s">
        <v>1412</v>
      </c>
      <c r="P42" s="84">
        <v>4</v>
      </c>
      <c r="Q42" s="84"/>
      <c r="R42" s="84"/>
      <c r="S42" s="84"/>
      <c r="T42" s="84"/>
      <c r="U42" s="84" t="s">
        <v>1330</v>
      </c>
      <c r="V42" s="84">
        <v>4</v>
      </c>
    </row>
    <row r="43" spans="1:22" ht="15">
      <c r="A43" s="84" t="s">
        <v>1366</v>
      </c>
      <c r="B43" s="84">
        <v>0</v>
      </c>
      <c r="C43" s="84" t="s">
        <v>1372</v>
      </c>
      <c r="D43" s="84">
        <v>17</v>
      </c>
      <c r="E43" s="84" t="s">
        <v>1377</v>
      </c>
      <c r="F43" s="84">
        <v>2</v>
      </c>
      <c r="G43" s="84" t="s">
        <v>1327</v>
      </c>
      <c r="H43" s="84">
        <v>10</v>
      </c>
      <c r="I43" s="84" t="s">
        <v>389</v>
      </c>
      <c r="J43" s="84">
        <v>12</v>
      </c>
      <c r="K43" s="84" t="s">
        <v>1401</v>
      </c>
      <c r="L43" s="84">
        <v>2</v>
      </c>
      <c r="M43" s="84" t="s">
        <v>1405</v>
      </c>
      <c r="N43" s="84">
        <v>7</v>
      </c>
      <c r="O43" s="84" t="s">
        <v>1413</v>
      </c>
      <c r="P43" s="84">
        <v>4</v>
      </c>
      <c r="Q43" s="84"/>
      <c r="R43" s="84"/>
      <c r="S43" s="84"/>
      <c r="T43" s="84"/>
      <c r="U43" s="84" t="s">
        <v>1421</v>
      </c>
      <c r="V43" s="84">
        <v>2</v>
      </c>
    </row>
    <row r="44" spans="1:22" ht="15">
      <c r="A44" s="84" t="s">
        <v>1367</v>
      </c>
      <c r="B44" s="84">
        <v>1672</v>
      </c>
      <c r="C44" s="84" t="s">
        <v>1373</v>
      </c>
      <c r="D44" s="84">
        <v>17</v>
      </c>
      <c r="E44" s="84" t="s">
        <v>1378</v>
      </c>
      <c r="F44" s="84">
        <v>2</v>
      </c>
      <c r="G44" s="84" t="s">
        <v>1386</v>
      </c>
      <c r="H44" s="84">
        <v>10</v>
      </c>
      <c r="I44" s="84" t="s">
        <v>1392</v>
      </c>
      <c r="J44" s="84">
        <v>12</v>
      </c>
      <c r="K44" s="84" t="s">
        <v>1402</v>
      </c>
      <c r="L44" s="84">
        <v>2</v>
      </c>
      <c r="M44" s="84" t="s">
        <v>1330</v>
      </c>
      <c r="N44" s="84">
        <v>6</v>
      </c>
      <c r="O44" s="84" t="s">
        <v>1414</v>
      </c>
      <c r="P44" s="84">
        <v>4</v>
      </c>
      <c r="Q44" s="84"/>
      <c r="R44" s="84"/>
      <c r="S44" s="84"/>
      <c r="T44" s="84"/>
      <c r="U44" s="84" t="s">
        <v>1422</v>
      </c>
      <c r="V44" s="84">
        <v>2</v>
      </c>
    </row>
    <row r="45" spans="1:22" ht="15">
      <c r="A45" s="84" t="s">
        <v>1368</v>
      </c>
      <c r="B45" s="84">
        <v>1731</v>
      </c>
      <c r="C45" s="84" t="s">
        <v>1374</v>
      </c>
      <c r="D45" s="84">
        <v>17</v>
      </c>
      <c r="E45" s="84" t="s">
        <v>1379</v>
      </c>
      <c r="F45" s="84">
        <v>2</v>
      </c>
      <c r="G45" s="84" t="s">
        <v>1328</v>
      </c>
      <c r="H45" s="84">
        <v>10</v>
      </c>
      <c r="I45" s="84" t="s">
        <v>1393</v>
      </c>
      <c r="J45" s="84">
        <v>11</v>
      </c>
      <c r="K45" s="84" t="s">
        <v>1326</v>
      </c>
      <c r="L45" s="84">
        <v>2</v>
      </c>
      <c r="M45" s="84" t="s">
        <v>1406</v>
      </c>
      <c r="N45" s="84">
        <v>6</v>
      </c>
      <c r="O45" s="84" t="s">
        <v>260</v>
      </c>
      <c r="P45" s="84">
        <v>3</v>
      </c>
      <c r="Q45" s="84"/>
      <c r="R45" s="84"/>
      <c r="S45" s="84"/>
      <c r="T45" s="84"/>
      <c r="U45" s="84" t="s">
        <v>1406</v>
      </c>
      <c r="V45" s="84">
        <v>2</v>
      </c>
    </row>
    <row r="46" spans="1:22" ht="15">
      <c r="A46" s="84" t="s">
        <v>260</v>
      </c>
      <c r="B46" s="84">
        <v>54</v>
      </c>
      <c r="C46" s="84" t="s">
        <v>268</v>
      </c>
      <c r="D46" s="84">
        <v>17</v>
      </c>
      <c r="E46" s="84" t="s">
        <v>1380</v>
      </c>
      <c r="F46" s="84">
        <v>2</v>
      </c>
      <c r="G46" s="84" t="s">
        <v>253</v>
      </c>
      <c r="H46" s="84">
        <v>8</v>
      </c>
      <c r="I46" s="84" t="s">
        <v>1394</v>
      </c>
      <c r="J46" s="84">
        <v>11</v>
      </c>
      <c r="K46" s="84" t="s">
        <v>1333</v>
      </c>
      <c r="L46" s="84">
        <v>2</v>
      </c>
      <c r="M46" s="84" t="s">
        <v>1356</v>
      </c>
      <c r="N46" s="84">
        <v>5</v>
      </c>
      <c r="O46" s="84" t="s">
        <v>1346</v>
      </c>
      <c r="P46" s="84">
        <v>3</v>
      </c>
      <c r="Q46" s="84"/>
      <c r="R46" s="84"/>
      <c r="S46" s="84"/>
      <c r="T46" s="84"/>
      <c r="U46" s="84" t="s">
        <v>1423</v>
      </c>
      <c r="V46" s="84">
        <v>2</v>
      </c>
    </row>
    <row r="47" spans="1:22" ht="15">
      <c r="A47" s="84" t="s">
        <v>1356</v>
      </c>
      <c r="B47" s="84">
        <v>28</v>
      </c>
      <c r="C47" s="84" t="s">
        <v>257</v>
      </c>
      <c r="D47" s="84">
        <v>17</v>
      </c>
      <c r="E47" s="84" t="s">
        <v>1381</v>
      </c>
      <c r="F47" s="84">
        <v>2</v>
      </c>
      <c r="G47" s="84" t="s">
        <v>1387</v>
      </c>
      <c r="H47" s="84">
        <v>8</v>
      </c>
      <c r="I47" s="84" t="s">
        <v>1395</v>
      </c>
      <c r="J47" s="84">
        <v>11</v>
      </c>
      <c r="K47" s="84"/>
      <c r="L47" s="84"/>
      <c r="M47" s="84" t="s">
        <v>1407</v>
      </c>
      <c r="N47" s="84">
        <v>4</v>
      </c>
      <c r="O47" s="84" t="s">
        <v>242</v>
      </c>
      <c r="P47" s="84">
        <v>2</v>
      </c>
      <c r="Q47" s="84"/>
      <c r="R47" s="84"/>
      <c r="S47" s="84"/>
      <c r="T47" s="84"/>
      <c r="U47" s="84" t="s">
        <v>260</v>
      </c>
      <c r="V47" s="84">
        <v>2</v>
      </c>
    </row>
    <row r="48" spans="1:22" ht="15">
      <c r="A48" s="84" t="s">
        <v>1330</v>
      </c>
      <c r="B48" s="84">
        <v>24</v>
      </c>
      <c r="C48" s="84" t="s">
        <v>1356</v>
      </c>
      <c r="D48" s="84">
        <v>14</v>
      </c>
      <c r="E48" s="84" t="s">
        <v>1382</v>
      </c>
      <c r="F48" s="84">
        <v>2</v>
      </c>
      <c r="G48" s="84" t="s">
        <v>1388</v>
      </c>
      <c r="H48" s="84">
        <v>8</v>
      </c>
      <c r="I48" s="84" t="s">
        <v>1396</v>
      </c>
      <c r="J48" s="84">
        <v>11</v>
      </c>
      <c r="K48" s="84"/>
      <c r="L48" s="84"/>
      <c r="M48" s="84" t="s">
        <v>1408</v>
      </c>
      <c r="N48" s="84">
        <v>4</v>
      </c>
      <c r="O48" s="84" t="s">
        <v>1415</v>
      </c>
      <c r="P48" s="84">
        <v>2</v>
      </c>
      <c r="Q48" s="84"/>
      <c r="R48" s="84"/>
      <c r="S48" s="84"/>
      <c r="T48" s="84"/>
      <c r="U48" s="84"/>
      <c r="V48" s="84"/>
    </row>
    <row r="49" spans="1:22" ht="15">
      <c r="A49" s="84" t="s">
        <v>1369</v>
      </c>
      <c r="B49" s="84">
        <v>20</v>
      </c>
      <c r="C49" s="84" t="s">
        <v>1375</v>
      </c>
      <c r="D49" s="84">
        <v>14</v>
      </c>
      <c r="E49" s="84" t="s">
        <v>1383</v>
      </c>
      <c r="F49" s="84">
        <v>2</v>
      </c>
      <c r="G49" s="84" t="s">
        <v>1389</v>
      </c>
      <c r="H49" s="84">
        <v>8</v>
      </c>
      <c r="I49" s="84" t="s">
        <v>1397</v>
      </c>
      <c r="J49" s="84">
        <v>11</v>
      </c>
      <c r="K49" s="84"/>
      <c r="L49" s="84"/>
      <c r="M49" s="84" t="s">
        <v>1409</v>
      </c>
      <c r="N49" s="84">
        <v>4</v>
      </c>
      <c r="O49" s="84" t="s">
        <v>1416</v>
      </c>
      <c r="P49" s="84">
        <v>2</v>
      </c>
      <c r="Q49" s="84"/>
      <c r="R49" s="84"/>
      <c r="S49" s="84"/>
      <c r="T49" s="84"/>
      <c r="U49" s="84"/>
      <c r="V49" s="84"/>
    </row>
    <row r="50" spans="1:22" ht="15">
      <c r="A50" s="84" t="s">
        <v>257</v>
      </c>
      <c r="B50" s="84">
        <v>20</v>
      </c>
      <c r="C50" s="84" t="s">
        <v>379</v>
      </c>
      <c r="D50" s="84">
        <v>14</v>
      </c>
      <c r="E50" s="84" t="s">
        <v>1330</v>
      </c>
      <c r="F50" s="84">
        <v>2</v>
      </c>
      <c r="G50" s="84" t="s">
        <v>1378</v>
      </c>
      <c r="H50" s="84">
        <v>8</v>
      </c>
      <c r="I50" s="84" t="s">
        <v>1398</v>
      </c>
      <c r="J50" s="84">
        <v>11</v>
      </c>
      <c r="K50" s="84"/>
      <c r="L50" s="84"/>
      <c r="M50" s="84" t="s">
        <v>1348</v>
      </c>
      <c r="N50" s="84">
        <v>3</v>
      </c>
      <c r="O50" s="84" t="s">
        <v>1417</v>
      </c>
      <c r="P50" s="84">
        <v>2</v>
      </c>
      <c r="Q50" s="84"/>
      <c r="R50" s="84"/>
      <c r="S50" s="84"/>
      <c r="T50" s="84"/>
      <c r="U50" s="84"/>
      <c r="V50" s="84"/>
    </row>
    <row r="53" spans="1:22" ht="15" customHeight="1">
      <c r="A53" s="13" t="s">
        <v>1433</v>
      </c>
      <c r="B53" s="13" t="s">
        <v>1280</v>
      </c>
      <c r="C53" s="13" t="s">
        <v>1444</v>
      </c>
      <c r="D53" s="13" t="s">
        <v>1283</v>
      </c>
      <c r="E53" s="13" t="s">
        <v>1445</v>
      </c>
      <c r="F53" s="13" t="s">
        <v>1285</v>
      </c>
      <c r="G53" s="13" t="s">
        <v>1455</v>
      </c>
      <c r="H53" s="13" t="s">
        <v>1287</v>
      </c>
      <c r="I53" s="13" t="s">
        <v>1466</v>
      </c>
      <c r="J53" s="13" t="s">
        <v>1289</v>
      </c>
      <c r="K53" s="13" t="s">
        <v>1477</v>
      </c>
      <c r="L53" s="13" t="s">
        <v>1291</v>
      </c>
      <c r="M53" s="13" t="s">
        <v>1483</v>
      </c>
      <c r="N53" s="13" t="s">
        <v>1293</v>
      </c>
      <c r="O53" s="13" t="s">
        <v>1494</v>
      </c>
      <c r="P53" s="13" t="s">
        <v>1295</v>
      </c>
      <c r="Q53" s="78" t="s">
        <v>1505</v>
      </c>
      <c r="R53" s="78" t="s">
        <v>1297</v>
      </c>
      <c r="S53" s="78" t="s">
        <v>1506</v>
      </c>
      <c r="T53" s="78" t="s">
        <v>1299</v>
      </c>
      <c r="U53" s="13" t="s">
        <v>1507</v>
      </c>
      <c r="V53" s="13" t="s">
        <v>1300</v>
      </c>
    </row>
    <row r="54" spans="1:22" ht="15">
      <c r="A54" s="84" t="s">
        <v>1434</v>
      </c>
      <c r="B54" s="84">
        <v>18</v>
      </c>
      <c r="C54" s="84" t="s">
        <v>1434</v>
      </c>
      <c r="D54" s="84">
        <v>17</v>
      </c>
      <c r="E54" s="84" t="s">
        <v>1446</v>
      </c>
      <c r="F54" s="84">
        <v>2</v>
      </c>
      <c r="G54" s="84" t="s">
        <v>1456</v>
      </c>
      <c r="H54" s="84">
        <v>10</v>
      </c>
      <c r="I54" s="84" t="s">
        <v>1467</v>
      </c>
      <c r="J54" s="84">
        <v>12</v>
      </c>
      <c r="K54" s="84" t="s">
        <v>1478</v>
      </c>
      <c r="L54" s="84">
        <v>2</v>
      </c>
      <c r="M54" s="84" t="s">
        <v>1484</v>
      </c>
      <c r="N54" s="84">
        <v>7</v>
      </c>
      <c r="O54" s="84" t="s">
        <v>1495</v>
      </c>
      <c r="P54" s="84">
        <v>4</v>
      </c>
      <c r="Q54" s="84"/>
      <c r="R54" s="84"/>
      <c r="S54" s="84"/>
      <c r="T54" s="84"/>
      <c r="U54" s="84" t="s">
        <v>1508</v>
      </c>
      <c r="V54" s="84">
        <v>2</v>
      </c>
    </row>
    <row r="55" spans="1:22" ht="15">
      <c r="A55" s="84" t="s">
        <v>1435</v>
      </c>
      <c r="B55" s="84">
        <v>18</v>
      </c>
      <c r="C55" s="84" t="s">
        <v>1435</v>
      </c>
      <c r="D55" s="84">
        <v>17</v>
      </c>
      <c r="E55" s="84" t="s">
        <v>1447</v>
      </c>
      <c r="F55" s="84">
        <v>2</v>
      </c>
      <c r="G55" s="84" t="s">
        <v>1457</v>
      </c>
      <c r="H55" s="84">
        <v>10</v>
      </c>
      <c r="I55" s="84" t="s">
        <v>1468</v>
      </c>
      <c r="J55" s="84">
        <v>11</v>
      </c>
      <c r="K55" s="84" t="s">
        <v>1479</v>
      </c>
      <c r="L55" s="84">
        <v>2</v>
      </c>
      <c r="M55" s="84" t="s">
        <v>1485</v>
      </c>
      <c r="N55" s="84">
        <v>5</v>
      </c>
      <c r="O55" s="84" t="s">
        <v>1496</v>
      </c>
      <c r="P55" s="84">
        <v>4</v>
      </c>
      <c r="Q55" s="84"/>
      <c r="R55" s="84"/>
      <c r="S55" s="84"/>
      <c r="T55" s="84"/>
      <c r="U55" s="84" t="s">
        <v>1509</v>
      </c>
      <c r="V55" s="84">
        <v>2</v>
      </c>
    </row>
    <row r="56" spans="1:22" ht="15">
      <c r="A56" s="84" t="s">
        <v>1436</v>
      </c>
      <c r="B56" s="84">
        <v>18</v>
      </c>
      <c r="C56" s="84" t="s">
        <v>1436</v>
      </c>
      <c r="D56" s="84">
        <v>17</v>
      </c>
      <c r="E56" s="84" t="s">
        <v>1448</v>
      </c>
      <c r="F56" s="84">
        <v>2</v>
      </c>
      <c r="G56" s="84" t="s">
        <v>1458</v>
      </c>
      <c r="H56" s="84">
        <v>8</v>
      </c>
      <c r="I56" s="84" t="s">
        <v>1469</v>
      </c>
      <c r="J56" s="84">
        <v>11</v>
      </c>
      <c r="K56" s="84" t="s">
        <v>1480</v>
      </c>
      <c r="L56" s="84">
        <v>2</v>
      </c>
      <c r="M56" s="84" t="s">
        <v>1486</v>
      </c>
      <c r="N56" s="84">
        <v>5</v>
      </c>
      <c r="O56" s="84" t="s">
        <v>1497</v>
      </c>
      <c r="P56" s="84">
        <v>4</v>
      </c>
      <c r="Q56" s="84"/>
      <c r="R56" s="84"/>
      <c r="S56" s="84"/>
      <c r="T56" s="84"/>
      <c r="U56" s="84" t="s">
        <v>1485</v>
      </c>
      <c r="V56" s="84">
        <v>2</v>
      </c>
    </row>
    <row r="57" spans="1:22" ht="15">
      <c r="A57" s="84" t="s">
        <v>1437</v>
      </c>
      <c r="B57" s="84">
        <v>18</v>
      </c>
      <c r="C57" s="84" t="s">
        <v>1437</v>
      </c>
      <c r="D57" s="84">
        <v>17</v>
      </c>
      <c r="E57" s="84" t="s">
        <v>1449</v>
      </c>
      <c r="F57" s="84">
        <v>2</v>
      </c>
      <c r="G57" s="84" t="s">
        <v>1459</v>
      </c>
      <c r="H57" s="84">
        <v>8</v>
      </c>
      <c r="I57" s="84" t="s">
        <v>1470</v>
      </c>
      <c r="J57" s="84">
        <v>11</v>
      </c>
      <c r="K57" s="84" t="s">
        <v>1481</v>
      </c>
      <c r="L57" s="84">
        <v>2</v>
      </c>
      <c r="M57" s="84" t="s">
        <v>1487</v>
      </c>
      <c r="N57" s="84">
        <v>4</v>
      </c>
      <c r="O57" s="84" t="s">
        <v>1498</v>
      </c>
      <c r="P57" s="84">
        <v>2</v>
      </c>
      <c r="Q57" s="84"/>
      <c r="R57" s="84"/>
      <c r="S57" s="84"/>
      <c r="T57" s="84"/>
      <c r="U57" s="84" t="s">
        <v>1486</v>
      </c>
      <c r="V57" s="84">
        <v>2</v>
      </c>
    </row>
    <row r="58" spans="1:22" ht="15">
      <c r="A58" s="84" t="s">
        <v>1438</v>
      </c>
      <c r="B58" s="84">
        <v>16</v>
      </c>
      <c r="C58" s="84" t="s">
        <v>1439</v>
      </c>
      <c r="D58" s="84">
        <v>14</v>
      </c>
      <c r="E58" s="84" t="s">
        <v>1450</v>
      </c>
      <c r="F58" s="84">
        <v>2</v>
      </c>
      <c r="G58" s="84" t="s">
        <v>1460</v>
      </c>
      <c r="H58" s="84">
        <v>8</v>
      </c>
      <c r="I58" s="84" t="s">
        <v>1471</v>
      </c>
      <c r="J58" s="84">
        <v>11</v>
      </c>
      <c r="K58" s="84" t="s">
        <v>1482</v>
      </c>
      <c r="L58" s="84">
        <v>2</v>
      </c>
      <c r="M58" s="84" t="s">
        <v>1488</v>
      </c>
      <c r="N58" s="84">
        <v>3</v>
      </c>
      <c r="O58" s="84" t="s">
        <v>1499</v>
      </c>
      <c r="P58" s="84">
        <v>2</v>
      </c>
      <c r="Q58" s="84"/>
      <c r="R58" s="84"/>
      <c r="S58" s="84"/>
      <c r="T58" s="84"/>
      <c r="U58" s="84" t="s">
        <v>1510</v>
      </c>
      <c r="V58" s="84">
        <v>2</v>
      </c>
    </row>
    <row r="59" spans="1:22" ht="15">
      <c r="A59" s="84" t="s">
        <v>1439</v>
      </c>
      <c r="B59" s="84">
        <v>14</v>
      </c>
      <c r="C59" s="84" t="s">
        <v>1438</v>
      </c>
      <c r="D59" s="84">
        <v>14</v>
      </c>
      <c r="E59" s="84" t="s">
        <v>1451</v>
      </c>
      <c r="F59" s="84">
        <v>2</v>
      </c>
      <c r="G59" s="84" t="s">
        <v>1461</v>
      </c>
      <c r="H59" s="84">
        <v>8</v>
      </c>
      <c r="I59" s="84" t="s">
        <v>1472</v>
      </c>
      <c r="J59" s="84">
        <v>11</v>
      </c>
      <c r="K59" s="84"/>
      <c r="L59" s="84"/>
      <c r="M59" s="84" t="s">
        <v>1489</v>
      </c>
      <c r="N59" s="84">
        <v>3</v>
      </c>
      <c r="O59" s="84" t="s">
        <v>1500</v>
      </c>
      <c r="P59" s="84">
        <v>2</v>
      </c>
      <c r="Q59" s="84"/>
      <c r="R59" s="84"/>
      <c r="S59" s="84"/>
      <c r="T59" s="84"/>
      <c r="U59" s="84" t="s">
        <v>1511</v>
      </c>
      <c r="V59" s="84">
        <v>2</v>
      </c>
    </row>
    <row r="60" spans="1:22" ht="15">
      <c r="A60" s="84" t="s">
        <v>1440</v>
      </c>
      <c r="B60" s="84">
        <v>14</v>
      </c>
      <c r="C60" s="84" t="s">
        <v>1440</v>
      </c>
      <c r="D60" s="84">
        <v>14</v>
      </c>
      <c r="E60" s="84" t="s">
        <v>1452</v>
      </c>
      <c r="F60" s="84">
        <v>2</v>
      </c>
      <c r="G60" s="84" t="s">
        <v>1462</v>
      </c>
      <c r="H60" s="84">
        <v>8</v>
      </c>
      <c r="I60" s="84" t="s">
        <v>1473</v>
      </c>
      <c r="J60" s="84">
        <v>11</v>
      </c>
      <c r="K60" s="84"/>
      <c r="L60" s="84"/>
      <c r="M60" s="84" t="s">
        <v>1490</v>
      </c>
      <c r="N60" s="84">
        <v>3</v>
      </c>
      <c r="O60" s="84" t="s">
        <v>1501</v>
      </c>
      <c r="P60" s="84">
        <v>2</v>
      </c>
      <c r="Q60" s="84"/>
      <c r="R60" s="84"/>
      <c r="S60" s="84"/>
      <c r="T60" s="84"/>
      <c r="U60" s="84" t="s">
        <v>1512</v>
      </c>
      <c r="V60" s="84">
        <v>2</v>
      </c>
    </row>
    <row r="61" spans="1:22" ht="15">
      <c r="A61" s="84" t="s">
        <v>1441</v>
      </c>
      <c r="B61" s="84">
        <v>14</v>
      </c>
      <c r="C61" s="84" t="s">
        <v>1441</v>
      </c>
      <c r="D61" s="84">
        <v>14</v>
      </c>
      <c r="E61" s="84" t="s">
        <v>1453</v>
      </c>
      <c r="F61" s="84">
        <v>2</v>
      </c>
      <c r="G61" s="84" t="s">
        <v>1463</v>
      </c>
      <c r="H61" s="84">
        <v>8</v>
      </c>
      <c r="I61" s="84" t="s">
        <v>1474</v>
      </c>
      <c r="J61" s="84">
        <v>11</v>
      </c>
      <c r="K61" s="84"/>
      <c r="L61" s="84"/>
      <c r="M61" s="84" t="s">
        <v>1491</v>
      </c>
      <c r="N61" s="84">
        <v>3</v>
      </c>
      <c r="O61" s="84" t="s">
        <v>1502</v>
      </c>
      <c r="P61" s="84">
        <v>2</v>
      </c>
      <c r="Q61" s="84"/>
      <c r="R61" s="84"/>
      <c r="S61" s="84"/>
      <c r="T61" s="84"/>
      <c r="U61" s="84" t="s">
        <v>1513</v>
      </c>
      <c r="V61" s="84">
        <v>2</v>
      </c>
    </row>
    <row r="62" spans="1:22" ht="15">
      <c r="A62" s="84" t="s">
        <v>1442</v>
      </c>
      <c r="B62" s="84">
        <v>13</v>
      </c>
      <c r="C62" s="84" t="s">
        <v>1442</v>
      </c>
      <c r="D62" s="84">
        <v>13</v>
      </c>
      <c r="E62" s="84" t="s">
        <v>1454</v>
      </c>
      <c r="F62" s="84">
        <v>2</v>
      </c>
      <c r="G62" s="84" t="s">
        <v>1464</v>
      </c>
      <c r="H62" s="84">
        <v>8</v>
      </c>
      <c r="I62" s="84" t="s">
        <v>1475</v>
      </c>
      <c r="J62" s="84">
        <v>8</v>
      </c>
      <c r="K62" s="84"/>
      <c r="L62" s="84"/>
      <c r="M62" s="84" t="s">
        <v>1492</v>
      </c>
      <c r="N62" s="84">
        <v>3</v>
      </c>
      <c r="O62" s="84" t="s">
        <v>1503</v>
      </c>
      <c r="P62" s="84">
        <v>2</v>
      </c>
      <c r="Q62" s="84"/>
      <c r="R62" s="84"/>
      <c r="S62" s="84"/>
      <c r="T62" s="84"/>
      <c r="U62" s="84"/>
      <c r="V62" s="84"/>
    </row>
    <row r="63" spans="1:22" ht="15">
      <c r="A63" s="84" t="s">
        <v>1443</v>
      </c>
      <c r="B63" s="84">
        <v>13</v>
      </c>
      <c r="C63" s="84" t="s">
        <v>1443</v>
      </c>
      <c r="D63" s="84">
        <v>13</v>
      </c>
      <c r="E63" s="84"/>
      <c r="F63" s="84"/>
      <c r="G63" s="84" t="s">
        <v>1465</v>
      </c>
      <c r="H63" s="84">
        <v>8</v>
      </c>
      <c r="I63" s="84" t="s">
        <v>1476</v>
      </c>
      <c r="J63" s="84">
        <v>8</v>
      </c>
      <c r="K63" s="84"/>
      <c r="L63" s="84"/>
      <c r="M63" s="84" t="s">
        <v>1493</v>
      </c>
      <c r="N63" s="84">
        <v>2</v>
      </c>
      <c r="O63" s="84" t="s">
        <v>1504</v>
      </c>
      <c r="P63" s="84">
        <v>2</v>
      </c>
      <c r="Q63" s="84"/>
      <c r="R63" s="84"/>
      <c r="S63" s="84"/>
      <c r="T63" s="84"/>
      <c r="U63" s="84"/>
      <c r="V63" s="84"/>
    </row>
    <row r="66" spans="1:22" ht="15" customHeight="1">
      <c r="A66" s="13" t="s">
        <v>1523</v>
      </c>
      <c r="B66" s="13" t="s">
        <v>1280</v>
      </c>
      <c r="C66" s="78" t="s">
        <v>1526</v>
      </c>
      <c r="D66" s="78" t="s">
        <v>1283</v>
      </c>
      <c r="E66" s="13" t="s">
        <v>1527</v>
      </c>
      <c r="F66" s="13" t="s">
        <v>1285</v>
      </c>
      <c r="G66" s="78" t="s">
        <v>1530</v>
      </c>
      <c r="H66" s="78" t="s">
        <v>1287</v>
      </c>
      <c r="I66" s="78" t="s">
        <v>1532</v>
      </c>
      <c r="J66" s="78" t="s">
        <v>1289</v>
      </c>
      <c r="K66" s="78" t="s">
        <v>1534</v>
      </c>
      <c r="L66" s="78" t="s">
        <v>1291</v>
      </c>
      <c r="M66" s="13" t="s">
        <v>1536</v>
      </c>
      <c r="N66" s="13" t="s">
        <v>1293</v>
      </c>
      <c r="O66" s="78" t="s">
        <v>1538</v>
      </c>
      <c r="P66" s="78" t="s">
        <v>1295</v>
      </c>
      <c r="Q66" s="13" t="s">
        <v>1540</v>
      </c>
      <c r="R66" s="13" t="s">
        <v>1297</v>
      </c>
      <c r="S66" s="13" t="s">
        <v>1542</v>
      </c>
      <c r="T66" s="13" t="s">
        <v>1299</v>
      </c>
      <c r="U66" s="78" t="s">
        <v>1544</v>
      </c>
      <c r="V66" s="78" t="s">
        <v>1300</v>
      </c>
    </row>
    <row r="67" spans="1:22" ht="15">
      <c r="A67" s="78" t="s">
        <v>260</v>
      </c>
      <c r="B67" s="78">
        <v>2</v>
      </c>
      <c r="C67" s="78"/>
      <c r="D67" s="78"/>
      <c r="E67" s="78" t="s">
        <v>267</v>
      </c>
      <c r="F67" s="78">
        <v>1</v>
      </c>
      <c r="G67" s="78"/>
      <c r="H67" s="78"/>
      <c r="I67" s="78"/>
      <c r="J67" s="78"/>
      <c r="K67" s="78"/>
      <c r="L67" s="78"/>
      <c r="M67" s="78" t="s">
        <v>260</v>
      </c>
      <c r="N67" s="78">
        <v>2</v>
      </c>
      <c r="O67" s="78"/>
      <c r="P67" s="78"/>
      <c r="Q67" s="78" t="s">
        <v>276</v>
      </c>
      <c r="R67" s="78">
        <v>1</v>
      </c>
      <c r="S67" s="78" t="s">
        <v>275</v>
      </c>
      <c r="T67" s="78">
        <v>1</v>
      </c>
      <c r="U67" s="78"/>
      <c r="V67" s="78"/>
    </row>
    <row r="68" spans="1:22" ht="15">
      <c r="A68" s="78" t="s">
        <v>267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276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275</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1524</v>
      </c>
      <c r="B73" s="13" t="s">
        <v>1280</v>
      </c>
      <c r="C73" s="13" t="s">
        <v>1528</v>
      </c>
      <c r="D73" s="13" t="s">
        <v>1283</v>
      </c>
      <c r="E73" s="13" t="s">
        <v>1529</v>
      </c>
      <c r="F73" s="13" t="s">
        <v>1285</v>
      </c>
      <c r="G73" s="13" t="s">
        <v>1531</v>
      </c>
      <c r="H73" s="13" t="s">
        <v>1287</v>
      </c>
      <c r="I73" s="13" t="s">
        <v>1533</v>
      </c>
      <c r="J73" s="13" t="s">
        <v>1289</v>
      </c>
      <c r="K73" s="13" t="s">
        <v>1535</v>
      </c>
      <c r="L73" s="13" t="s">
        <v>1291</v>
      </c>
      <c r="M73" s="13" t="s">
        <v>1537</v>
      </c>
      <c r="N73" s="13" t="s">
        <v>1293</v>
      </c>
      <c r="O73" s="13" t="s">
        <v>1539</v>
      </c>
      <c r="P73" s="13" t="s">
        <v>1295</v>
      </c>
      <c r="Q73" s="78" t="s">
        <v>1541</v>
      </c>
      <c r="R73" s="78" t="s">
        <v>1297</v>
      </c>
      <c r="S73" s="78" t="s">
        <v>1543</v>
      </c>
      <c r="T73" s="78" t="s">
        <v>1299</v>
      </c>
      <c r="U73" s="13" t="s">
        <v>1545</v>
      </c>
      <c r="V73" s="13" t="s">
        <v>1300</v>
      </c>
    </row>
    <row r="74" spans="1:22" ht="15">
      <c r="A74" s="78" t="s">
        <v>257</v>
      </c>
      <c r="B74" s="78">
        <v>20</v>
      </c>
      <c r="C74" s="78" t="s">
        <v>268</v>
      </c>
      <c r="D74" s="78">
        <v>17</v>
      </c>
      <c r="E74" s="78" t="s">
        <v>260</v>
      </c>
      <c r="F74" s="78">
        <v>2</v>
      </c>
      <c r="G74" s="78" t="s">
        <v>253</v>
      </c>
      <c r="H74" s="78">
        <v>8</v>
      </c>
      <c r="I74" s="78" t="s">
        <v>248</v>
      </c>
      <c r="J74" s="78">
        <v>4</v>
      </c>
      <c r="K74" s="78" t="s">
        <v>224</v>
      </c>
      <c r="L74" s="78">
        <v>1</v>
      </c>
      <c r="M74" s="78" t="s">
        <v>260</v>
      </c>
      <c r="N74" s="78">
        <v>3</v>
      </c>
      <c r="O74" s="78" t="s">
        <v>242</v>
      </c>
      <c r="P74" s="78">
        <v>2</v>
      </c>
      <c r="Q74" s="78"/>
      <c r="R74" s="78"/>
      <c r="S74" s="78"/>
      <c r="T74" s="78"/>
      <c r="U74" s="78" t="s">
        <v>212</v>
      </c>
      <c r="V74" s="78">
        <v>1</v>
      </c>
    </row>
    <row r="75" spans="1:22" ht="15">
      <c r="A75" s="78" t="s">
        <v>268</v>
      </c>
      <c r="B75" s="78">
        <v>18</v>
      </c>
      <c r="C75" s="78" t="s">
        <v>257</v>
      </c>
      <c r="D75" s="78">
        <v>17</v>
      </c>
      <c r="E75" s="78" t="s">
        <v>258</v>
      </c>
      <c r="F75" s="78">
        <v>2</v>
      </c>
      <c r="G75" s="78" t="s">
        <v>254</v>
      </c>
      <c r="H75" s="78">
        <v>8</v>
      </c>
      <c r="I75" s="78" t="s">
        <v>260</v>
      </c>
      <c r="J75" s="78">
        <v>3</v>
      </c>
      <c r="K75" s="78" t="s">
        <v>267</v>
      </c>
      <c r="L75" s="78">
        <v>1</v>
      </c>
      <c r="M75" s="78" t="s">
        <v>241</v>
      </c>
      <c r="N75" s="78">
        <v>1</v>
      </c>
      <c r="O75" s="78"/>
      <c r="P75" s="78"/>
      <c r="Q75" s="78"/>
      <c r="R75" s="78"/>
      <c r="S75" s="78"/>
      <c r="T75" s="78"/>
      <c r="U75" s="78"/>
      <c r="V75" s="78"/>
    </row>
    <row r="76" spans="1:22" ht="15">
      <c r="A76" s="78" t="s">
        <v>260</v>
      </c>
      <c r="B76" s="78">
        <v>11</v>
      </c>
      <c r="C76" s="78" t="s">
        <v>247</v>
      </c>
      <c r="D76" s="78">
        <v>3</v>
      </c>
      <c r="E76" s="78" t="s">
        <v>286</v>
      </c>
      <c r="F76" s="78">
        <v>2</v>
      </c>
      <c r="G76" s="78" t="s">
        <v>1525</v>
      </c>
      <c r="H76" s="78">
        <v>7</v>
      </c>
      <c r="I76" s="78" t="s">
        <v>249</v>
      </c>
      <c r="J76" s="78">
        <v>2</v>
      </c>
      <c r="K76" s="78" t="s">
        <v>274</v>
      </c>
      <c r="L76" s="78">
        <v>1</v>
      </c>
      <c r="M76" s="78"/>
      <c r="N76" s="78"/>
      <c r="O76" s="78"/>
      <c r="P76" s="78"/>
      <c r="Q76" s="78"/>
      <c r="R76" s="78"/>
      <c r="S76" s="78"/>
      <c r="T76" s="78"/>
      <c r="U76" s="78"/>
      <c r="V76" s="78"/>
    </row>
    <row r="77" spans="1:22" ht="15">
      <c r="A77" s="78" t="s">
        <v>253</v>
      </c>
      <c r="B77" s="78">
        <v>8</v>
      </c>
      <c r="C77" s="78" t="s">
        <v>260</v>
      </c>
      <c r="D77" s="78">
        <v>2</v>
      </c>
      <c r="E77" s="78" t="s">
        <v>280</v>
      </c>
      <c r="F77" s="78">
        <v>2</v>
      </c>
      <c r="G77" s="78" t="s">
        <v>283</v>
      </c>
      <c r="H77" s="78">
        <v>2</v>
      </c>
      <c r="I77" s="78" t="s">
        <v>220</v>
      </c>
      <c r="J77" s="78">
        <v>1</v>
      </c>
      <c r="K77" s="78" t="s">
        <v>260</v>
      </c>
      <c r="L77" s="78">
        <v>1</v>
      </c>
      <c r="M77" s="78"/>
      <c r="N77" s="78"/>
      <c r="O77" s="78"/>
      <c r="P77" s="78"/>
      <c r="Q77" s="78"/>
      <c r="R77" s="78"/>
      <c r="S77" s="78"/>
      <c r="T77" s="78"/>
      <c r="U77" s="78"/>
      <c r="V77" s="78"/>
    </row>
    <row r="78" spans="1:22" ht="15">
      <c r="A78" s="78" t="s">
        <v>254</v>
      </c>
      <c r="B78" s="78">
        <v>8</v>
      </c>
      <c r="C78" s="78" t="s">
        <v>267</v>
      </c>
      <c r="D78" s="78">
        <v>1</v>
      </c>
      <c r="E78" s="78" t="s">
        <v>281</v>
      </c>
      <c r="F78" s="78">
        <v>2</v>
      </c>
      <c r="G78" s="78" t="s">
        <v>282</v>
      </c>
      <c r="H78" s="78">
        <v>2</v>
      </c>
      <c r="I78" s="78" t="s">
        <v>257</v>
      </c>
      <c r="J78" s="78">
        <v>1</v>
      </c>
      <c r="K78" s="78" t="s">
        <v>270</v>
      </c>
      <c r="L78" s="78">
        <v>1</v>
      </c>
      <c r="M78" s="78"/>
      <c r="N78" s="78"/>
      <c r="O78" s="78"/>
      <c r="P78" s="78"/>
      <c r="Q78" s="78"/>
      <c r="R78" s="78"/>
      <c r="S78" s="78"/>
      <c r="T78" s="78"/>
      <c r="U78" s="78"/>
      <c r="V78" s="78"/>
    </row>
    <row r="79" spans="1:22" ht="15">
      <c r="A79" s="78" t="s">
        <v>1525</v>
      </c>
      <c r="B79" s="78">
        <v>7</v>
      </c>
      <c r="C79" s="78" t="s">
        <v>274</v>
      </c>
      <c r="D79" s="78">
        <v>1</v>
      </c>
      <c r="E79" s="78" t="s">
        <v>257</v>
      </c>
      <c r="F79" s="78">
        <v>2</v>
      </c>
      <c r="G79" s="78" t="s">
        <v>252</v>
      </c>
      <c r="H79" s="78">
        <v>1</v>
      </c>
      <c r="I79" s="78" t="s">
        <v>266</v>
      </c>
      <c r="J79" s="78">
        <v>1</v>
      </c>
      <c r="K79" s="78" t="s">
        <v>273</v>
      </c>
      <c r="L79" s="78">
        <v>1</v>
      </c>
      <c r="M79" s="78"/>
      <c r="N79" s="78"/>
      <c r="O79" s="78"/>
      <c r="P79" s="78"/>
      <c r="Q79" s="78"/>
      <c r="R79" s="78"/>
      <c r="S79" s="78"/>
      <c r="T79" s="78"/>
      <c r="U79" s="78"/>
      <c r="V79" s="78"/>
    </row>
    <row r="80" spans="1:22" ht="15">
      <c r="A80" s="78" t="s">
        <v>247</v>
      </c>
      <c r="B80" s="78">
        <v>5</v>
      </c>
      <c r="C80" s="78" t="s">
        <v>273</v>
      </c>
      <c r="D80" s="78">
        <v>1</v>
      </c>
      <c r="E80" s="78" t="s">
        <v>259</v>
      </c>
      <c r="F80" s="78">
        <v>1</v>
      </c>
      <c r="G80" s="78"/>
      <c r="H80" s="78"/>
      <c r="I80" s="78" t="s">
        <v>247</v>
      </c>
      <c r="J80" s="78">
        <v>1</v>
      </c>
      <c r="K80" s="78" t="s">
        <v>272</v>
      </c>
      <c r="L80" s="78">
        <v>1</v>
      </c>
      <c r="M80" s="78"/>
      <c r="N80" s="78"/>
      <c r="O80" s="78"/>
      <c r="P80" s="78"/>
      <c r="Q80" s="78"/>
      <c r="R80" s="78"/>
      <c r="S80" s="78"/>
      <c r="T80" s="78"/>
      <c r="U80" s="78"/>
      <c r="V80" s="78"/>
    </row>
    <row r="81" spans="1:22" ht="15">
      <c r="A81" s="78" t="s">
        <v>267</v>
      </c>
      <c r="B81" s="78">
        <v>4</v>
      </c>
      <c r="C81" s="78" t="s">
        <v>272</v>
      </c>
      <c r="D81" s="78">
        <v>1</v>
      </c>
      <c r="E81" s="78" t="s">
        <v>278</v>
      </c>
      <c r="F81" s="78">
        <v>1</v>
      </c>
      <c r="G81" s="78"/>
      <c r="H81" s="78"/>
      <c r="I81" s="78" t="s">
        <v>267</v>
      </c>
      <c r="J81" s="78">
        <v>1</v>
      </c>
      <c r="K81" s="78" t="s">
        <v>269</v>
      </c>
      <c r="L81" s="78">
        <v>1</v>
      </c>
      <c r="M81" s="78"/>
      <c r="N81" s="78"/>
      <c r="O81" s="78"/>
      <c r="P81" s="78"/>
      <c r="Q81" s="78"/>
      <c r="R81" s="78"/>
      <c r="S81" s="78"/>
      <c r="T81" s="78"/>
      <c r="U81" s="78"/>
      <c r="V81" s="78"/>
    </row>
    <row r="82" spans="1:22" ht="15">
      <c r="A82" s="78" t="s">
        <v>248</v>
      </c>
      <c r="B82" s="78">
        <v>4</v>
      </c>
      <c r="C82" s="78" t="s">
        <v>271</v>
      </c>
      <c r="D82" s="78">
        <v>1</v>
      </c>
      <c r="E82" s="78" t="s">
        <v>277</v>
      </c>
      <c r="F82" s="78">
        <v>1</v>
      </c>
      <c r="G82" s="78"/>
      <c r="H82" s="78"/>
      <c r="I82" s="78" t="s">
        <v>221</v>
      </c>
      <c r="J82" s="78">
        <v>1</v>
      </c>
      <c r="K82" s="78" t="s">
        <v>271</v>
      </c>
      <c r="L82" s="78">
        <v>1</v>
      </c>
      <c r="M82" s="78"/>
      <c r="N82" s="78"/>
      <c r="O82" s="78"/>
      <c r="P82" s="78"/>
      <c r="Q82" s="78"/>
      <c r="R82" s="78"/>
      <c r="S82" s="78"/>
      <c r="T82" s="78"/>
      <c r="U82" s="78"/>
      <c r="V82" s="78"/>
    </row>
    <row r="83" spans="1:22" ht="15">
      <c r="A83" s="78" t="s">
        <v>258</v>
      </c>
      <c r="B83" s="78">
        <v>3</v>
      </c>
      <c r="C83" s="78" t="s">
        <v>259</v>
      </c>
      <c r="D83" s="78">
        <v>1</v>
      </c>
      <c r="E83" s="78" t="s">
        <v>268</v>
      </c>
      <c r="F83" s="78">
        <v>1</v>
      </c>
      <c r="G83" s="78"/>
      <c r="H83" s="78"/>
      <c r="I83" s="78" t="s">
        <v>219</v>
      </c>
      <c r="J83" s="78">
        <v>1</v>
      </c>
      <c r="K83" s="78"/>
      <c r="L83" s="78"/>
      <c r="M83" s="78"/>
      <c r="N83" s="78"/>
      <c r="O83" s="78"/>
      <c r="P83" s="78"/>
      <c r="Q83" s="78"/>
      <c r="R83" s="78"/>
      <c r="S83" s="78"/>
      <c r="T83" s="78"/>
      <c r="U83" s="78"/>
      <c r="V83" s="78"/>
    </row>
    <row r="86" spans="1:22" ht="15" customHeight="1">
      <c r="A86" s="13" t="s">
        <v>1554</v>
      </c>
      <c r="B86" s="13" t="s">
        <v>1280</v>
      </c>
      <c r="C86" s="13" t="s">
        <v>1555</v>
      </c>
      <c r="D86" s="13" t="s">
        <v>1283</v>
      </c>
      <c r="E86" s="13" t="s">
        <v>1556</v>
      </c>
      <c r="F86" s="13" t="s">
        <v>1285</v>
      </c>
      <c r="G86" s="13" t="s">
        <v>1557</v>
      </c>
      <c r="H86" s="13" t="s">
        <v>1287</v>
      </c>
      <c r="I86" s="13" t="s">
        <v>1558</v>
      </c>
      <c r="J86" s="13" t="s">
        <v>1289</v>
      </c>
      <c r="K86" s="13" t="s">
        <v>1559</v>
      </c>
      <c r="L86" s="13" t="s">
        <v>1291</v>
      </c>
      <c r="M86" s="13" t="s">
        <v>1560</v>
      </c>
      <c r="N86" s="13" t="s">
        <v>1293</v>
      </c>
      <c r="O86" s="13" t="s">
        <v>1561</v>
      </c>
      <c r="P86" s="13" t="s">
        <v>1295</v>
      </c>
      <c r="Q86" s="13" t="s">
        <v>1562</v>
      </c>
      <c r="R86" s="13" t="s">
        <v>1297</v>
      </c>
      <c r="S86" s="13" t="s">
        <v>1563</v>
      </c>
      <c r="T86" s="13" t="s">
        <v>1299</v>
      </c>
      <c r="U86" s="13" t="s">
        <v>1564</v>
      </c>
      <c r="V86" s="13" t="s">
        <v>1300</v>
      </c>
    </row>
    <row r="87" spans="1:22" ht="15">
      <c r="A87" s="114" t="s">
        <v>223</v>
      </c>
      <c r="B87" s="78">
        <v>317316</v>
      </c>
      <c r="C87" s="114" t="s">
        <v>223</v>
      </c>
      <c r="D87" s="78">
        <v>317316</v>
      </c>
      <c r="E87" s="114" t="s">
        <v>259</v>
      </c>
      <c r="F87" s="78">
        <v>229332</v>
      </c>
      <c r="G87" s="114" t="s">
        <v>283</v>
      </c>
      <c r="H87" s="78">
        <v>15717</v>
      </c>
      <c r="I87" s="114" t="s">
        <v>220</v>
      </c>
      <c r="J87" s="78">
        <v>125619</v>
      </c>
      <c r="K87" s="114" t="s">
        <v>226</v>
      </c>
      <c r="L87" s="78">
        <v>34986</v>
      </c>
      <c r="M87" s="114" t="s">
        <v>251</v>
      </c>
      <c r="N87" s="78">
        <v>48765</v>
      </c>
      <c r="O87" s="114" t="s">
        <v>238</v>
      </c>
      <c r="P87" s="78">
        <v>134044</v>
      </c>
      <c r="Q87" s="114" t="s">
        <v>276</v>
      </c>
      <c r="R87" s="78">
        <v>94715</v>
      </c>
      <c r="S87" s="114" t="s">
        <v>240</v>
      </c>
      <c r="T87" s="78">
        <v>3153</v>
      </c>
      <c r="U87" s="114" t="s">
        <v>213</v>
      </c>
      <c r="V87" s="78">
        <v>23754</v>
      </c>
    </row>
    <row r="88" spans="1:22" ht="15">
      <c r="A88" s="114" t="s">
        <v>259</v>
      </c>
      <c r="B88" s="78">
        <v>229332</v>
      </c>
      <c r="C88" s="114" t="s">
        <v>256</v>
      </c>
      <c r="D88" s="78">
        <v>182415</v>
      </c>
      <c r="E88" s="114" t="s">
        <v>280</v>
      </c>
      <c r="F88" s="78">
        <v>135618</v>
      </c>
      <c r="G88" s="114" t="s">
        <v>282</v>
      </c>
      <c r="H88" s="78">
        <v>12495</v>
      </c>
      <c r="I88" s="114" t="s">
        <v>230</v>
      </c>
      <c r="J88" s="78">
        <v>31522</v>
      </c>
      <c r="K88" s="114" t="s">
        <v>273</v>
      </c>
      <c r="L88" s="78">
        <v>9272</v>
      </c>
      <c r="M88" s="114" t="s">
        <v>260</v>
      </c>
      <c r="N88" s="78">
        <v>4957</v>
      </c>
      <c r="O88" s="114" t="s">
        <v>243</v>
      </c>
      <c r="P88" s="78">
        <v>26811</v>
      </c>
      <c r="Q88" s="114" t="s">
        <v>245</v>
      </c>
      <c r="R88" s="78">
        <v>1039</v>
      </c>
      <c r="S88" s="114" t="s">
        <v>275</v>
      </c>
      <c r="T88" s="78">
        <v>2476</v>
      </c>
      <c r="U88" s="114" t="s">
        <v>212</v>
      </c>
      <c r="V88" s="78">
        <v>139</v>
      </c>
    </row>
    <row r="89" spans="1:22" ht="15">
      <c r="A89" s="114" t="s">
        <v>256</v>
      </c>
      <c r="B89" s="78">
        <v>182415</v>
      </c>
      <c r="C89" s="114" t="s">
        <v>285</v>
      </c>
      <c r="D89" s="78">
        <v>118155</v>
      </c>
      <c r="E89" s="114" t="s">
        <v>287</v>
      </c>
      <c r="F89" s="78">
        <v>95801</v>
      </c>
      <c r="G89" s="114" t="s">
        <v>216</v>
      </c>
      <c r="H89" s="78">
        <v>8258</v>
      </c>
      <c r="I89" s="114" t="s">
        <v>249</v>
      </c>
      <c r="J89" s="78">
        <v>14087</v>
      </c>
      <c r="K89" s="114" t="s">
        <v>224</v>
      </c>
      <c r="L89" s="78">
        <v>5865</v>
      </c>
      <c r="M89" s="114" t="s">
        <v>246</v>
      </c>
      <c r="N89" s="78">
        <v>2417</v>
      </c>
      <c r="O89" s="114" t="s">
        <v>242</v>
      </c>
      <c r="P89" s="78">
        <v>2335</v>
      </c>
      <c r="Q89" s="114"/>
      <c r="R89" s="78"/>
      <c r="S89" s="114"/>
      <c r="T89" s="78"/>
      <c r="U89" s="114"/>
      <c r="V89" s="78"/>
    </row>
    <row r="90" spans="1:22" ht="15">
      <c r="A90" s="114" t="s">
        <v>280</v>
      </c>
      <c r="B90" s="78">
        <v>135618</v>
      </c>
      <c r="C90" s="114" t="s">
        <v>263</v>
      </c>
      <c r="D90" s="78">
        <v>80500</v>
      </c>
      <c r="E90" s="114" t="s">
        <v>286</v>
      </c>
      <c r="F90" s="78">
        <v>60387</v>
      </c>
      <c r="G90" s="114" t="s">
        <v>219</v>
      </c>
      <c r="H90" s="78">
        <v>8069</v>
      </c>
      <c r="I90" s="114" t="s">
        <v>231</v>
      </c>
      <c r="J90" s="78">
        <v>3186</v>
      </c>
      <c r="K90" s="114" t="s">
        <v>271</v>
      </c>
      <c r="L90" s="78">
        <v>2656</v>
      </c>
      <c r="M90" s="114" t="s">
        <v>239</v>
      </c>
      <c r="N90" s="78">
        <v>970</v>
      </c>
      <c r="O90" s="114"/>
      <c r="P90" s="78"/>
      <c r="Q90" s="114"/>
      <c r="R90" s="78"/>
      <c r="S90" s="114"/>
      <c r="T90" s="78"/>
      <c r="U90" s="114"/>
      <c r="V90" s="78"/>
    </row>
    <row r="91" spans="1:22" ht="15">
      <c r="A91" s="114" t="s">
        <v>238</v>
      </c>
      <c r="B91" s="78">
        <v>134044</v>
      </c>
      <c r="C91" s="114" t="s">
        <v>258</v>
      </c>
      <c r="D91" s="78">
        <v>44086</v>
      </c>
      <c r="E91" s="114" t="s">
        <v>278</v>
      </c>
      <c r="F91" s="78">
        <v>20186</v>
      </c>
      <c r="G91" s="114" t="s">
        <v>253</v>
      </c>
      <c r="H91" s="78">
        <v>7333</v>
      </c>
      <c r="I91" s="114" t="s">
        <v>221</v>
      </c>
      <c r="J91" s="78">
        <v>1714</v>
      </c>
      <c r="K91" s="114" t="s">
        <v>270</v>
      </c>
      <c r="L91" s="78">
        <v>2454</v>
      </c>
      <c r="M91" s="114" t="s">
        <v>241</v>
      </c>
      <c r="N91" s="78">
        <v>139</v>
      </c>
      <c r="O91" s="114"/>
      <c r="P91" s="78"/>
      <c r="Q91" s="114"/>
      <c r="R91" s="78"/>
      <c r="S91" s="114"/>
      <c r="T91" s="78"/>
      <c r="U91" s="114"/>
      <c r="V91" s="78"/>
    </row>
    <row r="92" spans="1:22" ht="15">
      <c r="A92" s="114" t="s">
        <v>220</v>
      </c>
      <c r="B92" s="78">
        <v>125619</v>
      </c>
      <c r="C92" s="114" t="s">
        <v>264</v>
      </c>
      <c r="D92" s="78">
        <v>39072</v>
      </c>
      <c r="E92" s="114" t="s">
        <v>281</v>
      </c>
      <c r="F92" s="78">
        <v>12428</v>
      </c>
      <c r="G92" s="114" t="s">
        <v>255</v>
      </c>
      <c r="H92" s="78">
        <v>6540</v>
      </c>
      <c r="I92" s="114" t="s">
        <v>248</v>
      </c>
      <c r="J92" s="78">
        <v>1222</v>
      </c>
      <c r="K92" s="114" t="s">
        <v>272</v>
      </c>
      <c r="L92" s="78">
        <v>2002</v>
      </c>
      <c r="M92" s="114"/>
      <c r="N92" s="78"/>
      <c r="O92" s="114"/>
      <c r="P92" s="78"/>
      <c r="Q92" s="114"/>
      <c r="R92" s="78"/>
      <c r="S92" s="114"/>
      <c r="T92" s="78"/>
      <c r="U92" s="114"/>
      <c r="V92" s="78"/>
    </row>
    <row r="93" spans="1:22" ht="15">
      <c r="A93" s="114" t="s">
        <v>285</v>
      </c>
      <c r="B93" s="78">
        <v>118155</v>
      </c>
      <c r="C93" s="114" t="s">
        <v>222</v>
      </c>
      <c r="D93" s="78">
        <v>16519</v>
      </c>
      <c r="E93" s="114" t="s">
        <v>288</v>
      </c>
      <c r="F93" s="78">
        <v>10430</v>
      </c>
      <c r="G93" s="114" t="s">
        <v>217</v>
      </c>
      <c r="H93" s="78">
        <v>5230</v>
      </c>
      <c r="I93" s="114" t="s">
        <v>214</v>
      </c>
      <c r="J93" s="78">
        <v>1102</v>
      </c>
      <c r="K93" s="114" t="s">
        <v>269</v>
      </c>
      <c r="L93" s="78">
        <v>573</v>
      </c>
      <c r="M93" s="114"/>
      <c r="N93" s="78"/>
      <c r="O93" s="114"/>
      <c r="P93" s="78"/>
      <c r="Q93" s="114"/>
      <c r="R93" s="78"/>
      <c r="S93" s="114"/>
      <c r="T93" s="78"/>
      <c r="U93" s="114"/>
      <c r="V93" s="78"/>
    </row>
    <row r="94" spans="1:22" ht="15">
      <c r="A94" s="114" t="s">
        <v>287</v>
      </c>
      <c r="B94" s="78">
        <v>95801</v>
      </c>
      <c r="C94" s="114" t="s">
        <v>257</v>
      </c>
      <c r="D94" s="78">
        <v>14764</v>
      </c>
      <c r="E94" s="114" t="s">
        <v>279</v>
      </c>
      <c r="F94" s="78">
        <v>8013</v>
      </c>
      <c r="G94" s="114" t="s">
        <v>215</v>
      </c>
      <c r="H94" s="78">
        <v>4472</v>
      </c>
      <c r="I94" s="114" t="s">
        <v>266</v>
      </c>
      <c r="J94" s="78">
        <v>270</v>
      </c>
      <c r="K94" s="114" t="s">
        <v>274</v>
      </c>
      <c r="L94" s="78">
        <v>70</v>
      </c>
      <c r="M94" s="114"/>
      <c r="N94" s="78"/>
      <c r="O94" s="114"/>
      <c r="P94" s="78"/>
      <c r="Q94" s="114"/>
      <c r="R94" s="78"/>
      <c r="S94" s="114"/>
      <c r="T94" s="78"/>
      <c r="U94" s="114"/>
      <c r="V94" s="78"/>
    </row>
    <row r="95" spans="1:22" ht="15">
      <c r="A95" s="114" t="s">
        <v>276</v>
      </c>
      <c r="B95" s="78">
        <v>94715</v>
      </c>
      <c r="C95" s="114" t="s">
        <v>250</v>
      </c>
      <c r="D95" s="78">
        <v>14019</v>
      </c>
      <c r="E95" s="114" t="s">
        <v>247</v>
      </c>
      <c r="F95" s="78">
        <v>7296</v>
      </c>
      <c r="G95" s="114" t="s">
        <v>252</v>
      </c>
      <c r="H95" s="78">
        <v>3434</v>
      </c>
      <c r="I95" s="114"/>
      <c r="J95" s="78"/>
      <c r="K95" s="114"/>
      <c r="L95" s="78"/>
      <c r="M95" s="114"/>
      <c r="N95" s="78"/>
      <c r="O95" s="114"/>
      <c r="P95" s="78"/>
      <c r="Q95" s="114"/>
      <c r="R95" s="78"/>
      <c r="S95" s="114"/>
      <c r="T95" s="78"/>
      <c r="U95" s="114"/>
      <c r="V95" s="78"/>
    </row>
    <row r="96" spans="1:22" ht="15">
      <c r="A96" s="114" t="s">
        <v>263</v>
      </c>
      <c r="B96" s="78">
        <v>80500</v>
      </c>
      <c r="C96" s="114" t="s">
        <v>227</v>
      </c>
      <c r="D96" s="78">
        <v>10767</v>
      </c>
      <c r="E96" s="114" t="s">
        <v>284</v>
      </c>
      <c r="F96" s="78">
        <v>3511</v>
      </c>
      <c r="G96" s="114" t="s">
        <v>254</v>
      </c>
      <c r="H96" s="78">
        <v>3373</v>
      </c>
      <c r="I96" s="114"/>
      <c r="J96" s="78"/>
      <c r="K96" s="114"/>
      <c r="L96" s="78"/>
      <c r="M96" s="114"/>
      <c r="N96" s="78"/>
      <c r="O96" s="114"/>
      <c r="P96" s="78"/>
      <c r="Q96" s="114"/>
      <c r="R96" s="78"/>
      <c r="S96" s="114"/>
      <c r="T96" s="78"/>
      <c r="U96" s="114"/>
      <c r="V96" s="78"/>
    </row>
  </sheetData>
  <hyperlinks>
    <hyperlink ref="A2" r:id="rId1" display="http://iiot-world.com/predictive-maintenance/7-business-reasons-to-develop-a-predictive-maintenance-program/"/>
    <hyperlink ref="A3" r:id="rId2" display="https://ko-fi.com/bluehasia"/>
    <hyperlink ref="A4" r:id="rId3" display="https://iiot-world.com/analytics/what-you-need-to-know-about-manufacturing-analytics/"/>
    <hyperlink ref="A5" r:id="rId4" display="https://bluehasia.smugmug.com/Fursuiters/FUR-CONS/PawCon/2018/Baker-Street-fursuit-photo-shoot/"/>
    <hyperlink ref="A6" r:id="rId5" display="https://pacanthro.org/2019/registration/"/>
    <hyperlink ref="A7" r:id="rId6" display="https://bluehasia.smugmug.com/Fursuiters/FUR-CONS/PawCon/2018/On-the-Prowl/"/>
    <hyperlink ref="A8" r:id="rId7" display="https://iiot-world.com/predictive-maintenance/machinemetrics-announces-11-3-million-series-a-funding-round/"/>
    <hyperlink ref="A9" r:id="rId8" display="https://predictiveanalyticsworld.de/en/industry4-0/muenchen2019/"/>
    <hyperlink ref="A10" r:id="rId9" display="https://1-risingmedia.com/newsletter/1547173180.html"/>
    <hyperlink ref="A11" r:id="rId10" display="https://1-risingmedia.com/newsletter/1547441821.html"/>
    <hyperlink ref="C2" r:id="rId11" display="http://iiot-world.com/predictive-maintenance/7-business-reasons-to-develop-a-predictive-maintenance-program/"/>
    <hyperlink ref="C3" r:id="rId12" display="https://iiot-world.com/analytics/what-you-need-to-know-about-manufacturing-analytics/"/>
    <hyperlink ref="E2" r:id="rId13" display="https://iiot-world.com/predictive-maintenance/machinemetrics-announces-11-3-million-series-a-funding-round/"/>
    <hyperlink ref="E3" r:id="rId14" display="http://iiot-world.com/predictive-maintenance/7-business-reasons-to-develop-a-predictive-maintenance-program/"/>
    <hyperlink ref="I2" r:id="rId15" display="https://ko-fi.com/bluehasia"/>
    <hyperlink ref="I3" r:id="rId16" display="https://bluehasia.smugmug.com/Fursuiters/FUR-CONS/PawCon/2018/Baker-Street-fursuit-photo-shoot/"/>
    <hyperlink ref="I4" r:id="rId17" display="https://pacanthro.org/2019/registration/"/>
    <hyperlink ref="I5" r:id="rId18" display="https://bluehasia.smugmug.com/Fursuiters/FUR-CONS/PawCon/2018/On-the-Prowl/"/>
    <hyperlink ref="I6" r:id="rId19" display="https://agilience.com/en/document/ene8ffe74a7b522d95bcaf2490fc7b86fed94f1e8f"/>
    <hyperlink ref="I7" r:id="rId20" display="https://nodexlgraphgallery.org/Pages/Graph.aspx?graphID=181546"/>
    <hyperlink ref="K2" r:id="rId21" display="https://iiot-world.com/analytics/what-you-need-to-know-about-manufacturing-analytics/"/>
    <hyperlink ref="M2" r:id="rId22" display="https://1-risingmedia.com/newsletter/1547441821.html"/>
    <hyperlink ref="M3" r:id="rId23" display="https://1-risingmedia.com/newsletter/1547173180.html"/>
    <hyperlink ref="M4" r:id="rId24" display="https://www.youtube.com/watch?v=xnKkHaALj1U&amp;feature=youtu.be"/>
    <hyperlink ref="M5" r:id="rId25" display="https://www.youtube.com/watch?v=AOB6vcwFL-I&amp;feature=youtu.be"/>
    <hyperlink ref="M6" r:id="rId26" display="https://1-risingmedia.com/newsletter/1546424243.html"/>
    <hyperlink ref="M7" r:id="rId27" display="https://www.deeplearningworld.com/las-vegas/workshops/r-bootcamp/"/>
    <hyperlink ref="M8" r:id="rId28" display="https://www.firstonlineuniversity.org/#/"/>
    <hyperlink ref="M9" r:id="rId29" display="https://twitter.com/pawcon/status/1085572865871605760"/>
    <hyperlink ref="O2" r:id="rId30" display="https://predictiveanalyticsworld.de/en/industry4-0/muenchen2019/"/>
    <hyperlink ref="O3" r:id="rId31" display="https://1-risingmedia.com/newsletter/1544700997.html"/>
  </hyperlinks>
  <printOptions/>
  <pageMargins left="0.7" right="0.7" top="0.75" bottom="0.75" header="0.3" footer="0.3"/>
  <pageSetup orientation="portrait" paperSize="9"/>
  <tableParts>
    <tablePart r:id="rId38"/>
    <tablePart r:id="rId33"/>
    <tablePart r:id="rId35"/>
    <tablePart r:id="rId34"/>
    <tablePart r:id="rId39"/>
    <tablePart r:id="rId37"/>
    <tablePart r:id="rId36"/>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2019-01-25T12:55:27Z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